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C44364F5-9969-42C6-B740-974323F2C82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vLab" sheetId="1" r:id="rId1"/>
    <sheet name="Labouchere" sheetId="3" r:id="rId2"/>
    <sheet name="Ref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G11" i="1"/>
  <c r="G11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15" i="3"/>
  <c r="M44" i="2" l="1"/>
  <c r="M45" i="2"/>
  <c r="M46" i="2"/>
  <c r="M47" i="2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9" i="2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8" i="2"/>
  <c r="B13" i="2" l="1"/>
  <c r="B12" i="2"/>
  <c r="E14" i="3"/>
  <c r="E13" i="3"/>
  <c r="E12" i="3"/>
  <c r="E11" i="3"/>
  <c r="B9" i="3"/>
  <c r="AP10" i="3" s="1"/>
  <c r="H155" i="3" l="1"/>
  <c r="G156" i="3" s="1"/>
  <c r="H163" i="3"/>
  <c r="G164" i="3" s="1"/>
  <c r="H171" i="3"/>
  <c r="H179" i="3"/>
  <c r="G180" i="3" s="1"/>
  <c r="H187" i="3"/>
  <c r="G188" i="3" s="1"/>
  <c r="H195" i="3"/>
  <c r="G196" i="3" s="1"/>
  <c r="H20" i="3"/>
  <c r="G21" i="3" s="1"/>
  <c r="H32" i="3"/>
  <c r="H36" i="3"/>
  <c r="G37" i="3" s="1"/>
  <c r="H40" i="3"/>
  <c r="G41" i="3" s="1"/>
  <c r="H44" i="3"/>
  <c r="G45" i="3" s="1"/>
  <c r="H48" i="3"/>
  <c r="G49" i="3" s="1"/>
  <c r="H52" i="3"/>
  <c r="G53" i="3" s="1"/>
  <c r="H56" i="3"/>
  <c r="G57" i="3" s="1"/>
  <c r="H60" i="3"/>
  <c r="G61" i="3" s="1"/>
  <c r="H64" i="3"/>
  <c r="G65" i="3" s="1"/>
  <c r="H68" i="3"/>
  <c r="G69" i="3" s="1"/>
  <c r="H72" i="3"/>
  <c r="G73" i="3" s="1"/>
  <c r="H76" i="3"/>
  <c r="G77" i="3" s="1"/>
  <c r="H80" i="3"/>
  <c r="G81" i="3" s="1"/>
  <c r="H84" i="3"/>
  <c r="G85" i="3" s="1"/>
  <c r="H88" i="3"/>
  <c r="G89" i="3" s="1"/>
  <c r="H92" i="3"/>
  <c r="G93" i="3" s="1"/>
  <c r="H96" i="3"/>
  <c r="G97" i="3" s="1"/>
  <c r="H100" i="3"/>
  <c r="G101" i="3" s="1"/>
  <c r="H104" i="3"/>
  <c r="G105" i="3" s="1"/>
  <c r="H108" i="3"/>
  <c r="G109" i="3" s="1"/>
  <c r="H112" i="3"/>
  <c r="G113" i="3" s="1"/>
  <c r="H116" i="3"/>
  <c r="G117" i="3" s="1"/>
  <c r="H120" i="3"/>
  <c r="G121" i="3" s="1"/>
  <c r="H124" i="3"/>
  <c r="G125" i="3" s="1"/>
  <c r="H128" i="3"/>
  <c r="G129" i="3" s="1"/>
  <c r="H132" i="3"/>
  <c r="G133" i="3" s="1"/>
  <c r="H136" i="3"/>
  <c r="G137" i="3" s="1"/>
  <c r="H140" i="3"/>
  <c r="G141" i="3" s="1"/>
  <c r="H144" i="3"/>
  <c r="G145" i="3" s="1"/>
  <c r="H148" i="3"/>
  <c r="G149" i="3" s="1"/>
  <c r="H152" i="3"/>
  <c r="G153" i="3" s="1"/>
  <c r="H160" i="3"/>
  <c r="G161" i="3" s="1"/>
  <c r="H168" i="3"/>
  <c r="G169" i="3" s="1"/>
  <c r="H176" i="3"/>
  <c r="G177" i="3" s="1"/>
  <c r="H184" i="3"/>
  <c r="G185" i="3" s="1"/>
  <c r="H192" i="3"/>
  <c r="G193" i="3" s="1"/>
  <c r="H200" i="3"/>
  <c r="G201" i="3" s="1"/>
  <c r="H204" i="3"/>
  <c r="G205" i="3" s="1"/>
  <c r="H208" i="3"/>
  <c r="G209" i="3" s="1"/>
  <c r="H16" i="3"/>
  <c r="G17" i="3" s="1"/>
  <c r="H28" i="3"/>
  <c r="G29" i="3" s="1"/>
  <c r="H153" i="3"/>
  <c r="G154" i="3" s="1"/>
  <c r="H161" i="3"/>
  <c r="G162" i="3" s="1"/>
  <c r="H169" i="3"/>
  <c r="G170" i="3" s="1"/>
  <c r="H177" i="3"/>
  <c r="G178" i="3" s="1"/>
  <c r="H185" i="3"/>
  <c r="G186" i="3" s="1"/>
  <c r="H193" i="3"/>
  <c r="G194" i="3" s="1"/>
  <c r="H12" i="3"/>
  <c r="G13" i="3" s="1"/>
  <c r="H24" i="3"/>
  <c r="G25" i="3" s="1"/>
  <c r="H11" i="3"/>
  <c r="G12" i="3" s="1"/>
  <c r="H14" i="3"/>
  <c r="G15" i="3" s="1"/>
  <c r="H18" i="3"/>
  <c r="G19" i="3" s="1"/>
  <c r="H22" i="3"/>
  <c r="G23" i="3" s="1"/>
  <c r="H26" i="3"/>
  <c r="G27" i="3" s="1"/>
  <c r="H30" i="3"/>
  <c r="G31" i="3" s="1"/>
  <c r="H34" i="3"/>
  <c r="G35" i="3" s="1"/>
  <c r="H38" i="3"/>
  <c r="G39" i="3" s="1"/>
  <c r="H42" i="3"/>
  <c r="G43" i="3" s="1"/>
  <c r="H46" i="3"/>
  <c r="G47" i="3" s="1"/>
  <c r="H50" i="3"/>
  <c r="G51" i="3" s="1"/>
  <c r="H54" i="3"/>
  <c r="G55" i="3" s="1"/>
  <c r="H58" i="3"/>
  <c r="G59" i="3" s="1"/>
  <c r="H62" i="3"/>
  <c r="G63" i="3" s="1"/>
  <c r="H66" i="3"/>
  <c r="G67" i="3" s="1"/>
  <c r="H70" i="3"/>
  <c r="G71" i="3" s="1"/>
  <c r="H74" i="3"/>
  <c r="G75" i="3" s="1"/>
  <c r="H78" i="3"/>
  <c r="G79" i="3" s="1"/>
  <c r="H82" i="3"/>
  <c r="G83" i="3" s="1"/>
  <c r="H86" i="3"/>
  <c r="G87" i="3" s="1"/>
  <c r="H90" i="3"/>
  <c r="G91" i="3" s="1"/>
  <c r="H94" i="3"/>
  <c r="G95" i="3" s="1"/>
  <c r="H98" i="3"/>
  <c r="G99" i="3" s="1"/>
  <c r="H102" i="3"/>
  <c r="G103" i="3" s="1"/>
  <c r="H106" i="3"/>
  <c r="G107" i="3" s="1"/>
  <c r="H110" i="3"/>
  <c r="G111" i="3" s="1"/>
  <c r="H114" i="3"/>
  <c r="G115" i="3" s="1"/>
  <c r="H118" i="3"/>
  <c r="G119" i="3" s="1"/>
  <c r="H122" i="3"/>
  <c r="G123" i="3" s="1"/>
  <c r="H126" i="3"/>
  <c r="G127" i="3" s="1"/>
  <c r="H130" i="3"/>
  <c r="G131" i="3" s="1"/>
  <c r="H134" i="3"/>
  <c r="G135" i="3" s="1"/>
  <c r="H138" i="3"/>
  <c r="G139" i="3" s="1"/>
  <c r="H142" i="3"/>
  <c r="G143" i="3" s="1"/>
  <c r="H146" i="3"/>
  <c r="G147" i="3" s="1"/>
  <c r="H150" i="3"/>
  <c r="G151" i="3" s="1"/>
  <c r="H158" i="3"/>
  <c r="G159" i="3" s="1"/>
  <c r="H166" i="3"/>
  <c r="G167" i="3" s="1"/>
  <c r="H174" i="3"/>
  <c r="G175" i="3" s="1"/>
  <c r="H182" i="3"/>
  <c r="G183" i="3" s="1"/>
  <c r="H190" i="3"/>
  <c r="G191" i="3" s="1"/>
  <c r="H198" i="3"/>
  <c r="G199" i="3" s="1"/>
  <c r="H202" i="3"/>
  <c r="G203" i="3" s="1"/>
  <c r="H206" i="3"/>
  <c r="G207" i="3" s="1"/>
  <c r="H210" i="3"/>
  <c r="R10" i="3"/>
  <c r="AD10" i="3"/>
  <c r="S10" i="3"/>
  <c r="AA10" i="3"/>
  <c r="AI10" i="3"/>
  <c r="AQ10" i="3"/>
  <c r="AY10" i="3"/>
  <c r="BC10" i="3"/>
  <c r="BK10" i="3"/>
  <c r="BO10" i="3"/>
  <c r="H21" i="3"/>
  <c r="G22" i="3" s="1"/>
  <c r="H25" i="3"/>
  <c r="G26" i="3" s="1"/>
  <c r="H37" i="3"/>
  <c r="G38" i="3" s="1"/>
  <c r="H41" i="3"/>
  <c r="G42" i="3" s="1"/>
  <c r="H45" i="3"/>
  <c r="H49" i="3"/>
  <c r="G50" i="3" s="1"/>
  <c r="H61" i="3"/>
  <c r="G62" i="3" s="1"/>
  <c r="H69" i="3"/>
  <c r="G70" i="3" s="1"/>
  <c r="H73" i="3"/>
  <c r="G74" i="3" s="1"/>
  <c r="H77" i="3"/>
  <c r="G78" i="3" s="1"/>
  <c r="H81" i="3"/>
  <c r="G82" i="3" s="1"/>
  <c r="H87" i="3"/>
  <c r="G88" i="3" s="1"/>
  <c r="H103" i="3"/>
  <c r="G104" i="3" s="1"/>
  <c r="H119" i="3"/>
  <c r="G120" i="3" s="1"/>
  <c r="T10" i="3"/>
  <c r="X10" i="3"/>
  <c r="AB10" i="3"/>
  <c r="AF10" i="3"/>
  <c r="AJ10" i="3"/>
  <c r="AN10" i="3"/>
  <c r="AR10" i="3"/>
  <c r="AV10" i="3"/>
  <c r="AZ10" i="3"/>
  <c r="BD10" i="3"/>
  <c r="BH10" i="3"/>
  <c r="BL10" i="3"/>
  <c r="H85" i="3"/>
  <c r="G86" i="3" s="1"/>
  <c r="H93" i="3"/>
  <c r="G94" i="3" s="1"/>
  <c r="H101" i="3"/>
  <c r="G102" i="3" s="1"/>
  <c r="H109" i="3"/>
  <c r="G110" i="3" s="1"/>
  <c r="H117" i="3"/>
  <c r="G118" i="3" s="1"/>
  <c r="H125" i="3"/>
  <c r="G126" i="3" s="1"/>
  <c r="H173" i="3"/>
  <c r="G174" i="3" s="1"/>
  <c r="H178" i="3"/>
  <c r="G179" i="3" s="1"/>
  <c r="V10" i="3"/>
  <c r="Z10" i="3"/>
  <c r="AH10" i="3"/>
  <c r="AL10" i="3"/>
  <c r="AT10" i="3"/>
  <c r="AX10" i="3"/>
  <c r="BB10" i="3"/>
  <c r="BF10" i="3"/>
  <c r="BJ10" i="3"/>
  <c r="BN10" i="3"/>
  <c r="W10" i="3"/>
  <c r="AE10" i="3"/>
  <c r="AM10" i="3"/>
  <c r="AU10" i="3"/>
  <c r="BG10" i="3"/>
  <c r="H29" i="3"/>
  <c r="G30" i="3" s="1"/>
  <c r="H33" i="3"/>
  <c r="G34" i="3" s="1"/>
  <c r="H53" i="3"/>
  <c r="G54" i="3" s="1"/>
  <c r="H57" i="3"/>
  <c r="G58" i="3" s="1"/>
  <c r="H65" i="3"/>
  <c r="G66" i="3" s="1"/>
  <c r="H95" i="3"/>
  <c r="G96" i="3" s="1"/>
  <c r="H111" i="3"/>
  <c r="G112" i="3" s="1"/>
  <c r="H165" i="3"/>
  <c r="G166" i="3" s="1"/>
  <c r="H170" i="3"/>
  <c r="G171" i="3" s="1"/>
  <c r="U10" i="3"/>
  <c r="Y10" i="3"/>
  <c r="AC10" i="3"/>
  <c r="AG10" i="3"/>
  <c r="AK10" i="3"/>
  <c r="AO10" i="3"/>
  <c r="AS10" i="3"/>
  <c r="AW10" i="3"/>
  <c r="BA10" i="3"/>
  <c r="BE10" i="3"/>
  <c r="BI10" i="3"/>
  <c r="BM10" i="3"/>
  <c r="H13" i="3"/>
  <c r="G14" i="3" s="1"/>
  <c r="H15" i="3"/>
  <c r="G16" i="3" s="1"/>
  <c r="H17" i="3"/>
  <c r="G18" i="3" s="1"/>
  <c r="H19" i="3"/>
  <c r="G20" i="3" s="1"/>
  <c r="H23" i="3"/>
  <c r="G24" i="3" s="1"/>
  <c r="H27" i="3"/>
  <c r="G28" i="3" s="1"/>
  <c r="H31" i="3"/>
  <c r="G32" i="3" s="1"/>
  <c r="H35" i="3"/>
  <c r="G36" i="3" s="1"/>
  <c r="H39" i="3"/>
  <c r="G40" i="3" s="1"/>
  <c r="H43" i="3"/>
  <c r="G44" i="3" s="1"/>
  <c r="H47" i="3"/>
  <c r="G48" i="3" s="1"/>
  <c r="H51" i="3"/>
  <c r="G52" i="3" s="1"/>
  <c r="H55" i="3"/>
  <c r="G56" i="3" s="1"/>
  <c r="H59" i="3"/>
  <c r="G60" i="3" s="1"/>
  <c r="H63" i="3"/>
  <c r="G64" i="3" s="1"/>
  <c r="H67" i="3"/>
  <c r="G68" i="3" s="1"/>
  <c r="H71" i="3"/>
  <c r="G72" i="3" s="1"/>
  <c r="H75" i="3"/>
  <c r="G76" i="3" s="1"/>
  <c r="H79" i="3"/>
  <c r="G80" i="3" s="1"/>
  <c r="H83" i="3"/>
  <c r="G84" i="3" s="1"/>
  <c r="H91" i="3"/>
  <c r="G92" i="3" s="1"/>
  <c r="H99" i="3"/>
  <c r="G100" i="3" s="1"/>
  <c r="H107" i="3"/>
  <c r="G108" i="3" s="1"/>
  <c r="H115" i="3"/>
  <c r="G116" i="3" s="1"/>
  <c r="H123" i="3"/>
  <c r="G124" i="3" s="1"/>
  <c r="H154" i="3"/>
  <c r="G155" i="3" s="1"/>
  <c r="H181" i="3"/>
  <c r="G182" i="3" s="1"/>
  <c r="H186" i="3"/>
  <c r="G187" i="3" s="1"/>
  <c r="H89" i="3"/>
  <c r="G90" i="3" s="1"/>
  <c r="H97" i="3"/>
  <c r="G98" i="3" s="1"/>
  <c r="H105" i="3"/>
  <c r="G106" i="3" s="1"/>
  <c r="H113" i="3"/>
  <c r="G114" i="3" s="1"/>
  <c r="H121" i="3"/>
  <c r="G122" i="3" s="1"/>
  <c r="H157" i="3"/>
  <c r="G158" i="3" s="1"/>
  <c r="H162" i="3"/>
  <c r="G163" i="3" s="1"/>
  <c r="H189" i="3"/>
  <c r="G190" i="3" s="1"/>
  <c r="H194" i="3"/>
  <c r="G195" i="3" s="1"/>
  <c r="H207" i="3"/>
  <c r="G208" i="3" s="1"/>
  <c r="H151" i="3"/>
  <c r="G152" i="3" s="1"/>
  <c r="H159" i="3"/>
  <c r="G160" i="3" s="1"/>
  <c r="H167" i="3"/>
  <c r="G168" i="3" s="1"/>
  <c r="H175" i="3"/>
  <c r="G176" i="3" s="1"/>
  <c r="H183" i="3"/>
  <c r="G184" i="3" s="1"/>
  <c r="H191" i="3"/>
  <c r="G192" i="3" s="1"/>
  <c r="H196" i="3"/>
  <c r="G197" i="3" s="1"/>
  <c r="H199" i="3"/>
  <c r="G200" i="3" s="1"/>
  <c r="H127" i="3"/>
  <c r="G128" i="3" s="1"/>
  <c r="H129" i="3"/>
  <c r="G130" i="3" s="1"/>
  <c r="H131" i="3"/>
  <c r="G132" i="3" s="1"/>
  <c r="H133" i="3"/>
  <c r="G134" i="3" s="1"/>
  <c r="H135" i="3"/>
  <c r="G136" i="3" s="1"/>
  <c r="H137" i="3"/>
  <c r="G138" i="3" s="1"/>
  <c r="H139" i="3"/>
  <c r="G140" i="3" s="1"/>
  <c r="H141" i="3"/>
  <c r="G142" i="3" s="1"/>
  <c r="H143" i="3"/>
  <c r="G144" i="3" s="1"/>
  <c r="H145" i="3"/>
  <c r="G146" i="3" s="1"/>
  <c r="H147" i="3"/>
  <c r="G148" i="3" s="1"/>
  <c r="H149" i="3"/>
  <c r="G150" i="3" s="1"/>
  <c r="H156" i="3"/>
  <c r="G157" i="3" s="1"/>
  <c r="H164" i="3"/>
  <c r="G165" i="3" s="1"/>
  <c r="H172" i="3"/>
  <c r="G173" i="3" s="1"/>
  <c r="H180" i="3"/>
  <c r="G181" i="3" s="1"/>
  <c r="H188" i="3"/>
  <c r="G189" i="3" s="1"/>
  <c r="H203" i="3"/>
  <c r="G204" i="3" s="1"/>
  <c r="H197" i="3"/>
  <c r="G198" i="3" s="1"/>
  <c r="H201" i="3"/>
  <c r="G202" i="3" s="1"/>
  <c r="H205" i="3"/>
  <c r="G206" i="3" s="1"/>
  <c r="H209" i="3"/>
  <c r="G210" i="3" s="1"/>
  <c r="E12" i="1"/>
  <c r="E13" i="1"/>
  <c r="E14" i="1"/>
  <c r="E11" i="1"/>
  <c r="B9" i="1"/>
  <c r="S10" i="1" s="1"/>
  <c r="B7" i="2"/>
  <c r="B6" i="2"/>
  <c r="G10" i="2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6" i="3" l="1"/>
  <c r="G33" i="3"/>
  <c r="G172" i="3"/>
  <c r="P10" i="3"/>
  <c r="Q10" i="3"/>
  <c r="O10" i="3"/>
  <c r="I11" i="3"/>
  <c r="R10" i="1"/>
  <c r="H198" i="1"/>
  <c r="G199" i="1" s="1"/>
  <c r="H182" i="1"/>
  <c r="G183" i="1" s="1"/>
  <c r="H166" i="1"/>
  <c r="G167" i="1" s="1"/>
  <c r="H150" i="1"/>
  <c r="G151" i="1" s="1"/>
  <c r="H134" i="1"/>
  <c r="G135" i="1" s="1"/>
  <c r="H118" i="1"/>
  <c r="G119" i="1" s="1"/>
  <c r="H102" i="1"/>
  <c r="G103" i="1" s="1"/>
  <c r="H86" i="1"/>
  <c r="G87" i="1" s="1"/>
  <c r="H70" i="1"/>
  <c r="G71" i="1" s="1"/>
  <c r="H54" i="1"/>
  <c r="G55" i="1" s="1"/>
  <c r="H22" i="1"/>
  <c r="G23" i="1" s="1"/>
  <c r="H206" i="1"/>
  <c r="G207" i="1" s="1"/>
  <c r="H202" i="1"/>
  <c r="G203" i="1" s="1"/>
  <c r="H190" i="1"/>
  <c r="G191" i="1" s="1"/>
  <c r="H186" i="1"/>
  <c r="G187" i="1" s="1"/>
  <c r="H174" i="1"/>
  <c r="G175" i="1" s="1"/>
  <c r="H170" i="1"/>
  <c r="G171" i="1" s="1"/>
  <c r="H154" i="1"/>
  <c r="G155" i="1" s="1"/>
  <c r="H138" i="1"/>
  <c r="G139" i="1" s="1"/>
  <c r="H122" i="1"/>
  <c r="G123" i="1" s="1"/>
  <c r="H106" i="1"/>
  <c r="G107" i="1" s="1"/>
  <c r="H90" i="1"/>
  <c r="G91" i="1" s="1"/>
  <c r="H58" i="1"/>
  <c r="G59" i="1" s="1"/>
  <c r="H42" i="1"/>
  <c r="G43" i="1" s="1"/>
  <c r="H17" i="1"/>
  <c r="G18" i="1" s="1"/>
  <c r="H11" i="1"/>
  <c r="G12" i="1" s="1"/>
  <c r="H207" i="1"/>
  <c r="G208" i="1" s="1"/>
  <c r="H203" i="1"/>
  <c r="G204" i="1" s="1"/>
  <c r="H195" i="1"/>
  <c r="G196" i="1" s="1"/>
  <c r="H191" i="1"/>
  <c r="G192" i="1" s="1"/>
  <c r="H187" i="1"/>
  <c r="G188" i="1" s="1"/>
  <c r="H179" i="1"/>
  <c r="G180" i="1" s="1"/>
  <c r="H175" i="1"/>
  <c r="G176" i="1" s="1"/>
  <c r="H171" i="1"/>
  <c r="G172" i="1" s="1"/>
  <c r="H159" i="1"/>
  <c r="G160" i="1" s="1"/>
  <c r="H155" i="1"/>
  <c r="G156" i="1" s="1"/>
  <c r="H143" i="1"/>
  <c r="G144" i="1" s="1"/>
  <c r="H139" i="1"/>
  <c r="G140" i="1" s="1"/>
  <c r="H127" i="1"/>
  <c r="G128" i="1" s="1"/>
  <c r="H123" i="1"/>
  <c r="G124" i="1" s="1"/>
  <c r="H111" i="1"/>
  <c r="G112" i="1" s="1"/>
  <c r="H107" i="1"/>
  <c r="G108" i="1" s="1"/>
  <c r="H95" i="1"/>
  <c r="G96" i="1" s="1"/>
  <c r="H91" i="1"/>
  <c r="G92" i="1" s="1"/>
  <c r="H79" i="1"/>
  <c r="G80" i="1" s="1"/>
  <c r="H75" i="1"/>
  <c r="G76" i="1" s="1"/>
  <c r="H63" i="1"/>
  <c r="G64" i="1" s="1"/>
  <c r="H59" i="1"/>
  <c r="G60" i="1" s="1"/>
  <c r="H47" i="1"/>
  <c r="G48" i="1" s="1"/>
  <c r="H43" i="1"/>
  <c r="G44" i="1" s="1"/>
  <c r="H31" i="1"/>
  <c r="G32" i="1" s="1"/>
  <c r="H209" i="1"/>
  <c r="G210" i="1" s="1"/>
  <c r="H201" i="1"/>
  <c r="G202" i="1" s="1"/>
  <c r="H197" i="1"/>
  <c r="G198" i="1" s="1"/>
  <c r="H193" i="1"/>
  <c r="G194" i="1" s="1"/>
  <c r="H185" i="1"/>
  <c r="G186" i="1" s="1"/>
  <c r="H181" i="1"/>
  <c r="G182" i="1" s="1"/>
  <c r="H177" i="1"/>
  <c r="G178" i="1" s="1"/>
  <c r="H169" i="1"/>
  <c r="G170" i="1" s="1"/>
  <c r="H165" i="1"/>
  <c r="G166" i="1" s="1"/>
  <c r="H161" i="1"/>
  <c r="G162" i="1" s="1"/>
  <c r="H149" i="1"/>
  <c r="G150" i="1" s="1"/>
  <c r="H145" i="1"/>
  <c r="G146" i="1" s="1"/>
  <c r="H133" i="1"/>
  <c r="G134" i="1" s="1"/>
  <c r="H129" i="1"/>
  <c r="G130" i="1" s="1"/>
  <c r="H117" i="1"/>
  <c r="G118" i="1" s="1"/>
  <c r="H113" i="1"/>
  <c r="G114" i="1" s="1"/>
  <c r="H101" i="1"/>
  <c r="G102" i="1" s="1"/>
  <c r="H97" i="1"/>
  <c r="G98" i="1" s="1"/>
  <c r="H85" i="1"/>
  <c r="G86" i="1" s="1"/>
  <c r="H81" i="1"/>
  <c r="G82" i="1" s="1"/>
  <c r="H69" i="1"/>
  <c r="G70" i="1" s="1"/>
  <c r="H65" i="1"/>
  <c r="G66" i="1" s="1"/>
  <c r="H53" i="1"/>
  <c r="G54" i="1" s="1"/>
  <c r="H49" i="1"/>
  <c r="G50" i="1" s="1"/>
  <c r="H37" i="1"/>
  <c r="G38" i="1" s="1"/>
  <c r="H33" i="1"/>
  <c r="G34" i="1" s="1"/>
  <c r="H21" i="1"/>
  <c r="G22" i="1" s="1"/>
  <c r="H27" i="1"/>
  <c r="G28" i="1" s="1"/>
  <c r="H15" i="1"/>
  <c r="G16" i="1" s="1"/>
  <c r="H199" i="1"/>
  <c r="G200" i="1" s="1"/>
  <c r="H183" i="1"/>
  <c r="G184" i="1" s="1"/>
  <c r="H167" i="1"/>
  <c r="G168" i="1" s="1"/>
  <c r="H163" i="1"/>
  <c r="G164" i="1" s="1"/>
  <c r="H151" i="1"/>
  <c r="G152" i="1" s="1"/>
  <c r="H147" i="1"/>
  <c r="G148" i="1" s="1"/>
  <c r="H135" i="1"/>
  <c r="G136" i="1" s="1"/>
  <c r="H131" i="1"/>
  <c r="G132" i="1" s="1"/>
  <c r="H119" i="1"/>
  <c r="G120" i="1" s="1"/>
  <c r="H115" i="1"/>
  <c r="G116" i="1" s="1"/>
  <c r="H103" i="1"/>
  <c r="G104" i="1" s="1"/>
  <c r="H99" i="1"/>
  <c r="G100" i="1" s="1"/>
  <c r="H87" i="1"/>
  <c r="G88" i="1" s="1"/>
  <c r="H83" i="1"/>
  <c r="G84" i="1" s="1"/>
  <c r="H71" i="1"/>
  <c r="G72" i="1" s="1"/>
  <c r="H67" i="1"/>
  <c r="G68" i="1" s="1"/>
  <c r="H55" i="1"/>
  <c r="G56" i="1" s="1"/>
  <c r="H51" i="1"/>
  <c r="G52" i="1" s="1"/>
  <c r="H39" i="1"/>
  <c r="G40" i="1" s="1"/>
  <c r="H35" i="1"/>
  <c r="G36" i="1" s="1"/>
  <c r="H23" i="1"/>
  <c r="G24" i="1" s="1"/>
  <c r="H19" i="1"/>
  <c r="G20" i="1" s="1"/>
  <c r="H210" i="1"/>
  <c r="H194" i="1"/>
  <c r="G195" i="1" s="1"/>
  <c r="H178" i="1"/>
  <c r="G179" i="1" s="1"/>
  <c r="H162" i="1"/>
  <c r="G163" i="1" s="1"/>
  <c r="H158" i="1"/>
  <c r="G159" i="1" s="1"/>
  <c r="H146" i="1"/>
  <c r="G147" i="1" s="1"/>
  <c r="H142" i="1"/>
  <c r="G143" i="1" s="1"/>
  <c r="H130" i="1"/>
  <c r="G131" i="1" s="1"/>
  <c r="H126" i="1"/>
  <c r="G127" i="1" s="1"/>
  <c r="H114" i="1"/>
  <c r="G115" i="1" s="1"/>
  <c r="H110" i="1"/>
  <c r="G111" i="1" s="1"/>
  <c r="H98" i="1"/>
  <c r="G99" i="1" s="1"/>
  <c r="H94" i="1"/>
  <c r="G95" i="1" s="1"/>
  <c r="H82" i="1"/>
  <c r="G83" i="1" s="1"/>
  <c r="H78" i="1"/>
  <c r="G79" i="1" s="1"/>
  <c r="H66" i="1"/>
  <c r="G67" i="1" s="1"/>
  <c r="H62" i="1"/>
  <c r="G63" i="1" s="1"/>
  <c r="H50" i="1"/>
  <c r="G51" i="1" s="1"/>
  <c r="H46" i="1"/>
  <c r="G47" i="1" s="1"/>
  <c r="H34" i="1"/>
  <c r="G35" i="1" s="1"/>
  <c r="H30" i="1"/>
  <c r="G31" i="1" s="1"/>
  <c r="H18" i="1"/>
  <c r="G19" i="1" s="1"/>
  <c r="H14" i="1"/>
  <c r="G15" i="1" s="1"/>
  <c r="H38" i="1"/>
  <c r="G39" i="1" s="1"/>
  <c r="H205" i="1"/>
  <c r="G206" i="1" s="1"/>
  <c r="H189" i="1"/>
  <c r="G190" i="1" s="1"/>
  <c r="H173" i="1"/>
  <c r="G174" i="1" s="1"/>
  <c r="H157" i="1"/>
  <c r="G158" i="1" s="1"/>
  <c r="H153" i="1"/>
  <c r="G154" i="1" s="1"/>
  <c r="H141" i="1"/>
  <c r="G142" i="1" s="1"/>
  <c r="H137" i="1"/>
  <c r="G138" i="1" s="1"/>
  <c r="H125" i="1"/>
  <c r="G126" i="1" s="1"/>
  <c r="H121" i="1"/>
  <c r="G122" i="1" s="1"/>
  <c r="H109" i="1"/>
  <c r="G110" i="1" s="1"/>
  <c r="H105" i="1"/>
  <c r="G106" i="1" s="1"/>
  <c r="H93" i="1"/>
  <c r="G94" i="1" s="1"/>
  <c r="H89" i="1"/>
  <c r="G90" i="1" s="1"/>
  <c r="H77" i="1"/>
  <c r="G78" i="1" s="1"/>
  <c r="H73" i="1"/>
  <c r="G74" i="1" s="1"/>
  <c r="H61" i="1"/>
  <c r="G62" i="1" s="1"/>
  <c r="H57" i="1"/>
  <c r="G58" i="1" s="1"/>
  <c r="H45" i="1"/>
  <c r="G46" i="1" s="1"/>
  <c r="H41" i="1"/>
  <c r="G42" i="1" s="1"/>
  <c r="H29" i="1"/>
  <c r="G30" i="1" s="1"/>
  <c r="H25" i="1"/>
  <c r="G26" i="1" s="1"/>
  <c r="H13" i="1"/>
  <c r="G14" i="1" s="1"/>
  <c r="H208" i="1"/>
  <c r="G209" i="1" s="1"/>
  <c r="H204" i="1"/>
  <c r="G205" i="1" s="1"/>
  <c r="H200" i="1"/>
  <c r="G201" i="1" s="1"/>
  <c r="H196" i="1"/>
  <c r="G197" i="1" s="1"/>
  <c r="H192" i="1"/>
  <c r="G193" i="1" s="1"/>
  <c r="H188" i="1"/>
  <c r="G189" i="1" s="1"/>
  <c r="H184" i="1"/>
  <c r="G185" i="1" s="1"/>
  <c r="H180" i="1"/>
  <c r="G181" i="1" s="1"/>
  <c r="H176" i="1"/>
  <c r="G177" i="1" s="1"/>
  <c r="H172" i="1"/>
  <c r="G173" i="1" s="1"/>
  <c r="H168" i="1"/>
  <c r="G169" i="1" s="1"/>
  <c r="H164" i="1"/>
  <c r="G165" i="1" s="1"/>
  <c r="H160" i="1"/>
  <c r="G161" i="1" s="1"/>
  <c r="H156" i="1"/>
  <c r="G157" i="1" s="1"/>
  <c r="H152" i="1"/>
  <c r="G153" i="1" s="1"/>
  <c r="H148" i="1"/>
  <c r="G149" i="1" s="1"/>
  <c r="H144" i="1"/>
  <c r="G145" i="1" s="1"/>
  <c r="H140" i="1"/>
  <c r="G141" i="1" s="1"/>
  <c r="H136" i="1"/>
  <c r="G137" i="1" s="1"/>
  <c r="H132" i="1"/>
  <c r="G133" i="1" s="1"/>
  <c r="H128" i="1"/>
  <c r="G129" i="1" s="1"/>
  <c r="H124" i="1"/>
  <c r="G125" i="1" s="1"/>
  <c r="H120" i="1"/>
  <c r="G121" i="1" s="1"/>
  <c r="H116" i="1"/>
  <c r="G117" i="1" s="1"/>
  <c r="H112" i="1"/>
  <c r="G113" i="1" s="1"/>
  <c r="H108" i="1"/>
  <c r="G109" i="1" s="1"/>
  <c r="H104" i="1"/>
  <c r="G105" i="1" s="1"/>
  <c r="H100" i="1"/>
  <c r="G101" i="1" s="1"/>
  <c r="H96" i="1"/>
  <c r="G97" i="1" s="1"/>
  <c r="H92" i="1"/>
  <c r="G93" i="1" s="1"/>
  <c r="H88" i="1"/>
  <c r="G89" i="1" s="1"/>
  <c r="H84" i="1"/>
  <c r="G85" i="1" s="1"/>
  <c r="H80" i="1"/>
  <c r="G81" i="1" s="1"/>
  <c r="H76" i="1"/>
  <c r="G77" i="1" s="1"/>
  <c r="H72" i="1"/>
  <c r="G73" i="1" s="1"/>
  <c r="H68" i="1"/>
  <c r="G69" i="1" s="1"/>
  <c r="H64" i="1"/>
  <c r="G65" i="1" s="1"/>
  <c r="H60" i="1"/>
  <c r="G61" i="1" s="1"/>
  <c r="H56" i="1"/>
  <c r="G57" i="1" s="1"/>
  <c r="H52" i="1"/>
  <c r="G53" i="1" s="1"/>
  <c r="H48" i="1"/>
  <c r="G49" i="1" s="1"/>
  <c r="H44" i="1"/>
  <c r="G45" i="1" s="1"/>
  <c r="H40" i="1"/>
  <c r="G41" i="1" s="1"/>
  <c r="H36" i="1"/>
  <c r="G37" i="1" s="1"/>
  <c r="H32" i="1"/>
  <c r="G33" i="1" s="1"/>
  <c r="H28" i="1"/>
  <c r="G29" i="1" s="1"/>
  <c r="H24" i="1"/>
  <c r="G25" i="1" s="1"/>
  <c r="H20" i="1"/>
  <c r="G21" i="1" s="1"/>
  <c r="H16" i="1"/>
  <c r="G17" i="1" s="1"/>
  <c r="H12" i="1"/>
  <c r="G13" i="1" s="1"/>
  <c r="H74" i="1"/>
  <c r="G75" i="1" s="1"/>
  <c r="H26" i="1"/>
  <c r="G27" i="1" s="1"/>
  <c r="I85" i="1" l="1"/>
  <c r="I170" i="3"/>
  <c r="I178" i="3"/>
  <c r="I117" i="3"/>
  <c r="I25" i="3"/>
  <c r="I108" i="3"/>
  <c r="I23" i="3"/>
  <c r="I86" i="3"/>
  <c r="I59" i="3"/>
  <c r="I45" i="3"/>
  <c r="I116" i="3"/>
  <c r="I126" i="3"/>
  <c r="I37" i="3"/>
  <c r="I85" i="3"/>
  <c r="I33" i="3"/>
  <c r="I203" i="3"/>
  <c r="I13" i="3"/>
  <c r="I167" i="3"/>
  <c r="I95" i="3"/>
  <c r="I194" i="3"/>
  <c r="I154" i="3"/>
  <c r="I180" i="3"/>
  <c r="I14" i="3"/>
  <c r="I104" i="3"/>
  <c r="I21" i="3"/>
  <c r="I204" i="3"/>
  <c r="I36" i="3"/>
  <c r="I161" i="3"/>
  <c r="I127" i="3"/>
  <c r="I186" i="3"/>
  <c r="I175" i="3"/>
  <c r="I74" i="3"/>
  <c r="I20" i="3"/>
  <c r="I110" i="3"/>
  <c r="I31" i="3"/>
  <c r="I92" i="3"/>
  <c r="I100" i="3"/>
  <c r="I191" i="3"/>
  <c r="I162" i="3"/>
  <c r="I46" i="3"/>
  <c r="I24" i="3"/>
  <c r="I56" i="3"/>
  <c r="I182" i="3"/>
  <c r="I210" i="3"/>
  <c r="I28" i="3"/>
  <c r="I43" i="3"/>
  <c r="I55" i="3"/>
  <c r="I41" i="3"/>
  <c r="I183" i="3"/>
  <c r="I132" i="3"/>
  <c r="I47" i="3"/>
  <c r="I118" i="3"/>
  <c r="I112" i="3"/>
  <c r="I61" i="3"/>
  <c r="I187" i="3"/>
  <c r="I27" i="3"/>
  <c r="I67" i="3"/>
  <c r="I53" i="3"/>
  <c r="I49" i="3"/>
  <c r="I197" i="3"/>
  <c r="I63" i="3"/>
  <c r="I169" i="3"/>
  <c r="I35" i="3"/>
  <c r="I50" i="3"/>
  <c r="I121" i="3"/>
  <c r="N11" i="3"/>
  <c r="I73" i="3"/>
  <c r="I29" i="3"/>
  <c r="I199" i="3"/>
  <c r="I120" i="3"/>
  <c r="I155" i="3"/>
  <c r="I189" i="3"/>
  <c r="I206" i="3"/>
  <c r="I96" i="3"/>
  <c r="I57" i="3"/>
  <c r="I208" i="3"/>
  <c r="I75" i="3"/>
  <c r="I16" i="3"/>
  <c r="I77" i="3"/>
  <c r="I171" i="3"/>
  <c r="I69" i="3"/>
  <c r="I81" i="3"/>
  <c r="I207" i="3"/>
  <c r="I65" i="3"/>
  <c r="I124" i="3"/>
  <c r="I157" i="3"/>
  <c r="I62" i="3"/>
  <c r="I159" i="3"/>
  <c r="I71" i="3"/>
  <c r="I94" i="3"/>
  <c r="I17" i="3"/>
  <c r="I153" i="3"/>
  <c r="I22" i="3"/>
  <c r="I152" i="3"/>
  <c r="I181" i="3"/>
  <c r="I130" i="3"/>
  <c r="I80" i="3"/>
  <c r="I184" i="3"/>
  <c r="I18" i="3"/>
  <c r="I48" i="3"/>
  <c r="I202" i="3"/>
  <c r="I156" i="3"/>
  <c r="I101" i="3"/>
  <c r="I200" i="3"/>
  <c r="I174" i="3"/>
  <c r="I70" i="3"/>
  <c r="I32" i="3"/>
  <c r="I64" i="3"/>
  <c r="I173" i="3"/>
  <c r="I190" i="3"/>
  <c r="I68" i="3"/>
  <c r="I60" i="3"/>
  <c r="I177" i="3"/>
  <c r="I93" i="3"/>
  <c r="I76" i="3"/>
  <c r="I125" i="3"/>
  <c r="I119" i="3"/>
  <c r="I185" i="3"/>
  <c r="I209" i="3"/>
  <c r="I176" i="3"/>
  <c r="I192" i="3"/>
  <c r="I198" i="3"/>
  <c r="I52" i="3"/>
  <c r="I44" i="3"/>
  <c r="I51" i="3"/>
  <c r="I84" i="3"/>
  <c r="I196" i="3"/>
  <c r="I87" i="3"/>
  <c r="I40" i="3"/>
  <c r="I72" i="3"/>
  <c r="I188" i="3"/>
  <c r="I42" i="3"/>
  <c r="I26" i="3"/>
  <c r="I111" i="3"/>
  <c r="I158" i="3"/>
  <c r="I109" i="3"/>
  <c r="I193" i="3"/>
  <c r="I12" i="3"/>
  <c r="I160" i="3"/>
  <c r="I15" i="3"/>
  <c r="I205" i="3"/>
  <c r="J11" i="3"/>
  <c r="I113" i="3"/>
  <c r="I195" i="3"/>
  <c r="I19" i="3"/>
  <c r="I97" i="3"/>
  <c r="I30" i="3"/>
  <c r="I82" i="3"/>
  <c r="I102" i="3"/>
  <c r="I114" i="3"/>
  <c r="I140" i="3"/>
  <c r="I89" i="3"/>
  <c r="I91" i="3"/>
  <c r="I163" i="3"/>
  <c r="I54" i="3"/>
  <c r="I66" i="3"/>
  <c r="I34" i="3"/>
  <c r="I201" i="3"/>
  <c r="I83" i="3"/>
  <c r="I115" i="3"/>
  <c r="I149" i="3"/>
  <c r="I172" i="3"/>
  <c r="I58" i="3"/>
  <c r="I179" i="3"/>
  <c r="I168" i="3"/>
  <c r="I148" i="3"/>
  <c r="I131" i="3"/>
  <c r="I133" i="3"/>
  <c r="I164" i="3"/>
  <c r="I146" i="3"/>
  <c r="I103" i="3"/>
  <c r="I141" i="3"/>
  <c r="I88" i="3"/>
  <c r="I107" i="3"/>
  <c r="I39" i="3"/>
  <c r="I105" i="3"/>
  <c r="I98" i="3"/>
  <c r="I145" i="3"/>
  <c r="I151" i="3"/>
  <c r="I122" i="3"/>
  <c r="I139" i="3"/>
  <c r="I99" i="3"/>
  <c r="I144" i="3"/>
  <c r="I150" i="3"/>
  <c r="I90" i="3"/>
  <c r="I123" i="3"/>
  <c r="I138" i="3"/>
  <c r="I78" i="3"/>
  <c r="I129" i="3"/>
  <c r="I137" i="3"/>
  <c r="I143" i="3"/>
  <c r="I135" i="3"/>
  <c r="I165" i="3"/>
  <c r="I147" i="3"/>
  <c r="I106" i="3"/>
  <c r="I38" i="3"/>
  <c r="I79" i="3"/>
  <c r="I128" i="3"/>
  <c r="I136" i="3"/>
  <c r="I142" i="3"/>
  <c r="I134" i="3"/>
  <c r="I166" i="3"/>
  <c r="O10" i="1"/>
  <c r="I11" i="1"/>
  <c r="I12" i="1"/>
  <c r="S11" i="3" l="1"/>
  <c r="T11" i="3"/>
  <c r="X11" i="3"/>
  <c r="AB11" i="3"/>
  <c r="AF11" i="3"/>
  <c r="AJ11" i="3"/>
  <c r="AN11" i="3"/>
  <c r="AR11" i="3"/>
  <c r="AV11" i="3"/>
  <c r="AZ11" i="3"/>
  <c r="BD11" i="3"/>
  <c r="BH11" i="3"/>
  <c r="BL11" i="3"/>
  <c r="AK11" i="3"/>
  <c r="V11" i="3"/>
  <c r="AH11" i="3"/>
  <c r="AP11" i="3"/>
  <c r="AX11" i="3"/>
  <c r="BF11" i="3"/>
  <c r="BN11" i="3"/>
  <c r="AA11" i="3"/>
  <c r="AQ11" i="3"/>
  <c r="AY11" i="3"/>
  <c r="BG11" i="3"/>
  <c r="BK11" i="3"/>
  <c r="U11" i="3"/>
  <c r="Y11" i="3"/>
  <c r="AC11" i="3"/>
  <c r="AG11" i="3"/>
  <c r="AO11" i="3"/>
  <c r="AS11" i="3"/>
  <c r="AW11" i="3"/>
  <c r="BA11" i="3"/>
  <c r="BE11" i="3"/>
  <c r="BI11" i="3"/>
  <c r="BM11" i="3"/>
  <c r="Z11" i="3"/>
  <c r="AD11" i="3"/>
  <c r="AL11" i="3"/>
  <c r="AT11" i="3"/>
  <c r="BB11" i="3"/>
  <c r="BJ11" i="3"/>
  <c r="W11" i="3"/>
  <c r="AE11" i="3"/>
  <c r="AI11" i="3"/>
  <c r="AM11" i="3"/>
  <c r="AU11" i="3"/>
  <c r="BC11" i="3"/>
  <c r="BO11" i="3"/>
  <c r="R11" i="3"/>
  <c r="K11" i="3"/>
  <c r="I201" i="1"/>
  <c r="I163" i="1"/>
  <c r="I180" i="1"/>
  <c r="I14" i="1"/>
  <c r="I73" i="1"/>
  <c r="I30" i="1"/>
  <c r="I13" i="1"/>
  <c r="I152" i="1"/>
  <c r="I75" i="1"/>
  <c r="I199" i="1"/>
  <c r="I29" i="1"/>
  <c r="I208" i="1"/>
  <c r="I162" i="1"/>
  <c r="I200" i="1"/>
  <c r="I74" i="1"/>
  <c r="I86" i="1"/>
  <c r="Q11" i="3" l="1"/>
  <c r="O11" i="3"/>
  <c r="P11" i="3"/>
  <c r="L11" i="3"/>
  <c r="I182" i="1"/>
  <c r="I76" i="1"/>
  <c r="I89" i="1"/>
  <c r="I164" i="1"/>
  <c r="I202" i="1"/>
  <c r="I33" i="1"/>
  <c r="I147" i="1"/>
  <c r="I98" i="1"/>
  <c r="I192" i="1"/>
  <c r="I130" i="1"/>
  <c r="I87" i="1"/>
  <c r="I179" i="1"/>
  <c r="I88" i="1"/>
  <c r="I24" i="1"/>
  <c r="I32" i="1"/>
  <c r="I110" i="1"/>
  <c r="I31" i="1"/>
  <c r="I53" i="1"/>
  <c r="I55" i="1"/>
  <c r="I153" i="1"/>
  <c r="I209" i="1"/>
  <c r="I181" i="1" l="1"/>
  <c r="I148" i="1"/>
  <c r="I166" i="1"/>
  <c r="I194" i="1"/>
  <c r="I183" i="1"/>
  <c r="I100" i="1"/>
  <c r="I94" i="1"/>
  <c r="I134" i="1"/>
  <c r="I77" i="1"/>
  <c r="I23" i="1"/>
  <c r="I48" i="1"/>
  <c r="I203" i="1"/>
  <c r="I90" i="1"/>
  <c r="I15" i="1"/>
  <c r="I83" i="1"/>
  <c r="I84" i="1"/>
  <c r="I34" i="1"/>
  <c r="I113" i="1"/>
  <c r="I131" i="1"/>
  <c r="I26" i="1"/>
  <c r="I122" i="1"/>
  <c r="I111" i="1"/>
  <c r="I47" i="1"/>
  <c r="I191" i="1"/>
  <c r="I121" i="1"/>
  <c r="I112" i="1"/>
  <c r="I99" i="1"/>
  <c r="I25" i="1"/>
  <c r="I93" i="1"/>
  <c r="I16" i="1"/>
  <c r="I133" i="1"/>
  <c r="I54" i="1"/>
  <c r="I210" i="1"/>
  <c r="I154" i="1"/>
  <c r="I56" i="1"/>
  <c r="I62" i="1"/>
  <c r="I149" i="1" l="1"/>
  <c r="I184" i="1"/>
  <c r="I188" i="1"/>
  <c r="I165" i="1"/>
  <c r="I193" i="1"/>
  <c r="I91" i="1"/>
  <c r="I92" i="1"/>
  <c r="I101" i="1"/>
  <c r="I95" i="1"/>
  <c r="I204" i="1"/>
  <c r="I78" i="1"/>
  <c r="I18" i="1"/>
  <c r="I123" i="1"/>
  <c r="I22" i="1"/>
  <c r="I135" i="1"/>
  <c r="I69" i="1"/>
  <c r="I167" i="1"/>
  <c r="I49" i="1"/>
  <c r="I35" i="1"/>
  <c r="I175" i="1"/>
  <c r="I70" i="1"/>
  <c r="I114" i="1"/>
  <c r="I115" i="1"/>
  <c r="I27" i="1"/>
  <c r="I28" i="1"/>
  <c r="I195" i="1"/>
  <c r="I58" i="1"/>
  <c r="I17" i="1"/>
  <c r="I107" i="1"/>
  <c r="I132" i="1"/>
  <c r="I155" i="1"/>
  <c r="I57" i="1"/>
  <c r="I108" i="1"/>
  <c r="I116" i="1"/>
  <c r="I63" i="1"/>
  <c r="I170" i="1" l="1"/>
  <c r="I150" i="1"/>
  <c r="I151" i="1"/>
  <c r="I168" i="1"/>
  <c r="I169" i="1"/>
  <c r="I59" i="1"/>
  <c r="I185" i="1"/>
  <c r="I19" i="1"/>
  <c r="I190" i="1"/>
  <c r="I189" i="1"/>
  <c r="I102" i="1"/>
  <c r="I96" i="1"/>
  <c r="I97" i="1"/>
  <c r="I79" i="1"/>
  <c r="I205" i="1"/>
  <c r="I176" i="1"/>
  <c r="I124" i="1"/>
  <c r="I71" i="1"/>
  <c r="I72" i="1"/>
  <c r="I136" i="1"/>
  <c r="I157" i="1"/>
  <c r="I36" i="1"/>
  <c r="I50" i="1"/>
  <c r="I139" i="1"/>
  <c r="I196" i="1"/>
  <c r="I42" i="1"/>
  <c r="I65" i="1"/>
  <c r="I156" i="1"/>
  <c r="I64" i="1"/>
  <c r="I117" i="1"/>
  <c r="I109" i="1"/>
  <c r="I41" i="1"/>
  <c r="I171" i="1" l="1"/>
  <c r="I80" i="1"/>
  <c r="I60" i="1"/>
  <c r="I61" i="1"/>
  <c r="I137" i="1"/>
  <c r="I138" i="1"/>
  <c r="I186" i="1"/>
  <c r="I187" i="1"/>
  <c r="I21" i="1"/>
  <c r="I20" i="1"/>
  <c r="I103" i="1"/>
  <c r="I51" i="1"/>
  <c r="I52" i="1"/>
  <c r="I206" i="1"/>
  <c r="I207" i="1"/>
  <c r="I177" i="1"/>
  <c r="I178" i="1"/>
  <c r="I125" i="1"/>
  <c r="I158" i="1"/>
  <c r="I37" i="1"/>
  <c r="I67" i="1"/>
  <c r="I68" i="1"/>
  <c r="I197" i="1"/>
  <c r="I198" i="1"/>
  <c r="I43" i="1"/>
  <c r="I140" i="1"/>
  <c r="I120" i="1"/>
  <c r="I119" i="1"/>
  <c r="I66" i="1"/>
  <c r="I118" i="1"/>
  <c r="I172" i="1" l="1"/>
  <c r="I82" i="1"/>
  <c r="I81" i="1"/>
  <c r="I126" i="1"/>
  <c r="I104" i="1"/>
  <c r="I159" i="1"/>
  <c r="I38" i="1"/>
  <c r="I44" i="1"/>
  <c r="I141" i="1"/>
  <c r="I174" i="1" l="1"/>
  <c r="I173" i="1"/>
  <c r="I160" i="1"/>
  <c r="I161" i="1"/>
  <c r="I105" i="1"/>
  <c r="I106" i="1"/>
  <c r="I127" i="1"/>
  <c r="I39" i="1"/>
  <c r="I40" i="1"/>
  <c r="I46" i="1"/>
  <c r="I45" i="1"/>
  <c r="I142" i="1"/>
  <c r="I128" i="1" l="1"/>
  <c r="I129" i="1"/>
  <c r="I143" i="1"/>
  <c r="I144" i="1" l="1"/>
  <c r="I145" i="1" l="1"/>
  <c r="I146" i="1"/>
  <c r="E3" i="1" l="1"/>
  <c r="E2" i="1"/>
  <c r="AK10" i="1" l="1"/>
  <c r="W10" i="1"/>
  <c r="AJ10" i="1"/>
  <c r="BM10" i="1"/>
  <c r="AY10" i="1"/>
  <c r="AD10" i="1"/>
  <c r="AA10" i="1"/>
  <c r="AV10" i="1"/>
  <c r="BI10" i="1"/>
  <c r="AU10" i="1"/>
  <c r="BL10" i="1"/>
  <c r="BH10" i="1"/>
  <c r="BA10" i="1"/>
  <c r="BF10" i="1"/>
  <c r="BD10" i="1"/>
  <c r="AG10" i="1"/>
  <c r="AN10" i="1"/>
  <c r="BE10" i="1"/>
  <c r="AQ10" i="1"/>
  <c r="AB10" i="1"/>
  <c r="AH10" i="1"/>
  <c r="AE10" i="1"/>
  <c r="AW10" i="1"/>
  <c r="BO10" i="1"/>
  <c r="AP10" i="1"/>
  <c r="BB10" i="1"/>
  <c r="AO10" i="1"/>
  <c r="AC10" i="1"/>
  <c r="BN10" i="1"/>
  <c r="T10" i="1"/>
  <c r="AM10" i="1"/>
  <c r="AR10" i="1"/>
  <c r="AT10" i="1"/>
  <c r="AZ10" i="1"/>
  <c r="BK10" i="1"/>
  <c r="U10" i="1"/>
  <c r="AF10" i="1"/>
  <c r="AS10" i="1"/>
  <c r="AL10" i="1"/>
  <c r="AI10" i="1"/>
  <c r="BG10" i="1"/>
  <c r="V10" i="1"/>
  <c r="Z10" i="1"/>
  <c r="BJ10" i="1"/>
  <c r="AX10" i="1"/>
  <c r="BC10" i="1"/>
  <c r="Y10" i="1"/>
  <c r="X10" i="1"/>
  <c r="P10" i="1" l="1"/>
  <c r="Q10" i="1"/>
  <c r="N11" i="1" l="1"/>
  <c r="J11" i="1"/>
  <c r="K11" i="1" s="1"/>
  <c r="S11" i="1" l="1"/>
  <c r="R11" i="1"/>
  <c r="O11" i="1" s="1"/>
  <c r="U11" i="1"/>
  <c r="BM11" i="1"/>
  <c r="AW11" i="1"/>
  <c r="V11" i="1"/>
  <c r="BB11" i="1"/>
  <c r="AU11" i="1"/>
  <c r="AI11" i="1"/>
  <c r="AV11" i="1"/>
  <c r="AQ11" i="1"/>
  <c r="BG11" i="1"/>
  <c r="AP11" i="1"/>
  <c r="BI11" i="1"/>
  <c r="AH11" i="1"/>
  <c r="AB11" i="1"/>
  <c r="AA11" i="1"/>
  <c r="BE11" i="1"/>
  <c r="BO11" i="1"/>
  <c r="AJ11" i="1"/>
  <c r="AN11" i="1"/>
  <c r="BJ11" i="1"/>
  <c r="AM11" i="1"/>
  <c r="T11" i="1"/>
  <c r="X11" i="1"/>
  <c r="AO11" i="1"/>
  <c r="BN11" i="1"/>
  <c r="AC11" i="1"/>
  <c r="Z11" i="1"/>
  <c r="BD11" i="1"/>
  <c r="AS11" i="1"/>
  <c r="AE11" i="1"/>
  <c r="AD11" i="1"/>
  <c r="AR11" i="1"/>
  <c r="Y11" i="1"/>
  <c r="BL11" i="1"/>
  <c r="AF11" i="1"/>
  <c r="AY11" i="1"/>
  <c r="AL11" i="1"/>
  <c r="AZ11" i="1"/>
  <c r="W11" i="1"/>
  <c r="BK11" i="1"/>
  <c r="AT11" i="1"/>
  <c r="AK11" i="1"/>
  <c r="BH11" i="1"/>
  <c r="BC11" i="1"/>
  <c r="BF11" i="1"/>
  <c r="AG11" i="1"/>
  <c r="AX11" i="1"/>
  <c r="BA11" i="1"/>
  <c r="L11" i="1"/>
  <c r="Q11" i="1" l="1"/>
  <c r="P11" i="1"/>
  <c r="J12" i="1" l="1"/>
  <c r="K12" i="1" l="1"/>
  <c r="L12" i="1" l="1"/>
  <c r="M12" i="1" l="1"/>
  <c r="N12" i="1" s="1"/>
  <c r="AV12" i="1" s="1"/>
  <c r="AD12" i="1"/>
  <c r="AW12" i="1"/>
  <c r="AS12" i="1"/>
  <c r="BD12" i="1"/>
  <c r="Y12" i="1"/>
  <c r="R12" i="1"/>
  <c r="O12" i="1" s="1"/>
  <c r="BF12" i="1"/>
  <c r="AJ12" i="1"/>
  <c r="AI12" i="1"/>
  <c r="AP12" i="1"/>
  <c r="T12" i="1"/>
  <c r="S12" i="1"/>
  <c r="Z12" i="1"/>
  <c r="BC12" i="1"/>
  <c r="BM12" i="1"/>
  <c r="AK12" i="1"/>
  <c r="AM12" i="1"/>
  <c r="BH12" i="1"/>
  <c r="AA12" i="1"/>
  <c r="BN12" i="1"/>
  <c r="AU12" i="1"/>
  <c r="BI12" i="1"/>
  <c r="AX12" i="1"/>
  <c r="BJ12" i="1"/>
  <c r="AO12" i="1"/>
  <c r="AH12" i="1"/>
  <c r="BA12" i="1"/>
  <c r="AQ12" i="1"/>
  <c r="BL12" i="1"/>
  <c r="AZ12" i="1"/>
  <c r="AY12" i="1"/>
  <c r="E2" i="3"/>
  <c r="AR12" i="1" l="1"/>
  <c r="AB12" i="1"/>
  <c r="U12" i="1"/>
  <c r="BG12" i="1"/>
  <c r="V12" i="1"/>
  <c r="BB12" i="1"/>
  <c r="BK12" i="1"/>
  <c r="AL12" i="1"/>
  <c r="BO12" i="1"/>
  <c r="AC12" i="1"/>
  <c r="BE12" i="1"/>
  <c r="AE12" i="1"/>
  <c r="AN12" i="1"/>
  <c r="AF12" i="1"/>
  <c r="AG12" i="1"/>
  <c r="AT12" i="1"/>
  <c r="X12" i="1"/>
  <c r="W12" i="1"/>
  <c r="E3" i="3"/>
  <c r="Q12" i="1" l="1"/>
  <c r="P12" i="1"/>
  <c r="J13" i="1" l="1"/>
  <c r="K13" i="1" s="1"/>
  <c r="L13" i="1" s="1"/>
  <c r="M13" i="1" l="1"/>
  <c r="N13" i="1" s="1"/>
  <c r="AS13" i="1" s="1"/>
  <c r="BJ13" i="1" l="1"/>
  <c r="BM13" i="1"/>
  <c r="BE13" i="1"/>
  <c r="AT13" i="1"/>
  <c r="BG13" i="1"/>
  <c r="BI13" i="1"/>
  <c r="Y13" i="1"/>
  <c r="T13" i="1"/>
  <c r="BB13" i="1"/>
  <c r="BH13" i="1"/>
  <c r="AY13" i="1"/>
  <c r="R13" i="1"/>
  <c r="O13" i="1" s="1"/>
  <c r="AZ13" i="1"/>
  <c r="AQ13" i="1"/>
  <c r="AP13" i="1"/>
  <c r="AB13" i="1"/>
  <c r="AE13" i="1"/>
  <c r="BN13" i="1"/>
  <c r="AH13" i="1"/>
  <c r="AU13" i="1"/>
  <c r="S13" i="1"/>
  <c r="V13" i="1"/>
  <c r="AF13" i="1"/>
  <c r="AN13" i="1"/>
  <c r="BK13" i="1"/>
  <c r="BA13" i="1"/>
  <c r="AK13" i="1"/>
  <c r="AD13" i="1"/>
  <c r="Z13" i="1"/>
  <c r="AC13" i="1"/>
  <c r="X13" i="1"/>
  <c r="U13" i="1"/>
  <c r="W13" i="1"/>
  <c r="AG13" i="1"/>
  <c r="AM13" i="1"/>
  <c r="AI13" i="1"/>
  <c r="BL13" i="1"/>
  <c r="AL13" i="1"/>
  <c r="BC13" i="1"/>
  <c r="AR13" i="1"/>
  <c r="AW13" i="1"/>
  <c r="BO13" i="1"/>
  <c r="BF13" i="1"/>
  <c r="AJ13" i="1"/>
  <c r="BD13" i="1"/>
  <c r="AO13" i="1"/>
  <c r="AX13" i="1"/>
  <c r="AA13" i="1"/>
  <c r="AV13" i="1"/>
  <c r="P13" i="1" l="1"/>
  <c r="Q13" i="1"/>
  <c r="J14" i="1" s="1"/>
  <c r="K14" i="1" s="1"/>
  <c r="L14" i="1" l="1"/>
  <c r="M14" i="1" l="1"/>
  <c r="N14" i="1" s="1"/>
  <c r="AE14" i="1" s="1"/>
  <c r="BN14" i="1"/>
  <c r="V14" i="1"/>
  <c r="BL14" i="1"/>
  <c r="AD14" i="1"/>
  <c r="AT14" i="1"/>
  <c r="AH14" i="1"/>
  <c r="AF14" i="1"/>
  <c r="BJ14" i="1"/>
  <c r="AO14" i="1"/>
  <c r="AV14" i="1"/>
  <c r="BM14" i="1"/>
  <c r="AC14" i="1"/>
  <c r="W14" i="1"/>
  <c r="AR14" i="1"/>
  <c r="AW14" i="1"/>
  <c r="Y14" i="1"/>
  <c r="AJ14" i="1"/>
  <c r="Z14" i="1"/>
  <c r="AX14" i="1"/>
  <c r="AI14" i="1"/>
  <c r="T14" i="1"/>
  <c r="AN14" i="1"/>
  <c r="AG14" i="1"/>
  <c r="S14" i="1"/>
  <c r="BD14" i="1"/>
  <c r="BB14" i="1"/>
  <c r="BH14" i="1"/>
  <c r="AP14" i="1"/>
  <c r="AK14" i="1"/>
  <c r="AU14" i="1" l="1"/>
  <c r="AB14" i="1"/>
  <c r="AS14" i="1"/>
  <c r="AL14" i="1"/>
  <c r="AZ14" i="1"/>
  <c r="BC14" i="1"/>
  <c r="BI14" i="1"/>
  <c r="U14" i="1"/>
  <c r="BK14" i="1"/>
  <c r="BA14" i="1"/>
  <c r="BO14" i="1"/>
  <c r="X14" i="1"/>
  <c r="BE14" i="1"/>
  <c r="AM14" i="1"/>
  <c r="AY14" i="1"/>
  <c r="BF14" i="1"/>
  <c r="R14" i="1"/>
  <c r="O14" i="1" s="1"/>
  <c r="BG14" i="1"/>
  <c r="AA14" i="1"/>
  <c r="AQ14" i="1"/>
  <c r="Q14" i="1" l="1"/>
  <c r="J15" i="1" s="1"/>
  <c r="K15" i="1" s="1"/>
  <c r="P14" i="1"/>
  <c r="L15" i="1" l="1"/>
  <c r="M15" i="1" s="1"/>
  <c r="N15" i="1" s="1"/>
  <c r="BH15" i="1" l="1"/>
  <c r="T15" i="1"/>
  <c r="BN15" i="1"/>
  <c r="BI15" i="1"/>
  <c r="Z15" i="1"/>
  <c r="BD15" i="1"/>
  <c r="AZ15" i="1"/>
  <c r="AE15" i="1"/>
  <c r="AI15" i="1"/>
  <c r="AM15" i="1"/>
  <c r="R15" i="1"/>
  <c r="O15" i="1" s="1"/>
  <c r="Y15" i="1"/>
  <c r="AA15" i="1"/>
  <c r="BF15" i="1"/>
  <c r="BJ15" i="1"/>
  <c r="AJ15" i="1"/>
  <c r="BM15" i="1"/>
  <c r="BG15" i="1"/>
  <c r="AN15" i="1"/>
  <c r="AR15" i="1"/>
  <c r="AY15" i="1"/>
  <c r="AK15" i="1"/>
  <c r="BK15" i="1"/>
  <c r="AB15" i="1"/>
  <c r="AG15" i="1"/>
  <c r="U15" i="1"/>
  <c r="BL15" i="1"/>
  <c r="AL15" i="1"/>
  <c r="AD15" i="1"/>
  <c r="V15" i="1"/>
  <c r="AV15" i="1"/>
  <c r="AH15" i="1"/>
  <c r="AU15" i="1"/>
  <c r="AP15" i="1"/>
  <c r="AW15" i="1"/>
  <c r="BC15" i="1"/>
  <c r="AC15" i="1"/>
  <c r="BO15" i="1"/>
  <c r="BB15" i="1"/>
  <c r="W15" i="1"/>
  <c r="AT15" i="1"/>
  <c r="BA15" i="1"/>
  <c r="AX15" i="1"/>
  <c r="BE15" i="1"/>
  <c r="AQ15" i="1"/>
  <c r="S15" i="1"/>
  <c r="AF15" i="1"/>
  <c r="AO15" i="1"/>
  <c r="AS15" i="1"/>
  <c r="X15" i="1"/>
  <c r="Q15" i="1" l="1"/>
  <c r="P15" i="1"/>
  <c r="J16" i="1" l="1"/>
  <c r="K16" i="1" s="1"/>
  <c r="L16" i="1" l="1"/>
  <c r="M16" i="1" s="1"/>
  <c r="N16" i="1" s="1"/>
  <c r="W16" i="1" l="1"/>
  <c r="R16" i="1"/>
  <c r="O16" i="1" s="1"/>
  <c r="AL16" i="1"/>
  <c r="AX16" i="1"/>
  <c r="AC16" i="1"/>
  <c r="BA16" i="1"/>
  <c r="V16" i="1"/>
  <c r="AB16" i="1"/>
  <c r="BM16" i="1"/>
  <c r="AQ16" i="1"/>
  <c r="BL16" i="1"/>
  <c r="AY16" i="1"/>
  <c r="T16" i="1"/>
  <c r="Z16" i="1"/>
  <c r="U16" i="1"/>
  <c r="AG16" i="1"/>
  <c r="BI16" i="1"/>
  <c r="BO16" i="1"/>
  <c r="AD16" i="1"/>
  <c r="BG16" i="1"/>
  <c r="AH16" i="1"/>
  <c r="AV16" i="1"/>
  <c r="AU16" i="1"/>
  <c r="AZ16" i="1"/>
  <c r="AE16" i="1"/>
  <c r="AP16" i="1"/>
  <c r="Y16" i="1"/>
  <c r="BC16" i="1"/>
  <c r="BH16" i="1"/>
  <c r="AI16" i="1"/>
  <c r="X16" i="1"/>
  <c r="AT16" i="1"/>
  <c r="BE16" i="1"/>
  <c r="BN16" i="1"/>
  <c r="BK16" i="1"/>
  <c r="AK16" i="1"/>
  <c r="AS16" i="1"/>
  <c r="AF16" i="1"/>
  <c r="AW16" i="1"/>
  <c r="AO16" i="1"/>
  <c r="AA16" i="1"/>
  <c r="BF16" i="1"/>
  <c r="BD16" i="1"/>
  <c r="AM16" i="1"/>
  <c r="S16" i="1"/>
  <c r="AJ16" i="1"/>
  <c r="AR16" i="1"/>
  <c r="BB16" i="1"/>
  <c r="BJ16" i="1"/>
  <c r="AN16" i="1"/>
  <c r="P16" i="1" l="1"/>
  <c r="Q16" i="1"/>
  <c r="J17" i="1" l="1"/>
  <c r="K17" i="1" l="1"/>
  <c r="L17" i="1" l="1"/>
  <c r="M17" i="1" s="1"/>
  <c r="N17" i="1" s="1"/>
  <c r="Z17" i="1" l="1"/>
  <c r="AQ17" i="1"/>
  <c r="S17" i="1"/>
  <c r="BM17" i="1"/>
  <c r="AF17" i="1"/>
  <c r="U17" i="1"/>
  <c r="BO17" i="1"/>
  <c r="AW17" i="1"/>
  <c r="AE17" i="1"/>
  <c r="BA17" i="1"/>
  <c r="BJ17" i="1"/>
  <c r="AM17" i="1"/>
  <c r="BF17" i="1"/>
  <c r="BD17" i="1"/>
  <c r="AC17" i="1"/>
  <c r="AK17" i="1"/>
  <c r="AO17" i="1"/>
  <c r="AG17" i="1"/>
  <c r="AZ17" i="1"/>
  <c r="AN17" i="1"/>
  <c r="AU17" i="1"/>
  <c r="AP17" i="1"/>
  <c r="AV17" i="1"/>
  <c r="W17" i="1"/>
  <c r="BN17" i="1"/>
  <c r="BB17" i="1"/>
  <c r="BG17" i="1"/>
  <c r="AY17" i="1"/>
  <c r="Y17" i="1"/>
  <c r="AB17" i="1"/>
  <c r="AJ17" i="1"/>
  <c r="AI17" i="1"/>
  <c r="AR17" i="1"/>
  <c r="X17" i="1"/>
  <c r="R17" i="1"/>
  <c r="O17" i="1" s="1"/>
  <c r="BH17" i="1"/>
  <c r="BI17" i="1"/>
  <c r="BL17" i="1"/>
  <c r="AX17" i="1"/>
  <c r="AH17" i="1"/>
  <c r="V17" i="1"/>
  <c r="AD17" i="1"/>
  <c r="BK17" i="1"/>
  <c r="BE17" i="1"/>
  <c r="AS17" i="1"/>
  <c r="AT17" i="1"/>
  <c r="AA17" i="1"/>
  <c r="BC17" i="1"/>
  <c r="AL17" i="1"/>
  <c r="T17" i="1"/>
  <c r="Q17" i="1" l="1"/>
  <c r="P17" i="1"/>
  <c r="J18" i="1" l="1"/>
  <c r="K18" i="1" s="1"/>
  <c r="L18" i="1" l="1"/>
  <c r="M18" i="1" s="1"/>
  <c r="N18" i="1" s="1"/>
  <c r="AH18" i="1" s="1"/>
  <c r="BM18" i="1" l="1"/>
  <c r="BO18" i="1"/>
  <c r="BJ18" i="1"/>
  <c r="AN18" i="1"/>
  <c r="AV18" i="1"/>
  <c r="BD18" i="1"/>
  <c r="AB18" i="1"/>
  <c r="AJ18" i="1"/>
  <c r="AR18" i="1"/>
  <c r="BN18" i="1"/>
  <c r="W18" i="1"/>
  <c r="AP18" i="1"/>
  <c r="S18" i="1"/>
  <c r="BA18" i="1"/>
  <c r="AF18" i="1"/>
  <c r="AW18" i="1"/>
  <c r="BK18" i="1"/>
  <c r="AO18" i="1"/>
  <c r="AZ18" i="1"/>
  <c r="BC18" i="1"/>
  <c r="U18" i="1"/>
  <c r="AI18" i="1"/>
  <c r="BI18" i="1"/>
  <c r="AY18" i="1"/>
  <c r="BH18" i="1"/>
  <c r="Z18" i="1"/>
  <c r="T18" i="1"/>
  <c r="AE18" i="1"/>
  <c r="AU18" i="1"/>
  <c r="BB18" i="1"/>
  <c r="AK18" i="1"/>
  <c r="V18" i="1"/>
  <c r="AG18" i="1"/>
  <c r="AA18" i="1"/>
  <c r="AL18" i="1"/>
  <c r="BE18" i="1"/>
  <c r="AM18" i="1"/>
  <c r="BL18" i="1"/>
  <c r="BF18" i="1"/>
  <c r="R18" i="1"/>
  <c r="O18" i="1" s="1"/>
  <c r="AC18" i="1"/>
  <c r="X18" i="1"/>
  <c r="AD18" i="1"/>
  <c r="BG18" i="1"/>
  <c r="AS18" i="1"/>
  <c r="AQ18" i="1"/>
  <c r="AT18" i="1"/>
  <c r="AX18" i="1"/>
  <c r="Y18" i="1"/>
  <c r="Q18" i="1" l="1"/>
  <c r="P18" i="1"/>
  <c r="J19" i="1" l="1"/>
  <c r="K19" i="1" s="1"/>
  <c r="L19" i="1" l="1"/>
  <c r="M19" i="1" s="1"/>
  <c r="N19" i="1" s="1"/>
  <c r="AD19" i="1" l="1"/>
  <c r="AI19" i="1"/>
  <c r="AQ19" i="1"/>
  <c r="S19" i="1"/>
  <c r="BF19" i="1"/>
  <c r="BK19" i="1"/>
  <c r="AE19" i="1"/>
  <c r="U19" i="1"/>
  <c r="BD19" i="1"/>
  <c r="BG19" i="1"/>
  <c r="AU19" i="1"/>
  <c r="R19" i="1"/>
  <c r="O19" i="1" s="1"/>
  <c r="V19" i="1"/>
  <c r="AH19" i="1"/>
  <c r="AC19" i="1"/>
  <c r="AV19" i="1"/>
  <c r="AT19" i="1"/>
  <c r="AP19" i="1"/>
  <c r="AO19" i="1"/>
  <c r="BC19" i="1"/>
  <c r="AJ19" i="1"/>
  <c r="BH19" i="1"/>
  <c r="BE19" i="1"/>
  <c r="X19" i="1"/>
  <c r="Z19" i="1"/>
  <c r="BB19" i="1"/>
  <c r="Y19" i="1"/>
  <c r="AM19" i="1"/>
  <c r="AA19" i="1"/>
  <c r="AB19" i="1"/>
  <c r="AF19" i="1"/>
  <c r="AL19" i="1"/>
  <c r="AX19" i="1"/>
  <c r="AG19" i="1"/>
  <c r="BJ19" i="1"/>
  <c r="AW19" i="1"/>
  <c r="BI19" i="1"/>
  <c r="T19" i="1"/>
  <c r="AY19" i="1"/>
  <c r="AN19" i="1"/>
  <c r="AS19" i="1"/>
  <c r="AK19" i="1"/>
  <c r="W19" i="1"/>
  <c r="BA19" i="1"/>
  <c r="AZ19" i="1"/>
  <c r="BO19" i="1"/>
  <c r="BL19" i="1"/>
  <c r="BM19" i="1"/>
  <c r="BN19" i="1"/>
  <c r="AR19" i="1"/>
  <c r="Q19" i="1" l="1"/>
  <c r="P19" i="1"/>
  <c r="J20" i="1" l="1"/>
  <c r="K20" i="1" s="1"/>
  <c r="L20" i="1" l="1"/>
  <c r="M20" i="1" s="1"/>
  <c r="N20" i="1" s="1"/>
  <c r="AX20" i="1" l="1"/>
  <c r="AR20" i="1"/>
  <c r="BD20" i="1"/>
  <c r="AN20" i="1"/>
  <c r="AM20" i="1"/>
  <c r="AS20" i="1"/>
  <c r="AE20" i="1"/>
  <c r="AH20" i="1"/>
  <c r="BC20" i="1"/>
  <c r="BG20" i="1"/>
  <c r="AK20" i="1"/>
  <c r="AA20" i="1"/>
  <c r="S20" i="1"/>
  <c r="AT20" i="1"/>
  <c r="AO20" i="1"/>
  <c r="AG20" i="1"/>
  <c r="BF20" i="1"/>
  <c r="AV20" i="1"/>
  <c r="AB20" i="1"/>
  <c r="BE20" i="1"/>
  <c r="AD20" i="1"/>
  <c r="AF20" i="1"/>
  <c r="AY20" i="1"/>
  <c r="Y20" i="1"/>
  <c r="BB20" i="1"/>
  <c r="X20" i="1"/>
  <c r="AI20" i="1"/>
  <c r="AC20" i="1"/>
  <c r="BK20" i="1"/>
  <c r="BJ20" i="1"/>
  <c r="W20" i="1"/>
  <c r="U20" i="1"/>
  <c r="AL20" i="1"/>
  <c r="BN20" i="1"/>
  <c r="BO20" i="1"/>
  <c r="BH20" i="1"/>
  <c r="AZ20" i="1"/>
  <c r="AW20" i="1"/>
  <c r="BI20" i="1"/>
  <c r="AP20" i="1"/>
  <c r="T20" i="1"/>
  <c r="BA20" i="1"/>
  <c r="Z20" i="1"/>
  <c r="BM20" i="1"/>
  <c r="R20" i="1"/>
  <c r="O20" i="1" s="1"/>
  <c r="V20" i="1"/>
  <c r="AJ20" i="1"/>
  <c r="BL20" i="1"/>
  <c r="AQ20" i="1"/>
  <c r="AU20" i="1"/>
  <c r="P20" i="1" l="1"/>
  <c r="Q20" i="1"/>
  <c r="J21" i="1" l="1"/>
  <c r="K21" i="1" s="1"/>
  <c r="L21" i="1" l="1"/>
  <c r="M21" i="1" s="1"/>
  <c r="N21" i="1" s="1"/>
  <c r="T21" i="1" l="1"/>
  <c r="AB21" i="1"/>
  <c r="S21" i="1"/>
  <c r="V21" i="1"/>
  <c r="AP21" i="1"/>
  <c r="R21" i="1"/>
  <c r="O21" i="1" s="1"/>
  <c r="AH21" i="1"/>
  <c r="AK21" i="1"/>
  <c r="AE21" i="1"/>
  <c r="W21" i="1"/>
  <c r="AV21" i="1"/>
  <c r="Y21" i="1"/>
  <c r="BO21" i="1"/>
  <c r="BM21" i="1"/>
  <c r="AW21" i="1"/>
  <c r="BB21" i="1"/>
  <c r="X21" i="1"/>
  <c r="AU21" i="1"/>
  <c r="BA21" i="1"/>
  <c r="U21" i="1"/>
  <c r="BL21" i="1"/>
  <c r="AQ21" i="1"/>
  <c r="BK21" i="1"/>
  <c r="AY21" i="1"/>
  <c r="AI21" i="1"/>
  <c r="AS21" i="1"/>
  <c r="AR21" i="1"/>
  <c r="BG21" i="1"/>
  <c r="AJ21" i="1"/>
  <c r="AA21" i="1"/>
  <c r="AM21" i="1"/>
  <c r="Z21" i="1"/>
  <c r="AG21" i="1"/>
  <c r="BH21" i="1"/>
  <c r="AT21" i="1"/>
  <c r="AO21" i="1"/>
  <c r="AD21" i="1"/>
  <c r="BE21" i="1"/>
  <c r="BN21" i="1"/>
  <c r="AZ21" i="1"/>
  <c r="BC21" i="1"/>
  <c r="AL21" i="1"/>
  <c r="BI21" i="1"/>
  <c r="AN21" i="1"/>
  <c r="BJ21" i="1"/>
  <c r="BD21" i="1"/>
  <c r="BF21" i="1"/>
  <c r="AC21" i="1"/>
  <c r="AX21" i="1"/>
  <c r="AF21" i="1"/>
  <c r="P21" i="1" l="1"/>
  <c r="Q21" i="1"/>
  <c r="J22" i="1" s="1"/>
  <c r="K22" i="1" s="1"/>
  <c r="L22" i="1" l="1"/>
  <c r="M22" i="1" s="1"/>
  <c r="N22" i="1" s="1"/>
  <c r="AS22" i="1" l="1"/>
  <c r="BN22" i="1"/>
  <c r="AO22" i="1"/>
  <c r="AK22" i="1"/>
  <c r="V22" i="1"/>
  <c r="BE22" i="1"/>
  <c r="U22" i="1"/>
  <c r="BK22" i="1"/>
  <c r="AF22" i="1"/>
  <c r="BF22" i="1"/>
  <c r="T22" i="1"/>
  <c r="BA22" i="1"/>
  <c r="BJ22" i="1"/>
  <c r="BO22" i="1"/>
  <c r="AE22" i="1"/>
  <c r="AI22" i="1"/>
  <c r="BL22" i="1"/>
  <c r="X22" i="1"/>
  <c r="AR22" i="1"/>
  <c r="AT22" i="1"/>
  <c r="AG22" i="1"/>
  <c r="AB22" i="1"/>
  <c r="AW22" i="1"/>
  <c r="Y22" i="1"/>
  <c r="AZ22" i="1"/>
  <c r="AY22" i="1"/>
  <c r="BG22" i="1"/>
  <c r="AJ22" i="1"/>
  <c r="BB22" i="1"/>
  <c r="S22" i="1"/>
  <c r="BD22" i="1"/>
  <c r="AM22" i="1"/>
  <c r="Z22" i="1"/>
  <c r="AQ22" i="1"/>
  <c r="W22" i="1"/>
  <c r="BH22" i="1"/>
  <c r="R22" i="1"/>
  <c r="O22" i="1" s="1"/>
  <c r="AP22" i="1"/>
  <c r="AL22" i="1"/>
  <c r="BC22" i="1"/>
  <c r="AX22" i="1"/>
  <c r="AH22" i="1"/>
  <c r="BI22" i="1"/>
  <c r="AN22" i="1"/>
  <c r="AD22" i="1"/>
  <c r="AC22" i="1"/>
  <c r="AA22" i="1"/>
  <c r="BM22" i="1"/>
  <c r="AV22" i="1"/>
  <c r="AU22" i="1"/>
  <c r="Q22" i="1" l="1"/>
  <c r="P22" i="1"/>
  <c r="J23" i="1" l="1"/>
  <c r="K23" i="1" s="1"/>
  <c r="L23" i="1" l="1"/>
  <c r="M23" i="1" s="1"/>
  <c r="N23" i="1" s="1"/>
  <c r="BJ23" i="1" l="1"/>
  <c r="BF23" i="1"/>
  <c r="BO23" i="1"/>
  <c r="AV23" i="1"/>
  <c r="BB23" i="1"/>
  <c r="BH23" i="1"/>
  <c r="AL23" i="1"/>
  <c r="BA23" i="1"/>
  <c r="AT23" i="1"/>
  <c r="R23" i="1"/>
  <c r="O23" i="1" s="1"/>
  <c r="BM23" i="1"/>
  <c r="BN23" i="1"/>
  <c r="U23" i="1"/>
  <c r="AX23" i="1"/>
  <c r="AB23" i="1"/>
  <c r="AQ23" i="1"/>
  <c r="AJ23" i="1"/>
  <c r="AH23" i="1"/>
  <c r="W23" i="1"/>
  <c r="AG23" i="1"/>
  <c r="AC23" i="1"/>
  <c r="AF23" i="1"/>
  <c r="BC23" i="1"/>
  <c r="AP23" i="1"/>
  <c r="X23" i="1"/>
  <c r="V23" i="1"/>
  <c r="AD23" i="1"/>
  <c r="Y23" i="1"/>
  <c r="BD23" i="1"/>
  <c r="T23" i="1"/>
  <c r="AK23" i="1"/>
  <c r="AW23" i="1"/>
  <c r="AA23" i="1"/>
  <c r="AZ23" i="1"/>
  <c r="S23" i="1"/>
  <c r="BE23" i="1"/>
  <c r="AO23" i="1"/>
  <c r="Z23" i="1"/>
  <c r="AI23" i="1"/>
  <c r="AE23" i="1"/>
  <c r="AU23" i="1"/>
  <c r="AN23" i="1"/>
  <c r="AS23" i="1"/>
  <c r="BG23" i="1"/>
  <c r="AR23" i="1"/>
  <c r="BK23" i="1"/>
  <c r="BL23" i="1"/>
  <c r="BI23" i="1"/>
  <c r="AY23" i="1"/>
  <c r="AM23" i="1"/>
  <c r="P23" i="1" l="1"/>
  <c r="Q23" i="1"/>
  <c r="J24" i="1" l="1"/>
  <c r="K24" i="1" s="1"/>
  <c r="L24" i="1" l="1"/>
  <c r="M24" i="1" s="1"/>
  <c r="N24" i="1" s="1"/>
  <c r="V24" i="1" l="1"/>
  <c r="AQ24" i="1"/>
  <c r="AT24" i="1"/>
  <c r="AM24" i="1"/>
  <c r="AK24" i="1"/>
  <c r="AC24" i="1"/>
  <c r="R24" i="1"/>
  <c r="O24" i="1" s="1"/>
  <c r="AY24" i="1"/>
  <c r="AW24" i="1"/>
  <c r="AX24" i="1"/>
  <c r="BI24" i="1"/>
  <c r="AA24" i="1"/>
  <c r="AI24" i="1"/>
  <c r="Y24" i="1"/>
  <c r="AS24" i="1"/>
  <c r="AL24" i="1"/>
  <c r="AH24" i="1"/>
  <c r="BD24" i="1"/>
  <c r="AE24" i="1"/>
  <c r="AD24" i="1"/>
  <c r="AP24" i="1"/>
  <c r="AO24" i="1"/>
  <c r="BJ24" i="1"/>
  <c r="BA24" i="1"/>
  <c r="AF24" i="1"/>
  <c r="AG24" i="1"/>
  <c r="AZ24" i="1"/>
  <c r="AJ24" i="1"/>
  <c r="W24" i="1"/>
  <c r="BB24" i="1"/>
  <c r="BK24" i="1"/>
  <c r="BH24" i="1"/>
  <c r="AN24" i="1"/>
  <c r="AB24" i="1"/>
  <c r="BE24" i="1"/>
  <c r="BG24" i="1"/>
  <c r="AV24" i="1"/>
  <c r="BC24" i="1"/>
  <c r="U24" i="1"/>
  <c r="S24" i="1"/>
  <c r="AU24" i="1"/>
  <c r="X24" i="1"/>
  <c r="Z24" i="1"/>
  <c r="BL24" i="1"/>
  <c r="BF24" i="1"/>
  <c r="AR24" i="1"/>
  <c r="BM24" i="1"/>
  <c r="BN24" i="1"/>
  <c r="T24" i="1"/>
  <c r="BO24" i="1"/>
  <c r="Q24" i="1" l="1"/>
  <c r="P24" i="1"/>
  <c r="J25" i="1" l="1"/>
  <c r="K25" i="1" s="1"/>
  <c r="L25" i="1" l="1"/>
  <c r="M25" i="1" s="1"/>
  <c r="N25" i="1" s="1"/>
  <c r="R25" i="1" l="1"/>
  <c r="O25" i="1" s="1"/>
  <c r="AC25" i="1"/>
  <c r="AK25" i="1"/>
  <c r="AT25" i="1"/>
  <c r="V25" i="1"/>
  <c r="AU25" i="1"/>
  <c r="Z25" i="1"/>
  <c r="AM25" i="1"/>
  <c r="AN25" i="1"/>
  <c r="AO25" i="1"/>
  <c r="BC25" i="1"/>
  <c r="BI25" i="1"/>
  <c r="BJ25" i="1"/>
  <c r="BH25" i="1"/>
  <c r="AX25" i="1"/>
  <c r="BG25" i="1"/>
  <c r="AH25" i="1"/>
  <c r="AS25" i="1"/>
  <c r="T25" i="1"/>
  <c r="AZ25" i="1"/>
  <c r="AI25" i="1"/>
  <c r="X25" i="1"/>
  <c r="AV25" i="1"/>
  <c r="AL25" i="1"/>
  <c r="AG25" i="1"/>
  <c r="BF25" i="1"/>
  <c r="BD25" i="1"/>
  <c r="AJ25" i="1"/>
  <c r="BM25" i="1"/>
  <c r="BO25" i="1"/>
  <c r="BK25" i="1"/>
  <c r="AW25" i="1"/>
  <c r="BA25" i="1"/>
  <c r="AD25" i="1"/>
  <c r="BL25" i="1"/>
  <c r="AA25" i="1"/>
  <c r="U25" i="1"/>
  <c r="AE25" i="1"/>
  <c r="W25" i="1"/>
  <c r="AR25" i="1"/>
  <c r="BB25" i="1"/>
  <c r="BE25" i="1"/>
  <c r="AY25" i="1"/>
  <c r="AB25" i="1"/>
  <c r="AP25" i="1"/>
  <c r="AQ25" i="1"/>
  <c r="AF25" i="1"/>
  <c r="Y25" i="1"/>
  <c r="S25" i="1"/>
  <c r="BN25" i="1"/>
  <c r="Q25" i="1" l="1"/>
  <c r="P25" i="1"/>
  <c r="J26" i="1" l="1"/>
  <c r="K26" i="1" s="1"/>
  <c r="L26" i="1" l="1"/>
  <c r="M26" i="1" s="1"/>
  <c r="N26" i="1" s="1"/>
  <c r="Z26" i="1" l="1"/>
  <c r="AM26" i="1"/>
  <c r="AY26" i="1"/>
  <c r="AZ26" i="1"/>
  <c r="BL26" i="1"/>
  <c r="AB26" i="1"/>
  <c r="BK26" i="1"/>
  <c r="AC26" i="1"/>
  <c r="AH26" i="1"/>
  <c r="AP26" i="1"/>
  <c r="AW26" i="1"/>
  <c r="BB26" i="1"/>
  <c r="AU26" i="1"/>
  <c r="AJ26" i="1"/>
  <c r="BE26" i="1"/>
  <c r="R26" i="1"/>
  <c r="O26" i="1" s="1"/>
  <c r="BH26" i="1"/>
  <c r="AS26" i="1"/>
  <c r="AL26" i="1"/>
  <c r="AQ26" i="1"/>
  <c r="AD26" i="1"/>
  <c r="AV26" i="1"/>
  <c r="AO26" i="1"/>
  <c r="AK26" i="1"/>
  <c r="AF26" i="1"/>
  <c r="BA26" i="1"/>
  <c r="BF26" i="1"/>
  <c r="AI26" i="1"/>
  <c r="AG26" i="1"/>
  <c r="BC26" i="1"/>
  <c r="BD26" i="1"/>
  <c r="S26" i="1"/>
  <c r="BI26" i="1"/>
  <c r="AX26" i="1"/>
  <c r="AT26" i="1"/>
  <c r="Y26" i="1"/>
  <c r="AN26" i="1"/>
  <c r="BG26" i="1"/>
  <c r="BM26" i="1"/>
  <c r="W26" i="1"/>
  <c r="U26" i="1"/>
  <c r="AR26" i="1"/>
  <c r="BO26" i="1"/>
  <c r="X26" i="1"/>
  <c r="AE26" i="1"/>
  <c r="BJ26" i="1"/>
  <c r="BN26" i="1"/>
  <c r="V26" i="1"/>
  <c r="T26" i="1"/>
  <c r="AA26" i="1"/>
  <c r="P26" i="1" l="1"/>
  <c r="Q26" i="1"/>
  <c r="J27" i="1" l="1"/>
  <c r="K27" i="1" s="1"/>
  <c r="L27" i="1" l="1"/>
  <c r="M27" i="1" s="1"/>
  <c r="N27" i="1" s="1"/>
  <c r="BC27" i="1" l="1"/>
  <c r="BM27" i="1"/>
  <c r="AH27" i="1"/>
  <c r="AL27" i="1"/>
  <c r="BF27" i="1"/>
  <c r="BO27" i="1"/>
  <c r="AN27" i="1"/>
  <c r="AF27" i="1"/>
  <c r="Z27" i="1"/>
  <c r="AK27" i="1"/>
  <c r="AG27" i="1"/>
  <c r="AX27" i="1"/>
  <c r="BJ27" i="1"/>
  <c r="X27" i="1"/>
  <c r="AM27" i="1"/>
  <c r="AI27" i="1"/>
  <c r="AB27" i="1"/>
  <c r="BE27" i="1"/>
  <c r="Y27" i="1"/>
  <c r="T27" i="1"/>
  <c r="AY27" i="1"/>
  <c r="BB27" i="1"/>
  <c r="BD27" i="1"/>
  <c r="V27" i="1"/>
  <c r="AS27" i="1"/>
  <c r="AJ27" i="1"/>
  <c r="W27" i="1"/>
  <c r="AZ27" i="1"/>
  <c r="R27" i="1"/>
  <c r="O27" i="1" s="1"/>
  <c r="AE27" i="1"/>
  <c r="U27" i="1"/>
  <c r="BG27" i="1"/>
  <c r="AT27" i="1"/>
  <c r="BN27" i="1"/>
  <c r="AQ27" i="1"/>
  <c r="BA27" i="1"/>
  <c r="S27" i="1"/>
  <c r="AV27" i="1"/>
  <c r="AP27" i="1"/>
  <c r="BL27" i="1"/>
  <c r="BI27" i="1"/>
  <c r="AA27" i="1"/>
  <c r="AD27" i="1"/>
  <c r="AR27" i="1"/>
  <c r="AU27" i="1"/>
  <c r="BK27" i="1"/>
  <c r="AC27" i="1"/>
  <c r="AO27" i="1"/>
  <c r="AW27" i="1"/>
  <c r="BH27" i="1"/>
  <c r="P27" i="1" l="1"/>
  <c r="Q27" i="1"/>
  <c r="J28" i="1" l="1"/>
  <c r="K28" i="1" s="1"/>
  <c r="L28" i="1" l="1"/>
  <c r="M28" i="1" s="1"/>
  <c r="N28" i="1" s="1"/>
  <c r="U28" i="1" l="1"/>
  <c r="AF28" i="1"/>
  <c r="BD28" i="1"/>
  <c r="AX28" i="1"/>
  <c r="AH28" i="1"/>
  <c r="AO28" i="1"/>
  <c r="BC28" i="1"/>
  <c r="BG28" i="1"/>
  <c r="AZ28" i="1"/>
  <c r="BO28" i="1"/>
  <c r="AQ28" i="1"/>
  <c r="BF28" i="1"/>
  <c r="R28" i="1"/>
  <c r="O28" i="1" s="1"/>
  <c r="V28" i="1"/>
  <c r="BM28" i="1"/>
  <c r="Z28" i="1"/>
  <c r="AP28" i="1"/>
  <c r="AB28" i="1"/>
  <c r="AY28" i="1"/>
  <c r="AJ28" i="1"/>
  <c r="BL28" i="1"/>
  <c r="BN28" i="1"/>
  <c r="S28" i="1"/>
  <c r="X28" i="1"/>
  <c r="AS28" i="1"/>
  <c r="AR28" i="1"/>
  <c r="AM28" i="1"/>
  <c r="BE28" i="1"/>
  <c r="BH28" i="1"/>
  <c r="Y28" i="1"/>
  <c r="AW28" i="1"/>
  <c r="AC28" i="1"/>
  <c r="BJ28" i="1"/>
  <c r="AE28" i="1"/>
  <c r="AL28" i="1"/>
  <c r="AV28" i="1"/>
  <c r="AA28" i="1"/>
  <c r="W28" i="1"/>
  <c r="AT28" i="1"/>
  <c r="AI28" i="1"/>
  <c r="T28" i="1"/>
  <c r="AG28" i="1"/>
  <c r="BA28" i="1"/>
  <c r="BB28" i="1"/>
  <c r="AK28" i="1"/>
  <c r="AD28" i="1"/>
  <c r="AN28" i="1"/>
  <c r="BK28" i="1"/>
  <c r="BI28" i="1"/>
  <c r="AU28" i="1"/>
  <c r="P28" i="1" l="1"/>
  <c r="Q28" i="1"/>
  <c r="J29" i="1" l="1"/>
  <c r="K29" i="1" s="1"/>
  <c r="L29" i="1" l="1"/>
  <c r="M29" i="1" s="1"/>
  <c r="N29" i="1" s="1"/>
  <c r="AA29" i="1" l="1"/>
  <c r="AQ29" i="1"/>
  <c r="BK29" i="1"/>
  <c r="AI29" i="1"/>
  <c r="AH29" i="1"/>
  <c r="AC29" i="1"/>
  <c r="BI29" i="1"/>
  <c r="AP29" i="1"/>
  <c r="S29" i="1"/>
  <c r="AF29" i="1"/>
  <c r="BN29" i="1"/>
  <c r="R29" i="1"/>
  <c r="O29" i="1" s="1"/>
  <c r="AR29" i="1"/>
  <c r="W29" i="1"/>
  <c r="BM29" i="1"/>
  <c r="AD29" i="1"/>
  <c r="AS29" i="1"/>
  <c r="BG29" i="1"/>
  <c r="AN29" i="1"/>
  <c r="T29" i="1"/>
  <c r="AB29" i="1"/>
  <c r="Y29" i="1"/>
  <c r="AU29" i="1"/>
  <c r="AZ29" i="1"/>
  <c r="BD29" i="1"/>
  <c r="AM29" i="1"/>
  <c r="BB29" i="1"/>
  <c r="AW29" i="1"/>
  <c r="BE29" i="1"/>
  <c r="Z29" i="1"/>
  <c r="AL29" i="1"/>
  <c r="BA29" i="1"/>
  <c r="BC29" i="1"/>
  <c r="V29" i="1"/>
  <c r="BF29" i="1"/>
  <c r="AK29" i="1"/>
  <c r="AY29" i="1"/>
  <c r="AJ29" i="1"/>
  <c r="X29" i="1"/>
  <c r="AX29" i="1"/>
  <c r="BO29" i="1"/>
  <c r="BJ29" i="1"/>
  <c r="AV29" i="1"/>
  <c r="AO29" i="1"/>
  <c r="AG29" i="1"/>
  <c r="U29" i="1"/>
  <c r="BH29" i="1"/>
  <c r="AE29" i="1"/>
  <c r="BL29" i="1"/>
  <c r="AT29" i="1"/>
  <c r="Q29" i="1" l="1"/>
  <c r="P29" i="1"/>
  <c r="J30" i="1" l="1"/>
  <c r="K30" i="1" s="1"/>
  <c r="L30" i="1" l="1"/>
  <c r="M30" i="1" s="1"/>
  <c r="N30" i="1" s="1"/>
  <c r="BA30" i="1" l="1"/>
  <c r="AM30" i="1"/>
  <c r="W30" i="1"/>
  <c r="BM30" i="1"/>
  <c r="AR30" i="1"/>
  <c r="AZ30" i="1"/>
  <c r="BK30" i="1"/>
  <c r="R30" i="1"/>
  <c r="O30" i="1" s="1"/>
  <c r="AK30" i="1"/>
  <c r="BC30" i="1"/>
  <c r="BH30" i="1"/>
  <c r="BE30" i="1"/>
  <c r="AA30" i="1"/>
  <c r="BN30" i="1"/>
  <c r="AL30" i="1"/>
  <c r="AD30" i="1"/>
  <c r="AX30" i="1"/>
  <c r="AN30" i="1"/>
  <c r="AP30" i="1"/>
  <c r="AF30" i="1"/>
  <c r="AO30" i="1"/>
  <c r="BD30" i="1"/>
  <c r="AG30" i="1"/>
  <c r="BI30" i="1"/>
  <c r="S30" i="1"/>
  <c r="U30" i="1"/>
  <c r="BG30" i="1"/>
  <c r="X30" i="1"/>
  <c r="BO30" i="1"/>
  <c r="BJ30" i="1"/>
  <c r="BB30" i="1"/>
  <c r="T30" i="1"/>
  <c r="AS30" i="1"/>
  <c r="BL30" i="1"/>
  <c r="AT30" i="1"/>
  <c r="BF30" i="1"/>
  <c r="AE30" i="1"/>
  <c r="AJ30" i="1"/>
  <c r="AV30" i="1"/>
  <c r="AH30" i="1"/>
  <c r="Z30" i="1"/>
  <c r="AI30" i="1"/>
  <c r="AW30" i="1"/>
  <c r="AB30" i="1"/>
  <c r="AY30" i="1"/>
  <c r="V30" i="1"/>
  <c r="AU30" i="1"/>
  <c r="AC30" i="1"/>
  <c r="AQ30" i="1"/>
  <c r="Y30" i="1"/>
  <c r="P30" i="1" l="1"/>
  <c r="Q30" i="1"/>
  <c r="J31" i="1" l="1"/>
  <c r="K31" i="1" s="1"/>
  <c r="L31" i="1" l="1"/>
  <c r="M31" i="1" s="1"/>
  <c r="N31" i="1" s="1"/>
  <c r="R31" i="1" l="1"/>
  <c r="O31" i="1" s="1"/>
  <c r="AB31" i="1"/>
  <c r="AM31" i="1"/>
  <c r="AQ31" i="1"/>
  <c r="Y31" i="1"/>
  <c r="AJ31" i="1"/>
  <c r="AI31" i="1"/>
  <c r="BD31" i="1"/>
  <c r="BA31" i="1"/>
  <c r="AV31" i="1"/>
  <c r="BI31" i="1"/>
  <c r="AP31" i="1"/>
  <c r="BB31" i="1"/>
  <c r="AU31" i="1"/>
  <c r="AX31" i="1"/>
  <c r="AE31" i="1"/>
  <c r="Z31" i="1"/>
  <c r="AN31" i="1"/>
  <c r="AA31" i="1"/>
  <c r="W31" i="1"/>
  <c r="BM31" i="1"/>
  <c r="U31" i="1"/>
  <c r="BE31" i="1"/>
  <c r="AF31" i="1"/>
  <c r="AW31" i="1"/>
  <c r="BL31" i="1"/>
  <c r="X31" i="1"/>
  <c r="BN31" i="1"/>
  <c r="BH31" i="1"/>
  <c r="BK31" i="1"/>
  <c r="AL31" i="1"/>
  <c r="BJ31" i="1"/>
  <c r="BF31" i="1"/>
  <c r="BC31" i="1"/>
  <c r="AG31" i="1"/>
  <c r="BG31" i="1"/>
  <c r="T31" i="1"/>
  <c r="S31" i="1"/>
  <c r="AZ31" i="1"/>
  <c r="AH31" i="1"/>
  <c r="AK31" i="1"/>
  <c r="BO31" i="1"/>
  <c r="AR31" i="1"/>
  <c r="AD31" i="1"/>
  <c r="V31" i="1"/>
  <c r="AS31" i="1"/>
  <c r="AY31" i="1"/>
  <c r="AC31" i="1"/>
  <c r="AO31" i="1"/>
  <c r="AT31" i="1"/>
  <c r="P31" i="1" l="1"/>
  <c r="Q31" i="1"/>
  <c r="J32" i="1" l="1"/>
  <c r="K32" i="1" s="1"/>
  <c r="L32" i="1" l="1"/>
  <c r="M32" i="1" s="1"/>
  <c r="N32" i="1" s="1"/>
  <c r="AT32" i="1" l="1"/>
  <c r="S32" i="1"/>
  <c r="AP32" i="1"/>
  <c r="R32" i="1"/>
  <c r="O32" i="1" s="1"/>
  <c r="BK32" i="1"/>
  <c r="V32" i="1"/>
  <c r="AH32" i="1"/>
  <c r="BF32" i="1"/>
  <c r="AU32" i="1"/>
  <c r="AV32" i="1"/>
  <c r="T32" i="1"/>
  <c r="BE32" i="1"/>
  <c r="AD32" i="1"/>
  <c r="AB32" i="1"/>
  <c r="BI32" i="1"/>
  <c r="BC32" i="1"/>
  <c r="AR32" i="1"/>
  <c r="AF32" i="1"/>
  <c r="AO32" i="1"/>
  <c r="BJ32" i="1"/>
  <c r="AE32" i="1"/>
  <c r="BL32" i="1"/>
  <c r="BA32" i="1"/>
  <c r="AC32" i="1"/>
  <c r="AM32" i="1"/>
  <c r="AQ32" i="1"/>
  <c r="BH32" i="1"/>
  <c r="BG32" i="1"/>
  <c r="AN32" i="1"/>
  <c r="BM32" i="1"/>
  <c r="Z32" i="1"/>
  <c r="AY32" i="1"/>
  <c r="BD32" i="1"/>
  <c r="AA32" i="1"/>
  <c r="AI32" i="1"/>
  <c r="AJ32" i="1"/>
  <c r="BN32" i="1"/>
  <c r="AG32" i="1"/>
  <c r="AK32" i="1"/>
  <c r="X32" i="1"/>
  <c r="BB32" i="1"/>
  <c r="AZ32" i="1"/>
  <c r="U32" i="1"/>
  <c r="W32" i="1"/>
  <c r="AW32" i="1"/>
  <c r="AX32" i="1"/>
  <c r="Y32" i="1"/>
  <c r="AL32" i="1"/>
  <c r="BO32" i="1"/>
  <c r="AS32" i="1"/>
  <c r="Q32" i="1" l="1"/>
  <c r="P32" i="1"/>
  <c r="J33" i="1" l="1"/>
  <c r="K33" i="1" s="1"/>
  <c r="L33" i="1" l="1"/>
  <c r="M33" i="1" s="1"/>
  <c r="N33" i="1" s="1"/>
  <c r="R33" i="1" l="1"/>
  <c r="O33" i="1" s="1"/>
  <c r="Y33" i="1"/>
  <c r="AA33" i="1"/>
  <c r="AN33" i="1"/>
  <c r="BF33" i="1"/>
  <c r="X33" i="1"/>
  <c r="BB33" i="1"/>
  <c r="AT33" i="1"/>
  <c r="BE33" i="1"/>
  <c r="BN33" i="1"/>
  <c r="BM33" i="1"/>
  <c r="BI33" i="1"/>
  <c r="V33" i="1"/>
  <c r="BJ33" i="1"/>
  <c r="Z33" i="1"/>
  <c r="BG33" i="1"/>
  <c r="AY33" i="1"/>
  <c r="T33" i="1"/>
  <c r="AF33" i="1"/>
  <c r="AM33" i="1"/>
  <c r="AO33" i="1"/>
  <c r="BC33" i="1"/>
  <c r="AD33" i="1"/>
  <c r="BH33" i="1"/>
  <c r="BA33" i="1"/>
  <c r="AW33" i="1"/>
  <c r="AU33" i="1"/>
  <c r="BL33" i="1"/>
  <c r="AX33" i="1"/>
  <c r="AB33" i="1"/>
  <c r="AR33" i="1"/>
  <c r="AE33" i="1"/>
  <c r="AK33" i="1"/>
  <c r="AS33" i="1"/>
  <c r="AL33" i="1"/>
  <c r="BD33" i="1"/>
  <c r="AI33" i="1"/>
  <c r="AH33" i="1"/>
  <c r="AG33" i="1"/>
  <c r="AZ33" i="1"/>
  <c r="AQ33" i="1"/>
  <c r="W33" i="1"/>
  <c r="AP33" i="1"/>
  <c r="S33" i="1"/>
  <c r="AC33" i="1"/>
  <c r="BK33" i="1"/>
  <c r="AJ33" i="1"/>
  <c r="U33" i="1"/>
  <c r="BO33" i="1"/>
  <c r="AV33" i="1"/>
  <c r="Q33" i="1" l="1"/>
  <c r="P33" i="1"/>
  <c r="J34" i="1" l="1"/>
  <c r="K34" i="1" s="1"/>
  <c r="L34" i="1" l="1"/>
  <c r="M34" i="1" s="1"/>
  <c r="N34" i="1" s="1"/>
  <c r="Y34" i="1" l="1"/>
  <c r="BA34" i="1"/>
  <c r="R34" i="1"/>
  <c r="O34" i="1" s="1"/>
  <c r="AB34" i="1"/>
  <c r="AH34" i="1"/>
  <c r="AQ34" i="1"/>
  <c r="AC34" i="1"/>
  <c r="BH34" i="1"/>
  <c r="BL34" i="1"/>
  <c r="AE34" i="1"/>
  <c r="AY34" i="1"/>
  <c r="AD34" i="1"/>
  <c r="BC34" i="1"/>
  <c r="BM34" i="1"/>
  <c r="Z34" i="1"/>
  <c r="BB34" i="1"/>
  <c r="AA34" i="1"/>
  <c r="AK34" i="1"/>
  <c r="AF34" i="1"/>
  <c r="AM34" i="1"/>
  <c r="AL34" i="1"/>
  <c r="AN34" i="1"/>
  <c r="U34" i="1"/>
  <c r="AZ34" i="1"/>
  <c r="AI34" i="1"/>
  <c r="AW34" i="1"/>
  <c r="BD34" i="1"/>
  <c r="V34" i="1"/>
  <c r="BO34" i="1"/>
  <c r="BE34" i="1"/>
  <c r="BN34" i="1"/>
  <c r="BJ34" i="1"/>
  <c r="BG34" i="1"/>
  <c r="AV34" i="1"/>
  <c r="W34" i="1"/>
  <c r="AG34" i="1"/>
  <c r="AS34" i="1"/>
  <c r="AX34" i="1"/>
  <c r="BF34" i="1"/>
  <c r="BK34" i="1"/>
  <c r="BI34" i="1"/>
  <c r="AR34" i="1"/>
  <c r="AT34" i="1"/>
  <c r="AJ34" i="1"/>
  <c r="AO34" i="1"/>
  <c r="X34" i="1"/>
  <c r="AP34" i="1"/>
  <c r="AU34" i="1"/>
  <c r="T34" i="1"/>
  <c r="S34" i="1"/>
  <c r="Q34" i="1" l="1"/>
  <c r="P34" i="1"/>
  <c r="J35" i="1" l="1"/>
  <c r="K35" i="1" s="1"/>
  <c r="L35" i="1" l="1"/>
  <c r="M35" i="1" s="1"/>
  <c r="N35" i="1" s="1"/>
  <c r="AG35" i="1" l="1"/>
  <c r="W35" i="1"/>
  <c r="AD35" i="1"/>
  <c r="X35" i="1"/>
  <c r="AI35" i="1"/>
  <c r="BO35" i="1"/>
  <c r="BM35" i="1"/>
  <c r="AS35" i="1"/>
  <c r="AR35" i="1"/>
  <c r="AE35" i="1"/>
  <c r="R35" i="1"/>
  <c r="O35" i="1" s="1"/>
  <c r="AA35" i="1"/>
  <c r="S35" i="1"/>
  <c r="BB35" i="1"/>
  <c r="AZ35" i="1"/>
  <c r="BE35" i="1"/>
  <c r="AH35" i="1"/>
  <c r="BL35" i="1"/>
  <c r="BF35" i="1"/>
  <c r="BA35" i="1"/>
  <c r="AV35" i="1"/>
  <c r="BH35" i="1"/>
  <c r="BN35" i="1"/>
  <c r="AM35" i="1"/>
  <c r="AU35" i="1"/>
  <c r="AO35" i="1"/>
  <c r="AJ35" i="1"/>
  <c r="BI35" i="1"/>
  <c r="BG35" i="1"/>
  <c r="AW35" i="1"/>
  <c r="Z35" i="1"/>
  <c r="BJ35" i="1"/>
  <c r="AP35" i="1"/>
  <c r="AK35" i="1"/>
  <c r="AF35" i="1"/>
  <c r="AB35" i="1"/>
  <c r="AL35" i="1"/>
  <c r="AN35" i="1"/>
  <c r="AT35" i="1"/>
  <c r="Y35" i="1"/>
  <c r="T35" i="1"/>
  <c r="BC35" i="1"/>
  <c r="AC35" i="1"/>
  <c r="U35" i="1"/>
  <c r="BD35" i="1"/>
  <c r="BK35" i="1"/>
  <c r="V35" i="1"/>
  <c r="AY35" i="1"/>
  <c r="AQ35" i="1"/>
  <c r="AX35" i="1"/>
  <c r="P35" i="1" l="1"/>
  <c r="Q35" i="1"/>
  <c r="J36" i="1" l="1"/>
  <c r="K36" i="1" s="1"/>
  <c r="L36" i="1" l="1"/>
  <c r="M36" i="1" s="1"/>
  <c r="N36" i="1" s="1"/>
  <c r="BL36" i="1" l="1"/>
  <c r="R36" i="1"/>
  <c r="O36" i="1" s="1"/>
  <c r="AS36" i="1"/>
  <c r="AM36" i="1"/>
  <c r="AF36" i="1"/>
  <c r="BJ36" i="1"/>
  <c r="AN36" i="1"/>
  <c r="T36" i="1"/>
  <c r="S36" i="1"/>
  <c r="AP36" i="1"/>
  <c r="BE36" i="1"/>
  <c r="X36" i="1"/>
  <c r="AL36" i="1"/>
  <c r="AJ36" i="1"/>
  <c r="AD36" i="1"/>
  <c r="AO36" i="1"/>
  <c r="AV36" i="1"/>
  <c r="BK36" i="1"/>
  <c r="AR36" i="1"/>
  <c r="AI36" i="1"/>
  <c r="AB36" i="1"/>
  <c r="AK36" i="1"/>
  <c r="AY36" i="1"/>
  <c r="BO36" i="1"/>
  <c r="BG36" i="1"/>
  <c r="W36" i="1"/>
  <c r="AW36" i="1"/>
  <c r="BF36" i="1"/>
  <c r="BI36" i="1"/>
  <c r="AC36" i="1"/>
  <c r="U36" i="1"/>
  <c r="BH36" i="1"/>
  <c r="AE36" i="1"/>
  <c r="AU36" i="1"/>
  <c r="AT36" i="1"/>
  <c r="BB36" i="1"/>
  <c r="V36" i="1"/>
  <c r="BM36" i="1"/>
  <c r="BD36" i="1"/>
  <c r="BA36" i="1"/>
  <c r="Z36" i="1"/>
  <c r="Y36" i="1"/>
  <c r="BC36" i="1"/>
  <c r="AA36" i="1"/>
  <c r="BN36" i="1"/>
  <c r="AH36" i="1"/>
  <c r="AQ36" i="1"/>
  <c r="AG36" i="1"/>
  <c r="AX36" i="1"/>
  <c r="AZ36" i="1"/>
  <c r="P36" i="1" l="1"/>
  <c r="Q36" i="1"/>
  <c r="J37" i="1" l="1"/>
  <c r="K37" i="1" s="1"/>
  <c r="L37" i="1" l="1"/>
  <c r="M37" i="1" s="1"/>
  <c r="N37" i="1" s="1"/>
  <c r="AC37" i="1" l="1"/>
  <c r="R37" i="1"/>
  <c r="O37" i="1" s="1"/>
  <c r="AH37" i="1"/>
  <c r="X37" i="1"/>
  <c r="BJ37" i="1"/>
  <c r="AB37" i="1"/>
  <c r="AL37" i="1"/>
  <c r="BF37" i="1"/>
  <c r="BC37" i="1"/>
  <c r="BI37" i="1"/>
  <c r="AZ37" i="1"/>
  <c r="BG37" i="1"/>
  <c r="BD37" i="1"/>
  <c r="BN37" i="1"/>
  <c r="V37" i="1"/>
  <c r="AX37" i="1"/>
  <c r="AO37" i="1"/>
  <c r="Y37" i="1"/>
  <c r="AP37" i="1"/>
  <c r="AI37" i="1"/>
  <c r="AM37" i="1"/>
  <c r="BK37" i="1"/>
  <c r="AW37" i="1"/>
  <c r="BB37" i="1"/>
  <c r="AE37" i="1"/>
  <c r="AY37" i="1"/>
  <c r="AJ37" i="1"/>
  <c r="AS37" i="1"/>
  <c r="AK37" i="1"/>
  <c r="AF37" i="1"/>
  <c r="AA37" i="1"/>
  <c r="BH37" i="1"/>
  <c r="AT37" i="1"/>
  <c r="U37" i="1"/>
  <c r="AN37" i="1"/>
  <c r="BM37" i="1"/>
  <c r="AQ37" i="1"/>
  <c r="Z37" i="1"/>
  <c r="AV37" i="1"/>
  <c r="BA37" i="1"/>
  <c r="T37" i="1"/>
  <c r="S37" i="1"/>
  <c r="W37" i="1"/>
  <c r="AR37" i="1"/>
  <c r="AG37" i="1"/>
  <c r="BO37" i="1"/>
  <c r="BE37" i="1"/>
  <c r="AU37" i="1"/>
  <c r="AD37" i="1"/>
  <c r="BL37" i="1"/>
  <c r="P37" i="1" l="1"/>
  <c r="Q37" i="1"/>
  <c r="J38" i="1" l="1"/>
  <c r="K38" i="1" s="1"/>
  <c r="L38" i="1" l="1"/>
  <c r="M38" i="1" s="1"/>
  <c r="N38" i="1" s="1"/>
  <c r="R38" i="1" l="1"/>
  <c r="O38" i="1" s="1"/>
  <c r="AK38" i="1"/>
  <c r="AJ38" i="1"/>
  <c r="BJ38" i="1"/>
  <c r="U38" i="1"/>
  <c r="BH38" i="1"/>
  <c r="AE38" i="1"/>
  <c r="X38" i="1"/>
  <c r="AY38" i="1"/>
  <c r="V38" i="1"/>
  <c r="AV38" i="1"/>
  <c r="AH38" i="1"/>
  <c r="AF38" i="1"/>
  <c r="BK38" i="1"/>
  <c r="AL38" i="1"/>
  <c r="AX38" i="1"/>
  <c r="AQ38" i="1"/>
  <c r="BO38" i="1"/>
  <c r="AD38" i="1"/>
  <c r="AZ38" i="1"/>
  <c r="BM38" i="1"/>
  <c r="Y38" i="1"/>
  <c r="BF38" i="1"/>
  <c r="AU38" i="1"/>
  <c r="BB38" i="1"/>
  <c r="AT38" i="1"/>
  <c r="BA38" i="1"/>
  <c r="AR38" i="1"/>
  <c r="BI38" i="1"/>
  <c r="AW38" i="1"/>
  <c r="AB38" i="1"/>
  <c r="AC38" i="1"/>
  <c r="BG38" i="1"/>
  <c r="AO38" i="1"/>
  <c r="W38" i="1"/>
  <c r="AS38" i="1"/>
  <c r="AI38" i="1"/>
  <c r="T38" i="1"/>
  <c r="BD38" i="1"/>
  <c r="AA38" i="1"/>
  <c r="BN38" i="1"/>
  <c r="BC38" i="1"/>
  <c r="BE38" i="1"/>
  <c r="S38" i="1"/>
  <c r="AM38" i="1"/>
  <c r="AP38" i="1"/>
  <c r="BL38" i="1"/>
  <c r="AG38" i="1"/>
  <c r="AN38" i="1"/>
  <c r="Z38" i="1"/>
  <c r="P38" i="1" l="1"/>
  <c r="Q38" i="1"/>
  <c r="J39" i="1" l="1"/>
  <c r="K39" i="1" s="1"/>
  <c r="L39" i="1" l="1"/>
  <c r="M39" i="1" s="1"/>
  <c r="N39" i="1" s="1"/>
  <c r="Y39" i="1" l="1"/>
  <c r="X39" i="1"/>
  <c r="AX39" i="1"/>
  <c r="BB39" i="1"/>
  <c r="AA39" i="1"/>
  <c r="AQ39" i="1"/>
  <c r="AD39" i="1"/>
  <c r="R39" i="1"/>
  <c r="O39" i="1" s="1"/>
  <c r="BC39" i="1"/>
  <c r="AI39" i="1"/>
  <c r="Z39" i="1"/>
  <c r="W39" i="1"/>
  <c r="BM39" i="1"/>
  <c r="U39" i="1"/>
  <c r="AH39" i="1"/>
  <c r="BD39" i="1"/>
  <c r="AR39" i="1"/>
  <c r="AL39" i="1"/>
  <c r="AC39" i="1"/>
  <c r="AE39" i="1"/>
  <c r="BO39" i="1"/>
  <c r="BG39" i="1"/>
  <c r="V39" i="1"/>
  <c r="BA39" i="1"/>
  <c r="BN39" i="1"/>
  <c r="BH39" i="1"/>
  <c r="AT39" i="1"/>
  <c r="AV39" i="1"/>
  <c r="AF39" i="1"/>
  <c r="BL39" i="1"/>
  <c r="AY39" i="1"/>
  <c r="AG39" i="1"/>
  <c r="AK39" i="1"/>
  <c r="BE39" i="1"/>
  <c r="AB39" i="1"/>
  <c r="AU39" i="1"/>
  <c r="AJ39" i="1"/>
  <c r="AS39" i="1"/>
  <c r="BK39" i="1"/>
  <c r="AM39" i="1"/>
  <c r="AW39" i="1"/>
  <c r="BF39" i="1"/>
  <c r="AZ39" i="1"/>
  <c r="AP39" i="1"/>
  <c r="S39" i="1"/>
  <c r="BI39" i="1"/>
  <c r="AN39" i="1"/>
  <c r="T39" i="1"/>
  <c r="BJ39" i="1"/>
  <c r="AO39" i="1"/>
  <c r="Q39" i="1" l="1"/>
  <c r="P39" i="1"/>
  <c r="J40" i="1" l="1"/>
  <c r="K40" i="1" s="1"/>
  <c r="L40" i="1" l="1"/>
  <c r="M40" i="1" s="1"/>
  <c r="N40" i="1" s="1"/>
  <c r="AV40" i="1" l="1"/>
  <c r="AY40" i="1"/>
  <c r="AR40" i="1"/>
  <c r="BK40" i="1"/>
  <c r="AZ40" i="1"/>
  <c r="BO40" i="1"/>
  <c r="R40" i="1"/>
  <c r="O40" i="1" s="1"/>
  <c r="X40" i="1"/>
  <c r="AT40" i="1"/>
  <c r="BA40" i="1"/>
  <c r="AC40" i="1"/>
  <c r="Z40" i="1"/>
  <c r="AH40" i="1"/>
  <c r="AN40" i="1"/>
  <c r="BJ40" i="1"/>
  <c r="BB40" i="1"/>
  <c r="AM40" i="1"/>
  <c r="AA40" i="1"/>
  <c r="AW40" i="1"/>
  <c r="AQ40" i="1"/>
  <c r="BI40" i="1"/>
  <c r="W40" i="1"/>
  <c r="BF40" i="1"/>
  <c r="AF40" i="1"/>
  <c r="AU40" i="1"/>
  <c r="AB40" i="1"/>
  <c r="AP40" i="1"/>
  <c r="BD40" i="1"/>
  <c r="BN40" i="1"/>
  <c r="AK40" i="1"/>
  <c r="BH40" i="1"/>
  <c r="BE40" i="1"/>
  <c r="BG40" i="1"/>
  <c r="AO40" i="1"/>
  <c r="T40" i="1"/>
  <c r="S40" i="1"/>
  <c r="AD40" i="1"/>
  <c r="AJ40" i="1"/>
  <c r="BC40" i="1"/>
  <c r="AE40" i="1"/>
  <c r="U40" i="1"/>
  <c r="BL40" i="1"/>
  <c r="AI40" i="1"/>
  <c r="Y40" i="1"/>
  <c r="AL40" i="1"/>
  <c r="AS40" i="1"/>
  <c r="BM40" i="1"/>
  <c r="V40" i="1"/>
  <c r="AX40" i="1"/>
  <c r="AG40" i="1"/>
  <c r="Q40" i="1" l="1"/>
  <c r="P40" i="1"/>
  <c r="J41" i="1" l="1"/>
  <c r="K41" i="1" s="1"/>
  <c r="L41" i="1" l="1"/>
  <c r="M41" i="1" s="1"/>
  <c r="N41" i="1" s="1"/>
  <c r="BN41" i="1" l="1"/>
  <c r="BK41" i="1"/>
  <c r="AQ41" i="1"/>
  <c r="AD41" i="1"/>
  <c r="AK41" i="1"/>
  <c r="AL41" i="1"/>
  <c r="AT41" i="1"/>
  <c r="R41" i="1"/>
  <c r="O41" i="1" s="1"/>
  <c r="Y41" i="1"/>
  <c r="BL41" i="1"/>
  <c r="AV41" i="1"/>
  <c r="AO41" i="1"/>
  <c r="AR41" i="1"/>
  <c r="V41" i="1"/>
  <c r="AW41" i="1"/>
  <c r="AZ41" i="1"/>
  <c r="BM41" i="1"/>
  <c r="AU41" i="1"/>
  <c r="BF41" i="1"/>
  <c r="AM41" i="1"/>
  <c r="Z41" i="1"/>
  <c r="AF41" i="1"/>
  <c r="AE41" i="1"/>
  <c r="BA41" i="1"/>
  <c r="W41" i="1"/>
  <c r="X41" i="1"/>
  <c r="T41" i="1"/>
  <c r="S41" i="1"/>
  <c r="AA41" i="1"/>
  <c r="AI41" i="1"/>
  <c r="AH41" i="1"/>
  <c r="BG41" i="1"/>
  <c r="AN41" i="1"/>
  <c r="AC41" i="1"/>
  <c r="AS41" i="1"/>
  <c r="BI41" i="1"/>
  <c r="BH41" i="1"/>
  <c r="AP41" i="1"/>
  <c r="AY41" i="1"/>
  <c r="AJ41" i="1"/>
  <c r="BD41" i="1"/>
  <c r="AG41" i="1"/>
  <c r="BO41" i="1"/>
  <c r="AX41" i="1"/>
  <c r="BE41" i="1"/>
  <c r="BJ41" i="1"/>
  <c r="BC41" i="1"/>
  <c r="BB41" i="1"/>
  <c r="U41" i="1"/>
  <c r="AB41" i="1"/>
  <c r="Q41" i="1" l="1"/>
  <c r="P41" i="1"/>
  <c r="J42" i="1" l="1"/>
  <c r="K42" i="1" s="1"/>
  <c r="L42" i="1" l="1"/>
  <c r="M42" i="1" s="1"/>
  <c r="N42" i="1" s="1"/>
  <c r="BA42" i="1" l="1"/>
  <c r="R42" i="1"/>
  <c r="O42" i="1" s="1"/>
  <c r="AC42" i="1"/>
  <c r="Y42" i="1"/>
  <c r="AT42" i="1"/>
  <c r="BB42" i="1"/>
  <c r="AB42" i="1"/>
  <c r="W42" i="1"/>
  <c r="BL42" i="1"/>
  <c r="BN42" i="1"/>
  <c r="AV42" i="1"/>
  <c r="AU42" i="1"/>
  <c r="AX42" i="1"/>
  <c r="AP42" i="1"/>
  <c r="BC42" i="1"/>
  <c r="BH42" i="1"/>
  <c r="BD42" i="1"/>
  <c r="AI42" i="1"/>
  <c r="U42" i="1"/>
  <c r="AA42" i="1"/>
  <c r="AH42" i="1"/>
  <c r="AK42" i="1"/>
  <c r="AN42" i="1"/>
  <c r="AR42" i="1"/>
  <c r="X42" i="1"/>
  <c r="BG42" i="1"/>
  <c r="AQ42" i="1"/>
  <c r="AY42" i="1"/>
  <c r="AZ42" i="1"/>
  <c r="BK42" i="1"/>
  <c r="Z42" i="1"/>
  <c r="V42" i="1"/>
  <c r="AW42" i="1"/>
  <c r="AL42" i="1"/>
  <c r="BJ42" i="1"/>
  <c r="AD42" i="1"/>
  <c r="BF42" i="1"/>
  <c r="AG42" i="1"/>
  <c r="AE42" i="1"/>
  <c r="BI42" i="1"/>
  <c r="AS42" i="1"/>
  <c r="BM42" i="1"/>
  <c r="BO42" i="1"/>
  <c r="AM42" i="1"/>
  <c r="AF42" i="1"/>
  <c r="AJ42" i="1"/>
  <c r="T42" i="1"/>
  <c r="BE42" i="1"/>
  <c r="AO42" i="1"/>
  <c r="S42" i="1"/>
  <c r="Q42" i="1" l="1"/>
  <c r="P42" i="1"/>
  <c r="J43" i="1" l="1"/>
  <c r="K43" i="1" s="1"/>
  <c r="L43" i="1" l="1"/>
  <c r="M43" i="1" s="1"/>
  <c r="N43" i="1" s="1"/>
  <c r="AC43" i="1" l="1"/>
  <c r="BF43" i="1"/>
  <c r="BH43" i="1"/>
  <c r="BO43" i="1"/>
  <c r="R43" i="1"/>
  <c r="O43" i="1" s="1"/>
  <c r="AJ43" i="1"/>
  <c r="BM43" i="1"/>
  <c r="BI43" i="1"/>
  <c r="AU43" i="1"/>
  <c r="Z43" i="1"/>
  <c r="AI43" i="1"/>
  <c r="AN43" i="1"/>
  <c r="AK43" i="1"/>
  <c r="AE43" i="1"/>
  <c r="AR43" i="1"/>
  <c r="AF43" i="1"/>
  <c r="S43" i="1"/>
  <c r="AS43" i="1"/>
  <c r="AA43" i="1"/>
  <c r="BG43" i="1"/>
  <c r="AP43" i="1"/>
  <c r="AZ43" i="1"/>
  <c r="BA43" i="1"/>
  <c r="AV43" i="1"/>
  <c r="AH43" i="1"/>
  <c r="T43" i="1"/>
  <c r="AD43" i="1"/>
  <c r="W43" i="1"/>
  <c r="BJ43" i="1"/>
  <c r="AY43" i="1"/>
  <c r="V43" i="1"/>
  <c r="BD43" i="1"/>
  <c r="BN43" i="1"/>
  <c r="BE43" i="1"/>
  <c r="U43" i="1"/>
  <c r="AX43" i="1"/>
  <c r="BK43" i="1"/>
  <c r="X43" i="1"/>
  <c r="BB43" i="1"/>
  <c r="AW43" i="1"/>
  <c r="AB43" i="1"/>
  <c r="Y43" i="1"/>
  <c r="AM43" i="1"/>
  <c r="AO43" i="1"/>
  <c r="AL43" i="1"/>
  <c r="AG43" i="1"/>
  <c r="BL43" i="1"/>
  <c r="AQ43" i="1"/>
  <c r="BC43" i="1"/>
  <c r="AT43" i="1"/>
  <c r="Q43" i="1" l="1"/>
  <c r="P43" i="1"/>
  <c r="J44" i="1" l="1"/>
  <c r="K44" i="1" s="1"/>
  <c r="L44" i="1" l="1"/>
  <c r="M44" i="1" s="1"/>
  <c r="N44" i="1" s="1"/>
  <c r="R44" i="1" l="1"/>
  <c r="O44" i="1" s="1"/>
  <c r="AB44" i="1"/>
  <c r="Z44" i="1"/>
  <c r="W44" i="1"/>
  <c r="BG44" i="1"/>
  <c r="AD44" i="1"/>
  <c r="BF44" i="1"/>
  <c r="AH44" i="1"/>
  <c r="BL44" i="1"/>
  <c r="BA44" i="1"/>
  <c r="X44" i="1"/>
  <c r="AW44" i="1"/>
  <c r="BH44" i="1"/>
  <c r="AE44" i="1"/>
  <c r="AP44" i="1"/>
  <c r="BE44" i="1"/>
  <c r="AV44" i="1"/>
  <c r="AC44" i="1"/>
  <c r="AQ44" i="1"/>
  <c r="AO44" i="1"/>
  <c r="BM44" i="1"/>
  <c r="AU44" i="1"/>
  <c r="BN44" i="1"/>
  <c r="BC44" i="1"/>
  <c r="AJ44" i="1"/>
  <c r="AI44" i="1"/>
  <c r="Y44" i="1"/>
  <c r="BD44" i="1"/>
  <c r="AK44" i="1"/>
  <c r="AF44" i="1"/>
  <c r="BB44" i="1"/>
  <c r="AA44" i="1"/>
  <c r="AG44" i="1"/>
  <c r="AM44" i="1"/>
  <c r="AN44" i="1"/>
  <c r="T44" i="1"/>
  <c r="S44" i="1"/>
  <c r="AZ44" i="1"/>
  <c r="AT44" i="1"/>
  <c r="BO44" i="1"/>
  <c r="AL44" i="1"/>
  <c r="BI44" i="1"/>
  <c r="BK44" i="1"/>
  <c r="U44" i="1"/>
  <c r="V44" i="1"/>
  <c r="AR44" i="1"/>
  <c r="AY44" i="1"/>
  <c r="BJ44" i="1"/>
  <c r="AX44" i="1"/>
  <c r="AS44" i="1"/>
  <c r="Q44" i="1" l="1"/>
  <c r="P44" i="1"/>
  <c r="J45" i="1" l="1"/>
  <c r="K45" i="1" s="1"/>
  <c r="L45" i="1" l="1"/>
  <c r="M45" i="1" s="1"/>
  <c r="N45" i="1" s="1"/>
  <c r="S45" i="1" l="1"/>
  <c r="AD45" i="1"/>
  <c r="AI45" i="1"/>
  <c r="BA45" i="1"/>
  <c r="BG45" i="1"/>
  <c r="AJ45" i="1"/>
  <c r="BE45" i="1"/>
  <c r="BK45" i="1"/>
  <c r="U45" i="1"/>
  <c r="AP45" i="1"/>
  <c r="AN45" i="1"/>
  <c r="BL45" i="1"/>
  <c r="AZ45" i="1"/>
  <c r="R45" i="1"/>
  <c r="O45" i="1" s="1"/>
  <c r="BO45" i="1"/>
  <c r="Y45" i="1"/>
  <c r="AR45" i="1"/>
  <c r="AA45" i="1"/>
  <c r="AB45" i="1"/>
  <c r="T45" i="1"/>
  <c r="BN45" i="1"/>
  <c r="AO45" i="1"/>
  <c r="AX45" i="1"/>
  <c r="BM45" i="1"/>
  <c r="AQ45" i="1"/>
  <c r="BD45" i="1"/>
  <c r="AK45" i="1"/>
  <c r="AT45" i="1"/>
  <c r="V45" i="1"/>
  <c r="AH45" i="1"/>
  <c r="AE45" i="1"/>
  <c r="BI45" i="1"/>
  <c r="AU45" i="1"/>
  <c r="AL45" i="1"/>
  <c r="AV45" i="1"/>
  <c r="AS45" i="1"/>
  <c r="W45" i="1"/>
  <c r="AM45" i="1"/>
  <c r="Z45" i="1"/>
  <c r="AG45" i="1"/>
  <c r="BC45" i="1"/>
  <c r="AF45" i="1"/>
  <c r="BH45" i="1"/>
  <c r="BB45" i="1"/>
  <c r="BJ45" i="1"/>
  <c r="AW45" i="1"/>
  <c r="X45" i="1"/>
  <c r="AY45" i="1"/>
  <c r="BF45" i="1"/>
  <c r="AC45" i="1"/>
  <c r="Q45" i="1" l="1"/>
  <c r="P45" i="1"/>
  <c r="J46" i="1" l="1"/>
  <c r="K46" i="1" s="1"/>
  <c r="L46" i="1" l="1"/>
  <c r="M46" i="1" s="1"/>
  <c r="N46" i="1" s="1"/>
  <c r="BK46" i="1" l="1"/>
  <c r="BJ46" i="1"/>
  <c r="AT46" i="1"/>
  <c r="AL46" i="1"/>
  <c r="AZ46" i="1"/>
  <c r="BM46" i="1"/>
  <c r="AA46" i="1"/>
  <c r="Z46" i="1"/>
  <c r="Y46" i="1"/>
  <c r="S46" i="1"/>
  <c r="AN46" i="1"/>
  <c r="AP46" i="1"/>
  <c r="AR46" i="1"/>
  <c r="AU46" i="1"/>
  <c r="AJ46" i="1"/>
  <c r="BN46" i="1"/>
  <c r="R46" i="1"/>
  <c r="O46" i="1" s="1"/>
  <c r="BB46" i="1"/>
  <c r="AH46" i="1"/>
  <c r="BF46" i="1"/>
  <c r="AE46" i="1"/>
  <c r="AV46" i="1"/>
  <c r="AO46" i="1"/>
  <c r="AB46" i="1"/>
  <c r="BA46" i="1"/>
  <c r="AM46" i="1"/>
  <c r="V46" i="1"/>
  <c r="AI46" i="1"/>
  <c r="BI46" i="1"/>
  <c r="BD46" i="1"/>
  <c r="T46" i="1"/>
  <c r="AF46" i="1"/>
  <c r="X46" i="1"/>
  <c r="U46" i="1"/>
  <c r="BL46" i="1"/>
  <c r="AQ46" i="1"/>
  <c r="AS46" i="1"/>
  <c r="BH46" i="1"/>
  <c r="AW46" i="1"/>
  <c r="BE46" i="1"/>
  <c r="BO46" i="1"/>
  <c r="AX46" i="1"/>
  <c r="W46" i="1"/>
  <c r="AK46" i="1"/>
  <c r="AD46" i="1"/>
  <c r="AG46" i="1"/>
  <c r="BG46" i="1"/>
  <c r="AY46" i="1"/>
  <c r="BC46" i="1"/>
  <c r="AC46" i="1"/>
  <c r="Q46" i="1" l="1"/>
  <c r="P46" i="1"/>
  <c r="J47" i="1" l="1"/>
  <c r="K47" i="1" s="1"/>
  <c r="L47" i="1" l="1"/>
  <c r="M47" i="1" s="1"/>
  <c r="N47" i="1" s="1"/>
  <c r="AI47" i="1" l="1"/>
  <c r="R47" i="1"/>
  <c r="O47" i="1" s="1"/>
  <c r="AO47" i="1"/>
  <c r="AZ47" i="1"/>
  <c r="AT47" i="1"/>
  <c r="BH47" i="1"/>
  <c r="BI47" i="1"/>
  <c r="BF47" i="1"/>
  <c r="AU47" i="1"/>
  <c r="V47" i="1"/>
  <c r="AV47" i="1"/>
  <c r="BD47" i="1"/>
  <c r="BC47" i="1"/>
  <c r="AW47" i="1"/>
  <c r="AB47" i="1"/>
  <c r="AQ47" i="1"/>
  <c r="AR47" i="1"/>
  <c r="BN47" i="1"/>
  <c r="AD47" i="1"/>
  <c r="AS47" i="1"/>
  <c r="AN47" i="1"/>
  <c r="Y47" i="1"/>
  <c r="AP47" i="1"/>
  <c r="AH47" i="1"/>
  <c r="U47" i="1"/>
  <c r="AF47" i="1"/>
  <c r="AA47" i="1"/>
  <c r="BO47" i="1"/>
  <c r="BL47" i="1"/>
  <c r="AE47" i="1"/>
  <c r="T47" i="1"/>
  <c r="AM47" i="1"/>
  <c r="BB47" i="1"/>
  <c r="BE47" i="1"/>
  <c r="AY47" i="1"/>
  <c r="S47" i="1"/>
  <c r="AG47" i="1"/>
  <c r="BM47" i="1"/>
  <c r="AJ47" i="1"/>
  <c r="AC47" i="1"/>
  <c r="BJ47" i="1"/>
  <c r="BK47" i="1"/>
  <c r="AX47" i="1"/>
  <c r="Z47" i="1"/>
  <c r="AL47" i="1"/>
  <c r="AK47" i="1"/>
  <c r="X47" i="1"/>
  <c r="W47" i="1"/>
  <c r="BA47" i="1"/>
  <c r="BG47" i="1"/>
  <c r="P47" i="1" l="1"/>
  <c r="Q47" i="1"/>
  <c r="J48" i="1" l="1"/>
  <c r="K48" i="1" s="1"/>
  <c r="L48" i="1" l="1"/>
  <c r="M48" i="1" s="1"/>
  <c r="N48" i="1" s="1"/>
  <c r="AS48" i="1" l="1"/>
  <c r="T48" i="1"/>
  <c r="AR48" i="1"/>
  <c r="R48" i="1"/>
  <c r="O48" i="1" s="1"/>
  <c r="AH48" i="1"/>
  <c r="AX48" i="1"/>
  <c r="AQ48" i="1"/>
  <c r="AI48" i="1"/>
  <c r="U48" i="1"/>
  <c r="AT48" i="1"/>
  <c r="BL48" i="1"/>
  <c r="AG48" i="1"/>
  <c r="AD48" i="1"/>
  <c r="AE48" i="1"/>
  <c r="Z48" i="1"/>
  <c r="AN48" i="1"/>
  <c r="AU48" i="1"/>
  <c r="BF48" i="1"/>
  <c r="BM48" i="1"/>
  <c r="AO48" i="1"/>
  <c r="BG48" i="1"/>
  <c r="AL48" i="1"/>
  <c r="Y48" i="1"/>
  <c r="V48" i="1"/>
  <c r="AV48" i="1"/>
  <c r="AF48" i="1"/>
  <c r="W48" i="1"/>
  <c r="BC48" i="1"/>
  <c r="X48" i="1"/>
  <c r="BI48" i="1"/>
  <c r="BO48" i="1"/>
  <c r="AC48" i="1"/>
  <c r="S48" i="1"/>
  <c r="AP48" i="1"/>
  <c r="BN48" i="1"/>
  <c r="BB48" i="1"/>
  <c r="AW48" i="1"/>
  <c r="BH48" i="1"/>
  <c r="BA48" i="1"/>
  <c r="BD48" i="1"/>
  <c r="AY48" i="1"/>
  <c r="AM48" i="1"/>
  <c r="AK48" i="1"/>
  <c r="AJ48" i="1"/>
  <c r="AB48" i="1"/>
  <c r="AA48" i="1"/>
  <c r="BK48" i="1"/>
  <c r="BE48" i="1"/>
  <c r="AZ48" i="1"/>
  <c r="BJ48" i="1"/>
  <c r="P48" i="1" l="1"/>
  <c r="Q48" i="1"/>
  <c r="J49" i="1" l="1"/>
  <c r="K49" i="1" s="1"/>
  <c r="L49" i="1" l="1"/>
  <c r="M49" i="1" s="1"/>
  <c r="N49" i="1" s="1"/>
  <c r="AP49" i="1" l="1"/>
  <c r="R49" i="1"/>
  <c r="O49" i="1" s="1"/>
  <c r="AQ49" i="1"/>
  <c r="X49" i="1"/>
  <c r="AX49" i="1"/>
  <c r="BC49" i="1"/>
  <c r="AT49" i="1"/>
  <c r="AM49" i="1"/>
  <c r="AA49" i="1"/>
  <c r="AC49" i="1"/>
  <c r="Y49" i="1"/>
  <c r="AJ49" i="1"/>
  <c r="AU49" i="1"/>
  <c r="AD49" i="1"/>
  <c r="BO49" i="1"/>
  <c r="BD49" i="1"/>
  <c r="AY49" i="1"/>
  <c r="AI49" i="1"/>
  <c r="BL49" i="1"/>
  <c r="Z49" i="1"/>
  <c r="BB49" i="1"/>
  <c r="BE49" i="1"/>
  <c r="AV49" i="1"/>
  <c r="BK49" i="1"/>
  <c r="AG49" i="1"/>
  <c r="AL49" i="1"/>
  <c r="BI49" i="1"/>
  <c r="BG49" i="1"/>
  <c r="AN49" i="1"/>
  <c r="AK49" i="1"/>
  <c r="W49" i="1"/>
  <c r="AH49" i="1"/>
  <c r="BH49" i="1"/>
  <c r="T49" i="1"/>
  <c r="S49" i="1"/>
  <c r="BM49" i="1"/>
  <c r="AR49" i="1"/>
  <c r="AE49" i="1"/>
  <c r="AF49" i="1"/>
  <c r="BN49" i="1"/>
  <c r="AZ49" i="1"/>
  <c r="V49" i="1"/>
  <c r="AS49" i="1"/>
  <c r="BA49" i="1"/>
  <c r="AW49" i="1"/>
  <c r="AB49" i="1"/>
  <c r="BF49" i="1"/>
  <c r="U49" i="1"/>
  <c r="BJ49" i="1"/>
  <c r="AO49" i="1"/>
  <c r="Q49" i="1" l="1"/>
  <c r="P49" i="1"/>
  <c r="J50" i="1" l="1"/>
  <c r="K50" i="1" s="1"/>
  <c r="L50" i="1" l="1"/>
  <c r="M50" i="1" s="1"/>
  <c r="N50" i="1" s="1"/>
  <c r="AQ50" i="1" l="1"/>
  <c r="AZ50" i="1"/>
  <c r="AT50" i="1"/>
  <c r="AR50" i="1"/>
  <c r="R50" i="1"/>
  <c r="O50" i="1" s="1"/>
  <c r="BA50" i="1"/>
  <c r="AI50" i="1"/>
  <c r="AJ50" i="1"/>
  <c r="AF50" i="1"/>
  <c r="BF50" i="1"/>
  <c r="BE50" i="1"/>
  <c r="AV50" i="1"/>
  <c r="AG50" i="1"/>
  <c r="BO50" i="1"/>
  <c r="BN50" i="1"/>
  <c r="S50" i="1"/>
  <c r="AN50" i="1"/>
  <c r="AH50" i="1"/>
  <c r="BK50" i="1"/>
  <c r="BB50" i="1"/>
  <c r="BI50" i="1"/>
  <c r="Z50" i="1"/>
  <c r="U50" i="1"/>
  <c r="AA50" i="1"/>
  <c r="BL50" i="1"/>
  <c r="AD50" i="1"/>
  <c r="BH50" i="1"/>
  <c r="V50" i="1"/>
  <c r="AO50" i="1"/>
  <c r="AU50" i="1"/>
  <c r="AK50" i="1"/>
  <c r="Y50" i="1"/>
  <c r="BJ50" i="1"/>
  <c r="AL50" i="1"/>
  <c r="X50" i="1"/>
  <c r="T50" i="1"/>
  <c r="BM50" i="1"/>
  <c r="BG50" i="1"/>
  <c r="AM50" i="1"/>
  <c r="AE50" i="1"/>
  <c r="AW50" i="1"/>
  <c r="AB50" i="1"/>
  <c r="AP50" i="1"/>
  <c r="AS50" i="1"/>
  <c r="AC50" i="1"/>
  <c r="BC50" i="1"/>
  <c r="AX50" i="1"/>
  <c r="W50" i="1"/>
  <c r="AY50" i="1"/>
  <c r="BD50" i="1"/>
  <c r="Q50" i="1" l="1"/>
  <c r="P50" i="1"/>
  <c r="J51" i="1" l="1"/>
  <c r="K51" i="1" s="1"/>
  <c r="L51" i="1" l="1"/>
  <c r="M51" i="1" s="1"/>
  <c r="N51" i="1" s="1"/>
  <c r="AO51" i="1" l="1"/>
  <c r="R51" i="1"/>
  <c r="O51" i="1" s="1"/>
  <c r="AW51" i="1"/>
  <c r="BG51" i="1"/>
  <c r="AP51" i="1"/>
  <c r="BF51" i="1"/>
  <c r="S51" i="1"/>
  <c r="U51" i="1"/>
  <c r="AX51" i="1"/>
  <c r="V51" i="1"/>
  <c r="BN51" i="1"/>
  <c r="AT51" i="1"/>
  <c r="BB51" i="1"/>
  <c r="BM51" i="1"/>
  <c r="AD51" i="1"/>
  <c r="X51" i="1"/>
  <c r="AA51" i="1"/>
  <c r="AQ51" i="1"/>
  <c r="AN51" i="1"/>
  <c r="AS51" i="1"/>
  <c r="BJ51" i="1"/>
  <c r="BH51" i="1"/>
  <c r="BC51" i="1"/>
  <c r="AB51" i="1"/>
  <c r="AU51" i="1"/>
  <c r="Z51" i="1"/>
  <c r="Y51" i="1"/>
  <c r="W51" i="1"/>
  <c r="BA51" i="1"/>
  <c r="BD51" i="1"/>
  <c r="BL51" i="1"/>
  <c r="BK51" i="1"/>
  <c r="BI51" i="1"/>
  <c r="AR51" i="1"/>
  <c r="AG51" i="1"/>
  <c r="BO51" i="1"/>
  <c r="AK51" i="1"/>
  <c r="AE51" i="1"/>
  <c r="AZ51" i="1"/>
  <c r="AY51" i="1"/>
  <c r="T51" i="1"/>
  <c r="AH51" i="1"/>
  <c r="BE51" i="1"/>
  <c r="AV51" i="1"/>
  <c r="AM51" i="1"/>
  <c r="AL51" i="1"/>
  <c r="AF51" i="1"/>
  <c r="AC51" i="1"/>
  <c r="AJ51" i="1"/>
  <c r="AI51" i="1"/>
  <c r="Q51" i="1" l="1"/>
  <c r="P51" i="1"/>
  <c r="J52" i="1" l="1"/>
  <c r="K52" i="1" s="1"/>
  <c r="L52" i="1" l="1"/>
  <c r="M52" i="1" s="1"/>
  <c r="N52" i="1" s="1"/>
  <c r="Z52" i="1" l="1"/>
  <c r="AK52" i="1"/>
  <c r="AA52" i="1"/>
  <c r="S52" i="1"/>
  <c r="BN52" i="1"/>
  <c r="AW52" i="1"/>
  <c r="W52" i="1"/>
  <c r="R52" i="1"/>
  <c r="O52" i="1" s="1"/>
  <c r="AB52" i="1"/>
  <c r="AO52" i="1"/>
  <c r="BF52" i="1"/>
  <c r="BO52" i="1"/>
  <c r="BK52" i="1"/>
  <c r="X52" i="1"/>
  <c r="AN52" i="1"/>
  <c r="AV52" i="1"/>
  <c r="BI52" i="1"/>
  <c r="BG52" i="1"/>
  <c r="AS52" i="1"/>
  <c r="BE52" i="1"/>
  <c r="AP52" i="1"/>
  <c r="BL52" i="1"/>
  <c r="BJ52" i="1"/>
  <c r="T52" i="1"/>
  <c r="BA52" i="1"/>
  <c r="Y52" i="1"/>
  <c r="AZ52" i="1"/>
  <c r="AF52" i="1"/>
  <c r="BM52" i="1"/>
  <c r="AY52" i="1"/>
  <c r="AT52" i="1"/>
  <c r="AJ52" i="1"/>
  <c r="AX52" i="1"/>
  <c r="AC52" i="1"/>
  <c r="U52" i="1"/>
  <c r="BH52" i="1"/>
  <c r="AI52" i="1"/>
  <c r="AG52" i="1"/>
  <c r="BC52" i="1"/>
  <c r="AE52" i="1"/>
  <c r="AU52" i="1"/>
  <c r="AQ52" i="1"/>
  <c r="BB52" i="1"/>
  <c r="AD52" i="1"/>
  <c r="AL52" i="1"/>
  <c r="AH52" i="1"/>
  <c r="BD52" i="1"/>
  <c r="V52" i="1"/>
  <c r="AR52" i="1"/>
  <c r="AM52" i="1"/>
  <c r="P52" i="1" l="1"/>
  <c r="Q52" i="1"/>
  <c r="J53" i="1" s="1"/>
  <c r="K53" i="1" l="1"/>
  <c r="L53" i="1" l="1"/>
  <c r="M53" i="1" s="1"/>
  <c r="N53" i="1" s="1"/>
  <c r="S53" i="1" l="1"/>
  <c r="AI53" i="1"/>
  <c r="AO53" i="1"/>
  <c r="BL53" i="1"/>
  <c r="AJ53" i="1"/>
  <c r="AA53" i="1"/>
  <c r="BJ53" i="1"/>
  <c r="AZ53" i="1"/>
  <c r="AR53" i="1"/>
  <c r="BF53" i="1"/>
  <c r="AC53" i="1"/>
  <c r="U53" i="1"/>
  <c r="R53" i="1"/>
  <c r="O53" i="1" s="1"/>
  <c r="BN53" i="1"/>
  <c r="AS53" i="1"/>
  <c r="X53" i="1"/>
  <c r="AH53" i="1"/>
  <c r="BM53" i="1"/>
  <c r="Y53" i="1"/>
  <c r="V53" i="1"/>
  <c r="AX53" i="1"/>
  <c r="AB53" i="1"/>
  <c r="AE53" i="1"/>
  <c r="BI53" i="1"/>
  <c r="AW53" i="1"/>
  <c r="AQ53" i="1"/>
  <c r="BO53" i="1"/>
  <c r="BA53" i="1"/>
  <c r="BE53" i="1"/>
  <c r="AT53" i="1"/>
  <c r="T53" i="1"/>
  <c r="Z53" i="1"/>
  <c r="AG53" i="1"/>
  <c r="BC53" i="1"/>
  <c r="BB53" i="1"/>
  <c r="BK53" i="1"/>
  <c r="AV53" i="1"/>
  <c r="AD53" i="1"/>
  <c r="BD53" i="1"/>
  <c r="BG53" i="1"/>
  <c r="AP53" i="1"/>
  <c r="AK53" i="1"/>
  <c r="AU53" i="1"/>
  <c r="AF53" i="1"/>
  <c r="BH53" i="1"/>
  <c r="AM53" i="1"/>
  <c r="AN53" i="1"/>
  <c r="W53" i="1"/>
  <c r="AY53" i="1"/>
  <c r="AL53" i="1"/>
  <c r="P53" i="1" l="1"/>
  <c r="Q53" i="1"/>
  <c r="J54" i="1" l="1"/>
  <c r="K54" i="1" s="1"/>
  <c r="L54" i="1" l="1"/>
  <c r="M54" i="1" s="1"/>
  <c r="N54" i="1" s="1"/>
  <c r="BH54" i="1" l="1"/>
  <c r="R54" i="1"/>
  <c r="O54" i="1" s="1"/>
  <c r="AR54" i="1"/>
  <c r="X54" i="1"/>
  <c r="AV54" i="1"/>
  <c r="AC54" i="1"/>
  <c r="AO54" i="1"/>
  <c r="W54" i="1"/>
  <c r="AN54" i="1"/>
  <c r="AG54" i="1"/>
  <c r="BB54" i="1"/>
  <c r="AS54" i="1"/>
  <c r="AM54" i="1"/>
  <c r="AK54" i="1"/>
  <c r="BM54" i="1"/>
  <c r="U54" i="1"/>
  <c r="AH54" i="1"/>
  <c r="AQ54" i="1"/>
  <c r="AZ54" i="1"/>
  <c r="AT54" i="1"/>
  <c r="AA54" i="1"/>
  <c r="BC54" i="1"/>
  <c r="BN54" i="1"/>
  <c r="BK54" i="1"/>
  <c r="BI54" i="1"/>
  <c r="AF54" i="1"/>
  <c r="BF54" i="1"/>
  <c r="AU54" i="1"/>
  <c r="AP54" i="1"/>
  <c r="AL54" i="1"/>
  <c r="AW54" i="1"/>
  <c r="AB54" i="1"/>
  <c r="AX54" i="1"/>
  <c r="BJ54" i="1"/>
  <c r="T54" i="1"/>
  <c r="BO54" i="1"/>
  <c r="AY54" i="1"/>
  <c r="Y54" i="1"/>
  <c r="BE54" i="1"/>
  <c r="BL54" i="1"/>
  <c r="BG54" i="1"/>
  <c r="AD54" i="1"/>
  <c r="V54" i="1"/>
  <c r="AE54" i="1"/>
  <c r="BD54" i="1"/>
  <c r="AI54" i="1"/>
  <c r="BA54" i="1"/>
  <c r="S54" i="1"/>
  <c r="Z54" i="1"/>
  <c r="AJ54" i="1"/>
  <c r="P54" i="1" l="1"/>
  <c r="Q54" i="1"/>
  <c r="J55" i="1" l="1"/>
  <c r="K55" i="1" s="1"/>
  <c r="L55" i="1" l="1"/>
  <c r="M55" i="1" s="1"/>
  <c r="N55" i="1" s="1"/>
  <c r="BD55" i="1" l="1"/>
  <c r="X55" i="1"/>
  <c r="AQ55" i="1"/>
  <c r="BE55" i="1"/>
  <c r="BL55" i="1"/>
  <c r="BH55" i="1"/>
  <c r="AV55" i="1"/>
  <c r="AR55" i="1"/>
  <c r="W55" i="1"/>
  <c r="BF55" i="1"/>
  <c r="AH55" i="1"/>
  <c r="Y55" i="1"/>
  <c r="BI55" i="1"/>
  <c r="R55" i="1"/>
  <c r="O55" i="1" s="1"/>
  <c r="AZ55" i="1"/>
  <c r="BB55" i="1"/>
  <c r="AE55" i="1"/>
  <c r="AI55" i="1"/>
  <c r="BJ55" i="1"/>
  <c r="S55" i="1"/>
  <c r="AP55" i="1"/>
  <c r="V55" i="1"/>
  <c r="BO55" i="1"/>
  <c r="AC55" i="1"/>
  <c r="AT55" i="1"/>
  <c r="AL55" i="1"/>
  <c r="AA55" i="1"/>
  <c r="AM55" i="1"/>
  <c r="BM55" i="1"/>
  <c r="AB55" i="1"/>
  <c r="BN55" i="1"/>
  <c r="BA55" i="1"/>
  <c r="AX55" i="1"/>
  <c r="BG55" i="1"/>
  <c r="AK55" i="1"/>
  <c r="U55" i="1"/>
  <c r="AF55" i="1"/>
  <c r="Z55" i="1"/>
  <c r="AN55" i="1"/>
  <c r="T55" i="1"/>
  <c r="AJ55" i="1"/>
  <c r="AD55" i="1"/>
  <c r="AO55" i="1"/>
  <c r="BC55" i="1"/>
  <c r="AW55" i="1"/>
  <c r="AU55" i="1"/>
  <c r="BK55" i="1"/>
  <c r="AS55" i="1"/>
  <c r="AY55" i="1"/>
  <c r="AG55" i="1"/>
  <c r="P55" i="1" l="1"/>
  <c r="Q55" i="1"/>
  <c r="J56" i="1" l="1"/>
  <c r="K56" i="1" s="1"/>
  <c r="L56" i="1" l="1"/>
  <c r="M56" i="1" s="1"/>
  <c r="N56" i="1" s="1"/>
  <c r="AR56" i="1" l="1"/>
  <c r="AM56" i="1"/>
  <c r="BO56" i="1"/>
  <c r="AQ56" i="1"/>
  <c r="AA56" i="1"/>
  <c r="AH56" i="1"/>
  <c r="AI56" i="1"/>
  <c r="AD56" i="1"/>
  <c r="BI56" i="1"/>
  <c r="BD56" i="1"/>
  <c r="BE56" i="1"/>
  <c r="AK56" i="1"/>
  <c r="BH56" i="1"/>
  <c r="Z56" i="1"/>
  <c r="BB56" i="1"/>
  <c r="AJ56" i="1"/>
  <c r="BK56" i="1"/>
  <c r="R56" i="1"/>
  <c r="O56" i="1" s="1"/>
  <c r="AP56" i="1"/>
  <c r="AZ56" i="1"/>
  <c r="AC56" i="1"/>
  <c r="W56" i="1"/>
  <c r="BN56" i="1"/>
  <c r="AW56" i="1"/>
  <c r="AY56" i="1"/>
  <c r="AN56" i="1"/>
  <c r="BM56" i="1"/>
  <c r="AO56" i="1"/>
  <c r="AF56" i="1"/>
  <c r="BJ56" i="1"/>
  <c r="BL56" i="1"/>
  <c r="AU56" i="1"/>
  <c r="BA56" i="1"/>
  <c r="AV56" i="1"/>
  <c r="AL56" i="1"/>
  <c r="T56" i="1"/>
  <c r="Y56" i="1"/>
  <c r="S56" i="1"/>
  <c r="U56" i="1"/>
  <c r="AS56" i="1"/>
  <c r="X56" i="1"/>
  <c r="V56" i="1"/>
  <c r="AE56" i="1"/>
  <c r="BC56" i="1"/>
  <c r="AB56" i="1"/>
  <c r="BG56" i="1"/>
  <c r="AX56" i="1"/>
  <c r="BF56" i="1"/>
  <c r="AT56" i="1"/>
  <c r="AG56" i="1"/>
  <c r="Q56" i="1" l="1"/>
  <c r="P56" i="1"/>
  <c r="J57" i="1" l="1"/>
  <c r="K57" i="1" s="1"/>
  <c r="L57" i="1" l="1"/>
  <c r="M57" i="1" s="1"/>
  <c r="N57" i="1" s="1"/>
  <c r="BC57" i="1" l="1"/>
  <c r="BL57" i="1"/>
  <c r="AU57" i="1"/>
  <c r="BE57" i="1"/>
  <c r="BG57" i="1"/>
  <c r="BI57" i="1"/>
  <c r="AE57" i="1"/>
  <c r="BB57" i="1"/>
  <c r="AY57" i="1"/>
  <c r="AJ57" i="1"/>
  <c r="AP57" i="1"/>
  <c r="AB57" i="1"/>
  <c r="AV57" i="1"/>
  <c r="BN57" i="1"/>
  <c r="AA57" i="1"/>
  <c r="AT57" i="1"/>
  <c r="BM57" i="1"/>
  <c r="BH57" i="1"/>
  <c r="Z57" i="1"/>
  <c r="R57" i="1"/>
  <c r="O57" i="1" s="1"/>
  <c r="AC57" i="1"/>
  <c r="AS57" i="1"/>
  <c r="AO57" i="1"/>
  <c r="AK57" i="1"/>
  <c r="AH57" i="1"/>
  <c r="BA57" i="1"/>
  <c r="BO57" i="1"/>
  <c r="AN57" i="1"/>
  <c r="AM57" i="1"/>
  <c r="AX57" i="1"/>
  <c r="X57" i="1"/>
  <c r="AI57" i="1"/>
  <c r="Y57" i="1"/>
  <c r="AZ57" i="1"/>
  <c r="T57" i="1"/>
  <c r="W57" i="1"/>
  <c r="V57" i="1"/>
  <c r="AQ57" i="1"/>
  <c r="AG57" i="1"/>
  <c r="AL57" i="1"/>
  <c r="AF57" i="1"/>
  <c r="BD57" i="1"/>
  <c r="BF57" i="1"/>
  <c r="AD57" i="1"/>
  <c r="BK57" i="1"/>
  <c r="BJ57" i="1"/>
  <c r="U57" i="1"/>
  <c r="S57" i="1"/>
  <c r="AW57" i="1"/>
  <c r="AR57" i="1"/>
  <c r="P57" i="1" l="1"/>
  <c r="Q57" i="1"/>
  <c r="J58" i="1" l="1"/>
  <c r="K58" i="1" s="1"/>
  <c r="L58" i="1" l="1"/>
  <c r="M58" i="1" s="1"/>
  <c r="N58" i="1" s="1"/>
  <c r="AF58" i="1" l="1"/>
  <c r="AE58" i="1"/>
  <c r="AP58" i="1"/>
  <c r="BK58" i="1"/>
  <c r="R58" i="1"/>
  <c r="O58" i="1" s="1"/>
  <c r="Z58" i="1"/>
  <c r="BF58" i="1"/>
  <c r="BH58" i="1"/>
  <c r="BM58" i="1"/>
  <c r="AY58" i="1"/>
  <c r="BG58" i="1"/>
  <c r="AQ58" i="1"/>
  <c r="AK58" i="1"/>
  <c r="AR58" i="1"/>
  <c r="X58" i="1"/>
  <c r="AD58" i="1"/>
  <c r="AV58" i="1"/>
  <c r="AX58" i="1"/>
  <c r="AU58" i="1"/>
  <c r="BE58" i="1"/>
  <c r="BC58" i="1"/>
  <c r="W58" i="1"/>
  <c r="T58" i="1"/>
  <c r="BD58" i="1"/>
  <c r="AH58" i="1"/>
  <c r="BJ58" i="1"/>
  <c r="AI58" i="1"/>
  <c r="AZ58" i="1"/>
  <c r="BI58" i="1"/>
  <c r="AW58" i="1"/>
  <c r="U58" i="1"/>
  <c r="BN58" i="1"/>
  <c r="V58" i="1"/>
  <c r="AL58" i="1"/>
  <c r="Y58" i="1"/>
  <c r="AB58" i="1"/>
  <c r="AJ58" i="1"/>
  <c r="AC58" i="1"/>
  <c r="AS58" i="1"/>
  <c r="S58" i="1"/>
  <c r="AN58" i="1"/>
  <c r="AA58" i="1"/>
  <c r="AG58" i="1"/>
  <c r="BO58" i="1"/>
  <c r="AM58" i="1"/>
  <c r="BA58" i="1"/>
  <c r="AT58" i="1"/>
  <c r="AO58" i="1"/>
  <c r="BL58" i="1"/>
  <c r="BB58" i="1"/>
  <c r="Q58" i="1" l="1"/>
  <c r="P58" i="1"/>
  <c r="J59" i="1" l="1"/>
  <c r="K59" i="1" s="1"/>
  <c r="L59" i="1" l="1"/>
  <c r="M59" i="1" s="1"/>
  <c r="N59" i="1" s="1"/>
  <c r="AL59" i="1" l="1"/>
  <c r="AN59" i="1"/>
  <c r="AW59" i="1"/>
  <c r="AZ59" i="1"/>
  <c r="BJ59" i="1"/>
  <c r="T59" i="1"/>
  <c r="V59" i="1"/>
  <c r="S59" i="1"/>
  <c r="AS59" i="1"/>
  <c r="AG59" i="1"/>
  <c r="AH59" i="1"/>
  <c r="AI59" i="1"/>
  <c r="BL59" i="1"/>
  <c r="AX59" i="1"/>
  <c r="AP59" i="1"/>
  <c r="AJ59" i="1"/>
  <c r="R59" i="1"/>
  <c r="O59" i="1" s="1"/>
  <c r="AO59" i="1"/>
  <c r="AY59" i="1"/>
  <c r="AT59" i="1"/>
  <c r="BB59" i="1"/>
  <c r="BO59" i="1"/>
  <c r="BK59" i="1"/>
  <c r="U59" i="1"/>
  <c r="BG59" i="1"/>
  <c r="AA59" i="1"/>
  <c r="AC59" i="1"/>
  <c r="BN59" i="1"/>
  <c r="W59" i="1"/>
  <c r="Z59" i="1"/>
  <c r="AV59" i="1"/>
  <c r="BH59" i="1"/>
  <c r="AF59" i="1"/>
  <c r="BI59" i="1"/>
  <c r="AE59" i="1"/>
  <c r="AK59" i="1"/>
  <c r="AQ59" i="1"/>
  <c r="AR59" i="1"/>
  <c r="X59" i="1"/>
  <c r="BM59" i="1"/>
  <c r="AM59" i="1"/>
  <c r="Y59" i="1"/>
  <c r="BF59" i="1"/>
  <c r="AU59" i="1"/>
  <c r="AD59" i="1"/>
  <c r="BD59" i="1"/>
  <c r="AB59" i="1"/>
  <c r="BA59" i="1"/>
  <c r="BC59" i="1"/>
  <c r="BE59" i="1"/>
  <c r="Q59" i="1" l="1"/>
  <c r="P59" i="1"/>
  <c r="J60" i="1" l="1"/>
  <c r="K60" i="1" s="1"/>
  <c r="L60" i="1" l="1"/>
  <c r="M60" i="1" s="1"/>
  <c r="N60" i="1" s="1"/>
  <c r="AU60" i="1" l="1"/>
  <c r="AG60" i="1"/>
  <c r="AR60" i="1"/>
  <c r="BO60" i="1"/>
  <c r="R60" i="1"/>
  <c r="O60" i="1" s="1"/>
  <c r="BE60" i="1"/>
  <c r="AA60" i="1"/>
  <c r="BF60" i="1"/>
  <c r="AP60" i="1"/>
  <c r="AO60" i="1"/>
  <c r="BL60" i="1"/>
  <c r="BG60" i="1"/>
  <c r="U60" i="1"/>
  <c r="AK60" i="1"/>
  <c r="AD60" i="1"/>
  <c r="T60" i="1"/>
  <c r="X60" i="1"/>
  <c r="BC60" i="1"/>
  <c r="AX60" i="1"/>
  <c r="BN60" i="1"/>
  <c r="AZ60" i="1"/>
  <c r="BJ60" i="1"/>
  <c r="AF60" i="1"/>
  <c r="AL60" i="1"/>
  <c r="AT60" i="1"/>
  <c r="AS60" i="1"/>
  <c r="AE60" i="1"/>
  <c r="AM60" i="1"/>
  <c r="BI60" i="1"/>
  <c r="V60" i="1"/>
  <c r="AY60" i="1"/>
  <c r="Y60" i="1"/>
  <c r="AB60" i="1"/>
  <c r="S60" i="1"/>
  <c r="BD60" i="1"/>
  <c r="Z60" i="1"/>
  <c r="BK60" i="1"/>
  <c r="AJ60" i="1"/>
  <c r="AC60" i="1"/>
  <c r="AW60" i="1"/>
  <c r="BA60" i="1"/>
  <c r="AN60" i="1"/>
  <c r="AH60" i="1"/>
  <c r="AV60" i="1"/>
  <c r="AI60" i="1"/>
  <c r="W60" i="1"/>
  <c r="BB60" i="1"/>
  <c r="AQ60" i="1"/>
  <c r="BM60" i="1"/>
  <c r="BH60" i="1"/>
  <c r="Q60" i="1" l="1"/>
  <c r="P60" i="1"/>
  <c r="J61" i="1" l="1"/>
  <c r="K61" i="1" s="1"/>
  <c r="L61" i="1" l="1"/>
  <c r="M61" i="1" s="1"/>
  <c r="N61" i="1" s="1"/>
  <c r="AZ61" i="1" l="1"/>
  <c r="W61" i="1"/>
  <c r="BK61" i="1"/>
  <c r="AX61" i="1"/>
  <c r="X61" i="1"/>
  <c r="AJ61" i="1"/>
  <c r="AU61" i="1"/>
  <c r="BF61" i="1"/>
  <c r="R61" i="1"/>
  <c r="O61" i="1" s="1"/>
  <c r="AM61" i="1"/>
  <c r="AT61" i="1"/>
  <c r="AS61" i="1"/>
  <c r="Y61" i="1"/>
  <c r="BI61" i="1"/>
  <c r="AD61" i="1"/>
  <c r="AG61" i="1"/>
  <c r="BB61" i="1"/>
  <c r="AK61" i="1"/>
  <c r="T61" i="1"/>
  <c r="U61" i="1"/>
  <c r="AV61" i="1"/>
  <c r="AH61" i="1"/>
  <c r="S61" i="1"/>
  <c r="Z61" i="1"/>
  <c r="AA61" i="1"/>
  <c r="BL61" i="1"/>
  <c r="AB61" i="1"/>
  <c r="AL61" i="1"/>
  <c r="BA61" i="1"/>
  <c r="BG61" i="1"/>
  <c r="AC61" i="1"/>
  <c r="AF61" i="1"/>
  <c r="V61" i="1"/>
  <c r="BD61" i="1"/>
  <c r="BJ61" i="1"/>
  <c r="AR61" i="1"/>
  <c r="BE61" i="1"/>
  <c r="AO61" i="1"/>
  <c r="BH61" i="1"/>
  <c r="AQ61" i="1"/>
  <c r="BC61" i="1"/>
  <c r="AE61" i="1"/>
  <c r="AI61" i="1"/>
  <c r="AP61" i="1"/>
  <c r="BO61" i="1"/>
  <c r="AW61" i="1"/>
  <c r="BN61" i="1"/>
  <c r="AY61" i="1"/>
  <c r="BM61" i="1"/>
  <c r="AN61" i="1"/>
  <c r="Q61" i="1" l="1"/>
  <c r="P61" i="1"/>
  <c r="J62" i="1" l="1"/>
  <c r="K62" i="1" s="1"/>
  <c r="L62" i="1" l="1"/>
  <c r="M62" i="1" s="1"/>
  <c r="N62" i="1" s="1"/>
  <c r="AG62" i="1" l="1"/>
  <c r="AK62" i="1"/>
  <c r="BF62" i="1"/>
  <c r="AQ62" i="1"/>
  <c r="BG62" i="1"/>
  <c r="AJ62" i="1"/>
  <c r="AH62" i="1"/>
  <c r="AS62" i="1"/>
  <c r="AP62" i="1"/>
  <c r="AB62" i="1"/>
  <c r="R62" i="1"/>
  <c r="O62" i="1" s="1"/>
  <c r="W62" i="1"/>
  <c r="AE62" i="1"/>
  <c r="AY62" i="1"/>
  <c r="AN62" i="1"/>
  <c r="X62" i="1"/>
  <c r="BA62" i="1"/>
  <c r="BE62" i="1"/>
  <c r="S62" i="1"/>
  <c r="BJ62" i="1"/>
  <c r="AL62" i="1"/>
  <c r="U62" i="1"/>
  <c r="BM62" i="1"/>
  <c r="T62" i="1"/>
  <c r="BB62" i="1"/>
  <c r="AC62" i="1"/>
  <c r="AZ62" i="1"/>
  <c r="BO62" i="1"/>
  <c r="AT62" i="1"/>
  <c r="Y62" i="1"/>
  <c r="AU62" i="1"/>
  <c r="BC62" i="1"/>
  <c r="Z62" i="1"/>
  <c r="BL62" i="1"/>
  <c r="AM62" i="1"/>
  <c r="V62" i="1"/>
  <c r="BI62" i="1"/>
  <c r="AF62" i="1"/>
  <c r="BD62" i="1"/>
  <c r="AO62" i="1"/>
  <c r="BN62" i="1"/>
  <c r="AD62" i="1"/>
  <c r="AV62" i="1"/>
  <c r="BK62" i="1"/>
  <c r="BH62" i="1"/>
  <c r="AI62" i="1"/>
  <c r="AW62" i="1"/>
  <c r="AA62" i="1"/>
  <c r="AR62" i="1"/>
  <c r="AX62" i="1"/>
  <c r="Q62" i="1" l="1"/>
  <c r="P62" i="1"/>
  <c r="J63" i="1" l="1"/>
  <c r="K63" i="1" s="1"/>
  <c r="L63" i="1" l="1"/>
  <c r="M63" i="1" s="1"/>
  <c r="N63" i="1" s="1"/>
  <c r="AF63" i="1" l="1"/>
  <c r="AL63" i="1"/>
  <c r="BA63" i="1"/>
  <c r="AH63" i="1"/>
  <c r="AG63" i="1"/>
  <c r="AJ63" i="1"/>
  <c r="AR63" i="1"/>
  <c r="R63" i="1"/>
  <c r="O63" i="1" s="1"/>
  <c r="W63" i="1"/>
  <c r="U63" i="1"/>
  <c r="AM63" i="1"/>
  <c r="AD63" i="1"/>
  <c r="AY63" i="1"/>
  <c r="BC63" i="1"/>
  <c r="BH63" i="1"/>
  <c r="AN63" i="1"/>
  <c r="BD63" i="1"/>
  <c r="AT63" i="1"/>
  <c r="AO63" i="1"/>
  <c r="AQ63" i="1"/>
  <c r="AP63" i="1"/>
  <c r="AU63" i="1"/>
  <c r="BE63" i="1"/>
  <c r="BF63" i="1"/>
  <c r="AV63" i="1"/>
  <c r="AI63" i="1"/>
  <c r="AK63" i="1"/>
  <c r="AS63" i="1"/>
  <c r="X63" i="1"/>
  <c r="BO63" i="1"/>
  <c r="AE63" i="1"/>
  <c r="AX63" i="1"/>
  <c r="V63" i="1"/>
  <c r="BI63" i="1"/>
  <c r="Y63" i="1"/>
  <c r="T63" i="1"/>
  <c r="AZ63" i="1"/>
  <c r="AC63" i="1"/>
  <c r="S63" i="1"/>
  <c r="BM63" i="1"/>
  <c r="Z63" i="1"/>
  <c r="BJ63" i="1"/>
  <c r="AA63" i="1"/>
  <c r="AB63" i="1"/>
  <c r="BK63" i="1"/>
  <c r="BN63" i="1"/>
  <c r="BL63" i="1"/>
  <c r="BG63" i="1"/>
  <c r="BB63" i="1"/>
  <c r="AW63" i="1"/>
  <c r="P63" i="1" l="1"/>
  <c r="Q63" i="1"/>
  <c r="J64" i="1" l="1"/>
  <c r="K64" i="1" s="1"/>
  <c r="L64" i="1" l="1"/>
  <c r="M64" i="1" s="1"/>
  <c r="N64" i="1" s="1"/>
  <c r="X64" i="1" l="1"/>
  <c r="BN64" i="1"/>
  <c r="AU64" i="1"/>
  <c r="AN64" i="1"/>
  <c r="R64" i="1"/>
  <c r="O64" i="1" s="1"/>
  <c r="W64" i="1"/>
  <c r="BJ64" i="1"/>
  <c r="AP64" i="1"/>
  <c r="U64" i="1"/>
  <c r="AF64" i="1"/>
  <c r="AS64" i="1"/>
  <c r="AB64" i="1"/>
  <c r="AX64" i="1"/>
  <c r="V64" i="1"/>
  <c r="BG64" i="1"/>
  <c r="BD64" i="1"/>
  <c r="T64" i="1"/>
  <c r="AD64" i="1"/>
  <c r="AQ64" i="1"/>
  <c r="S64" i="1"/>
  <c r="BA64" i="1"/>
  <c r="BL64" i="1"/>
  <c r="BK64" i="1"/>
  <c r="AG64" i="1"/>
  <c r="BF64" i="1"/>
  <c r="AW64" i="1"/>
  <c r="AA64" i="1"/>
  <c r="AC64" i="1"/>
  <c r="BM64" i="1"/>
  <c r="BI64" i="1"/>
  <c r="BO64" i="1"/>
  <c r="AM64" i="1"/>
  <c r="AV64" i="1"/>
  <c r="AK64" i="1"/>
  <c r="AE64" i="1"/>
  <c r="AH64" i="1"/>
  <c r="AT64" i="1"/>
  <c r="AO64" i="1"/>
  <c r="AI64" i="1"/>
  <c r="AJ64" i="1"/>
  <c r="AR64" i="1"/>
  <c r="AL64" i="1"/>
  <c r="AY64" i="1"/>
  <c r="BB64" i="1"/>
  <c r="BH64" i="1"/>
  <c r="BC64" i="1"/>
  <c r="BE64" i="1"/>
  <c r="AZ64" i="1"/>
  <c r="Z64" i="1"/>
  <c r="Y64" i="1"/>
  <c r="P64" i="1" l="1"/>
  <c r="Q64" i="1"/>
  <c r="J65" i="1" l="1"/>
  <c r="K65" i="1" s="1"/>
  <c r="L65" i="1" l="1"/>
  <c r="M65" i="1" s="1"/>
  <c r="N65" i="1" s="1"/>
  <c r="AH65" i="1" l="1"/>
  <c r="R65" i="1"/>
  <c r="O65" i="1" s="1"/>
  <c r="BI65" i="1"/>
  <c r="BF65" i="1"/>
  <c r="AF65" i="1"/>
  <c r="BG65" i="1"/>
  <c r="AT65" i="1"/>
  <c r="BO65" i="1"/>
  <c r="BC65" i="1"/>
  <c r="AW65" i="1"/>
  <c r="AC65" i="1"/>
  <c r="AO65" i="1"/>
  <c r="AZ65" i="1"/>
  <c r="AP65" i="1"/>
  <c r="AD65" i="1"/>
  <c r="BH65" i="1"/>
  <c r="AE65" i="1"/>
  <c r="AG65" i="1"/>
  <c r="AB65" i="1"/>
  <c r="AY65" i="1"/>
  <c r="BL65" i="1"/>
  <c r="AX65" i="1"/>
  <c r="BB65" i="1"/>
  <c r="AN65" i="1"/>
  <c r="BM65" i="1"/>
  <c r="AM65" i="1"/>
  <c r="BE65" i="1"/>
  <c r="AU65" i="1"/>
  <c r="Y65" i="1"/>
  <c r="BD65" i="1"/>
  <c r="AL65" i="1"/>
  <c r="AR65" i="1"/>
  <c r="AV65" i="1"/>
  <c r="AI65" i="1"/>
  <c r="AQ65" i="1"/>
  <c r="Z65" i="1"/>
  <c r="U65" i="1"/>
  <c r="AA65" i="1"/>
  <c r="BK65" i="1"/>
  <c r="AS65" i="1"/>
  <c r="W65" i="1"/>
  <c r="X65" i="1"/>
  <c r="S65" i="1"/>
  <c r="V65" i="1"/>
  <c r="BJ65" i="1"/>
  <c r="AK65" i="1"/>
  <c r="AJ65" i="1"/>
  <c r="BN65" i="1"/>
  <c r="BA65" i="1"/>
  <c r="T65" i="1"/>
  <c r="Q65" i="1" l="1"/>
  <c r="P65" i="1"/>
  <c r="J66" i="1" l="1"/>
  <c r="K66" i="1" s="1"/>
  <c r="L66" i="1" l="1"/>
  <c r="M66" i="1" s="1"/>
  <c r="N66" i="1" s="1"/>
  <c r="AG66" i="1" l="1"/>
  <c r="BB66" i="1"/>
  <c r="BK66" i="1"/>
  <c r="AM66" i="1"/>
  <c r="BL66" i="1"/>
  <c r="Y66" i="1"/>
  <c r="AT66" i="1"/>
  <c r="AI66" i="1"/>
  <c r="BD66" i="1"/>
  <c r="AJ66" i="1"/>
  <c r="S66" i="1"/>
  <c r="BO66" i="1"/>
  <c r="Z66" i="1"/>
  <c r="AL66" i="1"/>
  <c r="R66" i="1"/>
  <c r="O66" i="1" s="1"/>
  <c r="AQ66" i="1"/>
  <c r="AS66" i="1"/>
  <c r="AU66" i="1"/>
  <c r="AP66" i="1"/>
  <c r="AH66" i="1"/>
  <c r="X66" i="1"/>
  <c r="AC66" i="1"/>
  <c r="AY66" i="1"/>
  <c r="BF66" i="1"/>
  <c r="AZ66" i="1"/>
  <c r="AV66" i="1"/>
  <c r="U66" i="1"/>
  <c r="AE66" i="1"/>
  <c r="AB66" i="1"/>
  <c r="AF66" i="1"/>
  <c r="W66" i="1"/>
  <c r="BN66" i="1"/>
  <c r="AD66" i="1"/>
  <c r="BH66" i="1"/>
  <c r="AA66" i="1"/>
  <c r="BI66" i="1"/>
  <c r="AX66" i="1"/>
  <c r="AR66" i="1"/>
  <c r="AW66" i="1"/>
  <c r="V66" i="1"/>
  <c r="BM66" i="1"/>
  <c r="AN66" i="1"/>
  <c r="T66" i="1"/>
  <c r="BA66" i="1"/>
  <c r="BE66" i="1"/>
  <c r="BC66" i="1"/>
  <c r="BJ66" i="1"/>
  <c r="BG66" i="1"/>
  <c r="AO66" i="1"/>
  <c r="AK66" i="1"/>
  <c r="P66" i="1" l="1"/>
  <c r="Q66" i="1"/>
  <c r="J67" i="1" l="1"/>
  <c r="K67" i="1" s="1"/>
  <c r="L67" i="1" l="1"/>
  <c r="M67" i="1" s="1"/>
  <c r="N67" i="1" s="1"/>
  <c r="AP67" i="1" l="1"/>
  <c r="S67" i="1"/>
  <c r="BB67" i="1"/>
  <c r="AY67" i="1"/>
  <c r="Z67" i="1"/>
  <c r="BD67" i="1"/>
  <c r="BK67" i="1"/>
  <c r="R67" i="1"/>
  <c r="O67" i="1" s="1"/>
  <c r="AQ67" i="1"/>
  <c r="AX67" i="1"/>
  <c r="AH67" i="1"/>
  <c r="AZ67" i="1"/>
  <c r="AL67" i="1"/>
  <c r="AV67" i="1"/>
  <c r="AB67" i="1"/>
  <c r="BN67" i="1"/>
  <c r="AM67" i="1"/>
  <c r="AR67" i="1"/>
  <c r="V67" i="1"/>
  <c r="AN67" i="1"/>
  <c r="U67" i="1"/>
  <c r="AT67" i="1"/>
  <c r="AE67" i="1"/>
  <c r="AD67" i="1"/>
  <c r="BL67" i="1"/>
  <c r="BC67" i="1"/>
  <c r="W67" i="1"/>
  <c r="AS67" i="1"/>
  <c r="BA67" i="1"/>
  <c r="BE67" i="1"/>
  <c r="AW67" i="1"/>
  <c r="T67" i="1"/>
  <c r="BG67" i="1"/>
  <c r="BM67" i="1"/>
  <c r="AA67" i="1"/>
  <c r="BI67" i="1"/>
  <c r="AU67" i="1"/>
  <c r="BH67" i="1"/>
  <c r="X67" i="1"/>
  <c r="BF67" i="1"/>
  <c r="BJ67" i="1"/>
  <c r="AO67" i="1"/>
  <c r="BO67" i="1"/>
  <c r="AC67" i="1"/>
  <c r="AJ67" i="1"/>
  <c r="AI67" i="1"/>
  <c r="AG67" i="1"/>
  <c r="Y67" i="1"/>
  <c r="AK67" i="1"/>
  <c r="AF67" i="1"/>
  <c r="Q67" i="1" l="1"/>
  <c r="P67" i="1"/>
  <c r="J68" i="1" l="1"/>
  <c r="K68" i="1" s="1"/>
  <c r="L68" i="1" l="1"/>
  <c r="M68" i="1" s="1"/>
  <c r="N68" i="1" s="1"/>
  <c r="Z68" i="1" l="1"/>
  <c r="BM68" i="1"/>
  <c r="AS68" i="1"/>
  <c r="U68" i="1"/>
  <c r="X68" i="1"/>
  <c r="AF68" i="1"/>
  <c r="R68" i="1"/>
  <c r="O68" i="1" s="1"/>
  <c r="BB68" i="1"/>
  <c r="AJ68" i="1"/>
  <c r="T68" i="1"/>
  <c r="AA68" i="1"/>
  <c r="V68" i="1"/>
  <c r="W68" i="1"/>
  <c r="BL68" i="1"/>
  <c r="BE68" i="1"/>
  <c r="BN68" i="1"/>
  <c r="AL68" i="1"/>
  <c r="AX68" i="1"/>
  <c r="AW68" i="1"/>
  <c r="BO68" i="1"/>
  <c r="AG68" i="1"/>
  <c r="AV68" i="1"/>
  <c r="BF68" i="1"/>
  <c r="AE68" i="1"/>
  <c r="AN68" i="1"/>
  <c r="BC68" i="1"/>
  <c r="BJ68" i="1"/>
  <c r="AO68" i="1"/>
  <c r="BI68" i="1"/>
  <c r="S68" i="1"/>
  <c r="Y68" i="1"/>
  <c r="AK68" i="1"/>
  <c r="BG68" i="1"/>
  <c r="AR68" i="1"/>
  <c r="AZ68" i="1"/>
  <c r="AY68" i="1"/>
  <c r="BK68" i="1"/>
  <c r="AT68" i="1"/>
  <c r="AU68" i="1"/>
  <c r="BH68" i="1"/>
  <c r="AQ68" i="1"/>
  <c r="AC68" i="1"/>
  <c r="AI68" i="1"/>
  <c r="AD68" i="1"/>
  <c r="AH68" i="1"/>
  <c r="BD68" i="1"/>
  <c r="AP68" i="1"/>
  <c r="BA68" i="1"/>
  <c r="AB68" i="1"/>
  <c r="AM68" i="1"/>
  <c r="P68" i="1" l="1"/>
  <c r="Q68" i="1"/>
  <c r="J69" i="1" l="1"/>
  <c r="K69" i="1" s="1"/>
  <c r="L69" i="1" l="1"/>
  <c r="M69" i="1" s="1"/>
  <c r="N69" i="1" s="1"/>
  <c r="AJ69" i="1" l="1"/>
  <c r="R69" i="1"/>
  <c r="O69" i="1" s="1"/>
  <c r="AP69" i="1"/>
  <c r="BC69" i="1"/>
  <c r="AD69" i="1"/>
  <c r="BB69" i="1"/>
  <c r="BG69" i="1"/>
  <c r="T69" i="1"/>
  <c r="AV69" i="1"/>
  <c r="AW69" i="1"/>
  <c r="AG69" i="1"/>
  <c r="Y69" i="1"/>
  <c r="BN69" i="1"/>
  <c r="AT69" i="1"/>
  <c r="AA69" i="1"/>
  <c r="U69" i="1"/>
  <c r="AH69" i="1"/>
  <c r="BI69" i="1"/>
  <c r="BO69" i="1"/>
  <c r="AF69" i="1"/>
  <c r="BD69" i="1"/>
  <c r="AX69" i="1"/>
  <c r="AK69" i="1"/>
  <c r="S69" i="1"/>
  <c r="AM69" i="1"/>
  <c r="AC69" i="1"/>
  <c r="Z69" i="1"/>
  <c r="W69" i="1"/>
  <c r="BE69" i="1"/>
  <c r="AS69" i="1"/>
  <c r="AY69" i="1"/>
  <c r="AL69" i="1"/>
  <c r="BH69" i="1"/>
  <c r="AZ69" i="1"/>
  <c r="BM69" i="1"/>
  <c r="AU69" i="1"/>
  <c r="AO69" i="1"/>
  <c r="AQ69" i="1"/>
  <c r="AN69" i="1"/>
  <c r="BL69" i="1"/>
  <c r="BK69" i="1"/>
  <c r="X69" i="1"/>
  <c r="AI69" i="1"/>
  <c r="BJ69" i="1"/>
  <c r="AR69" i="1"/>
  <c r="AE69" i="1"/>
  <c r="V69" i="1"/>
  <c r="AB69" i="1"/>
  <c r="BF69" i="1"/>
  <c r="BA69" i="1"/>
  <c r="Q69" i="1" l="1"/>
  <c r="P69" i="1"/>
  <c r="J70" i="1" l="1"/>
  <c r="K70" i="1" s="1"/>
  <c r="L70" i="1" l="1"/>
  <c r="M70" i="1" s="1"/>
  <c r="N70" i="1" s="1"/>
  <c r="X70" i="1" l="1"/>
  <c r="AP70" i="1"/>
  <c r="BC70" i="1"/>
  <c r="AN70" i="1"/>
  <c r="BA70" i="1"/>
  <c r="W70" i="1"/>
  <c r="AR70" i="1"/>
  <c r="BD70" i="1"/>
  <c r="AV70" i="1"/>
  <c r="T70" i="1"/>
  <c r="AH70" i="1"/>
  <c r="S70" i="1"/>
  <c r="AA70" i="1"/>
  <c r="AT70" i="1"/>
  <c r="AQ70" i="1"/>
  <c r="BE70" i="1"/>
  <c r="AL70" i="1"/>
  <c r="BJ70" i="1"/>
  <c r="Y70" i="1"/>
  <c r="AZ70" i="1"/>
  <c r="AF70" i="1"/>
  <c r="AM70" i="1"/>
  <c r="V70" i="1"/>
  <c r="AI70" i="1"/>
  <c r="AC70" i="1"/>
  <c r="BL70" i="1"/>
  <c r="BB70" i="1"/>
  <c r="AE70" i="1"/>
  <c r="R70" i="1"/>
  <c r="O70" i="1" s="1"/>
  <c r="AD70" i="1"/>
  <c r="BI70" i="1"/>
  <c r="Z70" i="1"/>
  <c r="AJ70" i="1"/>
  <c r="AS70" i="1"/>
  <c r="BO70" i="1"/>
  <c r="BN70" i="1"/>
  <c r="BH70" i="1"/>
  <c r="AY70" i="1"/>
  <c r="BF70" i="1"/>
  <c r="AK70" i="1"/>
  <c r="BG70" i="1"/>
  <c r="BM70" i="1"/>
  <c r="AW70" i="1"/>
  <c r="AB70" i="1"/>
  <c r="AG70" i="1"/>
  <c r="BK70" i="1"/>
  <c r="AX70" i="1"/>
  <c r="AU70" i="1"/>
  <c r="AO70" i="1"/>
  <c r="U70" i="1"/>
  <c r="Q70" i="1" l="1"/>
  <c r="P70" i="1"/>
  <c r="J71" i="1" l="1"/>
  <c r="K71" i="1" s="1"/>
  <c r="L71" i="1" l="1"/>
  <c r="M71" i="1" s="1"/>
  <c r="N71" i="1" s="1"/>
  <c r="V71" i="1" l="1"/>
  <c r="R71" i="1"/>
  <c r="O71" i="1" s="1"/>
  <c r="AS71" i="1"/>
  <c r="AW71" i="1"/>
  <c r="BF71" i="1"/>
  <c r="BC71" i="1"/>
  <c r="AH71" i="1"/>
  <c r="S71" i="1"/>
  <c r="AG71" i="1"/>
  <c r="BD71" i="1"/>
  <c r="AU71" i="1"/>
  <c r="BM71" i="1"/>
  <c r="AY71" i="1"/>
  <c r="T71" i="1"/>
  <c r="BH71" i="1"/>
  <c r="AE71" i="1"/>
  <c r="AT71" i="1"/>
  <c r="BO71" i="1"/>
  <c r="AK71" i="1"/>
  <c r="AZ71" i="1"/>
  <c r="AX71" i="1"/>
  <c r="BJ71" i="1"/>
  <c r="BI71" i="1"/>
  <c r="AC71" i="1"/>
  <c r="BB71" i="1"/>
  <c r="BK71" i="1"/>
  <c r="AM71" i="1"/>
  <c r="AN71" i="1"/>
  <c r="BG71" i="1"/>
  <c r="AP71" i="1"/>
  <c r="AO71" i="1"/>
  <c r="U71" i="1"/>
  <c r="AD71" i="1"/>
  <c r="BN71" i="1"/>
  <c r="BA71" i="1"/>
  <c r="AQ71" i="1"/>
  <c r="Z71" i="1"/>
  <c r="AR71" i="1"/>
  <c r="W71" i="1"/>
  <c r="BL71" i="1"/>
  <c r="X71" i="1"/>
  <c r="AB71" i="1"/>
  <c r="AA71" i="1"/>
  <c r="BE71" i="1"/>
  <c r="AV71" i="1"/>
  <c r="AL71" i="1"/>
  <c r="AF71" i="1"/>
  <c r="Y71" i="1"/>
  <c r="AJ71" i="1"/>
  <c r="AI71" i="1"/>
  <c r="Q71" i="1" l="1"/>
  <c r="P71" i="1"/>
  <c r="J72" i="1" l="1"/>
  <c r="K72" i="1" s="1"/>
  <c r="L72" i="1" l="1"/>
  <c r="M72" i="1" s="1"/>
  <c r="N72" i="1" s="1"/>
  <c r="BM72" i="1" l="1"/>
  <c r="AN72" i="1"/>
  <c r="AG72" i="1"/>
  <c r="AM72" i="1"/>
  <c r="BD72" i="1"/>
  <c r="BA72" i="1"/>
  <c r="AC72" i="1"/>
  <c r="BK72" i="1"/>
  <c r="R72" i="1"/>
  <c r="O72" i="1" s="1"/>
  <c r="AW72" i="1"/>
  <c r="T72" i="1"/>
  <c r="AV72" i="1"/>
  <c r="X72" i="1"/>
  <c r="AT72" i="1"/>
  <c r="AI72" i="1"/>
  <c r="AU72" i="1"/>
  <c r="Y72" i="1"/>
  <c r="AD72" i="1"/>
  <c r="AY72" i="1"/>
  <c r="AP72" i="1"/>
  <c r="AA72" i="1"/>
  <c r="V72" i="1"/>
  <c r="AE72" i="1"/>
  <c r="AZ72" i="1"/>
  <c r="AL72" i="1"/>
  <c r="AH72" i="1"/>
  <c r="BI72" i="1"/>
  <c r="AR72" i="1"/>
  <c r="AK72" i="1"/>
  <c r="AQ72" i="1"/>
  <c r="Z72" i="1"/>
  <c r="U72" i="1"/>
  <c r="BB72" i="1"/>
  <c r="BL72" i="1"/>
  <c r="W72" i="1"/>
  <c r="BJ72" i="1"/>
  <c r="BC72" i="1"/>
  <c r="BF72" i="1"/>
  <c r="AJ72" i="1"/>
  <c r="BO72" i="1"/>
  <c r="AO72" i="1"/>
  <c r="BE72" i="1"/>
  <c r="BN72" i="1"/>
  <c r="BH72" i="1"/>
  <c r="AS72" i="1"/>
  <c r="AF72" i="1"/>
  <c r="BG72" i="1"/>
  <c r="AX72" i="1"/>
  <c r="AB72" i="1"/>
  <c r="S72" i="1"/>
  <c r="P72" i="1" l="1"/>
  <c r="Q72" i="1"/>
  <c r="J73" i="1" l="1"/>
  <c r="K73" i="1" s="1"/>
  <c r="L73" i="1" l="1"/>
  <c r="M73" i="1" s="1"/>
  <c r="N73" i="1" s="1"/>
  <c r="BA73" i="1" l="1"/>
  <c r="X73" i="1"/>
  <c r="BM73" i="1"/>
  <c r="BI73" i="1"/>
  <c r="AM73" i="1"/>
  <c r="AZ73" i="1"/>
  <c r="AG73" i="1"/>
  <c r="BD73" i="1"/>
  <c r="AQ73" i="1"/>
  <c r="BB73" i="1"/>
  <c r="BL73" i="1"/>
  <c r="AV73" i="1"/>
  <c r="AF73" i="1"/>
  <c r="R73" i="1"/>
  <c r="O73" i="1" s="1"/>
  <c r="AD73" i="1"/>
  <c r="AA73" i="1"/>
  <c r="AI73" i="1"/>
  <c r="BG73" i="1"/>
  <c r="AJ73" i="1"/>
  <c r="BK73" i="1"/>
  <c r="BJ73" i="1"/>
  <c r="AC73" i="1"/>
  <c r="AK73" i="1"/>
  <c r="S73" i="1"/>
  <c r="AR73" i="1"/>
  <c r="Y73" i="1"/>
  <c r="BF73" i="1"/>
  <c r="AN73" i="1"/>
  <c r="AE73" i="1"/>
  <c r="BO73" i="1"/>
  <c r="BH73" i="1"/>
  <c r="AP73" i="1"/>
  <c r="T73" i="1"/>
  <c r="AH73" i="1"/>
  <c r="AL73" i="1"/>
  <c r="V73" i="1"/>
  <c r="Z73" i="1"/>
  <c r="W73" i="1"/>
  <c r="AW73" i="1"/>
  <c r="AB73" i="1"/>
  <c r="U73" i="1"/>
  <c r="BN73" i="1"/>
  <c r="AT73" i="1"/>
  <c r="AS73" i="1"/>
  <c r="BE73" i="1"/>
  <c r="BC73" i="1"/>
  <c r="AU73" i="1"/>
  <c r="AO73" i="1"/>
  <c r="AY73" i="1"/>
  <c r="AX73" i="1"/>
  <c r="P73" i="1" l="1"/>
  <c r="Q73" i="1"/>
  <c r="J74" i="1" l="1"/>
  <c r="K74" i="1" s="1"/>
  <c r="L74" i="1" l="1"/>
  <c r="M74" i="1" s="1"/>
  <c r="N74" i="1" s="1"/>
  <c r="Z74" i="1" l="1"/>
  <c r="BH74" i="1"/>
  <c r="AJ74" i="1"/>
  <c r="BI74" i="1"/>
  <c r="AR74" i="1"/>
  <c r="AX74" i="1"/>
  <c r="AQ74" i="1"/>
  <c r="BK74" i="1"/>
  <c r="BF74" i="1"/>
  <c r="AI74" i="1"/>
  <c r="R74" i="1"/>
  <c r="O74" i="1" s="1"/>
  <c r="AF74" i="1"/>
  <c r="AN74" i="1"/>
  <c r="X74" i="1"/>
  <c r="BE74" i="1"/>
  <c r="T74" i="1"/>
  <c r="AO74" i="1"/>
  <c r="S74" i="1"/>
  <c r="AZ74" i="1"/>
  <c r="BA74" i="1"/>
  <c r="AB74" i="1"/>
  <c r="BO74" i="1"/>
  <c r="AU74" i="1"/>
  <c r="BL74" i="1"/>
  <c r="AK74" i="1"/>
  <c r="AG74" i="1"/>
  <c r="AL74" i="1"/>
  <c r="AS74" i="1"/>
  <c r="BJ74" i="1"/>
  <c r="AH74" i="1"/>
  <c r="AA74" i="1"/>
  <c r="BC74" i="1"/>
  <c r="W74" i="1"/>
  <c r="AP74" i="1"/>
  <c r="Y74" i="1"/>
  <c r="BN74" i="1"/>
  <c r="AC74" i="1"/>
  <c r="BG74" i="1"/>
  <c r="AD74" i="1"/>
  <c r="AT74" i="1"/>
  <c r="U74" i="1"/>
  <c r="BD74" i="1"/>
  <c r="AM74" i="1"/>
  <c r="AY74" i="1"/>
  <c r="AW74" i="1"/>
  <c r="V74" i="1"/>
  <c r="AE74" i="1"/>
  <c r="BM74" i="1"/>
  <c r="BB74" i="1"/>
  <c r="AV74" i="1"/>
  <c r="P74" i="1" l="1"/>
  <c r="Q74" i="1"/>
  <c r="J75" i="1" l="1"/>
  <c r="K75" i="1" s="1"/>
  <c r="L75" i="1" l="1"/>
  <c r="M75" i="1" s="1"/>
  <c r="N75" i="1" s="1"/>
  <c r="BB75" i="1" l="1"/>
  <c r="BO75" i="1"/>
  <c r="AM75" i="1"/>
  <c r="AS75" i="1"/>
  <c r="AX75" i="1"/>
  <c r="Y75" i="1"/>
  <c r="T75" i="1"/>
  <c r="AZ75" i="1"/>
  <c r="AY75" i="1"/>
  <c r="BH75" i="1"/>
  <c r="AB75" i="1"/>
  <c r="W75" i="1"/>
  <c r="BE75" i="1"/>
  <c r="BG75" i="1"/>
  <c r="AG75" i="1"/>
  <c r="BA75" i="1"/>
  <c r="AQ75" i="1"/>
  <c r="AL75" i="1"/>
  <c r="AO75" i="1"/>
  <c r="AC75" i="1"/>
  <c r="Z75" i="1"/>
  <c r="AU75" i="1"/>
  <c r="AA75" i="1"/>
  <c r="R75" i="1"/>
  <c r="O75" i="1" s="1"/>
  <c r="X75" i="1"/>
  <c r="BL75" i="1"/>
  <c r="BK75" i="1"/>
  <c r="AT75" i="1"/>
  <c r="BI75" i="1"/>
  <c r="V75" i="1"/>
  <c r="AD75" i="1"/>
  <c r="AV75" i="1"/>
  <c r="BD75" i="1"/>
  <c r="BF75" i="1"/>
  <c r="AP75" i="1"/>
  <c r="BC75" i="1"/>
  <c r="AI75" i="1"/>
  <c r="AH75" i="1"/>
  <c r="AJ75" i="1"/>
  <c r="BM75" i="1"/>
  <c r="BN75" i="1"/>
  <c r="AF75" i="1"/>
  <c r="AR75" i="1"/>
  <c r="S75" i="1"/>
  <c r="BJ75" i="1"/>
  <c r="AW75" i="1"/>
  <c r="AE75" i="1"/>
  <c r="U75" i="1"/>
  <c r="AK75" i="1"/>
  <c r="AN75" i="1"/>
  <c r="P75" i="1" l="1"/>
  <c r="Q75" i="1"/>
  <c r="J76" i="1" l="1"/>
  <c r="K76" i="1" s="1"/>
  <c r="L76" i="1" l="1"/>
  <c r="M76" i="1" s="1"/>
  <c r="N76" i="1" s="1"/>
  <c r="T76" i="1" l="1"/>
  <c r="AV76" i="1"/>
  <c r="X76" i="1"/>
  <c r="BG76" i="1"/>
  <c r="AQ76" i="1"/>
  <c r="S76" i="1"/>
  <c r="AC76" i="1"/>
  <c r="AR76" i="1"/>
  <c r="AN76" i="1"/>
  <c r="BA76" i="1"/>
  <c r="AG76" i="1"/>
  <c r="R76" i="1"/>
  <c r="O76" i="1" s="1"/>
  <c r="AJ76" i="1"/>
  <c r="BF76" i="1"/>
  <c r="BJ76" i="1"/>
  <c r="BB76" i="1"/>
  <c r="BE76" i="1"/>
  <c r="AW76" i="1"/>
  <c r="AO76" i="1"/>
  <c r="AF76" i="1"/>
  <c r="V76" i="1"/>
  <c r="AP76" i="1"/>
  <c r="W76" i="1"/>
  <c r="AT76" i="1"/>
  <c r="AB76" i="1"/>
  <c r="AE76" i="1"/>
  <c r="BH76" i="1"/>
  <c r="Y76" i="1"/>
  <c r="AH76" i="1"/>
  <c r="BM76" i="1"/>
  <c r="AU76" i="1"/>
  <c r="BC76" i="1"/>
  <c r="BD76" i="1"/>
  <c r="AM76" i="1"/>
  <c r="AK76" i="1"/>
  <c r="BI76" i="1"/>
  <c r="AD76" i="1"/>
  <c r="Z76" i="1"/>
  <c r="AA76" i="1"/>
  <c r="AZ76" i="1"/>
  <c r="BO76" i="1"/>
  <c r="BN76" i="1"/>
  <c r="AI76" i="1"/>
  <c r="AS76" i="1"/>
  <c r="AL76" i="1"/>
  <c r="U76" i="1"/>
  <c r="BK76" i="1"/>
  <c r="BL76" i="1"/>
  <c r="AY76" i="1"/>
  <c r="AX76" i="1"/>
  <c r="Q76" i="1" l="1"/>
  <c r="P76" i="1"/>
  <c r="J77" i="1" l="1"/>
  <c r="K77" i="1" s="1"/>
  <c r="L77" i="1" l="1"/>
  <c r="M77" i="1" s="1"/>
  <c r="N77" i="1" s="1"/>
  <c r="AZ77" i="1" l="1"/>
  <c r="BM77" i="1"/>
  <c r="AC77" i="1"/>
  <c r="R77" i="1"/>
  <c r="O77" i="1" s="1"/>
  <c r="AH77" i="1"/>
  <c r="AV77" i="1"/>
  <c r="AD77" i="1"/>
  <c r="AO77" i="1"/>
  <c r="S77" i="1"/>
  <c r="AP77" i="1"/>
  <c r="W77" i="1"/>
  <c r="Z77" i="1"/>
  <c r="BK77" i="1"/>
  <c r="AK77" i="1"/>
  <c r="AF77" i="1"/>
  <c r="AN77" i="1"/>
  <c r="AQ77" i="1"/>
  <c r="AA77" i="1"/>
  <c r="BA77" i="1"/>
  <c r="BD77" i="1"/>
  <c r="U77" i="1"/>
  <c r="BC77" i="1"/>
  <c r="BF77" i="1"/>
  <c r="AI77" i="1"/>
  <c r="BI77" i="1"/>
  <c r="BL77" i="1"/>
  <c r="BB77" i="1"/>
  <c r="AJ77" i="1"/>
  <c r="BJ77" i="1"/>
  <c r="AM77" i="1"/>
  <c r="AL77" i="1"/>
  <c r="AR77" i="1"/>
  <c r="BH77" i="1"/>
  <c r="T77" i="1"/>
  <c r="BN77" i="1"/>
  <c r="AS77" i="1"/>
  <c r="AE77" i="1"/>
  <c r="AX77" i="1"/>
  <c r="BE77" i="1"/>
  <c r="AW77" i="1"/>
  <c r="AB77" i="1"/>
  <c r="X77" i="1"/>
  <c r="AY77" i="1"/>
  <c r="BG77" i="1"/>
  <c r="Y77" i="1"/>
  <c r="AG77" i="1"/>
  <c r="AU77" i="1"/>
  <c r="V77" i="1"/>
  <c r="BO77" i="1"/>
  <c r="AT77" i="1"/>
  <c r="Q77" i="1" l="1"/>
  <c r="P77" i="1"/>
  <c r="J78" i="1" l="1"/>
  <c r="K78" i="1" s="1"/>
  <c r="L78" i="1" l="1"/>
  <c r="M78" i="1" s="1"/>
  <c r="N78" i="1" s="1"/>
  <c r="BM78" i="1" l="1"/>
  <c r="Z78" i="1"/>
  <c r="AZ78" i="1"/>
  <c r="AS78" i="1"/>
  <c r="T78" i="1"/>
  <c r="R78" i="1"/>
  <c r="O78" i="1" s="1"/>
  <c r="BG78" i="1"/>
  <c r="BK78" i="1"/>
  <c r="AF78" i="1"/>
  <c r="BD78" i="1"/>
  <c r="Y78" i="1"/>
  <c r="BC78" i="1"/>
  <c r="AT78" i="1"/>
  <c r="BB78" i="1"/>
  <c r="AJ78" i="1"/>
  <c r="W78" i="1"/>
  <c r="BE78" i="1"/>
  <c r="AH78" i="1"/>
  <c r="AV78" i="1"/>
  <c r="AE78" i="1"/>
  <c r="AP78" i="1"/>
  <c r="AW78" i="1"/>
  <c r="X78" i="1"/>
  <c r="AD78" i="1"/>
  <c r="AL78" i="1"/>
  <c r="AM78" i="1"/>
  <c r="BO78" i="1"/>
  <c r="BH78" i="1"/>
  <c r="AN78" i="1"/>
  <c r="AX78" i="1"/>
  <c r="AG78" i="1"/>
  <c r="AC78" i="1"/>
  <c r="BN78" i="1"/>
  <c r="AQ78" i="1"/>
  <c r="AK78" i="1"/>
  <c r="AU78" i="1"/>
  <c r="BA78" i="1"/>
  <c r="AI78" i="1"/>
  <c r="AO78" i="1"/>
  <c r="AY78" i="1"/>
  <c r="V78" i="1"/>
  <c r="BF78" i="1"/>
  <c r="BL78" i="1"/>
  <c r="U78" i="1"/>
  <c r="AA78" i="1"/>
  <c r="BI78" i="1"/>
  <c r="AB78" i="1"/>
  <c r="S78" i="1"/>
  <c r="BJ78" i="1"/>
  <c r="AR78" i="1"/>
  <c r="Q78" i="1" l="1"/>
  <c r="P78" i="1"/>
  <c r="J79" i="1" l="1"/>
  <c r="K79" i="1" s="1"/>
  <c r="L79" i="1" l="1"/>
  <c r="M79" i="1" s="1"/>
  <c r="N79" i="1" s="1"/>
  <c r="BA79" i="1" l="1"/>
  <c r="AV79" i="1"/>
  <c r="BN79" i="1"/>
  <c r="BG79" i="1"/>
  <c r="AU79" i="1"/>
  <c r="R79" i="1"/>
  <c r="O79" i="1" s="1"/>
  <c r="BI79" i="1"/>
  <c r="AH79" i="1"/>
  <c r="AD79" i="1"/>
  <c r="AJ79" i="1"/>
  <c r="AX79" i="1"/>
  <c r="AI79" i="1"/>
  <c r="BE79" i="1"/>
  <c r="S79" i="1"/>
  <c r="AG79" i="1"/>
  <c r="AZ79" i="1"/>
  <c r="AK79" i="1"/>
  <c r="W79" i="1"/>
  <c r="V79" i="1"/>
  <c r="AM79" i="1"/>
  <c r="AO79" i="1"/>
  <c r="AL79" i="1"/>
  <c r="BL79" i="1"/>
  <c r="AT79" i="1"/>
  <c r="AW79" i="1"/>
  <c r="BH79" i="1"/>
  <c r="AY79" i="1"/>
  <c r="T79" i="1"/>
  <c r="X79" i="1"/>
  <c r="BJ79" i="1"/>
  <c r="U79" i="1"/>
  <c r="AA79" i="1"/>
  <c r="BD79" i="1"/>
  <c r="AS79" i="1"/>
  <c r="Z79" i="1"/>
  <c r="Y79" i="1"/>
  <c r="BM79" i="1"/>
  <c r="BF79" i="1"/>
  <c r="AR79" i="1"/>
  <c r="AQ79" i="1"/>
  <c r="BO79" i="1"/>
  <c r="BB79" i="1"/>
  <c r="AF79" i="1"/>
  <c r="AE79" i="1"/>
  <c r="BK79" i="1"/>
  <c r="BC79" i="1"/>
  <c r="AB79" i="1"/>
  <c r="AN79" i="1"/>
  <c r="AP79" i="1"/>
  <c r="AC79" i="1"/>
  <c r="Q79" i="1" l="1"/>
  <c r="P79" i="1"/>
  <c r="J80" i="1" l="1"/>
  <c r="K80" i="1" s="1"/>
  <c r="L80" i="1" l="1"/>
  <c r="M80" i="1" s="1"/>
  <c r="N80" i="1" s="1"/>
  <c r="R80" i="1" l="1"/>
  <c r="O80" i="1" s="1"/>
  <c r="Z80" i="1"/>
  <c r="BI80" i="1"/>
  <c r="AN80" i="1"/>
  <c r="AY80" i="1"/>
  <c r="AZ80" i="1"/>
  <c r="BK80" i="1"/>
  <c r="AJ80" i="1"/>
  <c r="AT80" i="1"/>
  <c r="BL80" i="1"/>
  <c r="AI80" i="1"/>
  <c r="AC80" i="1"/>
  <c r="V80" i="1"/>
  <c r="AS80" i="1"/>
  <c r="AF80" i="1"/>
  <c r="AX80" i="1"/>
  <c r="AM80" i="1"/>
  <c r="AD80" i="1"/>
  <c r="BO80" i="1"/>
  <c r="W80" i="1"/>
  <c r="AL80" i="1"/>
  <c r="AG80" i="1"/>
  <c r="Y80" i="1"/>
  <c r="BE80" i="1"/>
  <c r="AU80" i="1"/>
  <c r="BJ80" i="1"/>
  <c r="AO80" i="1"/>
  <c r="U80" i="1"/>
  <c r="BG80" i="1"/>
  <c r="BB80" i="1"/>
  <c r="AR80" i="1"/>
  <c r="AH80" i="1"/>
  <c r="T80" i="1"/>
  <c r="BN80" i="1"/>
  <c r="BC80" i="1"/>
  <c r="AV80" i="1"/>
  <c r="AQ80" i="1"/>
  <c r="X80" i="1"/>
  <c r="AK80" i="1"/>
  <c r="BA80" i="1"/>
  <c r="AE80" i="1"/>
  <c r="BF80" i="1"/>
  <c r="BH80" i="1"/>
  <c r="S80" i="1"/>
  <c r="BM80" i="1"/>
  <c r="BD80" i="1"/>
  <c r="AW80" i="1"/>
  <c r="AP80" i="1"/>
  <c r="AB80" i="1"/>
  <c r="AA80" i="1"/>
  <c r="Q80" i="1" l="1"/>
  <c r="P80" i="1"/>
  <c r="J81" i="1" l="1"/>
  <c r="K81" i="1" s="1"/>
  <c r="L81" i="1" l="1"/>
  <c r="M81" i="1" s="1"/>
  <c r="N81" i="1" s="1"/>
  <c r="Y81" i="1" l="1"/>
  <c r="AK81" i="1"/>
  <c r="V81" i="1"/>
  <c r="BI81" i="1"/>
  <c r="AR81" i="1"/>
  <c r="Z81" i="1"/>
  <c r="AN81" i="1"/>
  <c r="R81" i="1"/>
  <c r="O81" i="1" s="1"/>
  <c r="AL81" i="1"/>
  <c r="AM81" i="1"/>
  <c r="BB81" i="1"/>
  <c r="AF81" i="1"/>
  <c r="AA81" i="1"/>
  <c r="W81" i="1"/>
  <c r="BJ81" i="1"/>
  <c r="AJ81" i="1"/>
  <c r="BL81" i="1"/>
  <c r="S81" i="1"/>
  <c r="BO81" i="1"/>
  <c r="BF81" i="1"/>
  <c r="AU81" i="1"/>
  <c r="AI81" i="1"/>
  <c r="AD81" i="1"/>
  <c r="AG81" i="1"/>
  <c r="AY81" i="1"/>
  <c r="BE81" i="1"/>
  <c r="BC81" i="1"/>
  <c r="BA81" i="1"/>
  <c r="BH81" i="1"/>
  <c r="BM81" i="1"/>
  <c r="AV81" i="1"/>
  <c r="AS81" i="1"/>
  <c r="T81" i="1"/>
  <c r="AO81" i="1"/>
  <c r="BK81" i="1"/>
  <c r="AZ81" i="1"/>
  <c r="BN81" i="1"/>
  <c r="AB81" i="1"/>
  <c r="AW81" i="1"/>
  <c r="AQ81" i="1"/>
  <c r="X81" i="1"/>
  <c r="BD81" i="1"/>
  <c r="AH81" i="1"/>
  <c r="U81" i="1"/>
  <c r="AX81" i="1"/>
  <c r="AT81" i="1"/>
  <c r="AC81" i="1"/>
  <c r="BG81" i="1"/>
  <c r="AE81" i="1"/>
  <c r="AP81" i="1"/>
  <c r="Q81" i="1" l="1"/>
  <c r="P81" i="1"/>
  <c r="J82" i="1" l="1"/>
  <c r="K82" i="1" s="1"/>
  <c r="L82" i="1" l="1"/>
  <c r="M82" i="1" s="1"/>
  <c r="N82" i="1" s="1"/>
  <c r="BB82" i="1" l="1"/>
  <c r="Z82" i="1"/>
  <c r="S82" i="1"/>
  <c r="AU82" i="1"/>
  <c r="BM82" i="1"/>
  <c r="AK82" i="1"/>
  <c r="BG82" i="1"/>
  <c r="AF82" i="1"/>
  <c r="AG82" i="1"/>
  <c r="BF82" i="1"/>
  <c r="BH82" i="1"/>
  <c r="AD82" i="1"/>
  <c r="AA82" i="1"/>
  <c r="R82" i="1"/>
  <c r="O82" i="1" s="1"/>
  <c r="BK82" i="1"/>
  <c r="AQ82" i="1"/>
  <c r="AI82" i="1"/>
  <c r="Y82" i="1"/>
  <c r="X82" i="1"/>
  <c r="AC82" i="1"/>
  <c r="AS82" i="1"/>
  <c r="AY82" i="1"/>
  <c r="AX82" i="1"/>
  <c r="BI82" i="1"/>
  <c r="BJ82" i="1"/>
  <c r="BL82" i="1"/>
  <c r="W82" i="1"/>
  <c r="AB82" i="1"/>
  <c r="AW82" i="1"/>
  <c r="V82" i="1"/>
  <c r="AJ82" i="1"/>
  <c r="BN82" i="1"/>
  <c r="AZ82" i="1"/>
  <c r="BC82" i="1"/>
  <c r="AM82" i="1"/>
  <c r="BD82" i="1"/>
  <c r="BA82" i="1"/>
  <c r="U82" i="1"/>
  <c r="AE82" i="1"/>
  <c r="BE82" i="1"/>
  <c r="T82" i="1"/>
  <c r="AL82" i="1"/>
  <c r="AR82" i="1"/>
  <c r="AT82" i="1"/>
  <c r="AP82" i="1"/>
  <c r="AN82" i="1"/>
  <c r="BO82" i="1"/>
  <c r="AV82" i="1"/>
  <c r="AH82" i="1"/>
  <c r="AO82" i="1"/>
  <c r="Q82" i="1" l="1"/>
  <c r="P82" i="1"/>
  <c r="J83" i="1" l="1"/>
  <c r="K83" i="1" s="1"/>
  <c r="L83" i="1" l="1"/>
  <c r="M83" i="1" s="1"/>
  <c r="N83" i="1" s="1"/>
  <c r="BK83" i="1" l="1"/>
  <c r="BH83" i="1"/>
  <c r="AK83" i="1"/>
  <c r="AE83" i="1"/>
  <c r="R83" i="1"/>
  <c r="O83" i="1" s="1"/>
  <c r="AB83" i="1"/>
  <c r="X83" i="1"/>
  <c r="T83" i="1"/>
  <c r="AI83" i="1"/>
  <c r="V83" i="1"/>
  <c r="AD83" i="1"/>
  <c r="AF83" i="1"/>
  <c r="AQ83" i="1"/>
  <c r="AN83" i="1"/>
  <c r="S83" i="1"/>
  <c r="U83" i="1"/>
  <c r="BL83" i="1"/>
  <c r="BI83" i="1"/>
  <c r="AH83" i="1"/>
  <c r="AG83" i="1"/>
  <c r="BO83" i="1"/>
  <c r="BN83" i="1"/>
  <c r="AU83" i="1"/>
  <c r="AZ83" i="1"/>
  <c r="AY83" i="1"/>
  <c r="AX83" i="1"/>
  <c r="AJ83" i="1"/>
  <c r="BJ83" i="1"/>
  <c r="BF83" i="1"/>
  <c r="AC83" i="1"/>
  <c r="AT83" i="1"/>
  <c r="AA83" i="1"/>
  <c r="BC83" i="1"/>
  <c r="BB83" i="1"/>
  <c r="BE83" i="1"/>
  <c r="BA83" i="1"/>
  <c r="AM83" i="1"/>
  <c r="AL83" i="1"/>
  <c r="AV83" i="1"/>
  <c r="BD83" i="1"/>
  <c r="AO83" i="1"/>
  <c r="AR83" i="1"/>
  <c r="W83" i="1"/>
  <c r="AW83" i="1"/>
  <c r="AP83" i="1"/>
  <c r="Y83" i="1"/>
  <c r="AS83" i="1"/>
  <c r="BG83" i="1"/>
  <c r="Z83" i="1"/>
  <c r="BM83" i="1"/>
  <c r="Q83" i="1" l="1"/>
  <c r="P83" i="1"/>
  <c r="J84" i="1" l="1"/>
  <c r="K84" i="1" s="1"/>
  <c r="L84" i="1" l="1"/>
  <c r="M84" i="1" s="1"/>
  <c r="N84" i="1" s="1"/>
  <c r="R84" i="1" l="1"/>
  <c r="O84" i="1" s="1"/>
  <c r="BE84" i="1"/>
  <c r="BC84" i="1"/>
  <c r="AQ84" i="1"/>
  <c r="AD84" i="1"/>
  <c r="AN84" i="1"/>
  <c r="AC84" i="1"/>
  <c r="AR84" i="1"/>
  <c r="AP84" i="1"/>
  <c r="AY84" i="1"/>
  <c r="Z84" i="1"/>
  <c r="AK84" i="1"/>
  <c r="AU84" i="1"/>
  <c r="AI84" i="1"/>
  <c r="AZ84" i="1"/>
  <c r="X84" i="1"/>
  <c r="AA84" i="1"/>
  <c r="Y84" i="1"/>
  <c r="BJ84" i="1"/>
  <c r="AX84" i="1"/>
  <c r="BA84" i="1"/>
  <c r="AH84" i="1"/>
  <c r="BD84" i="1"/>
  <c r="U84" i="1"/>
  <c r="V84" i="1"/>
  <c r="AE84" i="1"/>
  <c r="BI84" i="1"/>
  <c r="S84" i="1"/>
  <c r="T84" i="1"/>
  <c r="BN84" i="1"/>
  <c r="AS84" i="1"/>
  <c r="BL84" i="1"/>
  <c r="AO84" i="1"/>
  <c r="BG84" i="1"/>
  <c r="BH84" i="1"/>
  <c r="AB84" i="1"/>
  <c r="AM84" i="1"/>
  <c r="AG84" i="1"/>
  <c r="BO84" i="1"/>
  <c r="BM84" i="1"/>
  <c r="AJ84" i="1"/>
  <c r="BK84" i="1"/>
  <c r="BB84" i="1"/>
  <c r="AW84" i="1"/>
  <c r="AF84" i="1"/>
  <c r="W84" i="1"/>
  <c r="AT84" i="1"/>
  <c r="AL84" i="1"/>
  <c r="AV84" i="1"/>
  <c r="BF84" i="1"/>
  <c r="Q84" i="1" l="1"/>
  <c r="P84" i="1"/>
  <c r="J85" i="1" l="1"/>
  <c r="K85" i="1" s="1"/>
  <c r="L85" i="1" l="1"/>
  <c r="M85" i="1" s="1"/>
  <c r="N85" i="1" s="1"/>
  <c r="AJ85" i="1" l="1"/>
  <c r="W85" i="1"/>
  <c r="AY85" i="1"/>
  <c r="AP85" i="1"/>
  <c r="T85" i="1"/>
  <c r="BO85" i="1"/>
  <c r="BI85" i="1"/>
  <c r="AT85" i="1"/>
  <c r="AM85" i="1"/>
  <c r="AV85" i="1"/>
  <c r="S85" i="1"/>
  <c r="AL85" i="1"/>
  <c r="AW85" i="1"/>
  <c r="R85" i="1"/>
  <c r="O85" i="1" s="1"/>
  <c r="AS85" i="1"/>
  <c r="BL85" i="1"/>
  <c r="AN85" i="1"/>
  <c r="AO85" i="1"/>
  <c r="AA85" i="1"/>
  <c r="BH85" i="1"/>
  <c r="AI85" i="1"/>
  <c r="AD85" i="1"/>
  <c r="AG85" i="1"/>
  <c r="BJ85" i="1"/>
  <c r="X85" i="1"/>
  <c r="BM85" i="1"/>
  <c r="BC85" i="1"/>
  <c r="BN85" i="1"/>
  <c r="Z85" i="1"/>
  <c r="U85" i="1"/>
  <c r="BB85" i="1"/>
  <c r="AC85" i="1"/>
  <c r="AU85" i="1"/>
  <c r="V85" i="1"/>
  <c r="Y85" i="1"/>
  <c r="BK85" i="1"/>
  <c r="AB85" i="1"/>
  <c r="AE85" i="1"/>
  <c r="BG85" i="1"/>
  <c r="AF85" i="1"/>
  <c r="BD85" i="1"/>
  <c r="AQ85" i="1"/>
  <c r="AX85" i="1"/>
  <c r="AH85" i="1"/>
  <c r="BE85" i="1"/>
  <c r="AZ85" i="1"/>
  <c r="AK85" i="1"/>
  <c r="AR85" i="1"/>
  <c r="BF85" i="1"/>
  <c r="BA85" i="1"/>
  <c r="Q85" i="1" l="1"/>
  <c r="P85" i="1"/>
  <c r="J86" i="1" l="1"/>
  <c r="K86" i="1" s="1"/>
  <c r="L86" i="1" l="1"/>
  <c r="M86" i="1" s="1"/>
  <c r="N86" i="1" s="1"/>
  <c r="BI86" i="1" l="1"/>
  <c r="W86" i="1"/>
  <c r="U86" i="1"/>
  <c r="AW86" i="1"/>
  <c r="BB86" i="1"/>
  <c r="AO86" i="1"/>
  <c r="AP86" i="1"/>
  <c r="AY86" i="1"/>
  <c r="Z86" i="1"/>
  <c r="AU86" i="1"/>
  <c r="BC86" i="1"/>
  <c r="BL86" i="1"/>
  <c r="AD86" i="1"/>
  <c r="AI86" i="1"/>
  <c r="Y86" i="1"/>
  <c r="BH86" i="1"/>
  <c r="BO86" i="1"/>
  <c r="AF86" i="1"/>
  <c r="AA86" i="1"/>
  <c r="AH86" i="1"/>
  <c r="AR86" i="1"/>
  <c r="X86" i="1"/>
  <c r="BJ86" i="1"/>
  <c r="BE86" i="1"/>
  <c r="BG86" i="1"/>
  <c r="AX86" i="1"/>
  <c r="AV86" i="1"/>
  <c r="AE86" i="1"/>
  <c r="AQ86" i="1"/>
  <c r="AT86" i="1"/>
  <c r="BM86" i="1"/>
  <c r="BD86" i="1"/>
  <c r="S86" i="1"/>
  <c r="AZ86" i="1"/>
  <c r="BF86" i="1"/>
  <c r="AN86" i="1"/>
  <c r="BA86" i="1"/>
  <c r="R86" i="1"/>
  <c r="O86" i="1" s="1"/>
  <c r="AB86" i="1"/>
  <c r="AG86" i="1"/>
  <c r="BK86" i="1"/>
  <c r="AS86" i="1"/>
  <c r="T86" i="1"/>
  <c r="AL86" i="1"/>
  <c r="AC86" i="1"/>
  <c r="AM86" i="1"/>
  <c r="AK86" i="1"/>
  <c r="BN86" i="1"/>
  <c r="V86" i="1"/>
  <c r="AJ86" i="1"/>
  <c r="P86" i="1" l="1"/>
  <c r="Q86" i="1"/>
  <c r="J87" i="1" l="1"/>
  <c r="K87" i="1" s="1"/>
  <c r="L87" i="1" l="1"/>
  <c r="M87" i="1" s="1"/>
  <c r="N87" i="1" s="1"/>
  <c r="AQ87" i="1" l="1"/>
  <c r="AP87" i="1"/>
  <c r="AM87" i="1"/>
  <c r="AN87" i="1"/>
  <c r="AR87" i="1"/>
  <c r="V87" i="1"/>
  <c r="AJ87" i="1"/>
  <c r="AY87" i="1"/>
  <c r="Y87" i="1"/>
  <c r="S87" i="1"/>
  <c r="R87" i="1"/>
  <c r="O87" i="1" s="1"/>
  <c r="BO87" i="1"/>
  <c r="BE87" i="1"/>
  <c r="AW87" i="1"/>
  <c r="AB87" i="1"/>
  <c r="AU87" i="1"/>
  <c r="AL87" i="1"/>
  <c r="AE87" i="1"/>
  <c r="AG87" i="1"/>
  <c r="AZ87" i="1"/>
  <c r="AA87" i="1"/>
  <c r="Z87" i="1"/>
  <c r="AV87" i="1"/>
  <c r="X87" i="1"/>
  <c r="BK87" i="1"/>
  <c r="AO87" i="1"/>
  <c r="AI87" i="1"/>
  <c r="BG87" i="1"/>
  <c r="BB87" i="1"/>
  <c r="BN87" i="1"/>
  <c r="BF87" i="1"/>
  <c r="BL87" i="1"/>
  <c r="AX87" i="1"/>
  <c r="BA87" i="1"/>
  <c r="AH87" i="1"/>
  <c r="U87" i="1"/>
  <c r="BJ87" i="1"/>
  <c r="BH87" i="1"/>
  <c r="BI87" i="1"/>
  <c r="AT87" i="1"/>
  <c r="AC87" i="1"/>
  <c r="W87" i="1"/>
  <c r="AD87" i="1"/>
  <c r="AK87" i="1"/>
  <c r="BM87" i="1"/>
  <c r="T87" i="1"/>
  <c r="BD87" i="1"/>
  <c r="AF87" i="1"/>
  <c r="AS87" i="1"/>
  <c r="BC87" i="1"/>
  <c r="Q87" i="1" l="1"/>
  <c r="P87" i="1"/>
  <c r="J88" i="1" l="1"/>
  <c r="K88" i="1" s="1"/>
  <c r="L88" i="1" l="1"/>
  <c r="M88" i="1" s="1"/>
  <c r="N88" i="1" s="1"/>
  <c r="BF88" i="1" l="1"/>
  <c r="BC88" i="1"/>
  <c r="AB88" i="1"/>
  <c r="BH88" i="1"/>
  <c r="AT88" i="1"/>
  <c r="Y88" i="1"/>
  <c r="BM88" i="1"/>
  <c r="T88" i="1"/>
  <c r="AY88" i="1"/>
  <c r="AH88" i="1"/>
  <c r="BB88" i="1"/>
  <c r="AD88" i="1"/>
  <c r="V88" i="1"/>
  <c r="R88" i="1"/>
  <c r="O88" i="1" s="1"/>
  <c r="S88" i="1"/>
  <c r="BG88" i="1"/>
  <c r="AP88" i="1"/>
  <c r="AK88" i="1"/>
  <c r="AF88" i="1"/>
  <c r="AM88" i="1"/>
  <c r="BK88" i="1"/>
  <c r="BJ88" i="1"/>
  <c r="AX88" i="1"/>
  <c r="AC88" i="1"/>
  <c r="BO88" i="1"/>
  <c r="AR88" i="1"/>
  <c r="X88" i="1"/>
  <c r="AU88" i="1"/>
  <c r="AO88" i="1"/>
  <c r="AG88" i="1"/>
  <c r="BD88" i="1"/>
  <c r="AE88" i="1"/>
  <c r="BN88" i="1"/>
  <c r="AZ88" i="1"/>
  <c r="AL88" i="1"/>
  <c r="AW88" i="1"/>
  <c r="AS88" i="1"/>
  <c r="BL88" i="1"/>
  <c r="AQ88" i="1"/>
  <c r="Z88" i="1"/>
  <c r="U88" i="1"/>
  <c r="BA88" i="1"/>
  <c r="AA88" i="1"/>
  <c r="W88" i="1"/>
  <c r="BE88" i="1"/>
  <c r="BI88" i="1"/>
  <c r="AJ88" i="1"/>
  <c r="AN88" i="1"/>
  <c r="AV88" i="1"/>
  <c r="AI88" i="1"/>
  <c r="P88" i="1" l="1"/>
  <c r="Q88" i="1"/>
  <c r="J89" i="1" l="1"/>
  <c r="K89" i="1" s="1"/>
  <c r="L89" i="1" l="1"/>
  <c r="M89" i="1" s="1"/>
  <c r="N89" i="1" s="1"/>
  <c r="AR89" i="1" l="1"/>
  <c r="BO89" i="1"/>
  <c r="X89" i="1"/>
  <c r="W89" i="1"/>
  <c r="BA89" i="1"/>
  <c r="Y89" i="1"/>
  <c r="AQ89" i="1"/>
  <c r="Z89" i="1"/>
  <c r="BK89" i="1"/>
  <c r="BC89" i="1"/>
  <c r="AH89" i="1"/>
  <c r="AV89" i="1"/>
  <c r="AD89" i="1"/>
  <c r="BE89" i="1"/>
  <c r="AJ89" i="1"/>
  <c r="T89" i="1"/>
  <c r="AY89" i="1"/>
  <c r="AS89" i="1"/>
  <c r="BL89" i="1"/>
  <c r="R89" i="1"/>
  <c r="O89" i="1" s="1"/>
  <c r="V89" i="1"/>
  <c r="BF89" i="1"/>
  <c r="AE89" i="1"/>
  <c r="AP89" i="1"/>
  <c r="BN89" i="1"/>
  <c r="AX89" i="1"/>
  <c r="BD89" i="1"/>
  <c r="S89" i="1"/>
  <c r="BB89" i="1"/>
  <c r="AW89" i="1"/>
  <c r="AU89" i="1"/>
  <c r="BJ89" i="1"/>
  <c r="AL89" i="1"/>
  <c r="AG89" i="1"/>
  <c r="AN89" i="1"/>
  <c r="AA89" i="1"/>
  <c r="BM89" i="1"/>
  <c r="AZ89" i="1"/>
  <c r="BH89" i="1"/>
  <c r="AK89" i="1"/>
  <c r="AF89" i="1"/>
  <c r="AI89" i="1"/>
  <c r="AB89" i="1"/>
  <c r="U89" i="1"/>
  <c r="AT89" i="1"/>
  <c r="BI89" i="1"/>
  <c r="AC89" i="1"/>
  <c r="AO89" i="1"/>
  <c r="AM89" i="1"/>
  <c r="BG89" i="1"/>
  <c r="Q89" i="1" l="1"/>
  <c r="P89" i="1"/>
  <c r="J90" i="1" l="1"/>
  <c r="K90" i="1" s="1"/>
  <c r="L90" i="1" l="1"/>
  <c r="M90" i="1" s="1"/>
  <c r="N90" i="1" s="1"/>
  <c r="X90" i="1" l="1"/>
  <c r="AH90" i="1"/>
  <c r="BC90" i="1"/>
  <c r="AT90" i="1"/>
  <c r="R90" i="1"/>
  <c r="O90" i="1" s="1"/>
  <c r="AX90" i="1"/>
  <c r="AB90" i="1"/>
  <c r="AQ90" i="1"/>
  <c r="AC90" i="1"/>
  <c r="BE90" i="1"/>
  <c r="S90" i="1"/>
  <c r="AE90" i="1"/>
  <c r="BF90" i="1"/>
  <c r="AP90" i="1"/>
  <c r="BB90" i="1"/>
  <c r="BJ90" i="1"/>
  <c r="AV90" i="1"/>
  <c r="AW90" i="1"/>
  <c r="BM90" i="1"/>
  <c r="BI90" i="1"/>
  <c r="AS90" i="1"/>
  <c r="AF90" i="1"/>
  <c r="AJ90" i="1"/>
  <c r="BH90" i="1"/>
  <c r="W90" i="1"/>
  <c r="AG90" i="1"/>
  <c r="T90" i="1"/>
  <c r="BO90" i="1"/>
  <c r="Y90" i="1"/>
  <c r="AR90" i="1"/>
  <c r="AY90" i="1"/>
  <c r="BL90" i="1"/>
  <c r="AN90" i="1"/>
  <c r="AA90" i="1"/>
  <c r="V90" i="1"/>
  <c r="AI90" i="1"/>
  <c r="BG90" i="1"/>
  <c r="AU90" i="1"/>
  <c r="BA90" i="1"/>
  <c r="AM90" i="1"/>
  <c r="AD90" i="1"/>
  <c r="AO90" i="1"/>
  <c r="BN90" i="1"/>
  <c r="BK90" i="1"/>
  <c r="Z90" i="1"/>
  <c r="AZ90" i="1"/>
  <c r="U90" i="1"/>
  <c r="AL90" i="1"/>
  <c r="BD90" i="1"/>
  <c r="AK90" i="1"/>
  <c r="Q90" i="1" l="1"/>
  <c r="P90" i="1"/>
  <c r="J91" i="1" l="1"/>
  <c r="K91" i="1" s="1"/>
  <c r="L91" i="1" l="1"/>
  <c r="M91" i="1" s="1"/>
  <c r="N91" i="1" s="1"/>
  <c r="AA91" i="1" l="1"/>
  <c r="W91" i="1"/>
  <c r="BH91" i="1"/>
  <c r="BB91" i="1"/>
  <c r="T91" i="1"/>
  <c r="AS91" i="1"/>
  <c r="R91" i="1"/>
  <c r="O91" i="1" s="1"/>
  <c r="BC91" i="1"/>
  <c r="X91" i="1"/>
  <c r="BE91" i="1"/>
  <c r="AB91" i="1"/>
  <c r="AM91" i="1"/>
  <c r="BN91" i="1"/>
  <c r="BF91" i="1"/>
  <c r="AN91" i="1"/>
  <c r="BJ91" i="1"/>
  <c r="BK91" i="1"/>
  <c r="AG91" i="1"/>
  <c r="AI91" i="1"/>
  <c r="AW91" i="1"/>
  <c r="BI91" i="1"/>
  <c r="AT91" i="1"/>
  <c r="AV91" i="1"/>
  <c r="AK91" i="1"/>
  <c r="AF91" i="1"/>
  <c r="Y91" i="1"/>
  <c r="AL91" i="1"/>
  <c r="AR91" i="1"/>
  <c r="BA91" i="1"/>
  <c r="AY91" i="1"/>
  <c r="S91" i="1"/>
  <c r="AC91" i="1"/>
  <c r="AQ91" i="1"/>
  <c r="BM91" i="1"/>
  <c r="BG91" i="1"/>
  <c r="AX91" i="1"/>
  <c r="BD91" i="1"/>
  <c r="V91" i="1"/>
  <c r="AO91" i="1"/>
  <c r="AH91" i="1"/>
  <c r="U91" i="1"/>
  <c r="BO91" i="1"/>
  <c r="AJ91" i="1"/>
  <c r="Z91" i="1"/>
  <c r="BL91" i="1"/>
  <c r="AP91" i="1"/>
  <c r="AZ91" i="1"/>
  <c r="AE91" i="1"/>
  <c r="AU91" i="1"/>
  <c r="AD91" i="1"/>
  <c r="Q91" i="1" l="1"/>
  <c r="P91" i="1"/>
  <c r="J92" i="1" l="1"/>
  <c r="K92" i="1" s="1"/>
  <c r="L92" i="1" l="1"/>
  <c r="M92" i="1" s="1"/>
  <c r="N92" i="1" s="1"/>
  <c r="BL92" i="1" l="1"/>
  <c r="X92" i="1"/>
  <c r="BE92" i="1"/>
  <c r="AB92" i="1"/>
  <c r="BA92" i="1"/>
  <c r="AZ92" i="1"/>
  <c r="AV92" i="1"/>
  <c r="AN92" i="1"/>
  <c r="V92" i="1"/>
  <c r="BH92" i="1"/>
  <c r="BM92" i="1"/>
  <c r="BG92" i="1"/>
  <c r="AA92" i="1"/>
  <c r="R92" i="1"/>
  <c r="O92" i="1" s="1"/>
  <c r="AC92" i="1"/>
  <c r="W92" i="1"/>
  <c r="AU92" i="1"/>
  <c r="AK92" i="1"/>
  <c r="AL92" i="1"/>
  <c r="AJ92" i="1"/>
  <c r="BB92" i="1"/>
  <c r="Z92" i="1"/>
  <c r="AF92" i="1"/>
  <c r="AI92" i="1"/>
  <c r="Y92" i="1"/>
  <c r="BD92" i="1"/>
  <c r="AE92" i="1"/>
  <c r="AW92" i="1"/>
  <c r="BK92" i="1"/>
  <c r="AP92" i="1"/>
  <c r="AD92" i="1"/>
  <c r="BJ92" i="1"/>
  <c r="AR92" i="1"/>
  <c r="AG92" i="1"/>
  <c r="T92" i="1"/>
  <c r="S92" i="1"/>
  <c r="AO92" i="1"/>
  <c r="BF92" i="1"/>
  <c r="U92" i="1"/>
  <c r="BO92" i="1"/>
  <c r="AX92" i="1"/>
  <c r="BI92" i="1"/>
  <c r="AM92" i="1"/>
  <c r="AQ92" i="1"/>
  <c r="BC92" i="1"/>
  <c r="AH92" i="1"/>
  <c r="AY92" i="1"/>
  <c r="BN92" i="1"/>
  <c r="AT92" i="1"/>
  <c r="AS92" i="1"/>
  <c r="Q92" i="1" l="1"/>
  <c r="P92" i="1"/>
  <c r="J93" i="1" l="1"/>
  <c r="K93" i="1" s="1"/>
  <c r="L93" i="1" l="1"/>
  <c r="M93" i="1" s="1"/>
  <c r="N93" i="1" s="1"/>
  <c r="AA93" i="1" l="1"/>
  <c r="Y93" i="1"/>
  <c r="AX93" i="1"/>
  <c r="AB93" i="1"/>
  <c r="AS93" i="1"/>
  <c r="AC93" i="1"/>
  <c r="V93" i="1"/>
  <c r="AP93" i="1"/>
  <c r="BG93" i="1"/>
  <c r="BD93" i="1"/>
  <c r="AL93" i="1"/>
  <c r="U93" i="1"/>
  <c r="AJ93" i="1"/>
  <c r="BI93" i="1"/>
  <c r="AU93" i="1"/>
  <c r="AZ93" i="1"/>
  <c r="AF93" i="1"/>
  <c r="BO93" i="1"/>
  <c r="X93" i="1"/>
  <c r="BA93" i="1"/>
  <c r="T93" i="1"/>
  <c r="BF93" i="1"/>
  <c r="AD93" i="1"/>
  <c r="AR93" i="1"/>
  <c r="BM93" i="1"/>
  <c r="BJ93" i="1"/>
  <c r="AM93" i="1"/>
  <c r="BK93" i="1"/>
  <c r="AT93" i="1"/>
  <c r="AI93" i="1"/>
  <c r="BC93" i="1"/>
  <c r="AV93" i="1"/>
  <c r="AH93" i="1"/>
  <c r="W93" i="1"/>
  <c r="Z93" i="1"/>
  <c r="AE93" i="1"/>
  <c r="AG93" i="1"/>
  <c r="R93" i="1"/>
  <c r="O93" i="1" s="1"/>
  <c r="BN93" i="1"/>
  <c r="BL93" i="1"/>
  <c r="BB93" i="1"/>
  <c r="AK93" i="1"/>
  <c r="S93" i="1"/>
  <c r="BE93" i="1"/>
  <c r="AO93" i="1"/>
  <c r="BH93" i="1"/>
  <c r="AQ93" i="1"/>
  <c r="AY93" i="1"/>
  <c r="AW93" i="1"/>
  <c r="AN93" i="1"/>
  <c r="P93" i="1" l="1"/>
  <c r="Q93" i="1"/>
  <c r="J94" i="1" l="1"/>
  <c r="K94" i="1" s="1"/>
  <c r="L94" i="1" l="1"/>
  <c r="M94" i="1" s="1"/>
  <c r="N94" i="1" s="1"/>
  <c r="AE94" i="1" l="1"/>
  <c r="AA94" i="1"/>
  <c r="AQ94" i="1"/>
  <c r="BE94" i="1"/>
  <c r="Z94" i="1"/>
  <c r="AB94" i="1"/>
  <c r="AR94" i="1"/>
  <c r="R94" i="1"/>
  <c r="O94" i="1" s="1"/>
  <c r="BL94" i="1"/>
  <c r="AW94" i="1"/>
  <c r="AI94" i="1"/>
  <c r="BH94" i="1"/>
  <c r="BD94" i="1"/>
  <c r="W94" i="1"/>
  <c r="AG94" i="1"/>
  <c r="BM94" i="1"/>
  <c r="S94" i="1"/>
  <c r="AN94" i="1"/>
  <c r="AH94" i="1"/>
  <c r="BA94" i="1"/>
  <c r="BJ94" i="1"/>
  <c r="AO94" i="1"/>
  <c r="AZ94" i="1"/>
  <c r="AY94" i="1"/>
  <c r="AJ94" i="1"/>
  <c r="BF94" i="1"/>
  <c r="AK94" i="1"/>
  <c r="AS94" i="1"/>
  <c r="AM94" i="1"/>
  <c r="T94" i="1"/>
  <c r="BB94" i="1"/>
  <c r="AT94" i="1"/>
  <c r="Y94" i="1"/>
  <c r="AC94" i="1"/>
  <c r="BN94" i="1"/>
  <c r="BO94" i="1"/>
  <c r="AP94" i="1"/>
  <c r="U94" i="1"/>
  <c r="BK94" i="1"/>
  <c r="BI94" i="1"/>
  <c r="BC94" i="1"/>
  <c r="AL94" i="1"/>
  <c r="AV94" i="1"/>
  <c r="X94" i="1"/>
  <c r="AF94" i="1"/>
  <c r="AX94" i="1"/>
  <c r="AD94" i="1"/>
  <c r="V94" i="1"/>
  <c r="BG94" i="1"/>
  <c r="AU94" i="1"/>
  <c r="P94" i="1" l="1"/>
  <c r="Q94" i="1"/>
  <c r="J95" i="1" l="1"/>
  <c r="K95" i="1" s="1"/>
  <c r="L95" i="1" l="1"/>
  <c r="M95" i="1" s="1"/>
  <c r="N95" i="1" s="1"/>
  <c r="BK95" i="1" l="1"/>
  <c r="BN95" i="1"/>
  <c r="AR95" i="1"/>
  <c r="BG95" i="1"/>
  <c r="Z95" i="1"/>
  <c r="R95" i="1"/>
  <c r="O95" i="1" s="1"/>
  <c r="AL95" i="1"/>
  <c r="AT95" i="1"/>
  <c r="U95" i="1"/>
  <c r="T95" i="1"/>
  <c r="BD95" i="1"/>
  <c r="AI95" i="1"/>
  <c r="BB95" i="1"/>
  <c r="BF95" i="1"/>
  <c r="AU95" i="1"/>
  <c r="AA95" i="1"/>
  <c r="AZ95" i="1"/>
  <c r="AG95" i="1"/>
  <c r="AP95" i="1"/>
  <c r="BL95" i="1"/>
  <c r="Y95" i="1"/>
  <c r="BJ95" i="1"/>
  <c r="AQ95" i="1"/>
  <c r="AX95" i="1"/>
  <c r="AE95" i="1"/>
  <c r="AO95" i="1"/>
  <c r="AD95" i="1"/>
  <c r="AW95" i="1"/>
  <c r="AM95" i="1"/>
  <c r="AF95" i="1"/>
  <c r="V95" i="1"/>
  <c r="BC95" i="1"/>
  <c r="X95" i="1"/>
  <c r="AK95" i="1"/>
  <c r="AJ95" i="1"/>
  <c r="BO95" i="1"/>
  <c r="AN95" i="1"/>
  <c r="BE95" i="1"/>
  <c r="BM95" i="1"/>
  <c r="AC95" i="1"/>
  <c r="AB95" i="1"/>
  <c r="W95" i="1"/>
  <c r="AH95" i="1"/>
  <c r="BH95" i="1"/>
  <c r="AS95" i="1"/>
  <c r="S95" i="1"/>
  <c r="AY95" i="1"/>
  <c r="BA95" i="1"/>
  <c r="AV95" i="1"/>
  <c r="BI95" i="1"/>
  <c r="P95" i="1" l="1"/>
  <c r="Q95" i="1"/>
  <c r="J96" i="1" l="1"/>
  <c r="K96" i="1" s="1"/>
  <c r="L96" i="1" l="1"/>
  <c r="M96" i="1" s="1"/>
  <c r="N96" i="1" s="1"/>
  <c r="U96" i="1" l="1"/>
  <c r="AB96" i="1"/>
  <c r="AL96" i="1"/>
  <c r="BK96" i="1"/>
  <c r="AA96" i="1"/>
  <c r="BH96" i="1"/>
  <c r="AF96" i="1"/>
  <c r="BO96" i="1"/>
  <c r="AW96" i="1"/>
  <c r="AY96" i="1"/>
  <c r="AT96" i="1"/>
  <c r="AV96" i="1"/>
  <c r="AU96" i="1"/>
  <c r="AR96" i="1"/>
  <c r="AD96" i="1"/>
  <c r="BI96" i="1"/>
  <c r="AK96" i="1"/>
  <c r="Z96" i="1"/>
  <c r="Y96" i="1"/>
  <c r="S96" i="1"/>
  <c r="AJ96" i="1"/>
  <c r="AI96" i="1"/>
  <c r="AX96" i="1"/>
  <c r="W96" i="1"/>
  <c r="AG96" i="1"/>
  <c r="AZ96" i="1"/>
  <c r="BL96" i="1"/>
  <c r="BC96" i="1"/>
  <c r="BM96" i="1"/>
  <c r="AQ96" i="1"/>
  <c r="AM96" i="1"/>
  <c r="BJ96" i="1"/>
  <c r="BA96" i="1"/>
  <c r="BB96" i="1"/>
  <c r="AH96" i="1"/>
  <c r="BF96" i="1"/>
  <c r="AO96" i="1"/>
  <c r="R96" i="1"/>
  <c r="O96" i="1" s="1"/>
  <c r="AN96" i="1"/>
  <c r="AP96" i="1"/>
  <c r="AS96" i="1"/>
  <c r="X96" i="1"/>
  <c r="BE96" i="1"/>
  <c r="V96" i="1"/>
  <c r="AC96" i="1"/>
  <c r="BG96" i="1"/>
  <c r="AE96" i="1"/>
  <c r="T96" i="1"/>
  <c r="BN96" i="1"/>
  <c r="BD96" i="1"/>
  <c r="Q96" i="1" l="1"/>
  <c r="P96" i="1"/>
  <c r="J97" i="1" l="1"/>
  <c r="K97" i="1" s="1"/>
  <c r="L97" i="1" l="1"/>
  <c r="M97" i="1" s="1"/>
  <c r="N97" i="1" s="1"/>
  <c r="BK97" i="1" l="1"/>
  <c r="R97" i="1"/>
  <c r="O97" i="1" s="1"/>
  <c r="W97" i="1"/>
  <c r="BF97" i="1"/>
  <c r="BO97" i="1"/>
  <c r="BN97" i="1"/>
  <c r="BL97" i="1"/>
  <c r="BG97" i="1"/>
  <c r="BH97" i="1"/>
  <c r="AP97" i="1"/>
  <c r="BJ97" i="1"/>
  <c r="AH97" i="1"/>
  <c r="AB97" i="1"/>
  <c r="AW97" i="1"/>
  <c r="AQ97" i="1"/>
  <c r="AS97" i="1"/>
  <c r="AT97" i="1"/>
  <c r="Y97" i="1"/>
  <c r="BI97" i="1"/>
  <c r="Z97" i="1"/>
  <c r="AE97" i="1"/>
  <c r="AG97" i="1"/>
  <c r="X97" i="1"/>
  <c r="AX97" i="1"/>
  <c r="AY97" i="1"/>
  <c r="BC97" i="1"/>
  <c r="AF97" i="1"/>
  <c r="BD97" i="1"/>
  <c r="AL97" i="1"/>
  <c r="AK97" i="1"/>
  <c r="AI97" i="1"/>
  <c r="AM97" i="1"/>
  <c r="AU97" i="1"/>
  <c r="BB97" i="1"/>
  <c r="V97" i="1"/>
  <c r="AO97" i="1"/>
  <c r="BM97" i="1"/>
  <c r="AD97" i="1"/>
  <c r="BA97" i="1"/>
  <c r="AC97" i="1"/>
  <c r="T97" i="1"/>
  <c r="U97" i="1"/>
  <c r="AN97" i="1"/>
  <c r="AA97" i="1"/>
  <c r="AZ97" i="1"/>
  <c r="AV97" i="1"/>
  <c r="S97" i="1"/>
  <c r="AR97" i="1"/>
  <c r="BE97" i="1"/>
  <c r="AJ97" i="1"/>
  <c r="Q97" i="1" l="1"/>
  <c r="P97" i="1"/>
  <c r="J98" i="1" l="1"/>
  <c r="K98" i="1" s="1"/>
  <c r="L98" i="1" l="1"/>
  <c r="M98" i="1" s="1"/>
  <c r="N98" i="1" s="1"/>
  <c r="AO98" i="1" l="1"/>
  <c r="BF98" i="1"/>
  <c r="AU98" i="1"/>
  <c r="AK98" i="1"/>
  <c r="BI98" i="1"/>
  <c r="AM98" i="1"/>
  <c r="BG98" i="1"/>
  <c r="R98" i="1"/>
  <c r="O98" i="1" s="1"/>
  <c r="AV98" i="1"/>
  <c r="AI98" i="1"/>
  <c r="U98" i="1"/>
  <c r="AW98" i="1"/>
  <c r="X98" i="1"/>
  <c r="AG98" i="1"/>
  <c r="AJ98" i="1"/>
  <c r="AS98" i="1"/>
  <c r="W98" i="1"/>
  <c r="AT98" i="1"/>
  <c r="AX98" i="1"/>
  <c r="BE98" i="1"/>
  <c r="V98" i="1"/>
  <c r="BD98" i="1"/>
  <c r="AE98" i="1"/>
  <c r="AF98" i="1"/>
  <c r="AY98" i="1"/>
  <c r="AN98" i="1"/>
  <c r="AR98" i="1"/>
  <c r="S98" i="1"/>
  <c r="AC98" i="1"/>
  <c r="BJ98" i="1"/>
  <c r="T98" i="1"/>
  <c r="BN98" i="1"/>
  <c r="BH98" i="1"/>
  <c r="Y98" i="1"/>
  <c r="BL98" i="1"/>
  <c r="AB98" i="1"/>
  <c r="AH98" i="1"/>
  <c r="BK98" i="1"/>
  <c r="Z98" i="1"/>
  <c r="BB98" i="1"/>
  <c r="AD98" i="1"/>
  <c r="BO98" i="1"/>
  <c r="AZ98" i="1"/>
  <c r="BA98" i="1"/>
  <c r="AL98" i="1"/>
  <c r="BC98" i="1"/>
  <c r="AQ98" i="1"/>
  <c r="BM98" i="1"/>
  <c r="AP98" i="1"/>
  <c r="AA98" i="1"/>
  <c r="Q98" i="1" l="1"/>
  <c r="P98" i="1"/>
  <c r="J99" i="1" l="1"/>
  <c r="K99" i="1" s="1"/>
  <c r="L99" i="1" l="1"/>
  <c r="M99" i="1" s="1"/>
  <c r="N99" i="1" s="1"/>
  <c r="AL99" i="1" l="1"/>
  <c r="S99" i="1"/>
  <c r="AU99" i="1"/>
  <c r="AN99" i="1"/>
  <c r="AV99" i="1"/>
  <c r="AW99" i="1"/>
  <c r="R99" i="1"/>
  <c r="O99" i="1" s="1"/>
  <c r="BI99" i="1"/>
  <c r="AB99" i="1"/>
  <c r="BA99" i="1"/>
  <c r="V99" i="1"/>
  <c r="T99" i="1"/>
  <c r="BG99" i="1"/>
  <c r="U99" i="1"/>
  <c r="AF99" i="1"/>
  <c r="BF99" i="1"/>
  <c r="BM99" i="1"/>
  <c r="AX99" i="1"/>
  <c r="AZ99" i="1"/>
  <c r="BJ99" i="1"/>
  <c r="AO99" i="1"/>
  <c r="BE99" i="1"/>
  <c r="AT99" i="1"/>
  <c r="BN99" i="1"/>
  <c r="AS99" i="1"/>
  <c r="X99" i="1"/>
  <c r="AA99" i="1"/>
  <c r="AC99" i="1"/>
  <c r="Y99" i="1"/>
  <c r="BB99" i="1"/>
  <c r="AH99" i="1"/>
  <c r="BH99" i="1"/>
  <c r="BK99" i="1"/>
  <c r="AE99" i="1"/>
  <c r="AG99" i="1"/>
  <c r="BC99" i="1"/>
  <c r="AM99" i="1"/>
  <c r="BL99" i="1"/>
  <c r="AY99" i="1"/>
  <c r="AK99" i="1"/>
  <c r="AR99" i="1"/>
  <c r="AJ99" i="1"/>
  <c r="AQ99" i="1"/>
  <c r="AP99" i="1"/>
  <c r="AI99" i="1"/>
  <c r="BO99" i="1"/>
  <c r="Z99" i="1"/>
  <c r="W99" i="1"/>
  <c r="AD99" i="1"/>
  <c r="BD99" i="1"/>
  <c r="Q99" i="1" l="1"/>
  <c r="P99" i="1"/>
  <c r="J100" i="1" l="1"/>
  <c r="K100" i="1" s="1"/>
  <c r="L100" i="1" l="1"/>
  <c r="M100" i="1" s="1"/>
  <c r="N100" i="1" s="1"/>
  <c r="AT100" i="1" l="1"/>
  <c r="BL100" i="1"/>
  <c r="BI100" i="1"/>
  <c r="BC100" i="1"/>
  <c r="BM100" i="1"/>
  <c r="AR100" i="1"/>
  <c r="AV100" i="1"/>
  <c r="AA100" i="1"/>
  <c r="BJ100" i="1"/>
  <c r="AF100" i="1"/>
  <c r="AG100" i="1"/>
  <c r="AS100" i="1"/>
  <c r="BA100" i="1"/>
  <c r="BF100" i="1"/>
  <c r="AE100" i="1"/>
  <c r="BH100" i="1"/>
  <c r="R100" i="1"/>
  <c r="O100" i="1" s="1"/>
  <c r="AD100" i="1"/>
  <c r="BO100" i="1"/>
  <c r="BE100" i="1"/>
  <c r="AJ100" i="1"/>
  <c r="AH100" i="1"/>
  <c r="T100" i="1"/>
  <c r="AN100" i="1"/>
  <c r="W100" i="1"/>
  <c r="AI100" i="1"/>
  <c r="AW100" i="1"/>
  <c r="BD100" i="1"/>
  <c r="S100" i="1"/>
  <c r="AO100" i="1"/>
  <c r="AQ100" i="1"/>
  <c r="AM100" i="1"/>
  <c r="Z100" i="1"/>
  <c r="X100" i="1"/>
  <c r="AL100" i="1"/>
  <c r="V100" i="1"/>
  <c r="BN100" i="1"/>
  <c r="AB100" i="1"/>
  <c r="AK100" i="1"/>
  <c r="AZ100" i="1"/>
  <c r="Y100" i="1"/>
  <c r="AY100" i="1"/>
  <c r="AC100" i="1"/>
  <c r="BG100" i="1"/>
  <c r="BB100" i="1"/>
  <c r="AU100" i="1"/>
  <c r="AP100" i="1"/>
  <c r="BK100" i="1"/>
  <c r="U100" i="1"/>
  <c r="AX100" i="1"/>
  <c r="Q100" i="1" l="1"/>
  <c r="P100" i="1"/>
  <c r="J101" i="1" l="1"/>
  <c r="K101" i="1" s="1"/>
  <c r="L101" i="1" l="1"/>
  <c r="M101" i="1" s="1"/>
  <c r="N101" i="1" s="1"/>
  <c r="AJ101" i="1" l="1"/>
  <c r="BB101" i="1"/>
  <c r="R101" i="1"/>
  <c r="O101" i="1" s="1"/>
  <c r="AH101" i="1"/>
  <c r="AV101" i="1"/>
  <c r="AL101" i="1"/>
  <c r="AD101" i="1"/>
  <c r="AO101" i="1"/>
  <c r="V101" i="1"/>
  <c r="AT101" i="1"/>
  <c r="AN101" i="1"/>
  <c r="BI101" i="1"/>
  <c r="U101" i="1"/>
  <c r="AE101" i="1"/>
  <c r="W101" i="1"/>
  <c r="BL101" i="1"/>
  <c r="Z101" i="1"/>
  <c r="X101" i="1"/>
  <c r="BA101" i="1"/>
  <c r="AI101" i="1"/>
  <c r="T101" i="1"/>
  <c r="AM101" i="1"/>
  <c r="S101" i="1"/>
  <c r="BE101" i="1"/>
  <c r="BD101" i="1"/>
  <c r="BN101" i="1"/>
  <c r="AX101" i="1"/>
  <c r="BF101" i="1"/>
  <c r="BK101" i="1"/>
  <c r="AS101" i="1"/>
  <c r="AB101" i="1"/>
  <c r="BG101" i="1"/>
  <c r="AK101" i="1"/>
  <c r="AY101" i="1"/>
  <c r="AQ101" i="1"/>
  <c r="AW101" i="1"/>
  <c r="AF101" i="1"/>
  <c r="BM101" i="1"/>
  <c r="AR101" i="1"/>
  <c r="AZ101" i="1"/>
  <c r="AA101" i="1"/>
  <c r="BJ101" i="1"/>
  <c r="BC101" i="1"/>
  <c r="AP101" i="1"/>
  <c r="BH101" i="1"/>
  <c r="AU101" i="1"/>
  <c r="Y101" i="1"/>
  <c r="AG101" i="1"/>
  <c r="AC101" i="1"/>
  <c r="BO101" i="1"/>
  <c r="P101" i="1" l="1"/>
  <c r="Q101" i="1"/>
  <c r="J102" i="1" l="1"/>
  <c r="K102" i="1" s="1"/>
  <c r="L102" i="1" l="1"/>
  <c r="M102" i="1" s="1"/>
  <c r="N102" i="1" s="1"/>
  <c r="Z102" i="1" l="1"/>
  <c r="V102" i="1"/>
  <c r="AN102" i="1"/>
  <c r="R102" i="1"/>
  <c r="O102" i="1" s="1"/>
  <c r="AK102" i="1"/>
  <c r="BI102" i="1"/>
  <c r="X102" i="1"/>
  <c r="BE102" i="1"/>
  <c r="AI102" i="1"/>
  <c r="AW102" i="1"/>
  <c r="S102" i="1"/>
  <c r="AO102" i="1"/>
  <c r="BA102" i="1"/>
  <c r="AA102" i="1"/>
  <c r="U102" i="1"/>
  <c r="AQ102" i="1"/>
  <c r="W102" i="1"/>
  <c r="AG102" i="1"/>
  <c r="AB102" i="1"/>
  <c r="AX102" i="1"/>
  <c r="AC102" i="1"/>
  <c r="BF102" i="1"/>
  <c r="T102" i="1"/>
  <c r="AS102" i="1"/>
  <c r="AF102" i="1"/>
  <c r="AV102" i="1"/>
  <c r="BJ102" i="1"/>
  <c r="AU102" i="1"/>
  <c r="BL102" i="1"/>
  <c r="BC102" i="1"/>
  <c r="BK102" i="1"/>
  <c r="BD102" i="1"/>
  <c r="Y102" i="1"/>
  <c r="AE102" i="1"/>
  <c r="AD102" i="1"/>
  <c r="BG102" i="1"/>
  <c r="BB102" i="1"/>
  <c r="BN102" i="1"/>
  <c r="BM102" i="1"/>
  <c r="BO102" i="1"/>
  <c r="BH102" i="1"/>
  <c r="AT102" i="1"/>
  <c r="AZ102" i="1"/>
  <c r="AR102" i="1"/>
  <c r="AJ102" i="1"/>
  <c r="AP102" i="1"/>
  <c r="AL102" i="1"/>
  <c r="AH102" i="1"/>
  <c r="AY102" i="1"/>
  <c r="AM102" i="1"/>
  <c r="Q102" i="1" l="1"/>
  <c r="P102" i="1"/>
  <c r="J103" i="1" l="1"/>
  <c r="K103" i="1" s="1"/>
  <c r="L103" i="1" l="1"/>
  <c r="M103" i="1" s="1"/>
  <c r="N103" i="1" s="1"/>
  <c r="AJ103" i="1" l="1"/>
  <c r="AW103" i="1"/>
  <c r="AI103" i="1"/>
  <c r="BD103" i="1"/>
  <c r="U103" i="1"/>
  <c r="S103" i="1"/>
  <c r="W103" i="1"/>
  <c r="AP103" i="1"/>
  <c r="BB103" i="1"/>
  <c r="AD103" i="1"/>
  <c r="R103" i="1"/>
  <c r="O103" i="1" s="1"/>
  <c r="BM103" i="1"/>
  <c r="BK103" i="1"/>
  <c r="AV103" i="1"/>
  <c r="Z103" i="1"/>
  <c r="AM103" i="1"/>
  <c r="BG103" i="1"/>
  <c r="BI103" i="1"/>
  <c r="AL103" i="1"/>
  <c r="AK103" i="1"/>
  <c r="AN103" i="1"/>
  <c r="AT103" i="1"/>
  <c r="AF103" i="1"/>
  <c r="BH103" i="1"/>
  <c r="AY103" i="1"/>
  <c r="BO103" i="1"/>
  <c r="BC103" i="1"/>
  <c r="AC103" i="1"/>
  <c r="AE103" i="1"/>
  <c r="AR103" i="1"/>
  <c r="BN103" i="1"/>
  <c r="AU103" i="1"/>
  <c r="AX103" i="1"/>
  <c r="BE103" i="1"/>
  <c r="AG103" i="1"/>
  <c r="BJ103" i="1"/>
  <c r="AH103" i="1"/>
  <c r="AQ103" i="1"/>
  <c r="V103" i="1"/>
  <c r="T103" i="1"/>
  <c r="AB103" i="1"/>
  <c r="AO103" i="1"/>
  <c r="X103" i="1"/>
  <c r="AS103" i="1"/>
  <c r="AA103" i="1"/>
  <c r="AZ103" i="1"/>
  <c r="Y103" i="1"/>
  <c r="BL103" i="1"/>
  <c r="BF103" i="1"/>
  <c r="BA103" i="1"/>
  <c r="Q103" i="1" l="1"/>
  <c r="P103" i="1"/>
  <c r="J104" i="1" l="1"/>
  <c r="K104" i="1" s="1"/>
  <c r="L104" i="1" l="1"/>
  <c r="M104" i="1" s="1"/>
  <c r="N104" i="1" s="1"/>
  <c r="BH104" i="1" l="1"/>
  <c r="AI104" i="1"/>
  <c r="BF104" i="1"/>
  <c r="BC104" i="1"/>
  <c r="BO104" i="1"/>
  <c r="AB104" i="1"/>
  <c r="BJ104" i="1"/>
  <c r="BB104" i="1"/>
  <c r="Y104" i="1"/>
  <c r="S104" i="1"/>
  <c r="U104" i="1"/>
  <c r="AW104" i="1"/>
  <c r="AP104" i="1"/>
  <c r="AZ104" i="1"/>
  <c r="AU104" i="1"/>
  <c r="AM104" i="1"/>
  <c r="BN104" i="1"/>
  <c r="AE104" i="1"/>
  <c r="BG104" i="1"/>
  <c r="AX104" i="1"/>
  <c r="AO104" i="1"/>
  <c r="V104" i="1"/>
  <c r="AQ104" i="1"/>
  <c r="BL104" i="1"/>
  <c r="BD104" i="1"/>
  <c r="R104" i="1"/>
  <c r="O104" i="1" s="1"/>
  <c r="AL104" i="1"/>
  <c r="AH104" i="1"/>
  <c r="AT104" i="1"/>
  <c r="AG104" i="1"/>
  <c r="AK104" i="1"/>
  <c r="AC104" i="1"/>
  <c r="Z104" i="1"/>
  <c r="T104" i="1"/>
  <c r="BI104" i="1"/>
  <c r="AY104" i="1"/>
  <c r="BK104" i="1"/>
  <c r="AR104" i="1"/>
  <c r="AN104" i="1"/>
  <c r="AF104" i="1"/>
  <c r="AA104" i="1"/>
  <c r="AD104" i="1"/>
  <c r="X104" i="1"/>
  <c r="AS104" i="1"/>
  <c r="BA104" i="1"/>
  <c r="BE104" i="1"/>
  <c r="AJ104" i="1"/>
  <c r="W104" i="1"/>
  <c r="BM104" i="1"/>
  <c r="AV104" i="1"/>
  <c r="Q104" i="1" l="1"/>
  <c r="P104" i="1"/>
  <c r="J105" i="1" l="1"/>
  <c r="K105" i="1" s="1"/>
  <c r="L105" i="1" l="1"/>
  <c r="M105" i="1" s="1"/>
  <c r="N105" i="1" s="1"/>
  <c r="AX105" i="1" l="1"/>
  <c r="BK105" i="1"/>
  <c r="AZ105" i="1"/>
  <c r="Y105" i="1"/>
  <c r="R105" i="1"/>
  <c r="O105" i="1" s="1"/>
  <c r="AM105" i="1"/>
  <c r="AH105" i="1"/>
  <c r="BH105" i="1"/>
  <c r="X105" i="1"/>
  <c r="BJ105" i="1"/>
  <c r="AE105" i="1"/>
  <c r="BC105" i="1"/>
  <c r="AO105" i="1"/>
  <c r="AT105" i="1"/>
  <c r="AD105" i="1"/>
  <c r="AC105" i="1"/>
  <c r="AV105" i="1"/>
  <c r="AQ105" i="1"/>
  <c r="AF105" i="1"/>
  <c r="BD105" i="1"/>
  <c r="BO105" i="1"/>
  <c r="AW105" i="1"/>
  <c r="AU105" i="1"/>
  <c r="BG105" i="1"/>
  <c r="BB105" i="1"/>
  <c r="BN105" i="1"/>
  <c r="S105" i="1"/>
  <c r="AA105" i="1"/>
  <c r="BM105" i="1"/>
  <c r="AK105" i="1"/>
  <c r="V105" i="1"/>
  <c r="AI105" i="1"/>
  <c r="AJ105" i="1"/>
  <c r="W105" i="1"/>
  <c r="U105" i="1"/>
  <c r="BA105" i="1"/>
  <c r="AS105" i="1"/>
  <c r="BE105" i="1"/>
  <c r="T105" i="1"/>
  <c r="BF105" i="1"/>
  <c r="AR105" i="1"/>
  <c r="AN105" i="1"/>
  <c r="BI105" i="1"/>
  <c r="AY105" i="1"/>
  <c r="AG105" i="1"/>
  <c r="Z105" i="1"/>
  <c r="AB105" i="1"/>
  <c r="BL105" i="1"/>
  <c r="AP105" i="1"/>
  <c r="AL105" i="1"/>
  <c r="Q105" i="1" l="1"/>
  <c r="P105" i="1"/>
  <c r="J106" i="1" l="1"/>
  <c r="K106" i="1" s="1"/>
  <c r="L106" i="1" l="1"/>
  <c r="M106" i="1" s="1"/>
  <c r="N106" i="1" s="1"/>
  <c r="AY106" i="1" l="1"/>
  <c r="R106" i="1"/>
  <c r="O106" i="1" s="1"/>
  <c r="BC106" i="1"/>
  <c r="AE106" i="1"/>
  <c r="BL106" i="1"/>
  <c r="BG106" i="1"/>
  <c r="BJ106" i="1"/>
  <c r="V106" i="1"/>
  <c r="BF106" i="1"/>
  <c r="AO106" i="1"/>
  <c r="AU106" i="1"/>
  <c r="BI106" i="1"/>
  <c r="BM106" i="1"/>
  <c r="BA106" i="1"/>
  <c r="AT106" i="1"/>
  <c r="AQ106" i="1"/>
  <c r="Z106" i="1"/>
  <c r="AV106" i="1"/>
  <c r="W106" i="1"/>
  <c r="AW106" i="1"/>
  <c r="AB106" i="1"/>
  <c r="AX106" i="1"/>
  <c r="AC106" i="1"/>
  <c r="BO106" i="1"/>
  <c r="AD106" i="1"/>
  <c r="AP106" i="1"/>
  <c r="T106" i="1"/>
  <c r="AM106" i="1"/>
  <c r="AS106" i="1"/>
  <c r="AR106" i="1"/>
  <c r="BN106" i="1"/>
  <c r="Y106" i="1"/>
  <c r="BK106" i="1"/>
  <c r="BH106" i="1"/>
  <c r="U106" i="1"/>
  <c r="BE106" i="1"/>
  <c r="AA106" i="1"/>
  <c r="AI106" i="1"/>
  <c r="AG106" i="1"/>
  <c r="AH106" i="1"/>
  <c r="S106" i="1"/>
  <c r="AJ106" i="1"/>
  <c r="AF106" i="1"/>
  <c r="BB106" i="1"/>
  <c r="BD106" i="1"/>
  <c r="AZ106" i="1"/>
  <c r="AK106" i="1"/>
  <c r="X106" i="1"/>
  <c r="AN106" i="1"/>
  <c r="AL106" i="1"/>
  <c r="Q106" i="1" l="1"/>
  <c r="P106" i="1"/>
  <c r="J107" i="1" l="1"/>
  <c r="K107" i="1" s="1"/>
  <c r="L107" i="1" l="1"/>
  <c r="M107" i="1" s="1"/>
  <c r="N107" i="1" s="1"/>
  <c r="AR107" i="1" l="1"/>
  <c r="AI107" i="1"/>
  <c r="BD107" i="1"/>
  <c r="Z107" i="1"/>
  <c r="R107" i="1"/>
  <c r="O107" i="1" s="1"/>
  <c r="AN107" i="1"/>
  <c r="BL107" i="1"/>
  <c r="W107" i="1"/>
  <c r="V107" i="1"/>
  <c r="AQ107" i="1"/>
  <c r="AW107" i="1"/>
  <c r="AH107" i="1"/>
  <c r="BC107" i="1"/>
  <c r="AB107" i="1"/>
  <c r="AX107" i="1"/>
  <c r="BK107" i="1"/>
  <c r="AD107" i="1"/>
  <c r="AK107" i="1"/>
  <c r="BE107" i="1"/>
  <c r="T107" i="1"/>
  <c r="BJ107" i="1"/>
  <c r="AO107" i="1"/>
  <c r="AE107" i="1"/>
  <c r="AV107" i="1"/>
  <c r="AZ107" i="1"/>
  <c r="AT107" i="1"/>
  <c r="AJ107" i="1"/>
  <c r="AF107" i="1"/>
  <c r="BF107" i="1"/>
  <c r="AU107" i="1"/>
  <c r="AA107" i="1"/>
  <c r="AL107" i="1"/>
  <c r="AG107" i="1"/>
  <c r="Y107" i="1"/>
  <c r="BB107" i="1"/>
  <c r="BG107" i="1"/>
  <c r="BM107" i="1"/>
  <c r="U107" i="1"/>
  <c r="BN107" i="1"/>
  <c r="AS107" i="1"/>
  <c r="X107" i="1"/>
  <c r="BH107" i="1"/>
  <c r="BI107" i="1"/>
  <c r="BO107" i="1"/>
  <c r="AC107" i="1"/>
  <c r="BA107" i="1"/>
  <c r="AM107" i="1"/>
  <c r="S107" i="1"/>
  <c r="AY107" i="1"/>
  <c r="AP107" i="1"/>
  <c r="P107" i="1" l="1"/>
  <c r="Q107" i="1"/>
  <c r="J108" i="1" l="1"/>
  <c r="K108" i="1" s="1"/>
  <c r="L108" i="1" l="1"/>
  <c r="M108" i="1" s="1"/>
  <c r="N108" i="1" s="1"/>
  <c r="V108" i="1" l="1"/>
  <c r="BI108" i="1"/>
  <c r="AC108" i="1"/>
  <c r="AU108" i="1"/>
  <c r="BO108" i="1"/>
  <c r="R108" i="1"/>
  <c r="O108" i="1" s="1"/>
  <c r="BA108" i="1"/>
  <c r="Y108" i="1"/>
  <c r="AX108" i="1"/>
  <c r="AV108" i="1"/>
  <c r="AQ108" i="1"/>
  <c r="BE108" i="1"/>
  <c r="U108" i="1"/>
  <c r="T108" i="1"/>
  <c r="AA108" i="1"/>
  <c r="AM108" i="1"/>
  <c r="AO108" i="1"/>
  <c r="W108" i="1"/>
  <c r="BB108" i="1"/>
  <c r="BF108" i="1"/>
  <c r="AT108" i="1"/>
  <c r="AB108" i="1"/>
  <c r="AY108" i="1"/>
  <c r="X108" i="1"/>
  <c r="AF108" i="1"/>
  <c r="AJ108" i="1"/>
  <c r="AI108" i="1"/>
  <c r="AL108" i="1"/>
  <c r="BC108" i="1"/>
  <c r="BN108" i="1"/>
  <c r="Z108" i="1"/>
  <c r="AN108" i="1"/>
  <c r="AH108" i="1"/>
  <c r="AE108" i="1"/>
  <c r="AS108" i="1"/>
  <c r="BL108" i="1"/>
  <c r="BG108" i="1"/>
  <c r="BM108" i="1"/>
  <c r="BH108" i="1"/>
  <c r="AP108" i="1"/>
  <c r="AG108" i="1"/>
  <c r="BD108" i="1"/>
  <c r="AD108" i="1"/>
  <c r="AK108" i="1"/>
  <c r="S108" i="1"/>
  <c r="AZ108" i="1"/>
  <c r="BK108" i="1"/>
  <c r="BJ108" i="1"/>
  <c r="AW108" i="1"/>
  <c r="AR108" i="1"/>
  <c r="Q108" i="1" l="1"/>
  <c r="P108" i="1"/>
  <c r="J109" i="1" l="1"/>
  <c r="K109" i="1" s="1"/>
  <c r="L109" i="1" l="1"/>
  <c r="M109" i="1" s="1"/>
  <c r="N109" i="1" s="1"/>
  <c r="R109" i="1" l="1"/>
  <c r="O109" i="1" s="1"/>
  <c r="AA109" i="1"/>
  <c r="AW109" i="1"/>
  <c r="AB109" i="1"/>
  <c r="BE109" i="1"/>
  <c r="AZ109" i="1"/>
  <c r="BL109" i="1"/>
  <c r="AU109" i="1"/>
  <c r="BB109" i="1"/>
  <c r="BK109" i="1"/>
  <c r="BD109" i="1"/>
  <c r="AP109" i="1"/>
  <c r="T109" i="1"/>
  <c r="BF109" i="1"/>
  <c r="Z109" i="1"/>
  <c r="Y109" i="1"/>
  <c r="BJ109" i="1"/>
  <c r="AK109" i="1"/>
  <c r="V109" i="1"/>
  <c r="BN109" i="1"/>
  <c r="X109" i="1"/>
  <c r="AT109" i="1"/>
  <c r="AI109" i="1"/>
  <c r="AD109" i="1"/>
  <c r="BA109" i="1"/>
  <c r="AC109" i="1"/>
  <c r="BG109" i="1"/>
  <c r="AS109" i="1"/>
  <c r="AL109" i="1"/>
  <c r="U109" i="1"/>
  <c r="AV109" i="1"/>
  <c r="AH109" i="1"/>
  <c r="AJ109" i="1"/>
  <c r="AY109" i="1"/>
  <c r="AF109" i="1"/>
  <c r="AR109" i="1"/>
  <c r="BH109" i="1"/>
  <c r="AQ109" i="1"/>
  <c r="BO109" i="1"/>
  <c r="W109" i="1"/>
  <c r="BC109" i="1"/>
  <c r="AE109" i="1"/>
  <c r="AM109" i="1"/>
  <c r="S109" i="1"/>
  <c r="BM109" i="1"/>
  <c r="AO109" i="1"/>
  <c r="AX109" i="1"/>
  <c r="BI109" i="1"/>
  <c r="AG109" i="1"/>
  <c r="AN109" i="1"/>
  <c r="Q109" i="1" l="1"/>
  <c r="P109" i="1"/>
  <c r="J110" i="1" l="1"/>
  <c r="K110" i="1" s="1"/>
  <c r="L110" i="1" l="1"/>
  <c r="M110" i="1" s="1"/>
  <c r="N110" i="1" s="1"/>
  <c r="R110" i="1" l="1"/>
  <c r="O110" i="1" s="1"/>
  <c r="AG110" i="1"/>
  <c r="BG110" i="1"/>
  <c r="AD110" i="1"/>
  <c r="BB110" i="1"/>
  <c r="BA110" i="1"/>
  <c r="BI110" i="1"/>
  <c r="AK110" i="1"/>
  <c r="AI110" i="1"/>
  <c r="V110" i="1"/>
  <c r="AM110" i="1"/>
  <c r="AY110" i="1"/>
  <c r="T110" i="1"/>
  <c r="AE110" i="1"/>
  <c r="BH110" i="1"/>
  <c r="AR110" i="1"/>
  <c r="BL110" i="1"/>
  <c r="BE110" i="1"/>
  <c r="BM110" i="1"/>
  <c r="AV110" i="1"/>
  <c r="AZ110" i="1"/>
  <c r="AC110" i="1"/>
  <c r="BC110" i="1"/>
  <c r="AS110" i="1"/>
  <c r="AB110" i="1"/>
  <c r="AQ110" i="1"/>
  <c r="AH110" i="1"/>
  <c r="BJ110" i="1"/>
  <c r="X110" i="1"/>
  <c r="AA110" i="1"/>
  <c r="AJ110" i="1"/>
  <c r="S110" i="1"/>
  <c r="Y110" i="1"/>
  <c r="BN110" i="1"/>
  <c r="AF110" i="1"/>
  <c r="AO110" i="1"/>
  <c r="AL110" i="1"/>
  <c r="U110" i="1"/>
  <c r="W110" i="1"/>
  <c r="AT110" i="1"/>
  <c r="BF110" i="1"/>
  <c r="AW110" i="1"/>
  <c r="BO110" i="1"/>
  <c r="AP110" i="1"/>
  <c r="BK110" i="1"/>
  <c r="Z110" i="1"/>
  <c r="AU110" i="1"/>
  <c r="AN110" i="1"/>
  <c r="BD110" i="1"/>
  <c r="AX110" i="1"/>
  <c r="Q110" i="1" l="1"/>
  <c r="P110" i="1"/>
  <c r="J111" i="1" l="1"/>
  <c r="K111" i="1" s="1"/>
  <c r="L111" i="1" l="1"/>
  <c r="M111" i="1" s="1"/>
  <c r="N111" i="1" s="1"/>
  <c r="V111" i="1" l="1"/>
  <c r="R111" i="1"/>
  <c r="O111" i="1" s="1"/>
  <c r="AY111" i="1"/>
  <c r="X111" i="1"/>
  <c r="AQ111" i="1"/>
  <c r="AJ111" i="1"/>
  <c r="AS111" i="1"/>
  <c r="AM111" i="1"/>
  <c r="BC111" i="1"/>
  <c r="AP111" i="1"/>
  <c r="BM111" i="1"/>
  <c r="BA111" i="1"/>
  <c r="BG111" i="1"/>
  <c r="AB111" i="1"/>
  <c r="U111" i="1"/>
  <c r="AU111" i="1"/>
  <c r="AL111" i="1"/>
  <c r="AF111" i="1"/>
  <c r="BH111" i="1"/>
  <c r="AV111" i="1"/>
  <c r="AO111" i="1"/>
  <c r="BK111" i="1"/>
  <c r="BF111" i="1"/>
  <c r="AK111" i="1"/>
  <c r="AD111" i="1"/>
  <c r="S111" i="1"/>
  <c r="AZ111" i="1"/>
  <c r="BL111" i="1"/>
  <c r="BJ111" i="1"/>
  <c r="AG111" i="1"/>
  <c r="AH111" i="1"/>
  <c r="AT111" i="1"/>
  <c r="AR111" i="1"/>
  <c r="AW111" i="1"/>
  <c r="AI111" i="1"/>
  <c r="T111" i="1"/>
  <c r="BN111" i="1"/>
  <c r="Z111" i="1"/>
  <c r="W111" i="1"/>
  <c r="AC111" i="1"/>
  <c r="BO111" i="1"/>
  <c r="BB111" i="1"/>
  <c r="BI111" i="1"/>
  <c r="Y111" i="1"/>
  <c r="AE111" i="1"/>
  <c r="AX111" i="1"/>
  <c r="BD111" i="1"/>
  <c r="AA111" i="1"/>
  <c r="BE111" i="1"/>
  <c r="AN111" i="1"/>
  <c r="Q111" i="1" l="1"/>
  <c r="P111" i="1"/>
  <c r="J112" i="1" l="1"/>
  <c r="K112" i="1" s="1"/>
  <c r="L112" i="1" l="1"/>
  <c r="M112" i="1" s="1"/>
  <c r="N112" i="1" s="1"/>
  <c r="R112" i="1" l="1"/>
  <c r="O112" i="1" s="1"/>
  <c r="BC112" i="1"/>
  <c r="AT112" i="1"/>
  <c r="W112" i="1"/>
  <c r="AK112" i="1"/>
  <c r="AH112" i="1"/>
  <c r="AP112" i="1"/>
  <c r="AM112" i="1"/>
  <c r="V112" i="1"/>
  <c r="S112" i="1"/>
  <c r="AB112" i="1"/>
  <c r="AU112" i="1"/>
  <c r="AS112" i="1"/>
  <c r="AJ112" i="1"/>
  <c r="AF112" i="1"/>
  <c r="AA112" i="1"/>
  <c r="BD112" i="1"/>
  <c r="BA112" i="1"/>
  <c r="BE112" i="1"/>
  <c r="AV112" i="1"/>
  <c r="Z112" i="1"/>
  <c r="AR112" i="1"/>
  <c r="BH112" i="1"/>
  <c r="U112" i="1"/>
  <c r="BL112" i="1"/>
  <c r="AQ112" i="1"/>
  <c r="AO112" i="1"/>
  <c r="AE112" i="1"/>
  <c r="AC112" i="1"/>
  <c r="AG112" i="1"/>
  <c r="BN112" i="1"/>
  <c r="AL112" i="1"/>
  <c r="BI112" i="1"/>
  <c r="AN112" i="1"/>
  <c r="AI112" i="1"/>
  <c r="AD112" i="1"/>
  <c r="BO112" i="1"/>
  <c r="AZ112" i="1"/>
  <c r="AX112" i="1"/>
  <c r="BK112" i="1"/>
  <c r="BB112" i="1"/>
  <c r="BJ112" i="1"/>
  <c r="AY112" i="1"/>
  <c r="AW112" i="1"/>
  <c r="T112" i="1"/>
  <c r="Y112" i="1"/>
  <c r="X112" i="1"/>
  <c r="BF112" i="1"/>
  <c r="BM112" i="1"/>
  <c r="BG112" i="1"/>
  <c r="Q112" i="1" l="1"/>
  <c r="P112" i="1"/>
  <c r="J113" i="1" l="1"/>
  <c r="K113" i="1" s="1"/>
  <c r="L113" i="1" l="1"/>
  <c r="M113" i="1" s="1"/>
  <c r="N113" i="1" s="1"/>
  <c r="S113" i="1" l="1"/>
  <c r="Y113" i="1"/>
  <c r="AQ113" i="1"/>
  <c r="BI113" i="1"/>
  <c r="AI113" i="1"/>
  <c r="AD113" i="1"/>
  <c r="AY113" i="1"/>
  <c r="BF113" i="1"/>
  <c r="AK113" i="1"/>
  <c r="W113" i="1"/>
  <c r="AV113" i="1"/>
  <c r="AR113" i="1"/>
  <c r="AZ113" i="1"/>
  <c r="AN113" i="1"/>
  <c r="BH113" i="1"/>
  <c r="AS113" i="1"/>
  <c r="BK113" i="1"/>
  <c r="AE113" i="1"/>
  <c r="BB113" i="1"/>
  <c r="BN113" i="1"/>
  <c r="BA113" i="1"/>
  <c r="AG113" i="1"/>
  <c r="AU113" i="1"/>
  <c r="AL113" i="1"/>
  <c r="BM113" i="1"/>
  <c r="AJ113" i="1"/>
  <c r="AB113" i="1"/>
  <c r="U113" i="1"/>
  <c r="AW113" i="1"/>
  <c r="AF113" i="1"/>
  <c r="AH113" i="1"/>
  <c r="T113" i="1"/>
  <c r="AT113" i="1"/>
  <c r="AC113" i="1"/>
  <c r="R113" i="1"/>
  <c r="O113" i="1" s="1"/>
  <c r="AM113" i="1"/>
  <c r="X113" i="1"/>
  <c r="AA113" i="1"/>
  <c r="BE113" i="1"/>
  <c r="BD113" i="1"/>
  <c r="BL113" i="1"/>
  <c r="BJ113" i="1"/>
  <c r="AO113" i="1"/>
  <c r="BO113" i="1"/>
  <c r="AX113" i="1"/>
  <c r="BC113" i="1"/>
  <c r="Z113" i="1"/>
  <c r="V113" i="1"/>
  <c r="BG113" i="1"/>
  <c r="AP113" i="1"/>
  <c r="Q113" i="1" l="1"/>
  <c r="P113" i="1"/>
  <c r="J114" i="1" l="1"/>
  <c r="K114" i="1" s="1"/>
  <c r="L114" i="1" l="1"/>
  <c r="M114" i="1" s="1"/>
  <c r="N114" i="1" s="1"/>
  <c r="R114" i="1" l="1"/>
  <c r="O114" i="1" s="1"/>
  <c r="BH114" i="1"/>
  <c r="S114" i="1"/>
  <c r="AO114" i="1"/>
  <c r="X114" i="1"/>
  <c r="T114" i="1"/>
  <c r="Y114" i="1"/>
  <c r="AJ114" i="1"/>
  <c r="AS114" i="1"/>
  <c r="W114" i="1"/>
  <c r="AP114" i="1"/>
  <c r="BA114" i="1"/>
  <c r="U114" i="1"/>
  <c r="BC114" i="1"/>
  <c r="BE114" i="1"/>
  <c r="BM114" i="1"/>
  <c r="BD114" i="1"/>
  <c r="AM114" i="1"/>
  <c r="AU114" i="1"/>
  <c r="BI114" i="1"/>
  <c r="BN114" i="1"/>
  <c r="AQ114" i="1"/>
  <c r="AX114" i="1"/>
  <c r="AI114" i="1"/>
  <c r="AF114" i="1"/>
  <c r="BJ114" i="1"/>
  <c r="AH114" i="1"/>
  <c r="BF114" i="1"/>
  <c r="AK114" i="1"/>
  <c r="AA114" i="1"/>
  <c r="AZ114" i="1"/>
  <c r="Z114" i="1"/>
  <c r="AB114" i="1"/>
  <c r="BK114" i="1"/>
  <c r="AW114" i="1"/>
  <c r="AY114" i="1"/>
  <c r="BG114" i="1"/>
  <c r="BL114" i="1"/>
  <c r="AC114" i="1"/>
  <c r="AR114" i="1"/>
  <c r="AE114" i="1"/>
  <c r="AT114" i="1"/>
  <c r="AN114" i="1"/>
  <c r="AL114" i="1"/>
  <c r="AG114" i="1"/>
  <c r="BB114" i="1"/>
  <c r="BO114" i="1"/>
  <c r="AV114" i="1"/>
  <c r="V114" i="1"/>
  <c r="AD114" i="1"/>
  <c r="Q114" i="1" l="1"/>
  <c r="P114" i="1"/>
  <c r="J115" i="1" l="1"/>
  <c r="K115" i="1" s="1"/>
  <c r="L115" i="1" l="1"/>
  <c r="M115" i="1" s="1"/>
  <c r="N115" i="1" s="1"/>
  <c r="BE115" i="1" l="1"/>
  <c r="AY115" i="1"/>
  <c r="AA115" i="1"/>
  <c r="BI115" i="1"/>
  <c r="AB115" i="1"/>
  <c r="Z115" i="1"/>
  <c r="W115" i="1"/>
  <c r="AO115" i="1"/>
  <c r="BK115" i="1"/>
  <c r="BM115" i="1"/>
  <c r="T115" i="1"/>
  <c r="BF115" i="1"/>
  <c r="S115" i="1"/>
  <c r="R115" i="1"/>
  <c r="O115" i="1" s="1"/>
  <c r="AN115" i="1"/>
  <c r="AI115" i="1"/>
  <c r="AK115" i="1"/>
  <c r="U115" i="1"/>
  <c r="AP115" i="1"/>
  <c r="AG115" i="1"/>
  <c r="BN115" i="1"/>
  <c r="AS115" i="1"/>
  <c r="AU115" i="1"/>
  <c r="AJ115" i="1"/>
  <c r="AR115" i="1"/>
  <c r="X115" i="1"/>
  <c r="AF115" i="1"/>
  <c r="Y115" i="1"/>
  <c r="BH115" i="1"/>
  <c r="BA115" i="1"/>
  <c r="AV115" i="1"/>
  <c r="AE115" i="1"/>
  <c r="BB115" i="1"/>
  <c r="AW115" i="1"/>
  <c r="BJ115" i="1"/>
  <c r="BC115" i="1"/>
  <c r="BD115" i="1"/>
  <c r="AX115" i="1"/>
  <c r="BO115" i="1"/>
  <c r="AD115" i="1"/>
  <c r="AT115" i="1"/>
  <c r="AZ115" i="1"/>
  <c r="AM115" i="1"/>
  <c r="V115" i="1"/>
  <c r="BG115" i="1"/>
  <c r="AL115" i="1"/>
  <c r="AC115" i="1"/>
  <c r="AQ115" i="1"/>
  <c r="AH115" i="1"/>
  <c r="BL115" i="1"/>
  <c r="P115" i="1" l="1"/>
  <c r="Q115" i="1"/>
  <c r="J116" i="1" l="1"/>
  <c r="K116" i="1" s="1"/>
  <c r="L116" i="1" l="1"/>
  <c r="M116" i="1" s="1"/>
  <c r="N116" i="1" s="1"/>
  <c r="AM116" i="1" l="1"/>
  <c r="AP116" i="1"/>
  <c r="S116" i="1"/>
  <c r="BB116" i="1"/>
  <c r="AW116" i="1"/>
  <c r="V116" i="1"/>
  <c r="BE116" i="1"/>
  <c r="BD116" i="1"/>
  <c r="AB116" i="1"/>
  <c r="AO116" i="1"/>
  <c r="R116" i="1"/>
  <c r="O116" i="1" s="1"/>
  <c r="W116" i="1"/>
  <c r="AY116" i="1"/>
  <c r="Y116" i="1"/>
  <c r="BH116" i="1"/>
  <c r="AN116" i="1"/>
  <c r="BM116" i="1"/>
  <c r="AZ116" i="1"/>
  <c r="AX116" i="1"/>
  <c r="AV116" i="1"/>
  <c r="AD116" i="1"/>
  <c r="AR116" i="1"/>
  <c r="AL116" i="1"/>
  <c r="BN116" i="1"/>
  <c r="T116" i="1"/>
  <c r="AQ116" i="1"/>
  <c r="AE116" i="1"/>
  <c r="AK116" i="1"/>
  <c r="BG116" i="1"/>
  <c r="BI116" i="1"/>
  <c r="AT116" i="1"/>
  <c r="AH116" i="1"/>
  <c r="BL116" i="1"/>
  <c r="BA116" i="1"/>
  <c r="AG116" i="1"/>
  <c r="BJ116" i="1"/>
  <c r="AF116" i="1"/>
  <c r="Z116" i="1"/>
  <c r="AJ116" i="1"/>
  <c r="BK116" i="1"/>
  <c r="AC116" i="1"/>
  <c r="U116" i="1"/>
  <c r="X116" i="1"/>
  <c r="BF116" i="1"/>
  <c r="AU116" i="1"/>
  <c r="AI116" i="1"/>
  <c r="AA116" i="1"/>
  <c r="BO116" i="1"/>
  <c r="AS116" i="1"/>
  <c r="BC116" i="1"/>
  <c r="Q116" i="1" l="1"/>
  <c r="P116" i="1"/>
  <c r="J117" i="1" l="1"/>
  <c r="K117" i="1" s="1"/>
  <c r="L117" i="1" l="1"/>
  <c r="M117" i="1" s="1"/>
  <c r="N117" i="1" s="1"/>
  <c r="AJ117" i="1" l="1"/>
  <c r="U117" i="1"/>
  <c r="R117" i="1"/>
  <c r="O117" i="1" s="1"/>
  <c r="V117" i="1"/>
  <c r="BF117" i="1"/>
  <c r="W117" i="1"/>
  <c r="BM117" i="1"/>
  <c r="BA117" i="1"/>
  <c r="AA117" i="1"/>
  <c r="AR117" i="1"/>
  <c r="AP117" i="1"/>
  <c r="AV117" i="1"/>
  <c r="AK117" i="1"/>
  <c r="AC117" i="1"/>
  <c r="BJ117" i="1"/>
  <c r="BI117" i="1"/>
  <c r="AI117" i="1"/>
  <c r="AS117" i="1"/>
  <c r="AH117" i="1"/>
  <c r="BC117" i="1"/>
  <c r="BK117" i="1"/>
  <c r="AO117" i="1"/>
  <c r="BH117" i="1"/>
  <c r="X117" i="1"/>
  <c r="BE117" i="1"/>
  <c r="AU117" i="1"/>
  <c r="AF117" i="1"/>
  <c r="BG117" i="1"/>
  <c r="BB117" i="1"/>
  <c r="AX117" i="1"/>
  <c r="AQ117" i="1"/>
  <c r="AG117" i="1"/>
  <c r="AT117" i="1"/>
  <c r="Y117" i="1"/>
  <c r="BL117" i="1"/>
  <c r="AB117" i="1"/>
  <c r="AZ117" i="1"/>
  <c r="BO117" i="1"/>
  <c r="T117" i="1"/>
  <c r="AE117" i="1"/>
  <c r="AW117" i="1"/>
  <c r="AN117" i="1"/>
  <c r="Z117" i="1"/>
  <c r="BN117" i="1"/>
  <c r="AD117" i="1"/>
  <c r="AY117" i="1"/>
  <c r="S117" i="1"/>
  <c r="BD117" i="1"/>
  <c r="AM117" i="1"/>
  <c r="AL117" i="1"/>
  <c r="Q117" i="1" l="1"/>
  <c r="P117" i="1"/>
  <c r="J118" i="1" l="1"/>
  <c r="K118" i="1" s="1"/>
  <c r="L118" i="1" l="1"/>
  <c r="M118" i="1" s="1"/>
  <c r="N118" i="1" s="1"/>
  <c r="BN118" i="1" l="1"/>
  <c r="BJ118" i="1"/>
  <c r="BG118" i="1"/>
  <c r="Y118" i="1"/>
  <c r="AR118" i="1"/>
  <c r="AU118" i="1"/>
  <c r="BK118" i="1"/>
  <c r="AB118" i="1"/>
  <c r="X118" i="1"/>
  <c r="AK118" i="1"/>
  <c r="BL118" i="1"/>
  <c r="R118" i="1"/>
  <c r="O118" i="1" s="1"/>
  <c r="AE118" i="1"/>
  <c r="BO118" i="1"/>
  <c r="BM118" i="1"/>
  <c r="Z118" i="1"/>
  <c r="AV118" i="1"/>
  <c r="AL118" i="1"/>
  <c r="BA118" i="1"/>
  <c r="AP118" i="1"/>
  <c r="AG118" i="1"/>
  <c r="AH118" i="1"/>
  <c r="AZ118" i="1"/>
  <c r="AY118" i="1"/>
  <c r="S118" i="1"/>
  <c r="AW118" i="1"/>
  <c r="BB118" i="1"/>
  <c r="AS118" i="1"/>
  <c r="BD118" i="1"/>
  <c r="BH118" i="1"/>
  <c r="AI118" i="1"/>
  <c r="AD118" i="1"/>
  <c r="U118" i="1"/>
  <c r="AA118" i="1"/>
  <c r="AC118" i="1"/>
  <c r="BC118" i="1"/>
  <c r="AX118" i="1"/>
  <c r="AQ118" i="1"/>
  <c r="AJ118" i="1"/>
  <c r="BI118" i="1"/>
  <c r="V118" i="1"/>
  <c r="BE118" i="1"/>
  <c r="AM118" i="1"/>
  <c r="AF118" i="1"/>
  <c r="BF118" i="1"/>
  <c r="AT118" i="1"/>
  <c r="AN118" i="1"/>
  <c r="T118" i="1"/>
  <c r="W118" i="1"/>
  <c r="AO118" i="1"/>
  <c r="Q118" i="1" l="1"/>
  <c r="P118" i="1"/>
  <c r="J119" i="1" l="1"/>
  <c r="K119" i="1" s="1"/>
  <c r="L119" i="1" l="1"/>
  <c r="M119" i="1" s="1"/>
  <c r="N119" i="1" s="1"/>
  <c r="AI119" i="1" l="1"/>
  <c r="AK119" i="1"/>
  <c r="BG119" i="1"/>
  <c r="AQ119" i="1"/>
  <c r="AR119" i="1"/>
  <c r="W119" i="1"/>
  <c r="X119" i="1"/>
  <c r="BK119" i="1"/>
  <c r="R119" i="1"/>
  <c r="O119" i="1" s="1"/>
  <c r="AU119" i="1"/>
  <c r="AW119" i="1"/>
  <c r="BB119" i="1"/>
  <c r="AE119" i="1"/>
  <c r="BA119" i="1"/>
  <c r="BN119" i="1"/>
  <c r="AF119" i="1"/>
  <c r="AP119" i="1"/>
  <c r="BO119" i="1"/>
  <c r="AT119" i="1"/>
  <c r="AB119" i="1"/>
  <c r="U119" i="1"/>
  <c r="AJ119" i="1"/>
  <c r="BI119" i="1"/>
  <c r="BH119" i="1"/>
  <c r="BC119" i="1"/>
  <c r="BD119" i="1"/>
  <c r="AL119" i="1"/>
  <c r="V119" i="1"/>
  <c r="AN119" i="1"/>
  <c r="T119" i="1"/>
  <c r="S119" i="1"/>
  <c r="BE119" i="1"/>
  <c r="AA119" i="1"/>
  <c r="AG119" i="1"/>
  <c r="AO119" i="1"/>
  <c r="AZ119" i="1"/>
  <c r="BM119" i="1"/>
  <c r="BJ119" i="1"/>
  <c r="AX119" i="1"/>
  <c r="AS119" i="1"/>
  <c r="BF119" i="1"/>
  <c r="BL119" i="1"/>
  <c r="AM119" i="1"/>
  <c r="AV119" i="1"/>
  <c r="Z119" i="1"/>
  <c r="AY119" i="1"/>
  <c r="AH119" i="1"/>
  <c r="Y119" i="1"/>
  <c r="AD119" i="1"/>
  <c r="AC119" i="1"/>
  <c r="Q119" i="1" l="1"/>
  <c r="P119" i="1"/>
  <c r="J120" i="1" l="1"/>
  <c r="K120" i="1" s="1"/>
  <c r="L120" i="1" l="1"/>
  <c r="M120" i="1" s="1"/>
  <c r="N120" i="1" s="1"/>
  <c r="BB120" i="1" l="1"/>
  <c r="BH120" i="1"/>
  <c r="AM120" i="1"/>
  <c r="BN120" i="1"/>
  <c r="AB120" i="1"/>
  <c r="AN120" i="1"/>
  <c r="R120" i="1"/>
  <c r="O120" i="1" s="1"/>
  <c r="AY120" i="1"/>
  <c r="AK120" i="1"/>
  <c r="AQ120" i="1"/>
  <c r="AR120" i="1"/>
  <c r="BM120" i="1"/>
  <c r="U120" i="1"/>
  <c r="AI120" i="1"/>
  <c r="AA120" i="1"/>
  <c r="AX120" i="1"/>
  <c r="AJ120" i="1"/>
  <c r="BA120" i="1"/>
  <c r="AV120" i="1"/>
  <c r="BE120" i="1"/>
  <c r="W120" i="1"/>
  <c r="V120" i="1"/>
  <c r="BF120" i="1"/>
  <c r="AD120" i="1"/>
  <c r="BI120" i="1"/>
  <c r="S120" i="1"/>
  <c r="Z120" i="1"/>
  <c r="AS120" i="1"/>
  <c r="BD120" i="1"/>
  <c r="AU120" i="1"/>
  <c r="T120" i="1"/>
  <c r="AO120" i="1"/>
  <c r="AH120" i="1"/>
  <c r="AT120" i="1"/>
  <c r="BC120" i="1"/>
  <c r="AL120" i="1"/>
  <c r="X120" i="1"/>
  <c r="AF120" i="1"/>
  <c r="AG120" i="1"/>
  <c r="AP120" i="1"/>
  <c r="BL120" i="1"/>
  <c r="BG120" i="1"/>
  <c r="AC120" i="1"/>
  <c r="AE120" i="1"/>
  <c r="BJ120" i="1"/>
  <c r="AW120" i="1"/>
  <c r="AZ120" i="1"/>
  <c r="BK120" i="1"/>
  <c r="Y120" i="1"/>
  <c r="BO120" i="1"/>
  <c r="Q120" i="1" l="1"/>
  <c r="P120" i="1"/>
  <c r="J121" i="1" l="1"/>
  <c r="K121" i="1" s="1"/>
  <c r="L121" i="1" l="1"/>
  <c r="M121" i="1" s="1"/>
  <c r="N121" i="1" s="1"/>
  <c r="BN121" i="1" l="1"/>
  <c r="BM121" i="1"/>
  <c r="R121" i="1"/>
  <c r="O121" i="1" s="1"/>
  <c r="BJ121" i="1"/>
  <c r="AT121" i="1"/>
  <c r="AP121" i="1"/>
  <c r="BC121" i="1"/>
  <c r="AM121" i="1"/>
  <c r="BE121" i="1"/>
  <c r="BB121" i="1"/>
  <c r="AG121" i="1"/>
  <c r="AH121" i="1"/>
  <c r="AJ121" i="1"/>
  <c r="AQ121" i="1"/>
  <c r="AD121" i="1"/>
  <c r="BG121" i="1"/>
  <c r="BK121" i="1"/>
  <c r="AR121" i="1"/>
  <c r="BF121" i="1"/>
  <c r="Y121" i="1"/>
  <c r="AS121" i="1"/>
  <c r="AL121" i="1"/>
  <c r="AK121" i="1"/>
  <c r="V121" i="1"/>
  <c r="S121" i="1"/>
  <c r="BL121" i="1"/>
  <c r="AY121" i="1"/>
  <c r="AX121" i="1"/>
  <c r="BO121" i="1"/>
  <c r="AZ121" i="1"/>
  <c r="AI121" i="1"/>
  <c r="AC121" i="1"/>
  <c r="AO121" i="1"/>
  <c r="Z121" i="1"/>
  <c r="U121" i="1"/>
  <c r="AN121" i="1"/>
  <c r="AW121" i="1"/>
  <c r="W121" i="1"/>
  <c r="T121" i="1"/>
  <c r="X121" i="1"/>
  <c r="BA121" i="1"/>
  <c r="AF121" i="1"/>
  <c r="BI121" i="1"/>
  <c r="BD121" i="1"/>
  <c r="BH121" i="1"/>
  <c r="AV121" i="1"/>
  <c r="AU121" i="1"/>
  <c r="AA121" i="1"/>
  <c r="AB121" i="1"/>
  <c r="AE121" i="1"/>
  <c r="Q121" i="1" l="1"/>
  <c r="P121" i="1"/>
  <c r="J122" i="1" l="1"/>
  <c r="K122" i="1" s="1"/>
  <c r="L122" i="1" l="1"/>
  <c r="M122" i="1" s="1"/>
  <c r="N122" i="1" s="1"/>
  <c r="AI122" i="1" l="1"/>
  <c r="BE122" i="1"/>
  <c r="AQ122" i="1"/>
  <c r="BM122" i="1"/>
  <c r="R122" i="1"/>
  <c r="O122" i="1" s="1"/>
  <c r="AE122" i="1"/>
  <c r="U122" i="1"/>
  <c r="S122" i="1"/>
  <c r="BG122" i="1"/>
  <c r="AW122" i="1"/>
  <c r="AJ122" i="1"/>
  <c r="AU122" i="1"/>
  <c r="AD122" i="1"/>
  <c r="AR122" i="1"/>
  <c r="BC122" i="1"/>
  <c r="BO122" i="1"/>
  <c r="AM122" i="1"/>
  <c r="AB122" i="1"/>
  <c r="AS122" i="1"/>
  <c r="W122" i="1"/>
  <c r="Z122" i="1"/>
  <c r="AG122" i="1"/>
  <c r="AY122" i="1"/>
  <c r="BA122" i="1"/>
  <c r="AP122" i="1"/>
  <c r="BN122" i="1"/>
  <c r="T122" i="1"/>
  <c r="V122" i="1"/>
  <c r="AH122" i="1"/>
  <c r="AF122" i="1"/>
  <c r="AX122" i="1"/>
  <c r="BF122" i="1"/>
  <c r="AC122" i="1"/>
  <c r="BB122" i="1"/>
  <c r="X122" i="1"/>
  <c r="AN122" i="1"/>
  <c r="BD122" i="1"/>
  <c r="AO122" i="1"/>
  <c r="AA122" i="1"/>
  <c r="AK122" i="1"/>
  <c r="BL122" i="1"/>
  <c r="Y122" i="1"/>
  <c r="BJ122" i="1"/>
  <c r="AZ122" i="1"/>
  <c r="AT122" i="1"/>
  <c r="BK122" i="1"/>
  <c r="AV122" i="1"/>
  <c r="BH122" i="1"/>
  <c r="BI122" i="1"/>
  <c r="AL122" i="1"/>
  <c r="Q122" i="1" l="1"/>
  <c r="P122" i="1"/>
  <c r="J123" i="1" l="1"/>
  <c r="K123" i="1" s="1"/>
  <c r="L123" i="1" l="1"/>
  <c r="M123" i="1" s="1"/>
  <c r="N123" i="1" s="1"/>
  <c r="Z123" i="1" l="1"/>
  <c r="AO123" i="1"/>
  <c r="AB123" i="1"/>
  <c r="BM123" i="1"/>
  <c r="BH123" i="1"/>
  <c r="BD123" i="1"/>
  <c r="AQ123" i="1"/>
  <c r="R123" i="1"/>
  <c r="O123" i="1" s="1"/>
  <c r="AJ123" i="1"/>
  <c r="AN123" i="1"/>
  <c r="X123" i="1"/>
  <c r="AI123" i="1"/>
  <c r="T123" i="1"/>
  <c r="AF123" i="1"/>
  <c r="AY123" i="1"/>
  <c r="AZ123" i="1"/>
  <c r="AD123" i="1"/>
  <c r="BA123" i="1"/>
  <c r="AV123" i="1"/>
  <c r="AU123" i="1"/>
  <c r="BE123" i="1"/>
  <c r="BN123" i="1"/>
  <c r="BK123" i="1"/>
  <c r="AP123" i="1"/>
  <c r="V123" i="1"/>
  <c r="BG123" i="1"/>
  <c r="W123" i="1"/>
  <c r="BB123" i="1"/>
  <c r="AM123" i="1"/>
  <c r="AA123" i="1"/>
  <c r="AE123" i="1"/>
  <c r="BC123" i="1"/>
  <c r="AG123" i="1"/>
  <c r="AK123" i="1"/>
  <c r="BI123" i="1"/>
  <c r="BF123" i="1"/>
  <c r="AX123" i="1"/>
  <c r="S123" i="1"/>
  <c r="Y123" i="1"/>
  <c r="AH123" i="1"/>
  <c r="U123" i="1"/>
  <c r="BO123" i="1"/>
  <c r="AC123" i="1"/>
  <c r="BJ123" i="1"/>
  <c r="AW123" i="1"/>
  <c r="AR123" i="1"/>
  <c r="BL123" i="1"/>
  <c r="AL123" i="1"/>
  <c r="AT123" i="1"/>
  <c r="AS123" i="1"/>
  <c r="P123" i="1" l="1"/>
  <c r="Q123" i="1"/>
  <c r="J124" i="1" l="1"/>
  <c r="K124" i="1" s="1"/>
  <c r="L124" i="1" l="1"/>
  <c r="M124" i="1" s="1"/>
  <c r="N124" i="1" s="1"/>
  <c r="BK124" i="1" l="1"/>
  <c r="BN124" i="1"/>
  <c r="BJ124" i="1"/>
  <c r="BM124" i="1"/>
  <c r="X124" i="1"/>
  <c r="AM124" i="1"/>
  <c r="AH124" i="1"/>
  <c r="R124" i="1"/>
  <c r="O124" i="1" s="1"/>
  <c r="AD124" i="1"/>
  <c r="AS124" i="1"/>
  <c r="AA124" i="1"/>
  <c r="AV124" i="1"/>
  <c r="AT124" i="1"/>
  <c r="AY124" i="1"/>
  <c r="BI124" i="1"/>
  <c r="AI124" i="1"/>
  <c r="AZ124" i="1"/>
  <c r="AK124" i="1"/>
  <c r="AF124" i="1"/>
  <c r="AQ124" i="1"/>
  <c r="AJ124" i="1"/>
  <c r="BH124" i="1"/>
  <c r="BL124" i="1"/>
  <c r="AO124" i="1"/>
  <c r="AW124" i="1"/>
  <c r="BE124" i="1"/>
  <c r="AU124" i="1"/>
  <c r="BA124" i="1"/>
  <c r="BF124" i="1"/>
  <c r="AE124" i="1"/>
  <c r="AP124" i="1"/>
  <c r="AN124" i="1"/>
  <c r="W124" i="1"/>
  <c r="V124" i="1"/>
  <c r="AG124" i="1"/>
  <c r="BD124" i="1"/>
  <c r="T124" i="1"/>
  <c r="S124" i="1"/>
  <c r="Z124" i="1"/>
  <c r="BB124" i="1"/>
  <c r="U124" i="1"/>
  <c r="BO124" i="1"/>
  <c r="AX124" i="1"/>
  <c r="BC124" i="1"/>
  <c r="AC124" i="1"/>
  <c r="AR124" i="1"/>
  <c r="AL124" i="1"/>
  <c r="BG124" i="1"/>
  <c r="Y124" i="1"/>
  <c r="AB124" i="1"/>
  <c r="P124" i="1" l="1"/>
  <c r="Q124" i="1"/>
  <c r="J125" i="1" l="1"/>
  <c r="K125" i="1" s="1"/>
  <c r="L125" i="1" l="1"/>
  <c r="M125" i="1" s="1"/>
  <c r="N125" i="1" s="1"/>
  <c r="AJ125" i="1" l="1"/>
  <c r="R125" i="1"/>
  <c r="O125" i="1" s="1"/>
  <c r="BI125" i="1"/>
  <c r="BN125" i="1"/>
  <c r="AF125" i="1"/>
  <c r="AG125" i="1"/>
  <c r="Z125" i="1"/>
  <c r="AL125" i="1"/>
  <c r="BO125" i="1"/>
  <c r="AS125" i="1"/>
  <c r="AK125" i="1"/>
  <c r="BF125" i="1"/>
  <c r="Y125" i="1"/>
  <c r="BE125" i="1"/>
  <c r="T125" i="1"/>
  <c r="U125" i="1"/>
  <c r="AW125" i="1"/>
  <c r="AO125" i="1"/>
  <c r="AY125" i="1"/>
  <c r="BG125" i="1"/>
  <c r="BC125" i="1"/>
  <c r="BK125" i="1"/>
  <c r="AT125" i="1"/>
  <c r="BB125" i="1"/>
  <c r="BH125" i="1"/>
  <c r="AX125" i="1"/>
  <c r="AC125" i="1"/>
  <c r="AZ125" i="1"/>
  <c r="AN125" i="1"/>
  <c r="V125" i="1"/>
  <c r="BL125" i="1"/>
  <c r="AV125" i="1"/>
  <c r="BJ125" i="1"/>
  <c r="AI125" i="1"/>
  <c r="AD125" i="1"/>
  <c r="X125" i="1"/>
  <c r="AR125" i="1"/>
  <c r="AH125" i="1"/>
  <c r="S125" i="1"/>
  <c r="AE125" i="1"/>
  <c r="AU125" i="1"/>
  <c r="AP125" i="1"/>
  <c r="BM125" i="1"/>
  <c r="AM125" i="1"/>
  <c r="BA125" i="1"/>
  <c r="BD125" i="1"/>
  <c r="AQ125" i="1"/>
  <c r="W125" i="1"/>
  <c r="AB125" i="1"/>
  <c r="AA125" i="1"/>
  <c r="P125" i="1" l="1"/>
  <c r="Q125" i="1"/>
  <c r="J126" i="1" l="1"/>
  <c r="K126" i="1" s="1"/>
  <c r="L126" i="1" l="1"/>
  <c r="M126" i="1" s="1"/>
  <c r="N126" i="1" s="1"/>
  <c r="AI126" i="1" l="1"/>
  <c r="AL126" i="1"/>
  <c r="BA126" i="1"/>
  <c r="BL126" i="1"/>
  <c r="U126" i="1"/>
  <c r="BN126" i="1"/>
  <c r="BH126" i="1"/>
  <c r="W126" i="1"/>
  <c r="BG126" i="1"/>
  <c r="Z126" i="1"/>
  <c r="BC126" i="1"/>
  <c r="BM126" i="1"/>
  <c r="AB126" i="1"/>
  <c r="AP126" i="1"/>
  <c r="AJ126" i="1"/>
  <c r="AF126" i="1"/>
  <c r="S126" i="1"/>
  <c r="BJ126" i="1"/>
  <c r="BO126" i="1"/>
  <c r="AM126" i="1"/>
  <c r="V126" i="1"/>
  <c r="AR126" i="1"/>
  <c r="BK126" i="1"/>
  <c r="AZ126" i="1"/>
  <c r="AC126" i="1"/>
  <c r="BI126" i="1"/>
  <c r="T126" i="1"/>
  <c r="Y126" i="1"/>
  <c r="AY126" i="1"/>
  <c r="X126" i="1"/>
  <c r="AT126" i="1"/>
  <c r="R126" i="1"/>
  <c r="O126" i="1" s="1"/>
  <c r="AV126" i="1"/>
  <c r="AE126" i="1"/>
  <c r="AU126" i="1"/>
  <c r="AW126" i="1"/>
  <c r="AN126" i="1"/>
  <c r="BE126" i="1"/>
  <c r="AS126" i="1"/>
  <c r="AX126" i="1"/>
  <c r="AK126" i="1"/>
  <c r="AO126" i="1"/>
  <c r="AA126" i="1"/>
  <c r="BF126" i="1"/>
  <c r="BB126" i="1"/>
  <c r="AQ126" i="1"/>
  <c r="AG126" i="1"/>
  <c r="BD126" i="1"/>
  <c r="AD126" i="1"/>
  <c r="AH126" i="1"/>
  <c r="Q126" i="1" l="1"/>
  <c r="P126" i="1"/>
  <c r="J127" i="1" l="1"/>
  <c r="K127" i="1" s="1"/>
  <c r="L127" i="1" l="1"/>
  <c r="M127" i="1" s="1"/>
  <c r="N127" i="1" s="1"/>
  <c r="BM127" i="1" l="1"/>
  <c r="BB127" i="1"/>
  <c r="BL127" i="1"/>
  <c r="AV127" i="1"/>
  <c r="R127" i="1"/>
  <c r="O127" i="1" s="1"/>
  <c r="X127" i="1"/>
  <c r="AU127" i="1"/>
  <c r="AF127" i="1"/>
  <c r="AX127" i="1"/>
  <c r="AA127" i="1"/>
  <c r="BE127" i="1"/>
  <c r="BA127" i="1"/>
  <c r="BG127" i="1"/>
  <c r="AY127" i="1"/>
  <c r="AI127" i="1"/>
  <c r="V127" i="1"/>
  <c r="BF127" i="1"/>
  <c r="AP127" i="1"/>
  <c r="AC127" i="1"/>
  <c r="AJ127" i="1"/>
  <c r="BH127" i="1"/>
  <c r="Z127" i="1"/>
  <c r="AW127" i="1"/>
  <c r="AK127" i="1"/>
  <c r="BI127" i="1"/>
  <c r="AQ127" i="1"/>
  <c r="AT127" i="1"/>
  <c r="BJ127" i="1"/>
  <c r="AR127" i="1"/>
  <c r="AD127" i="1"/>
  <c r="AS127" i="1"/>
  <c r="AM127" i="1"/>
  <c r="BC127" i="1"/>
  <c r="AE127" i="1"/>
  <c r="BK127" i="1"/>
  <c r="AL127" i="1"/>
  <c r="AG127" i="1"/>
  <c r="AB127" i="1"/>
  <c r="AZ127" i="1"/>
  <c r="AN127" i="1"/>
  <c r="W127" i="1"/>
  <c r="BN127" i="1"/>
  <c r="AH127" i="1"/>
  <c r="BD127" i="1"/>
  <c r="T127" i="1"/>
  <c r="S127" i="1"/>
  <c r="AO127" i="1"/>
  <c r="Y127" i="1"/>
  <c r="U127" i="1"/>
  <c r="BO127" i="1"/>
  <c r="P127" i="1" l="1"/>
  <c r="Q127" i="1"/>
  <c r="J128" i="1" l="1"/>
  <c r="K128" i="1" s="1"/>
  <c r="L128" i="1" l="1"/>
  <c r="M128" i="1" s="1"/>
  <c r="N128" i="1" s="1"/>
  <c r="AS128" i="1" l="1"/>
  <c r="BA128" i="1"/>
  <c r="BC128" i="1"/>
  <c r="S128" i="1"/>
  <c r="AC128" i="1"/>
  <c r="R128" i="1"/>
  <c r="O128" i="1" s="1"/>
  <c r="BO128" i="1"/>
  <c r="AP128" i="1"/>
  <c r="BN128" i="1"/>
  <c r="AM128" i="1"/>
  <c r="AZ128" i="1"/>
  <c r="BB128" i="1"/>
  <c r="X128" i="1"/>
  <c r="AX128" i="1"/>
  <c r="AO128" i="1"/>
  <c r="AK128" i="1"/>
  <c r="Y128" i="1"/>
  <c r="W128" i="1"/>
  <c r="AE128" i="1"/>
  <c r="AA128" i="1"/>
  <c r="U128" i="1"/>
  <c r="AB128" i="1"/>
  <c r="BJ128" i="1"/>
  <c r="T128" i="1"/>
  <c r="AN128" i="1"/>
  <c r="BL128" i="1"/>
  <c r="BH128" i="1"/>
  <c r="BE128" i="1"/>
  <c r="AY128" i="1"/>
  <c r="AL128" i="1"/>
  <c r="BG128" i="1"/>
  <c r="BF128" i="1"/>
  <c r="BD128" i="1"/>
  <c r="BM128" i="1"/>
  <c r="AT128" i="1"/>
  <c r="BI128" i="1"/>
  <c r="AQ128" i="1"/>
  <c r="BK128" i="1"/>
  <c r="AR128" i="1"/>
  <c r="V128" i="1"/>
  <c r="AG128" i="1"/>
  <c r="Z128" i="1"/>
  <c r="AV128" i="1"/>
  <c r="AU128" i="1"/>
  <c r="AD128" i="1"/>
  <c r="AW128" i="1"/>
  <c r="AF128" i="1"/>
  <c r="AJ128" i="1"/>
  <c r="AI128" i="1"/>
  <c r="AH128" i="1"/>
  <c r="Q128" i="1" l="1"/>
  <c r="P128" i="1"/>
  <c r="J129" i="1" l="1"/>
  <c r="K129" i="1" s="1"/>
  <c r="L129" i="1" l="1"/>
  <c r="M129" i="1" s="1"/>
  <c r="N129" i="1" s="1"/>
  <c r="BH129" i="1" l="1"/>
  <c r="BG129" i="1"/>
  <c r="Z129" i="1"/>
  <c r="R129" i="1"/>
  <c r="O129" i="1" s="1"/>
  <c r="AP129" i="1"/>
  <c r="AH129" i="1"/>
  <c r="AX129" i="1"/>
  <c r="U129" i="1"/>
  <c r="AR129" i="1"/>
  <c r="AZ129" i="1"/>
  <c r="BO129" i="1"/>
  <c r="BK129" i="1"/>
  <c r="AK129" i="1"/>
  <c r="AQ129" i="1"/>
  <c r="AB129" i="1"/>
  <c r="AU129" i="1"/>
  <c r="BD129" i="1"/>
  <c r="AM129" i="1"/>
  <c r="T129" i="1"/>
  <c r="AD129" i="1"/>
  <c r="V129" i="1"/>
  <c r="BC129" i="1"/>
  <c r="BE129" i="1"/>
  <c r="AY129" i="1"/>
  <c r="Y129" i="1"/>
  <c r="AT129" i="1"/>
  <c r="AE129" i="1"/>
  <c r="AA129" i="1"/>
  <c r="AV129" i="1"/>
  <c r="X129" i="1"/>
  <c r="BI129" i="1"/>
  <c r="BB129" i="1"/>
  <c r="AI129" i="1"/>
  <c r="AF129" i="1"/>
  <c r="AG129" i="1"/>
  <c r="S129" i="1"/>
  <c r="BF129" i="1"/>
  <c r="W129" i="1"/>
  <c r="AC129" i="1"/>
  <c r="AW129" i="1"/>
  <c r="BL129" i="1"/>
  <c r="BJ129" i="1"/>
  <c r="AO129" i="1"/>
  <c r="AN129" i="1"/>
  <c r="BM129" i="1"/>
  <c r="AJ129" i="1"/>
  <c r="BA129" i="1"/>
  <c r="AL129" i="1"/>
  <c r="BN129" i="1"/>
  <c r="AS129" i="1"/>
  <c r="Q129" i="1" l="1"/>
  <c r="P129" i="1"/>
  <c r="J130" i="1" l="1"/>
  <c r="K130" i="1" s="1"/>
  <c r="L130" i="1" l="1"/>
  <c r="M130" i="1" s="1"/>
  <c r="N130" i="1" s="1"/>
  <c r="AN130" i="1" l="1"/>
  <c r="AZ130" i="1"/>
  <c r="BL130" i="1"/>
  <c r="R130" i="1"/>
  <c r="O130" i="1" s="1"/>
  <c r="BE130" i="1"/>
  <c r="BG130" i="1"/>
  <c r="V130" i="1"/>
  <c r="AO130" i="1"/>
  <c r="BB130" i="1"/>
  <c r="BI130" i="1"/>
  <c r="AC130" i="1"/>
  <c r="AT130" i="1"/>
  <c r="BH130" i="1"/>
  <c r="AW130" i="1"/>
  <c r="AU130" i="1"/>
  <c r="AI130" i="1"/>
  <c r="AH130" i="1"/>
  <c r="BA130" i="1"/>
  <c r="AR130" i="1"/>
  <c r="AJ130" i="1"/>
  <c r="X130" i="1"/>
  <c r="AV130" i="1"/>
  <c r="AS130" i="1"/>
  <c r="AP130" i="1"/>
  <c r="AL130" i="1"/>
  <c r="BM130" i="1"/>
  <c r="Y130" i="1"/>
  <c r="AK130" i="1"/>
  <c r="AY130" i="1"/>
  <c r="AA130" i="1"/>
  <c r="T130" i="1"/>
  <c r="Z130" i="1"/>
  <c r="AX130" i="1"/>
  <c r="BK130" i="1"/>
  <c r="BN130" i="1"/>
  <c r="AM130" i="1"/>
  <c r="AF130" i="1"/>
  <c r="BD130" i="1"/>
  <c r="U130" i="1"/>
  <c r="AG130" i="1"/>
  <c r="W130" i="1"/>
  <c r="BF130" i="1"/>
  <c r="AE130" i="1"/>
  <c r="S130" i="1"/>
  <c r="BC130" i="1"/>
  <c r="AQ130" i="1"/>
  <c r="AB130" i="1"/>
  <c r="BJ130" i="1"/>
  <c r="AD130" i="1"/>
  <c r="BO130" i="1"/>
  <c r="Q130" i="1" l="1"/>
  <c r="P130" i="1"/>
  <c r="J131" i="1" l="1"/>
  <c r="K131" i="1" s="1"/>
  <c r="L131" i="1" l="1"/>
  <c r="M131" i="1" s="1"/>
  <c r="N131" i="1" s="1"/>
  <c r="AJ131" i="1" l="1"/>
  <c r="T131" i="1"/>
  <c r="R131" i="1"/>
  <c r="O131" i="1" s="1"/>
  <c r="BF131" i="1"/>
  <c r="AP131" i="1"/>
  <c r="BI131" i="1"/>
  <c r="BE131" i="1"/>
  <c r="AZ131" i="1"/>
  <c r="S131" i="1"/>
  <c r="AM131" i="1"/>
  <c r="X131" i="1"/>
  <c r="AW131" i="1"/>
  <c r="AR131" i="1"/>
  <c r="W131" i="1"/>
  <c r="BL131" i="1"/>
  <c r="AF131" i="1"/>
  <c r="AE131" i="1"/>
  <c r="AG131" i="1"/>
  <c r="AN131" i="1"/>
  <c r="AX131" i="1"/>
  <c r="AS131" i="1"/>
  <c r="Y131" i="1"/>
  <c r="AA131" i="1"/>
  <c r="AL131" i="1"/>
  <c r="AO131" i="1"/>
  <c r="AB131" i="1"/>
  <c r="AD131" i="1"/>
  <c r="BJ131" i="1"/>
  <c r="BO131" i="1"/>
  <c r="Z131" i="1"/>
  <c r="BB131" i="1"/>
  <c r="U131" i="1"/>
  <c r="AY131" i="1"/>
  <c r="AK131" i="1"/>
  <c r="AT131" i="1"/>
  <c r="V131" i="1"/>
  <c r="BC131" i="1"/>
  <c r="BD131" i="1"/>
  <c r="AH131" i="1"/>
  <c r="BN131" i="1"/>
  <c r="AI131" i="1"/>
  <c r="AC131" i="1"/>
  <c r="BG131" i="1"/>
  <c r="BM131" i="1"/>
  <c r="BH131" i="1"/>
  <c r="AQ131" i="1"/>
  <c r="BK131" i="1"/>
  <c r="BA131" i="1"/>
  <c r="AV131" i="1"/>
  <c r="AU131" i="1"/>
  <c r="Q131" i="1" l="1"/>
  <c r="P131" i="1"/>
  <c r="J132" i="1" l="1"/>
  <c r="K132" i="1" s="1"/>
  <c r="L132" i="1" l="1"/>
  <c r="M132" i="1" s="1"/>
  <c r="N132" i="1" s="1"/>
  <c r="AV132" i="1" l="1"/>
  <c r="AM132" i="1"/>
  <c r="AR132" i="1"/>
  <c r="V132" i="1"/>
  <c r="AC132" i="1"/>
  <c r="AN132" i="1"/>
  <c r="AZ132" i="1"/>
  <c r="BA132" i="1"/>
  <c r="AS132" i="1"/>
  <c r="BH132" i="1"/>
  <c r="AT132" i="1"/>
  <c r="T132" i="1"/>
  <c r="AW132" i="1"/>
  <c r="BD132" i="1"/>
  <c r="BB132" i="1"/>
  <c r="BE132" i="1"/>
  <c r="BM132" i="1"/>
  <c r="AX132" i="1"/>
  <c r="R132" i="1"/>
  <c r="O132" i="1" s="1"/>
  <c r="AH132" i="1"/>
  <c r="AE132" i="1"/>
  <c r="AJ132" i="1"/>
  <c r="BG132" i="1"/>
  <c r="BJ132" i="1"/>
  <c r="AF132" i="1"/>
  <c r="BN132" i="1"/>
  <c r="BL132" i="1"/>
  <c r="AL132" i="1"/>
  <c r="Y132" i="1"/>
  <c r="W132" i="1"/>
  <c r="AB132" i="1"/>
  <c r="U132" i="1"/>
  <c r="X132" i="1"/>
  <c r="BK132" i="1"/>
  <c r="AY132" i="1"/>
  <c r="BC132" i="1"/>
  <c r="AD132" i="1"/>
  <c r="AI132" i="1"/>
  <c r="BF132" i="1"/>
  <c r="BI132" i="1"/>
  <c r="BO132" i="1"/>
  <c r="Z132" i="1"/>
  <c r="AP132" i="1"/>
  <c r="AG132" i="1"/>
  <c r="AQ132" i="1"/>
  <c r="AA132" i="1"/>
  <c r="S132" i="1"/>
  <c r="AO132" i="1"/>
  <c r="AK132" i="1"/>
  <c r="AU132" i="1"/>
  <c r="P132" i="1" l="1"/>
  <c r="Q132" i="1"/>
  <c r="J133" i="1" l="1"/>
  <c r="K133" i="1" s="1"/>
  <c r="L133" i="1" l="1"/>
  <c r="M133" i="1" s="1"/>
  <c r="N133" i="1" s="1"/>
  <c r="BA133" i="1" l="1"/>
  <c r="R133" i="1"/>
  <c r="O133" i="1" s="1"/>
  <c r="AO133" i="1"/>
  <c r="Y133" i="1"/>
  <c r="BF133" i="1"/>
  <c r="AH133" i="1"/>
  <c r="BM133" i="1"/>
  <c r="BH133" i="1"/>
  <c r="AN133" i="1"/>
  <c r="AI133" i="1"/>
  <c r="AB133" i="1"/>
  <c r="AU133" i="1"/>
  <c r="AA133" i="1"/>
  <c r="BI133" i="1"/>
  <c r="AJ133" i="1"/>
  <c r="V133" i="1"/>
  <c r="X133" i="1"/>
  <c r="AT133" i="1"/>
  <c r="W133" i="1"/>
  <c r="BE133" i="1"/>
  <c r="T133" i="1"/>
  <c r="AF133" i="1"/>
  <c r="BO133" i="1"/>
  <c r="AV133" i="1"/>
  <c r="U133" i="1"/>
  <c r="AW133" i="1"/>
  <c r="S133" i="1"/>
  <c r="AZ133" i="1"/>
  <c r="BJ133" i="1"/>
  <c r="AK133" i="1"/>
  <c r="BK133" i="1"/>
  <c r="AC133" i="1"/>
  <c r="BN133" i="1"/>
  <c r="BL133" i="1"/>
  <c r="BC133" i="1"/>
  <c r="AX133" i="1"/>
  <c r="AY133" i="1"/>
  <c r="AS133" i="1"/>
  <c r="AG133" i="1"/>
  <c r="AD133" i="1"/>
  <c r="BB133" i="1"/>
  <c r="BD133" i="1"/>
  <c r="AM133" i="1"/>
  <c r="AL133" i="1"/>
  <c r="AR133" i="1"/>
  <c r="BG133" i="1"/>
  <c r="AP133" i="1"/>
  <c r="AE133" i="1"/>
  <c r="AQ133" i="1"/>
  <c r="Z133" i="1"/>
  <c r="Q133" i="1" l="1"/>
  <c r="P133" i="1"/>
  <c r="J134" i="1" l="1"/>
  <c r="K134" i="1" s="1"/>
  <c r="L134" i="1" l="1"/>
  <c r="M134" i="1" s="1"/>
  <c r="N134" i="1" s="1"/>
  <c r="AO134" i="1" l="1"/>
  <c r="AE134" i="1"/>
  <c r="AJ134" i="1"/>
  <c r="AK134" i="1"/>
  <c r="R134" i="1"/>
  <c r="O134" i="1" s="1"/>
  <c r="BA134" i="1"/>
  <c r="BG134" i="1"/>
  <c r="BC134" i="1"/>
  <c r="BL134" i="1"/>
  <c r="BF134" i="1"/>
  <c r="AU134" i="1"/>
  <c r="AQ134" i="1"/>
  <c r="AT134" i="1"/>
  <c r="AZ134" i="1"/>
  <c r="AH134" i="1"/>
  <c r="AM134" i="1"/>
  <c r="AD134" i="1"/>
  <c r="BB134" i="1"/>
  <c r="BH134" i="1"/>
  <c r="AX134" i="1"/>
  <c r="AV134" i="1"/>
  <c r="S134" i="1"/>
  <c r="BM134" i="1"/>
  <c r="AB134" i="1"/>
  <c r="BO134" i="1"/>
  <c r="BN134" i="1"/>
  <c r="AA134" i="1"/>
  <c r="AY134" i="1"/>
  <c r="AR134" i="1"/>
  <c r="BI134" i="1"/>
  <c r="AL134" i="1"/>
  <c r="BJ134" i="1"/>
  <c r="AW134" i="1"/>
  <c r="X134" i="1"/>
  <c r="BK134" i="1"/>
  <c r="AC134" i="1"/>
  <c r="U134" i="1"/>
  <c r="AG134" i="1"/>
  <c r="AS134" i="1"/>
  <c r="AF134" i="1"/>
  <c r="T134" i="1"/>
  <c r="BD134" i="1"/>
  <c r="V134" i="1"/>
  <c r="BE134" i="1"/>
  <c r="Z134" i="1"/>
  <c r="W134" i="1"/>
  <c r="AI134" i="1"/>
  <c r="AN134" i="1"/>
  <c r="Y134" i="1"/>
  <c r="AP134" i="1"/>
  <c r="P134" i="1" l="1"/>
  <c r="Q134" i="1"/>
  <c r="J135" i="1" s="1"/>
  <c r="K135" i="1" l="1"/>
  <c r="L135" i="1" l="1"/>
  <c r="M135" i="1" s="1"/>
  <c r="N135" i="1" s="1"/>
  <c r="AV135" i="1" l="1"/>
  <c r="X135" i="1"/>
  <c r="T135" i="1"/>
  <c r="BJ135" i="1"/>
  <c r="AA135" i="1"/>
  <c r="Z135" i="1"/>
  <c r="AM135" i="1"/>
  <c r="AC135" i="1"/>
  <c r="BD135" i="1"/>
  <c r="S135" i="1"/>
  <c r="BK135" i="1"/>
  <c r="AK135" i="1"/>
  <c r="AO135" i="1"/>
  <c r="U135" i="1"/>
  <c r="AT135" i="1"/>
  <c r="BG135" i="1"/>
  <c r="AI135" i="1"/>
  <c r="R135" i="1"/>
  <c r="O135" i="1" s="1"/>
  <c r="AR135" i="1"/>
  <c r="BC135" i="1"/>
  <c r="BN135" i="1"/>
  <c r="AS135" i="1"/>
  <c r="AE135" i="1"/>
  <c r="AQ135" i="1"/>
  <c r="AX135" i="1"/>
  <c r="BA135" i="1"/>
  <c r="BE135" i="1"/>
  <c r="AD135" i="1"/>
  <c r="AJ135" i="1"/>
  <c r="AF135" i="1"/>
  <c r="AP135" i="1"/>
  <c r="AN135" i="1"/>
  <c r="BO135" i="1"/>
  <c r="BB135" i="1"/>
  <c r="AW135" i="1"/>
  <c r="AB135" i="1"/>
  <c r="BI135" i="1"/>
  <c r="AY135" i="1"/>
  <c r="W135" i="1"/>
  <c r="BM135" i="1"/>
  <c r="AZ135" i="1"/>
  <c r="AU135" i="1"/>
  <c r="AH135" i="1"/>
  <c r="BH135" i="1"/>
  <c r="AL135" i="1"/>
  <c r="AG135" i="1"/>
  <c r="BF135" i="1"/>
  <c r="Y135" i="1"/>
  <c r="V135" i="1"/>
  <c r="BL135" i="1"/>
  <c r="P135" i="1" l="1"/>
  <c r="Q135" i="1"/>
  <c r="J136" i="1" l="1"/>
  <c r="K136" i="1" s="1"/>
  <c r="L136" i="1" l="1"/>
  <c r="M136" i="1" s="1"/>
  <c r="N136" i="1" s="1"/>
  <c r="BD136" i="1" l="1"/>
  <c r="AE136" i="1"/>
  <c r="AX136" i="1"/>
  <c r="AS136" i="1"/>
  <c r="AK136" i="1"/>
  <c r="BF136" i="1"/>
  <c r="AZ136" i="1"/>
  <c r="AL136" i="1"/>
  <c r="AV136" i="1"/>
  <c r="AW136" i="1"/>
  <c r="AT136" i="1"/>
  <c r="AD136" i="1"/>
  <c r="AU136" i="1"/>
  <c r="AQ136" i="1"/>
  <c r="AJ136" i="1"/>
  <c r="R136" i="1"/>
  <c r="O136" i="1" s="1"/>
  <c r="AP136" i="1"/>
  <c r="AM136" i="1"/>
  <c r="BO136" i="1"/>
  <c r="AG136" i="1"/>
  <c r="BJ136" i="1"/>
  <c r="AR136" i="1"/>
  <c r="Z136" i="1"/>
  <c r="BL136" i="1"/>
  <c r="BK136" i="1"/>
  <c r="BE136" i="1"/>
  <c r="AI136" i="1"/>
  <c r="V136" i="1"/>
  <c r="AF136" i="1"/>
  <c r="AY136" i="1"/>
  <c r="U136" i="1"/>
  <c r="BA136" i="1"/>
  <c r="BC136" i="1"/>
  <c r="BN136" i="1"/>
  <c r="AH136" i="1"/>
  <c r="AN136" i="1"/>
  <c r="W136" i="1"/>
  <c r="BI136" i="1"/>
  <c r="AB136" i="1"/>
  <c r="AO136" i="1"/>
  <c r="T136" i="1"/>
  <c r="S136" i="1"/>
  <c r="Y136" i="1"/>
  <c r="BH136" i="1"/>
  <c r="AA136" i="1"/>
  <c r="BM136" i="1"/>
  <c r="BG136" i="1"/>
  <c r="AC136" i="1"/>
  <c r="X136" i="1"/>
  <c r="BB136" i="1"/>
  <c r="Q136" i="1" l="1"/>
  <c r="P136" i="1"/>
  <c r="J137" i="1" l="1"/>
  <c r="K137" i="1" s="1"/>
  <c r="L137" i="1" l="1"/>
  <c r="M137" i="1" s="1"/>
  <c r="N137" i="1" s="1"/>
  <c r="R137" i="1" l="1"/>
  <c r="O137" i="1" s="1"/>
  <c r="AV137" i="1"/>
  <c r="BF137" i="1"/>
  <c r="AD137" i="1"/>
  <c r="AI137" i="1"/>
  <c r="T137" i="1"/>
  <c r="AK137" i="1"/>
  <c r="BL137" i="1"/>
  <c r="BG137" i="1"/>
  <c r="Z137" i="1"/>
  <c r="BA137" i="1"/>
  <c r="AC137" i="1"/>
  <c r="BI137" i="1"/>
  <c r="BD137" i="1"/>
  <c r="BO137" i="1"/>
  <c r="S137" i="1"/>
  <c r="X137" i="1"/>
  <c r="U137" i="1"/>
  <c r="W137" i="1"/>
  <c r="AO137" i="1"/>
  <c r="AW137" i="1"/>
  <c r="AR137" i="1"/>
  <c r="V137" i="1"/>
  <c r="Y137" i="1"/>
  <c r="AB137" i="1"/>
  <c r="BJ137" i="1"/>
  <c r="BE137" i="1"/>
  <c r="BH137" i="1"/>
  <c r="AS137" i="1"/>
  <c r="AF137" i="1"/>
  <c r="AE137" i="1"/>
  <c r="AH137" i="1"/>
  <c r="AP137" i="1"/>
  <c r="BN137" i="1"/>
  <c r="AT137" i="1"/>
  <c r="BK137" i="1"/>
  <c r="AJ137" i="1"/>
  <c r="AN137" i="1"/>
  <c r="BC137" i="1"/>
  <c r="BB137" i="1"/>
  <c r="AQ137" i="1"/>
  <c r="AU137" i="1"/>
  <c r="AZ137" i="1"/>
  <c r="AY137" i="1"/>
  <c r="AX137" i="1"/>
  <c r="AG137" i="1"/>
  <c r="BM137" i="1"/>
  <c r="AA137" i="1"/>
  <c r="AM137" i="1"/>
  <c r="AL137" i="1"/>
  <c r="Q137" i="1" l="1"/>
  <c r="P137" i="1"/>
  <c r="J138" i="1" l="1"/>
  <c r="K138" i="1" s="1"/>
  <c r="L138" i="1" l="1"/>
  <c r="M138" i="1" s="1"/>
  <c r="N138" i="1" s="1"/>
  <c r="U138" i="1" l="1"/>
  <c r="AN138" i="1"/>
  <c r="BN138" i="1"/>
  <c r="BJ138" i="1"/>
  <c r="BH138" i="1"/>
  <c r="AX138" i="1"/>
  <c r="BB138" i="1"/>
  <c r="AY138" i="1"/>
  <c r="V138" i="1"/>
  <c r="S138" i="1"/>
  <c r="BK138" i="1"/>
  <c r="X138" i="1"/>
  <c r="T138" i="1"/>
  <c r="BF138" i="1"/>
  <c r="AK138" i="1"/>
  <c r="BD138" i="1"/>
  <c r="BI138" i="1"/>
  <c r="AF138" i="1"/>
  <c r="R138" i="1"/>
  <c r="O138" i="1" s="1"/>
  <c r="BE138" i="1"/>
  <c r="AG138" i="1"/>
  <c r="AS138" i="1"/>
  <c r="AO138" i="1"/>
  <c r="AR138" i="1"/>
  <c r="AU138" i="1"/>
  <c r="BA138" i="1"/>
  <c r="AQ138" i="1"/>
  <c r="AH138" i="1"/>
  <c r="BC138" i="1"/>
  <c r="BL138" i="1"/>
  <c r="AB138" i="1"/>
  <c r="AV138" i="1"/>
  <c r="AA138" i="1"/>
  <c r="BG138" i="1"/>
  <c r="AP138" i="1"/>
  <c r="AE138" i="1"/>
  <c r="AM138" i="1"/>
  <c r="AT138" i="1"/>
  <c r="AW138" i="1"/>
  <c r="AZ138" i="1"/>
  <c r="AC138" i="1"/>
  <c r="Y138" i="1"/>
  <c r="W138" i="1"/>
  <c r="BM138" i="1"/>
  <c r="AD138" i="1"/>
  <c r="Z138" i="1"/>
  <c r="AL138" i="1"/>
  <c r="AI138" i="1"/>
  <c r="BO138" i="1"/>
  <c r="AJ138" i="1"/>
  <c r="P138" i="1" l="1"/>
  <c r="Q138" i="1"/>
  <c r="J139" i="1" s="1"/>
  <c r="K139" i="1" l="1"/>
  <c r="L139" i="1" l="1"/>
  <c r="M139" i="1" s="1"/>
  <c r="N139" i="1" s="1"/>
  <c r="X139" i="1" l="1"/>
  <c r="BJ139" i="1"/>
  <c r="W139" i="1"/>
  <c r="AK139" i="1"/>
  <c r="AJ139" i="1"/>
  <c r="AA139" i="1"/>
  <c r="T139" i="1"/>
  <c r="AN139" i="1"/>
  <c r="BE139" i="1"/>
  <c r="AF139" i="1"/>
  <c r="U139" i="1"/>
  <c r="AO139" i="1"/>
  <c r="AT139" i="1"/>
  <c r="R139" i="1"/>
  <c r="O139" i="1" s="1"/>
  <c r="BC139" i="1"/>
  <c r="AY139" i="1"/>
  <c r="BN139" i="1"/>
  <c r="AS139" i="1"/>
  <c r="AV139" i="1"/>
  <c r="BO139" i="1"/>
  <c r="AI139" i="1"/>
  <c r="AC139" i="1"/>
  <c r="AU139" i="1"/>
  <c r="BF139" i="1"/>
  <c r="AM139" i="1"/>
  <c r="BD139" i="1"/>
  <c r="BB139" i="1"/>
  <c r="AW139" i="1"/>
  <c r="AB139" i="1"/>
  <c r="BI139" i="1"/>
  <c r="BK139" i="1"/>
  <c r="AX139" i="1"/>
  <c r="BA139" i="1"/>
  <c r="AE139" i="1"/>
  <c r="BG139" i="1"/>
  <c r="AL139" i="1"/>
  <c r="S139" i="1"/>
  <c r="Z139" i="1"/>
  <c r="AD139" i="1"/>
  <c r="AG139" i="1"/>
  <c r="Y139" i="1"/>
  <c r="AP139" i="1"/>
  <c r="BM139" i="1"/>
  <c r="AZ139" i="1"/>
  <c r="AR139" i="1"/>
  <c r="AQ139" i="1"/>
  <c r="AH139" i="1"/>
  <c r="BH139" i="1"/>
  <c r="V139" i="1"/>
  <c r="BL139" i="1"/>
  <c r="Q139" i="1" l="1"/>
  <c r="P139" i="1"/>
  <c r="J140" i="1" l="1"/>
  <c r="K140" i="1" s="1"/>
  <c r="L140" i="1" l="1"/>
  <c r="M140" i="1" s="1"/>
  <c r="N140" i="1" s="1"/>
  <c r="AN140" i="1" l="1"/>
  <c r="AJ140" i="1"/>
  <c r="AH140" i="1"/>
  <c r="AF140" i="1"/>
  <c r="X140" i="1"/>
  <c r="AM140" i="1"/>
  <c r="W140" i="1"/>
  <c r="AZ140" i="1"/>
  <c r="T140" i="1"/>
  <c r="S140" i="1"/>
  <c r="AX140" i="1"/>
  <c r="AY140" i="1"/>
  <c r="AA140" i="1"/>
  <c r="BM140" i="1"/>
  <c r="BH140" i="1"/>
  <c r="BL140" i="1"/>
  <c r="AQ140" i="1"/>
  <c r="BN140" i="1"/>
  <c r="AR140" i="1"/>
  <c r="AO140" i="1"/>
  <c r="AS140" i="1"/>
  <c r="BF140" i="1"/>
  <c r="AI140" i="1"/>
  <c r="AL140" i="1"/>
  <c r="AK140" i="1"/>
  <c r="BC140" i="1"/>
  <c r="BD140" i="1"/>
  <c r="BB140" i="1"/>
  <c r="Y140" i="1"/>
  <c r="AC140" i="1"/>
  <c r="R140" i="1"/>
  <c r="O140" i="1" s="1"/>
  <c r="BK140" i="1"/>
  <c r="BA140" i="1"/>
  <c r="AV140" i="1"/>
  <c r="AU140" i="1"/>
  <c r="AD140" i="1"/>
  <c r="BJ140" i="1"/>
  <c r="AW140" i="1"/>
  <c r="AE140" i="1"/>
  <c r="AP140" i="1"/>
  <c r="BI140" i="1"/>
  <c r="V140" i="1"/>
  <c r="BG140" i="1"/>
  <c r="AT140" i="1"/>
  <c r="AB140" i="1"/>
  <c r="Z140" i="1"/>
  <c r="BE140" i="1"/>
  <c r="AG140" i="1"/>
  <c r="U140" i="1"/>
  <c r="BO140" i="1"/>
  <c r="P140" i="1" l="1"/>
  <c r="Q140" i="1"/>
  <c r="J141" i="1" s="1"/>
  <c r="K141" i="1" l="1"/>
  <c r="L141" i="1" l="1"/>
  <c r="M141" i="1" s="1"/>
  <c r="N141" i="1" s="1"/>
  <c r="AM141" i="1" l="1"/>
  <c r="AW141" i="1"/>
  <c r="BH141" i="1"/>
  <c r="AZ141" i="1"/>
  <c r="AU141" i="1"/>
  <c r="BL141" i="1"/>
  <c r="AC141" i="1"/>
  <c r="AN141" i="1"/>
  <c r="BI141" i="1"/>
  <c r="U141" i="1"/>
  <c r="BC141" i="1"/>
  <c r="R141" i="1"/>
  <c r="O141" i="1" s="1"/>
  <c r="BD141" i="1"/>
  <c r="AS141" i="1"/>
  <c r="AR141" i="1"/>
  <c r="AA141" i="1"/>
  <c r="AQ141" i="1"/>
  <c r="Y141" i="1"/>
  <c r="AB141" i="1"/>
  <c r="BM141" i="1"/>
  <c r="AK141" i="1"/>
  <c r="AF141" i="1"/>
  <c r="AE141" i="1"/>
  <c r="Z141" i="1"/>
  <c r="AJ141" i="1"/>
  <c r="BO141" i="1"/>
  <c r="BN141" i="1"/>
  <c r="AH141" i="1"/>
  <c r="BG141" i="1"/>
  <c r="AV141" i="1"/>
  <c r="AO141" i="1"/>
  <c r="S141" i="1"/>
  <c r="AG141" i="1"/>
  <c r="AI141" i="1"/>
  <c r="T141" i="1"/>
  <c r="BB141" i="1"/>
  <c r="BE141" i="1"/>
  <c r="BF141" i="1"/>
  <c r="AL141" i="1"/>
  <c r="AT141" i="1"/>
  <c r="BJ141" i="1"/>
  <c r="AD141" i="1"/>
  <c r="BA141" i="1"/>
  <c r="X141" i="1"/>
  <c r="V141" i="1"/>
  <c r="AP141" i="1"/>
  <c r="BK141" i="1"/>
  <c r="W141" i="1"/>
  <c r="AY141" i="1"/>
  <c r="AX141" i="1"/>
  <c r="Q141" i="1" l="1"/>
  <c r="P141" i="1"/>
  <c r="J142" i="1" l="1"/>
  <c r="K142" i="1" s="1"/>
  <c r="L142" i="1" l="1"/>
  <c r="M142" i="1" s="1"/>
  <c r="N142" i="1" s="1"/>
  <c r="AP142" i="1" l="1"/>
  <c r="AW142" i="1"/>
  <c r="R142" i="1"/>
  <c r="O142" i="1" s="1"/>
  <c r="Z142" i="1"/>
  <c r="AF142" i="1"/>
  <c r="AG142" i="1"/>
  <c r="AZ142" i="1"/>
  <c r="BL142" i="1"/>
  <c r="AR142" i="1"/>
  <c r="BD142" i="1"/>
  <c r="AL142" i="1"/>
  <c r="AQ142" i="1"/>
  <c r="W142" i="1"/>
  <c r="AY142" i="1"/>
  <c r="AD142" i="1"/>
  <c r="X142" i="1"/>
  <c r="AC142" i="1"/>
  <c r="AV142" i="1"/>
  <c r="BH142" i="1"/>
  <c r="V142" i="1"/>
  <c r="AA142" i="1"/>
  <c r="T142" i="1"/>
  <c r="AM142" i="1"/>
  <c r="BI142" i="1"/>
  <c r="S142" i="1"/>
  <c r="BO142" i="1"/>
  <c r="AI142" i="1"/>
  <c r="U142" i="1"/>
  <c r="AN142" i="1"/>
  <c r="AT142" i="1"/>
  <c r="BE142" i="1"/>
  <c r="BA142" i="1"/>
  <c r="AH142" i="1"/>
  <c r="BB142" i="1"/>
  <c r="BK142" i="1"/>
  <c r="BG142" i="1"/>
  <c r="AE142" i="1"/>
  <c r="AU142" i="1"/>
  <c r="BN142" i="1"/>
  <c r="AB142" i="1"/>
  <c r="AS142" i="1"/>
  <c r="BC142" i="1"/>
  <c r="AJ142" i="1"/>
  <c r="BF142" i="1"/>
  <c r="AK142" i="1"/>
  <c r="Y142" i="1"/>
  <c r="BJ142" i="1"/>
  <c r="AO142" i="1"/>
  <c r="AX142" i="1"/>
  <c r="BM142" i="1"/>
  <c r="P142" i="1" l="1"/>
  <c r="Q142" i="1"/>
  <c r="J143" i="1" l="1"/>
  <c r="K143" i="1" s="1"/>
  <c r="L143" i="1" l="1"/>
  <c r="M143" i="1" s="1"/>
  <c r="N143" i="1" s="1"/>
  <c r="AP143" i="1" l="1"/>
  <c r="AK143" i="1"/>
  <c r="AJ143" i="1"/>
  <c r="AY143" i="1"/>
  <c r="AX143" i="1"/>
  <c r="T143" i="1"/>
  <c r="BL143" i="1"/>
  <c r="AC143" i="1"/>
  <c r="AN143" i="1"/>
  <c r="AH143" i="1"/>
  <c r="BA143" i="1"/>
  <c r="AT143" i="1"/>
  <c r="W143" i="1"/>
  <c r="AD143" i="1"/>
  <c r="Y143" i="1"/>
  <c r="BB143" i="1"/>
  <c r="R143" i="1"/>
  <c r="O143" i="1" s="1"/>
  <c r="AA143" i="1"/>
  <c r="BH143" i="1"/>
  <c r="BO143" i="1"/>
  <c r="BI143" i="1"/>
  <c r="AW143" i="1"/>
  <c r="BD143" i="1"/>
  <c r="V143" i="1"/>
  <c r="BE143" i="1"/>
  <c r="AM143" i="1"/>
  <c r="U143" i="1"/>
  <c r="AU143" i="1"/>
  <c r="BM143" i="1"/>
  <c r="AR143" i="1"/>
  <c r="AE143" i="1"/>
  <c r="BF143" i="1"/>
  <c r="BC143" i="1"/>
  <c r="Z143" i="1"/>
  <c r="AG143" i="1"/>
  <c r="AQ143" i="1"/>
  <c r="AV143" i="1"/>
  <c r="AI143" i="1"/>
  <c r="S143" i="1"/>
  <c r="BK143" i="1"/>
  <c r="AL143" i="1"/>
  <c r="AF143" i="1"/>
  <c r="AO143" i="1"/>
  <c r="BG143" i="1"/>
  <c r="AZ143" i="1"/>
  <c r="BJ143" i="1"/>
  <c r="X143" i="1"/>
  <c r="BN143" i="1"/>
  <c r="AS143" i="1"/>
  <c r="AB143" i="1"/>
  <c r="P143" i="1" l="1"/>
  <c r="Q143" i="1"/>
  <c r="J144" i="1" l="1"/>
  <c r="K144" i="1" s="1"/>
  <c r="L144" i="1" l="1"/>
  <c r="M144" i="1" s="1"/>
  <c r="N144" i="1" s="1"/>
  <c r="AM144" i="1" l="1"/>
  <c r="AR144" i="1"/>
  <c r="BF144" i="1"/>
  <c r="BN144" i="1"/>
  <c r="BE144" i="1"/>
  <c r="BM144" i="1"/>
  <c r="AW144" i="1"/>
  <c r="AP144" i="1"/>
  <c r="AF144" i="1"/>
  <c r="AI144" i="1"/>
  <c r="V144" i="1"/>
  <c r="AA144" i="1"/>
  <c r="AL144" i="1"/>
  <c r="U144" i="1"/>
  <c r="S144" i="1"/>
  <c r="AV144" i="1"/>
  <c r="AE144" i="1"/>
  <c r="T144" i="1"/>
  <c r="BO144" i="1"/>
  <c r="BK144" i="1"/>
  <c r="AB144" i="1"/>
  <c r="BD144" i="1"/>
  <c r="AG144" i="1"/>
  <c r="AD144" i="1"/>
  <c r="AQ144" i="1"/>
  <c r="BL144" i="1"/>
  <c r="BB144" i="1"/>
  <c r="X144" i="1"/>
  <c r="AK144" i="1"/>
  <c r="AY144" i="1"/>
  <c r="BG144" i="1"/>
  <c r="AZ144" i="1"/>
  <c r="BC144" i="1"/>
  <c r="AS144" i="1"/>
  <c r="W144" i="1"/>
  <c r="AH144" i="1"/>
  <c r="AC144" i="1"/>
  <c r="R144" i="1"/>
  <c r="O144" i="1" s="1"/>
  <c r="AX144" i="1"/>
  <c r="BJ144" i="1"/>
  <c r="BI144" i="1"/>
  <c r="AN144" i="1"/>
  <c r="BH144" i="1"/>
  <c r="BA144" i="1"/>
  <c r="AT144" i="1"/>
  <c r="AO144" i="1"/>
  <c r="AU144" i="1"/>
  <c r="AJ144" i="1"/>
  <c r="Z144" i="1"/>
  <c r="Y144" i="1"/>
  <c r="Q144" i="1" l="1"/>
  <c r="P144" i="1"/>
  <c r="J145" i="1" l="1"/>
  <c r="K145" i="1" s="1"/>
  <c r="L145" i="1" l="1"/>
  <c r="M145" i="1" s="1"/>
  <c r="N145" i="1" s="1"/>
  <c r="R145" i="1" l="1"/>
  <c r="O145" i="1" s="1"/>
  <c r="Y145" i="1"/>
  <c r="AO145" i="1"/>
  <c r="AF145" i="1"/>
  <c r="AB145" i="1"/>
  <c r="V145" i="1"/>
  <c r="AJ145" i="1"/>
  <c r="BJ145" i="1"/>
  <c r="AS145" i="1"/>
  <c r="U145" i="1"/>
  <c r="BN145" i="1"/>
  <c r="BO145" i="1"/>
  <c r="AC145" i="1"/>
  <c r="BL145" i="1"/>
  <c r="X145" i="1"/>
  <c r="BG145" i="1"/>
  <c r="AK145" i="1"/>
  <c r="AI145" i="1"/>
  <c r="AE145" i="1"/>
  <c r="BM145" i="1"/>
  <c r="AT145" i="1"/>
  <c r="BB145" i="1"/>
  <c r="BA145" i="1"/>
  <c r="T145" i="1"/>
  <c r="W145" i="1"/>
  <c r="BK145" i="1"/>
  <c r="AG145" i="1"/>
  <c r="AH145" i="1"/>
  <c r="BF145" i="1"/>
  <c r="S145" i="1"/>
  <c r="AX145" i="1"/>
  <c r="AP145" i="1"/>
  <c r="AR145" i="1"/>
  <c r="AZ145" i="1"/>
  <c r="AA145" i="1"/>
  <c r="AY145" i="1"/>
  <c r="AW145" i="1"/>
  <c r="BC145" i="1"/>
  <c r="AN145" i="1"/>
  <c r="BE145" i="1"/>
  <c r="AL145" i="1"/>
  <c r="BD145" i="1"/>
  <c r="AM145" i="1"/>
  <c r="AV145" i="1"/>
  <c r="BH145" i="1"/>
  <c r="AQ145" i="1"/>
  <c r="Z145" i="1"/>
  <c r="BI145" i="1"/>
  <c r="AU145" i="1"/>
  <c r="AD145" i="1"/>
  <c r="Q145" i="1" l="1"/>
  <c r="P145" i="1"/>
  <c r="J146" i="1" l="1"/>
  <c r="K146" i="1" s="1"/>
  <c r="L146" i="1" l="1"/>
  <c r="M146" i="1" s="1"/>
  <c r="N146" i="1" s="1"/>
  <c r="R146" i="1" l="1"/>
  <c r="O146" i="1" s="1"/>
  <c r="AL146" i="1"/>
  <c r="AS146" i="1"/>
  <c r="BD146" i="1"/>
  <c r="U146" i="1"/>
  <c r="X146" i="1"/>
  <c r="BN146" i="1"/>
  <c r="Y146" i="1"/>
  <c r="Z146" i="1"/>
  <c r="BB146" i="1"/>
  <c r="AZ146" i="1"/>
  <c r="BO146" i="1"/>
  <c r="AB146" i="1"/>
  <c r="AD146" i="1"/>
  <c r="BG146" i="1"/>
  <c r="AM146" i="1"/>
  <c r="AY146" i="1"/>
  <c r="BL146" i="1"/>
  <c r="BI146" i="1"/>
  <c r="AW146" i="1"/>
  <c r="BM146" i="1"/>
  <c r="V146" i="1"/>
  <c r="BF146" i="1"/>
  <c r="AV146" i="1"/>
  <c r="AR146" i="1"/>
  <c r="T146" i="1"/>
  <c r="AP146" i="1"/>
  <c r="BE146" i="1"/>
  <c r="AX146" i="1"/>
  <c r="AJ146" i="1"/>
  <c r="AN146" i="1"/>
  <c r="AC146" i="1"/>
  <c r="AK146" i="1"/>
  <c r="BH146" i="1"/>
  <c r="AT146" i="1"/>
  <c r="W146" i="1"/>
  <c r="AI146" i="1"/>
  <c r="BK146" i="1"/>
  <c r="AF146" i="1"/>
  <c r="S146" i="1"/>
  <c r="AU146" i="1"/>
  <c r="AG146" i="1"/>
  <c r="AE146" i="1"/>
  <c r="AO146" i="1"/>
  <c r="BA146" i="1"/>
  <c r="AH146" i="1"/>
  <c r="BC146" i="1"/>
  <c r="AA146" i="1"/>
  <c r="BJ146" i="1"/>
  <c r="AQ146" i="1"/>
  <c r="P146" i="1" l="1"/>
  <c r="Q146" i="1"/>
  <c r="J147" i="1" s="1"/>
  <c r="K147" i="1" l="1"/>
  <c r="L147" i="1" l="1"/>
  <c r="M147" i="1" s="1"/>
  <c r="N147" i="1" s="1"/>
  <c r="BA147" i="1" l="1"/>
  <c r="BI147" i="1"/>
  <c r="AM147" i="1"/>
  <c r="R147" i="1"/>
  <c r="O147" i="1" s="1"/>
  <c r="BO147" i="1"/>
  <c r="AB147" i="1"/>
  <c r="AY147" i="1"/>
  <c r="S147" i="1"/>
  <c r="AR147" i="1"/>
  <c r="AQ147" i="1"/>
  <c r="T147" i="1"/>
  <c r="AL147" i="1"/>
  <c r="BM147" i="1"/>
  <c r="AU147" i="1"/>
  <c r="U147" i="1"/>
  <c r="AX147" i="1"/>
  <c r="AI147" i="1"/>
  <c r="V147" i="1"/>
  <c r="AV147" i="1"/>
  <c r="AN147" i="1"/>
  <c r="AS147" i="1"/>
  <c r="W147" i="1"/>
  <c r="BN147" i="1"/>
  <c r="X147" i="1"/>
  <c r="BC147" i="1"/>
  <c r="BK147" i="1"/>
  <c r="BE147" i="1"/>
  <c r="BL147" i="1"/>
  <c r="AW147" i="1"/>
  <c r="AE147" i="1"/>
  <c r="BH147" i="1"/>
  <c r="AZ147" i="1"/>
  <c r="AF147" i="1"/>
  <c r="BF147" i="1"/>
  <c r="AH147" i="1"/>
  <c r="AK147" i="1"/>
  <c r="AG147" i="1"/>
  <c r="AP147" i="1"/>
  <c r="BD147" i="1"/>
  <c r="AJ147" i="1"/>
  <c r="BJ147" i="1"/>
  <c r="AO147" i="1"/>
  <c r="AD147" i="1"/>
  <c r="BB147" i="1"/>
  <c r="BG147" i="1"/>
  <c r="Y147" i="1"/>
  <c r="Z147" i="1"/>
  <c r="AA147" i="1"/>
  <c r="AT147" i="1"/>
  <c r="AC147" i="1"/>
  <c r="P147" i="1" l="1"/>
  <c r="Q147" i="1"/>
  <c r="J148" i="1" s="1"/>
  <c r="K148" i="1" l="1"/>
  <c r="L148" i="1" l="1"/>
  <c r="M148" i="1" s="1"/>
  <c r="N148" i="1" s="1"/>
  <c r="BA148" i="1" l="1"/>
  <c r="AK148" i="1"/>
  <c r="BF148" i="1"/>
  <c r="BG148" i="1"/>
  <c r="AP148" i="1"/>
  <c r="AA148" i="1"/>
  <c r="R148" i="1"/>
  <c r="O148" i="1" s="1"/>
  <c r="AE148" i="1"/>
  <c r="X148" i="1"/>
  <c r="BO148" i="1"/>
  <c r="AS148" i="1"/>
  <c r="AT148" i="1"/>
  <c r="AG148" i="1"/>
  <c r="AN148" i="1"/>
  <c r="S148" i="1"/>
  <c r="AY148" i="1"/>
  <c r="AO148" i="1"/>
  <c r="V148" i="1"/>
  <c r="AJ148" i="1"/>
  <c r="AC148" i="1"/>
  <c r="U148" i="1"/>
  <c r="AV148" i="1"/>
  <c r="AD148" i="1"/>
  <c r="Z148" i="1"/>
  <c r="T148" i="1"/>
  <c r="AL148" i="1"/>
  <c r="BN148" i="1"/>
  <c r="BC148" i="1"/>
  <c r="AF148" i="1"/>
  <c r="AZ148" i="1"/>
  <c r="AI148" i="1"/>
  <c r="AW148" i="1"/>
  <c r="Y148" i="1"/>
  <c r="BE148" i="1"/>
  <c r="AU148" i="1"/>
  <c r="BL148" i="1"/>
  <c r="W148" i="1"/>
  <c r="BJ148" i="1"/>
  <c r="BD148" i="1"/>
  <c r="AM148" i="1"/>
  <c r="AB148" i="1"/>
  <c r="BB148" i="1"/>
  <c r="AR148" i="1"/>
  <c r="BM148" i="1"/>
  <c r="BK148" i="1"/>
  <c r="AX148" i="1"/>
  <c r="BI148" i="1"/>
  <c r="AH148" i="1"/>
  <c r="BH148" i="1"/>
  <c r="AQ148" i="1"/>
  <c r="Q148" i="1" l="1"/>
  <c r="P148" i="1"/>
  <c r="J149" i="1" l="1"/>
  <c r="K149" i="1" s="1"/>
  <c r="L149" i="1" l="1"/>
  <c r="M149" i="1" s="1"/>
  <c r="N149" i="1" s="1"/>
  <c r="Y149" i="1" l="1"/>
  <c r="AK149" i="1"/>
  <c r="AN149" i="1"/>
  <c r="AZ149" i="1"/>
  <c r="AR149" i="1"/>
  <c r="W149" i="1"/>
  <c r="BH149" i="1"/>
  <c r="AC149" i="1"/>
  <c r="AQ149" i="1"/>
  <c r="AD149" i="1"/>
  <c r="AY149" i="1"/>
  <c r="Z149" i="1"/>
  <c r="R149" i="1"/>
  <c r="O149" i="1" s="1"/>
  <c r="AO149" i="1"/>
  <c r="BI149" i="1"/>
  <c r="AV149" i="1"/>
  <c r="BM149" i="1"/>
  <c r="BA149" i="1"/>
  <c r="AI149" i="1"/>
  <c r="AL149" i="1"/>
  <c r="BJ149" i="1"/>
  <c r="AF149" i="1"/>
  <c r="AX149" i="1"/>
  <c r="AG149" i="1"/>
  <c r="AM149" i="1"/>
  <c r="AE149" i="1"/>
  <c r="AJ149" i="1"/>
  <c r="V149" i="1"/>
  <c r="BK149" i="1"/>
  <c r="AW149" i="1"/>
  <c r="S149" i="1"/>
  <c r="AU149" i="1"/>
  <c r="BO149" i="1"/>
  <c r="T149" i="1"/>
  <c r="BD149" i="1"/>
  <c r="AT149" i="1"/>
  <c r="BL149" i="1"/>
  <c r="AS149" i="1"/>
  <c r="BC149" i="1"/>
  <c r="BB149" i="1"/>
  <c r="AA149" i="1"/>
  <c r="BE149" i="1"/>
  <c r="AH149" i="1"/>
  <c r="U149" i="1"/>
  <c r="X149" i="1"/>
  <c r="BF149" i="1"/>
  <c r="BN149" i="1"/>
  <c r="AB149" i="1"/>
  <c r="BG149" i="1"/>
  <c r="AP149" i="1"/>
  <c r="P149" i="1" l="1"/>
  <c r="Q149" i="1"/>
  <c r="J150" i="1" s="1"/>
  <c r="K150" i="1" l="1"/>
  <c r="L150" i="1" l="1"/>
  <c r="M150" i="1" s="1"/>
  <c r="N150" i="1" s="1"/>
  <c r="BL150" i="1" l="1"/>
  <c r="AX150" i="1"/>
  <c r="AV150" i="1"/>
  <c r="AD150" i="1"/>
  <c r="AA150" i="1"/>
  <c r="AZ150" i="1"/>
  <c r="AI150" i="1"/>
  <c r="BM150" i="1"/>
  <c r="V150" i="1"/>
  <c r="AG150" i="1"/>
  <c r="W150" i="1"/>
  <c r="AT150" i="1"/>
  <c r="BB150" i="1"/>
  <c r="AL150" i="1"/>
  <c r="AU150" i="1"/>
  <c r="R150" i="1"/>
  <c r="O150" i="1" s="1"/>
  <c r="BK150" i="1"/>
  <c r="BE150" i="1"/>
  <c r="AH150" i="1"/>
  <c r="S150" i="1"/>
  <c r="AQ150" i="1"/>
  <c r="AN150" i="1"/>
  <c r="Z150" i="1"/>
  <c r="BF150" i="1"/>
  <c r="BA150" i="1"/>
  <c r="AR150" i="1"/>
  <c r="BC150" i="1"/>
  <c r="BH150" i="1"/>
  <c r="AJ150" i="1"/>
  <c r="BD150" i="1"/>
  <c r="U150" i="1"/>
  <c r="AO150" i="1"/>
  <c r="BG150" i="1"/>
  <c r="X150" i="1"/>
  <c r="AP150" i="1"/>
  <c r="BN150" i="1"/>
  <c r="AE150" i="1"/>
  <c r="BI150" i="1"/>
  <c r="BO150" i="1"/>
  <c r="Y150" i="1"/>
  <c r="AK150" i="1"/>
  <c r="AW150" i="1"/>
  <c r="AY150" i="1"/>
  <c r="AB150" i="1"/>
  <c r="AF150" i="1"/>
  <c r="T150" i="1"/>
  <c r="AM150" i="1"/>
  <c r="AC150" i="1"/>
  <c r="AS150" i="1"/>
  <c r="BJ150" i="1"/>
  <c r="P150" i="1" l="1"/>
  <c r="Q150" i="1"/>
  <c r="J151" i="1" l="1"/>
  <c r="K151" i="1" s="1"/>
  <c r="L151" i="1" l="1"/>
  <c r="M151" i="1" s="1"/>
  <c r="N151" i="1" s="1"/>
  <c r="AD151" i="1" l="1"/>
  <c r="AT151" i="1"/>
  <c r="R151" i="1"/>
  <c r="O151" i="1" s="1"/>
  <c r="AI151" i="1"/>
  <c r="BO151" i="1"/>
  <c r="Y151" i="1"/>
  <c r="AY151" i="1"/>
  <c r="AC151" i="1"/>
  <c r="S151" i="1"/>
  <c r="BE151" i="1"/>
  <c r="T151" i="1"/>
  <c r="AU151" i="1"/>
  <c r="AH151" i="1"/>
  <c r="Z151" i="1"/>
  <c r="AE151" i="1"/>
  <c r="BJ151" i="1"/>
  <c r="AP151" i="1"/>
  <c r="AG151" i="1"/>
  <c r="AM151" i="1"/>
  <c r="BL151" i="1"/>
  <c r="BD151" i="1"/>
  <c r="BM151" i="1"/>
  <c r="BH151" i="1"/>
  <c r="AJ151" i="1"/>
  <c r="AA151" i="1"/>
  <c r="BG151" i="1"/>
  <c r="AN151" i="1"/>
  <c r="AK151" i="1"/>
  <c r="BF151" i="1"/>
  <c r="BK151" i="1"/>
  <c r="AX151" i="1"/>
  <c r="AL151" i="1"/>
  <c r="BI151" i="1"/>
  <c r="V151" i="1"/>
  <c r="U151" i="1"/>
  <c r="AO151" i="1"/>
  <c r="AR151" i="1"/>
  <c r="BC151" i="1"/>
  <c r="AF151" i="1"/>
  <c r="AZ151" i="1"/>
  <c r="BN151" i="1"/>
  <c r="AS151" i="1"/>
  <c r="X151" i="1"/>
  <c r="BB151" i="1"/>
  <c r="AV151" i="1"/>
  <c r="AQ151" i="1"/>
  <c r="W151" i="1"/>
  <c r="BA151" i="1"/>
  <c r="AW151" i="1"/>
  <c r="AB151" i="1"/>
  <c r="P151" i="1" l="1"/>
  <c r="Q151" i="1"/>
  <c r="J152" i="1" l="1"/>
  <c r="K152" i="1" s="1"/>
  <c r="L152" i="1" l="1"/>
  <c r="M152" i="1" s="1"/>
  <c r="N152" i="1" s="1"/>
  <c r="AL152" i="1" l="1"/>
  <c r="AS152" i="1"/>
  <c r="T152" i="1"/>
  <c r="BJ152" i="1"/>
  <c r="AH152" i="1"/>
  <c r="AD152" i="1"/>
  <c r="BH152" i="1"/>
  <c r="Y152" i="1"/>
  <c r="BN152" i="1"/>
  <c r="AK152" i="1"/>
  <c r="BC152" i="1"/>
  <c r="AF152" i="1"/>
  <c r="R152" i="1"/>
  <c r="O152" i="1" s="1"/>
  <c r="AC152" i="1"/>
  <c r="U152" i="1"/>
  <c r="BI152" i="1"/>
  <c r="BB152" i="1"/>
  <c r="AP152" i="1"/>
  <c r="BA152" i="1"/>
  <c r="AG152" i="1"/>
  <c r="AO152" i="1"/>
  <c r="AU152" i="1"/>
  <c r="AT152" i="1"/>
  <c r="BO152" i="1"/>
  <c r="S152" i="1"/>
  <c r="AZ152" i="1"/>
  <c r="AR152" i="1"/>
  <c r="BM152" i="1"/>
  <c r="AQ152" i="1"/>
  <c r="BL152" i="1"/>
  <c r="AB152" i="1"/>
  <c r="AV152" i="1"/>
  <c r="Z152" i="1"/>
  <c r="X152" i="1"/>
  <c r="AA152" i="1"/>
  <c r="AY152" i="1"/>
  <c r="AW152" i="1"/>
  <c r="BE152" i="1"/>
  <c r="AJ152" i="1"/>
  <c r="AI152" i="1"/>
  <c r="BG152" i="1"/>
  <c r="AX152" i="1"/>
  <c r="V152" i="1"/>
  <c r="BK152" i="1"/>
  <c r="BD152" i="1"/>
  <c r="AM152" i="1"/>
  <c r="AE152" i="1"/>
  <c r="BF152" i="1"/>
  <c r="AN152" i="1"/>
  <c r="W152" i="1"/>
  <c r="Q152" i="1" l="1"/>
  <c r="P152" i="1"/>
  <c r="J153" i="1" l="1"/>
  <c r="K153" i="1" s="1"/>
  <c r="L153" i="1" l="1"/>
  <c r="M153" i="1" s="1"/>
  <c r="N153" i="1" s="1"/>
  <c r="R153" i="1" l="1"/>
  <c r="O153" i="1" s="1"/>
  <c r="BM153" i="1"/>
  <c r="AU153" i="1"/>
  <c r="AT153" i="1"/>
  <c r="BJ153" i="1"/>
  <c r="BK153" i="1"/>
  <c r="AV153" i="1"/>
  <c r="BI153" i="1"/>
  <c r="AC153" i="1"/>
  <c r="AW153" i="1"/>
  <c r="AJ153" i="1"/>
  <c r="AL153" i="1"/>
  <c r="U153" i="1"/>
  <c r="AI153" i="1"/>
  <c r="AO153" i="1"/>
  <c r="AM153" i="1"/>
  <c r="AA153" i="1"/>
  <c r="W153" i="1"/>
  <c r="V153" i="1"/>
  <c r="AD153" i="1"/>
  <c r="BD153" i="1"/>
  <c r="AK153" i="1"/>
  <c r="BG153" i="1"/>
  <c r="AG153" i="1"/>
  <c r="AY153" i="1"/>
  <c r="AN153" i="1"/>
  <c r="BA153" i="1"/>
  <c r="BH153" i="1"/>
  <c r="Z153" i="1"/>
  <c r="T153" i="1"/>
  <c r="AR153" i="1"/>
  <c r="AQ153" i="1"/>
  <c r="AB153" i="1"/>
  <c r="BF153" i="1"/>
  <c r="BL153" i="1"/>
  <c r="AP153" i="1"/>
  <c r="AH153" i="1"/>
  <c r="BE153" i="1"/>
  <c r="AS153" i="1"/>
  <c r="AF153" i="1"/>
  <c r="AE153" i="1"/>
  <c r="AX153" i="1"/>
  <c r="Y153" i="1"/>
  <c r="BO153" i="1"/>
  <c r="BN153" i="1"/>
  <c r="S153" i="1"/>
  <c r="AZ153" i="1"/>
  <c r="X153" i="1"/>
  <c r="BC153" i="1"/>
  <c r="BB153" i="1"/>
  <c r="P153" i="1" l="1"/>
  <c r="Q153" i="1"/>
  <c r="J154" i="1" l="1"/>
  <c r="K154" i="1" s="1"/>
  <c r="L154" i="1" l="1"/>
  <c r="M154" i="1" s="1"/>
  <c r="N154" i="1" s="1"/>
  <c r="S154" i="1" l="1"/>
  <c r="AB154" i="1"/>
  <c r="BB154" i="1"/>
  <c r="U154" i="1"/>
  <c r="BO154" i="1"/>
  <c r="BA154" i="1"/>
  <c r="BN154" i="1"/>
  <c r="AT154" i="1"/>
  <c r="AF154" i="1"/>
  <c r="AS154" i="1"/>
  <c r="BH154" i="1"/>
  <c r="AU154" i="1"/>
  <c r="R154" i="1"/>
  <c r="O154" i="1" s="1"/>
  <c r="BM154" i="1"/>
  <c r="AW154" i="1"/>
  <c r="BI154" i="1"/>
  <c r="AK154" i="1"/>
  <c r="AN154" i="1"/>
  <c r="AM154" i="1"/>
  <c r="X154" i="1"/>
  <c r="BK154" i="1"/>
  <c r="AV154" i="1"/>
  <c r="AJ154" i="1"/>
  <c r="AA154" i="1"/>
  <c r="BD154" i="1"/>
  <c r="BJ154" i="1"/>
  <c r="AE154" i="1"/>
  <c r="AY154" i="1"/>
  <c r="AX154" i="1"/>
  <c r="AI154" i="1"/>
  <c r="AQ154" i="1"/>
  <c r="AL154" i="1"/>
  <c r="BG154" i="1"/>
  <c r="AZ154" i="1"/>
  <c r="AG154" i="1"/>
  <c r="AC154" i="1"/>
  <c r="V154" i="1"/>
  <c r="AH154" i="1"/>
  <c r="AD154" i="1"/>
  <c r="Y154" i="1"/>
  <c r="AP154" i="1"/>
  <c r="BF154" i="1"/>
  <c r="Z154" i="1"/>
  <c r="BC154" i="1"/>
  <c r="T154" i="1"/>
  <c r="AO154" i="1"/>
  <c r="BE154" i="1"/>
  <c r="W154" i="1"/>
  <c r="AR154" i="1"/>
  <c r="BL154" i="1"/>
  <c r="Q154" i="1" l="1"/>
  <c r="P154" i="1"/>
  <c r="J155" i="1" l="1"/>
  <c r="K155" i="1" s="1"/>
  <c r="L155" i="1" l="1"/>
  <c r="M155" i="1" s="1"/>
  <c r="N155" i="1" s="1"/>
  <c r="AI155" i="1" l="1"/>
  <c r="AM155" i="1"/>
  <c r="AK155" i="1"/>
  <c r="AL155" i="1"/>
  <c r="AZ155" i="1"/>
  <c r="BK155" i="1"/>
  <c r="AD155" i="1"/>
  <c r="AU155" i="1"/>
  <c r="AH155" i="1"/>
  <c r="AX155" i="1"/>
  <c r="BO155" i="1"/>
  <c r="BH155" i="1"/>
  <c r="BM155" i="1"/>
  <c r="AC155" i="1"/>
  <c r="AW155" i="1"/>
  <c r="Z155" i="1"/>
  <c r="U155" i="1"/>
  <c r="BC155" i="1"/>
  <c r="BE155" i="1"/>
  <c r="AT155" i="1"/>
  <c r="AB155" i="1"/>
  <c r="R155" i="1"/>
  <c r="O155" i="1" s="1"/>
  <c r="AP155" i="1"/>
  <c r="AA155" i="1"/>
  <c r="BD155" i="1"/>
  <c r="AF155" i="1"/>
  <c r="BI155" i="1"/>
  <c r="AN155" i="1"/>
  <c r="AY155" i="1"/>
  <c r="W155" i="1"/>
  <c r="AR155" i="1"/>
  <c r="V155" i="1"/>
  <c r="AG155" i="1"/>
  <c r="BN155" i="1"/>
  <c r="Y155" i="1"/>
  <c r="AE155" i="1"/>
  <c r="AV155" i="1"/>
  <c r="BF155" i="1"/>
  <c r="BA155" i="1"/>
  <c r="AQ155" i="1"/>
  <c r="BL155" i="1"/>
  <c r="BB155" i="1"/>
  <c r="BG155" i="1"/>
  <c r="BJ155" i="1"/>
  <c r="AO155" i="1"/>
  <c r="AJ155" i="1"/>
  <c r="T155" i="1"/>
  <c r="S155" i="1"/>
  <c r="AS155" i="1"/>
  <c r="X155" i="1"/>
  <c r="Q155" i="1" l="1"/>
  <c r="P155" i="1"/>
  <c r="J156" i="1" l="1"/>
  <c r="K156" i="1" s="1"/>
  <c r="L156" i="1" l="1"/>
  <c r="M156" i="1" s="1"/>
  <c r="N156" i="1" s="1"/>
  <c r="AL156" i="1" l="1"/>
  <c r="AI156" i="1"/>
  <c r="R156" i="1"/>
  <c r="O156" i="1" s="1"/>
  <c r="AX156" i="1"/>
  <c r="AM156" i="1"/>
  <c r="X156" i="1"/>
  <c r="BA156" i="1"/>
  <c r="BL156" i="1"/>
  <c r="BH156" i="1"/>
  <c r="BE156" i="1"/>
  <c r="AD156" i="1"/>
  <c r="AJ156" i="1"/>
  <c r="AA156" i="1"/>
  <c r="BI156" i="1"/>
  <c r="BN156" i="1"/>
  <c r="Z156" i="1"/>
  <c r="BG156" i="1"/>
  <c r="AW156" i="1"/>
  <c r="V156" i="1"/>
  <c r="BK156" i="1"/>
  <c r="BM156" i="1"/>
  <c r="BJ156" i="1"/>
  <c r="AR156" i="1"/>
  <c r="BF156" i="1"/>
  <c r="AK156" i="1"/>
  <c r="AF156" i="1"/>
  <c r="AE156" i="1"/>
  <c r="AY156" i="1"/>
  <c r="AV156" i="1"/>
  <c r="BC156" i="1"/>
  <c r="BD156" i="1"/>
  <c r="T156" i="1"/>
  <c r="S156" i="1"/>
  <c r="AO156" i="1"/>
  <c r="AC156" i="1"/>
  <c r="BB156" i="1"/>
  <c r="AH156" i="1"/>
  <c r="AZ156" i="1"/>
  <c r="AN156" i="1"/>
  <c r="AQ156" i="1"/>
  <c r="AT156" i="1"/>
  <c r="AS156" i="1"/>
  <c r="AU156" i="1"/>
  <c r="AP156" i="1"/>
  <c r="AG156" i="1"/>
  <c r="AB156" i="1"/>
  <c r="W156" i="1"/>
  <c r="Y156" i="1"/>
  <c r="U156" i="1"/>
  <c r="BO156" i="1"/>
  <c r="P156" i="1" l="1"/>
  <c r="Q156" i="1"/>
  <c r="J157" i="1" l="1"/>
  <c r="K157" i="1" s="1"/>
  <c r="L157" i="1" l="1"/>
  <c r="M157" i="1" s="1"/>
  <c r="N157" i="1" s="1"/>
  <c r="BC157" i="1" l="1"/>
  <c r="BA157" i="1"/>
  <c r="BF157" i="1"/>
  <c r="AI157" i="1"/>
  <c r="AE157" i="1"/>
  <c r="BL157" i="1"/>
  <c r="V157" i="1"/>
  <c r="T157" i="1"/>
  <c r="AK157" i="1"/>
  <c r="AH157" i="1"/>
  <c r="AT157" i="1"/>
  <c r="BB157" i="1"/>
  <c r="R157" i="1"/>
  <c r="O157" i="1" s="1"/>
  <c r="Z157" i="1"/>
  <c r="BD157" i="1"/>
  <c r="AS157" i="1"/>
  <c r="BM157" i="1"/>
  <c r="BH157" i="1"/>
  <c r="AQ157" i="1"/>
  <c r="AL157" i="1"/>
  <c r="AF157" i="1"/>
  <c r="AG157" i="1"/>
  <c r="BK157" i="1"/>
  <c r="BE157" i="1"/>
  <c r="AV157" i="1"/>
  <c r="AU157" i="1"/>
  <c r="AD157" i="1"/>
  <c r="AX157" i="1"/>
  <c r="S157" i="1"/>
  <c r="AA157" i="1"/>
  <c r="BG157" i="1"/>
  <c r="BI157" i="1"/>
  <c r="AR157" i="1"/>
  <c r="U157" i="1"/>
  <c r="AZ157" i="1"/>
  <c r="AC157" i="1"/>
  <c r="X157" i="1"/>
  <c r="W157" i="1"/>
  <c r="AP157" i="1"/>
  <c r="AM157" i="1"/>
  <c r="AW157" i="1"/>
  <c r="AN157" i="1"/>
  <c r="AY157" i="1"/>
  <c r="Y157" i="1"/>
  <c r="AB157" i="1"/>
  <c r="BJ157" i="1"/>
  <c r="AJ157" i="1"/>
  <c r="BO157" i="1"/>
  <c r="BN157" i="1"/>
  <c r="AO157" i="1"/>
  <c r="Q157" i="1" l="1"/>
  <c r="P157" i="1"/>
  <c r="J158" i="1" l="1"/>
  <c r="K158" i="1" s="1"/>
  <c r="L158" i="1" l="1"/>
  <c r="M158" i="1" s="1"/>
  <c r="N158" i="1" s="1"/>
  <c r="W158" i="1" l="1"/>
  <c r="AQ158" i="1"/>
  <c r="BG158" i="1"/>
  <c r="AT158" i="1"/>
  <c r="R158" i="1"/>
  <c r="O158" i="1" s="1"/>
  <c r="AV158" i="1"/>
  <c r="BH158" i="1"/>
  <c r="S158" i="1"/>
  <c r="Y158" i="1"/>
  <c r="U158" i="1"/>
  <c r="AU158" i="1"/>
  <c r="AM158" i="1"/>
  <c r="AB158" i="1"/>
  <c r="BJ158" i="1"/>
  <c r="AG158" i="1"/>
  <c r="AF158" i="1"/>
  <c r="AX158" i="1"/>
  <c r="BD158" i="1"/>
  <c r="BC158" i="1"/>
  <c r="AH158" i="1"/>
  <c r="AD158" i="1"/>
  <c r="Z158" i="1"/>
  <c r="BA158" i="1"/>
  <c r="AE158" i="1"/>
  <c r="AA158" i="1"/>
  <c r="BE158" i="1"/>
  <c r="AZ158" i="1"/>
  <c r="T158" i="1"/>
  <c r="BO158" i="1"/>
  <c r="AR158" i="1"/>
  <c r="X158" i="1"/>
  <c r="BL158" i="1"/>
  <c r="AP158" i="1"/>
  <c r="BM158" i="1"/>
  <c r="BI158" i="1"/>
  <c r="AK158" i="1"/>
  <c r="BN158" i="1"/>
  <c r="BF158" i="1"/>
  <c r="AY158" i="1"/>
  <c r="AN158" i="1"/>
  <c r="AC158" i="1"/>
  <c r="AJ158" i="1"/>
  <c r="AW158" i="1"/>
  <c r="AS158" i="1"/>
  <c r="AO158" i="1"/>
  <c r="AI158" i="1"/>
  <c r="BK158" i="1"/>
  <c r="V158" i="1"/>
  <c r="AL158" i="1"/>
  <c r="BB158" i="1"/>
  <c r="P158" i="1" l="1"/>
  <c r="Q158" i="1"/>
  <c r="J159" i="1" l="1"/>
  <c r="K159" i="1" s="1"/>
  <c r="L159" i="1" l="1"/>
  <c r="M159" i="1" s="1"/>
  <c r="N159" i="1" s="1"/>
  <c r="R159" i="1" l="1"/>
  <c r="O159" i="1" s="1"/>
  <c r="AL159" i="1"/>
  <c r="BN159" i="1"/>
  <c r="AW159" i="1"/>
  <c r="BE159" i="1"/>
  <c r="X159" i="1"/>
  <c r="AI159" i="1"/>
  <c r="BD159" i="1"/>
  <c r="AY159" i="1"/>
  <c r="V159" i="1"/>
  <c r="AQ159" i="1"/>
  <c r="AH159" i="1"/>
  <c r="U159" i="1"/>
  <c r="BI159" i="1"/>
  <c r="Z159" i="1"/>
  <c r="AF159" i="1"/>
  <c r="AP159" i="1"/>
  <c r="BH159" i="1"/>
  <c r="BM159" i="1"/>
  <c r="AR159" i="1"/>
  <c r="AZ159" i="1"/>
  <c r="BJ159" i="1"/>
  <c r="AN159" i="1"/>
  <c r="AA159" i="1"/>
  <c r="BL159" i="1"/>
  <c r="AS159" i="1"/>
  <c r="BA159" i="1"/>
  <c r="AX159" i="1"/>
  <c r="BB159" i="1"/>
  <c r="W159" i="1"/>
  <c r="AD159" i="1"/>
  <c r="AV159" i="1"/>
  <c r="BF159" i="1"/>
  <c r="AJ159" i="1"/>
  <c r="AU159" i="1"/>
  <c r="AK159" i="1"/>
  <c r="AO159" i="1"/>
  <c r="AM159" i="1"/>
  <c r="BG159" i="1"/>
  <c r="BO159" i="1"/>
  <c r="BK159" i="1"/>
  <c r="AT159" i="1"/>
  <c r="Y159" i="1"/>
  <c r="T159" i="1"/>
  <c r="AB159" i="1"/>
  <c r="S159" i="1"/>
  <c r="BC159" i="1"/>
  <c r="AG159" i="1"/>
  <c r="AC159" i="1"/>
  <c r="AE159" i="1"/>
  <c r="Q159" i="1" l="1"/>
  <c r="P159" i="1"/>
  <c r="J160" i="1" l="1"/>
  <c r="K160" i="1" s="1"/>
  <c r="L160" i="1" l="1"/>
  <c r="M160" i="1" s="1"/>
  <c r="N160" i="1" s="1"/>
  <c r="AJ160" i="1" l="1"/>
  <c r="BK160" i="1"/>
  <c r="BM160" i="1"/>
  <c r="AY160" i="1"/>
  <c r="BG160" i="1"/>
  <c r="BH160" i="1"/>
  <c r="R160" i="1"/>
  <c r="O160" i="1" s="1"/>
  <c r="AK160" i="1"/>
  <c r="AH160" i="1"/>
  <c r="AV160" i="1"/>
  <c r="AQ160" i="1"/>
  <c r="AI160" i="1"/>
  <c r="AR160" i="1"/>
  <c r="T160" i="1"/>
  <c r="BN160" i="1"/>
  <c r="AU160" i="1"/>
  <c r="BA160" i="1"/>
  <c r="AE160" i="1"/>
  <c r="AX160" i="1"/>
  <c r="AL160" i="1"/>
  <c r="BC160" i="1"/>
  <c r="BD160" i="1"/>
  <c r="AZ160" i="1"/>
  <c r="AG160" i="1"/>
  <c r="BL160" i="1"/>
  <c r="AW160" i="1"/>
  <c r="AA160" i="1"/>
  <c r="BJ160" i="1"/>
  <c r="AC160" i="1"/>
  <c r="AF160" i="1"/>
  <c r="U160" i="1"/>
  <c r="W160" i="1"/>
  <c r="S160" i="1"/>
  <c r="BE160" i="1"/>
  <c r="V160" i="1"/>
  <c r="AM160" i="1"/>
  <c r="BO160" i="1"/>
  <c r="AO160" i="1"/>
  <c r="BB160" i="1"/>
  <c r="AT160" i="1"/>
  <c r="BI160" i="1"/>
  <c r="AN160" i="1"/>
  <c r="Z160" i="1"/>
  <c r="BF160" i="1"/>
  <c r="AD160" i="1"/>
  <c r="X160" i="1"/>
  <c r="Y160" i="1"/>
  <c r="AP160" i="1"/>
  <c r="AS160" i="1"/>
  <c r="AB160" i="1"/>
  <c r="P160" i="1" l="1"/>
  <c r="Q160" i="1"/>
  <c r="J161" i="1" s="1"/>
  <c r="K161" i="1" l="1"/>
  <c r="L161" i="1" l="1"/>
  <c r="M161" i="1" s="1"/>
  <c r="N161" i="1" s="1"/>
  <c r="Z161" i="1" l="1"/>
  <c r="AR161" i="1"/>
  <c r="AG161" i="1"/>
  <c r="AU161" i="1"/>
  <c r="U161" i="1"/>
  <c r="W161" i="1"/>
  <c r="R161" i="1"/>
  <c r="O161" i="1" s="1"/>
  <c r="AQ161" i="1"/>
  <c r="BG161" i="1"/>
  <c r="AP161" i="1"/>
  <c r="AW161" i="1"/>
  <c r="BH161" i="1"/>
  <c r="AI161" i="1"/>
  <c r="BM161" i="1"/>
  <c r="BL161" i="1"/>
  <c r="AD161" i="1"/>
  <c r="BC161" i="1"/>
  <c r="BA161" i="1"/>
  <c r="AE161" i="1"/>
  <c r="AH161" i="1"/>
  <c r="AZ161" i="1"/>
  <c r="BB161" i="1"/>
  <c r="AV161" i="1"/>
  <c r="AN161" i="1"/>
  <c r="V161" i="1"/>
  <c r="AL161" i="1"/>
  <c r="AK161" i="1"/>
  <c r="BD161" i="1"/>
  <c r="AM161" i="1"/>
  <c r="AY161" i="1"/>
  <c r="AS161" i="1"/>
  <c r="AA161" i="1"/>
  <c r="AO161" i="1"/>
  <c r="S161" i="1"/>
  <c r="T161" i="1"/>
  <c r="BE161" i="1"/>
  <c r="AT161" i="1"/>
  <c r="BN161" i="1"/>
  <c r="BO161" i="1"/>
  <c r="Y161" i="1"/>
  <c r="X161" i="1"/>
  <c r="BF161" i="1"/>
  <c r="BK161" i="1"/>
  <c r="AF161" i="1"/>
  <c r="AC161" i="1"/>
  <c r="AJ161" i="1"/>
  <c r="AX161" i="1"/>
  <c r="BI161" i="1"/>
  <c r="AB161" i="1"/>
  <c r="BJ161" i="1"/>
  <c r="P161" i="1" l="1"/>
  <c r="Q161" i="1"/>
  <c r="J162" i="1" s="1"/>
  <c r="K162" i="1" l="1"/>
  <c r="L162" i="1" l="1"/>
  <c r="M162" i="1" s="1"/>
  <c r="N162" i="1" s="1"/>
  <c r="BJ162" i="1" l="1"/>
  <c r="AX162" i="1"/>
  <c r="AR162" i="1"/>
  <c r="AG162" i="1"/>
  <c r="BA162" i="1"/>
  <c r="BH162" i="1"/>
  <c r="R162" i="1"/>
  <c r="O162" i="1" s="1"/>
  <c r="AT162" i="1"/>
  <c r="AC162" i="1"/>
  <c r="BO162" i="1"/>
  <c r="AB162" i="1"/>
  <c r="AO162" i="1"/>
  <c r="BM162" i="1"/>
  <c r="AW162" i="1"/>
  <c r="BN162" i="1"/>
  <c r="BL162" i="1"/>
  <c r="W162" i="1"/>
  <c r="AF162" i="1"/>
  <c r="BG162" i="1"/>
  <c r="BC162" i="1"/>
  <c r="AS162" i="1"/>
  <c r="BD162" i="1"/>
  <c r="AP162" i="1"/>
  <c r="BB162" i="1"/>
  <c r="BF162" i="1"/>
  <c r="AQ162" i="1"/>
  <c r="AM162" i="1"/>
  <c r="AY162" i="1"/>
  <c r="AZ162" i="1"/>
  <c r="AN162" i="1"/>
  <c r="Y162" i="1"/>
  <c r="AK162" i="1"/>
  <c r="S162" i="1"/>
  <c r="AD162" i="1"/>
  <c r="Z162" i="1"/>
  <c r="AL162" i="1"/>
  <c r="AA162" i="1"/>
  <c r="AI162" i="1"/>
  <c r="X162" i="1"/>
  <c r="AH162" i="1"/>
  <c r="AJ162" i="1"/>
  <c r="U162" i="1"/>
  <c r="T162" i="1"/>
  <c r="BI162" i="1"/>
  <c r="BE162" i="1"/>
  <c r="V162" i="1"/>
  <c r="AV162" i="1"/>
  <c r="BK162" i="1"/>
  <c r="AU162" i="1"/>
  <c r="AE162" i="1"/>
  <c r="Q162" i="1" l="1"/>
  <c r="P162" i="1"/>
  <c r="J163" i="1" l="1"/>
  <c r="K163" i="1" s="1"/>
  <c r="L163" i="1" l="1"/>
  <c r="M163" i="1" s="1"/>
  <c r="N163" i="1" s="1"/>
  <c r="AV163" i="1" l="1"/>
  <c r="BN163" i="1"/>
  <c r="AB163" i="1"/>
  <c r="AP163" i="1"/>
  <c r="AU163" i="1"/>
  <c r="BL163" i="1"/>
  <c r="BI163" i="1"/>
  <c r="R163" i="1"/>
  <c r="O163" i="1" s="1"/>
  <c r="AI163" i="1"/>
  <c r="BJ163" i="1"/>
  <c r="BE163" i="1"/>
  <c r="BK163" i="1"/>
  <c r="AX163" i="1"/>
  <c r="BF163" i="1"/>
  <c r="AN163" i="1"/>
  <c r="AE163" i="1"/>
  <c r="AW163" i="1"/>
  <c r="AY163" i="1"/>
  <c r="AS163" i="1"/>
  <c r="BA163" i="1"/>
  <c r="AG163" i="1"/>
  <c r="AO163" i="1"/>
  <c r="AJ163" i="1"/>
  <c r="AZ163" i="1"/>
  <c r="AQ163" i="1"/>
  <c r="BB163" i="1"/>
  <c r="AF163" i="1"/>
  <c r="AM163" i="1"/>
  <c r="X163" i="1"/>
  <c r="BG163" i="1"/>
  <c r="BM163" i="1"/>
  <c r="AT163" i="1"/>
  <c r="AK163" i="1"/>
  <c r="W163" i="1"/>
  <c r="AL163" i="1"/>
  <c r="BC163" i="1"/>
  <c r="AR163" i="1"/>
  <c r="BH163" i="1"/>
  <c r="Y163" i="1"/>
  <c r="T163" i="1"/>
  <c r="V163" i="1"/>
  <c r="BO163" i="1"/>
  <c r="Z163" i="1"/>
  <c r="U163" i="1"/>
  <c r="AC163" i="1"/>
  <c r="AA163" i="1"/>
  <c r="AH163" i="1"/>
  <c r="S163" i="1"/>
  <c r="AD163" i="1"/>
  <c r="BD163" i="1"/>
  <c r="Q163" i="1" l="1"/>
  <c r="P163" i="1"/>
  <c r="J164" i="1" l="1"/>
  <c r="K164" i="1" s="1"/>
  <c r="L164" i="1" l="1"/>
  <c r="M164" i="1" s="1"/>
  <c r="N164" i="1" s="1"/>
  <c r="R164" i="1" l="1"/>
  <c r="O164" i="1" s="1"/>
  <c r="BG164" i="1"/>
  <c r="AO164" i="1"/>
  <c r="BH164" i="1"/>
  <c r="AC164" i="1"/>
  <c r="BB164" i="1"/>
  <c r="AK164" i="1"/>
  <c r="AD164" i="1"/>
  <c r="S164" i="1"/>
  <c r="AH164" i="1"/>
  <c r="BC164" i="1"/>
  <c r="AB164" i="1"/>
  <c r="V164" i="1"/>
  <c r="AS164" i="1"/>
  <c r="T164" i="1"/>
  <c r="Y164" i="1"/>
  <c r="BJ164" i="1"/>
  <c r="BE164" i="1"/>
  <c r="AP164" i="1"/>
  <c r="BK164" i="1"/>
  <c r="AX164" i="1"/>
  <c r="BM164" i="1"/>
  <c r="AU164" i="1"/>
  <c r="AM164" i="1"/>
  <c r="AF164" i="1"/>
  <c r="BA164" i="1"/>
  <c r="AL164" i="1"/>
  <c r="BN164" i="1"/>
  <c r="U164" i="1"/>
  <c r="AW164" i="1"/>
  <c r="BD164" i="1"/>
  <c r="AI164" i="1"/>
  <c r="BO164" i="1"/>
  <c r="AJ164" i="1"/>
  <c r="AQ164" i="1"/>
  <c r="X164" i="1"/>
  <c r="AE164" i="1"/>
  <c r="Z164" i="1"/>
  <c r="AY164" i="1"/>
  <c r="BI164" i="1"/>
  <c r="AN164" i="1"/>
  <c r="W164" i="1"/>
  <c r="BL164" i="1"/>
  <c r="AG164" i="1"/>
  <c r="AT164" i="1"/>
  <c r="AZ164" i="1"/>
  <c r="BF164" i="1"/>
  <c r="AV164" i="1"/>
  <c r="AR164" i="1"/>
  <c r="AA164" i="1"/>
  <c r="Q164" i="1" l="1"/>
  <c r="P164" i="1"/>
  <c r="J165" i="1" l="1"/>
  <c r="K165" i="1" s="1"/>
  <c r="L165" i="1" l="1"/>
  <c r="M165" i="1" s="1"/>
  <c r="N165" i="1" s="1"/>
  <c r="U165" i="1" l="1"/>
  <c r="V165" i="1"/>
  <c r="AT165" i="1"/>
  <c r="BA165" i="1"/>
  <c r="BF165" i="1"/>
  <c r="R165" i="1"/>
  <c r="O165" i="1" s="1"/>
  <c r="Y165" i="1"/>
  <c r="W165" i="1"/>
  <c r="BM165" i="1"/>
  <c r="S165" i="1"/>
  <c r="AZ165" i="1"/>
  <c r="AA165" i="1"/>
  <c r="T165" i="1"/>
  <c r="AB165" i="1"/>
  <c r="BI165" i="1"/>
  <c r="BO165" i="1"/>
  <c r="BN165" i="1"/>
  <c r="AN165" i="1"/>
  <c r="BE165" i="1"/>
  <c r="X165" i="1"/>
  <c r="BK165" i="1"/>
  <c r="AV165" i="1"/>
  <c r="BH165" i="1"/>
  <c r="BJ165" i="1"/>
  <c r="AK165" i="1"/>
  <c r="AU165" i="1"/>
  <c r="AC165" i="1"/>
  <c r="AH165" i="1"/>
  <c r="BL165" i="1"/>
  <c r="AJ165" i="1"/>
  <c r="AI165" i="1"/>
  <c r="AO165" i="1"/>
  <c r="AW165" i="1"/>
  <c r="AF165" i="1"/>
  <c r="AR165" i="1"/>
  <c r="BC165" i="1"/>
  <c r="AE165" i="1"/>
  <c r="AY165" i="1"/>
  <c r="AS165" i="1"/>
  <c r="AG165" i="1"/>
  <c r="AD165" i="1"/>
  <c r="BB165" i="1"/>
  <c r="BD165" i="1"/>
  <c r="AM165" i="1"/>
  <c r="AL165" i="1"/>
  <c r="BG165" i="1"/>
  <c r="AP165" i="1"/>
  <c r="AX165" i="1"/>
  <c r="AQ165" i="1"/>
  <c r="Z165" i="1"/>
  <c r="Q165" i="1" l="1"/>
  <c r="P165" i="1"/>
  <c r="J166" i="1" l="1"/>
  <c r="K166" i="1" s="1"/>
  <c r="L166" i="1" l="1"/>
  <c r="M166" i="1" s="1"/>
  <c r="N166" i="1" s="1"/>
  <c r="AR166" i="1" l="1"/>
  <c r="V166" i="1"/>
  <c r="X166" i="1"/>
  <c r="R166" i="1"/>
  <c r="O166" i="1" s="1"/>
  <c r="BK166" i="1"/>
  <c r="T166" i="1"/>
  <c r="AL166" i="1"/>
  <c r="AZ166" i="1"/>
  <c r="BE166" i="1"/>
  <c r="BG166" i="1"/>
  <c r="AQ166" i="1"/>
  <c r="BL166" i="1"/>
  <c r="BJ166" i="1"/>
  <c r="BC166" i="1"/>
  <c r="AV166" i="1"/>
  <c r="AJ166" i="1"/>
  <c r="AN166" i="1"/>
  <c r="AB166" i="1"/>
  <c r="BO166" i="1"/>
  <c r="W166" i="1"/>
  <c r="AI166" i="1"/>
  <c r="AH166" i="1"/>
  <c r="AA166" i="1"/>
  <c r="Z166" i="1"/>
  <c r="AT166" i="1"/>
  <c r="AM166" i="1"/>
  <c r="BH166" i="1"/>
  <c r="AU166" i="1"/>
  <c r="AY166" i="1"/>
  <c r="AF166" i="1"/>
  <c r="BD166" i="1"/>
  <c r="AS166" i="1"/>
  <c r="BF166" i="1"/>
  <c r="S166" i="1"/>
  <c r="AE166" i="1"/>
  <c r="U166" i="1"/>
  <c r="AP166" i="1"/>
  <c r="BB166" i="1"/>
  <c r="BN166" i="1"/>
  <c r="AG166" i="1"/>
  <c r="AO166" i="1"/>
  <c r="BA166" i="1"/>
  <c r="BM166" i="1"/>
  <c r="AX166" i="1"/>
  <c r="Y166" i="1"/>
  <c r="AK166" i="1"/>
  <c r="AW166" i="1"/>
  <c r="BI166" i="1"/>
  <c r="AC166" i="1"/>
  <c r="AD166" i="1"/>
  <c r="P166" i="1" l="1"/>
  <c r="Q166" i="1"/>
  <c r="J167" i="1" l="1"/>
  <c r="K167" i="1" s="1"/>
  <c r="L167" i="1" l="1"/>
  <c r="M167" i="1" s="1"/>
  <c r="N167" i="1" s="1"/>
  <c r="AT167" i="1" l="1"/>
  <c r="BG167" i="1"/>
  <c r="R167" i="1"/>
  <c r="O167" i="1" s="1"/>
  <c r="AR167" i="1"/>
  <c r="BB167" i="1"/>
  <c r="AW167" i="1"/>
  <c r="BH167" i="1"/>
  <c r="AY167" i="1"/>
  <c r="AH167" i="1"/>
  <c r="X167" i="1"/>
  <c r="AB167" i="1"/>
  <c r="AK167" i="1"/>
  <c r="BO167" i="1"/>
  <c r="AL167" i="1"/>
  <c r="AA167" i="1"/>
  <c r="AD167" i="1"/>
  <c r="BN167" i="1"/>
  <c r="Y167" i="1"/>
  <c r="BF167" i="1"/>
  <c r="AF167" i="1"/>
  <c r="AM167" i="1"/>
  <c r="AO167" i="1"/>
  <c r="T167" i="1"/>
  <c r="BJ167" i="1"/>
  <c r="AP167" i="1"/>
  <c r="U167" i="1"/>
  <c r="BC167" i="1"/>
  <c r="BD167" i="1"/>
  <c r="S167" i="1"/>
  <c r="AE167" i="1"/>
  <c r="AX167" i="1"/>
  <c r="AU167" i="1"/>
  <c r="BI167" i="1"/>
  <c r="BM167" i="1"/>
  <c r="AC167" i="1"/>
  <c r="AI167" i="1"/>
  <c r="AN167" i="1"/>
  <c r="AG167" i="1"/>
  <c r="BK167" i="1"/>
  <c r="V167" i="1"/>
  <c r="BL167" i="1"/>
  <c r="AQ167" i="1"/>
  <c r="BA167" i="1"/>
  <c r="AV167" i="1"/>
  <c r="W167" i="1"/>
  <c r="Z167" i="1"/>
  <c r="AZ167" i="1"/>
  <c r="AS167" i="1"/>
  <c r="BE167" i="1"/>
  <c r="AJ167" i="1"/>
  <c r="Q167" i="1" l="1"/>
  <c r="P167" i="1"/>
  <c r="J168" i="1" l="1"/>
  <c r="K168" i="1" s="1"/>
  <c r="L168" i="1" l="1"/>
  <c r="M168" i="1" s="1"/>
  <c r="N168" i="1" s="1"/>
  <c r="AE168" i="1" l="1"/>
  <c r="AH168" i="1"/>
  <c r="U168" i="1"/>
  <c r="BA168" i="1"/>
  <c r="R168" i="1"/>
  <c r="O168" i="1" s="1"/>
  <c r="BJ168" i="1"/>
  <c r="BC168" i="1"/>
  <c r="V168" i="1"/>
  <c r="AD168" i="1"/>
  <c r="AB168" i="1"/>
  <c r="BO168" i="1"/>
  <c r="AU168" i="1"/>
  <c r="AQ168" i="1"/>
  <c r="BH168" i="1"/>
  <c r="Y168" i="1"/>
  <c r="AX168" i="1"/>
  <c r="AP168" i="1"/>
  <c r="BL168" i="1"/>
  <c r="BN168" i="1"/>
  <c r="BG168" i="1"/>
  <c r="BD168" i="1"/>
  <c r="AA168" i="1"/>
  <c r="AS168" i="1"/>
  <c r="BM168" i="1"/>
  <c r="AW168" i="1"/>
  <c r="AT168" i="1"/>
  <c r="AG168" i="1"/>
  <c r="AC168" i="1"/>
  <c r="Z168" i="1"/>
  <c r="BK168" i="1"/>
  <c r="AV168" i="1"/>
  <c r="AZ168" i="1"/>
  <c r="AY168" i="1"/>
  <c r="BE168" i="1"/>
  <c r="AJ168" i="1"/>
  <c r="AI168" i="1"/>
  <c r="BB168" i="1"/>
  <c r="AK168" i="1"/>
  <c r="AF168" i="1"/>
  <c r="AM168" i="1"/>
  <c r="BI168" i="1"/>
  <c r="AN168" i="1"/>
  <c r="W168" i="1"/>
  <c r="BF168" i="1"/>
  <c r="AO168" i="1"/>
  <c r="T168" i="1"/>
  <c r="S168" i="1"/>
  <c r="AR168" i="1"/>
  <c r="X168" i="1"/>
  <c r="AL168" i="1"/>
  <c r="Q168" i="1" l="1"/>
  <c r="P168" i="1"/>
  <c r="J169" i="1" l="1"/>
  <c r="K169" i="1" s="1"/>
  <c r="L169" i="1" l="1"/>
  <c r="M169" i="1" s="1"/>
  <c r="N169" i="1" s="1"/>
  <c r="BJ169" i="1" l="1"/>
  <c r="AI169" i="1"/>
  <c r="AT169" i="1"/>
  <c r="AJ169" i="1"/>
  <c r="W169" i="1"/>
  <c r="BI169" i="1"/>
  <c r="V169" i="1"/>
  <c r="AZ169" i="1"/>
  <c r="AO169" i="1"/>
  <c r="AQ169" i="1"/>
  <c r="BL169" i="1"/>
  <c r="X169" i="1"/>
  <c r="BA169" i="1"/>
  <c r="BH169" i="1"/>
  <c r="Z169" i="1"/>
  <c r="BD169" i="1"/>
  <c r="AK169" i="1"/>
  <c r="AP169" i="1"/>
  <c r="AA169" i="1"/>
  <c r="S169" i="1"/>
  <c r="R169" i="1"/>
  <c r="O169" i="1" s="1"/>
  <c r="BE169" i="1"/>
  <c r="BM169" i="1"/>
  <c r="AV169" i="1"/>
  <c r="AU169" i="1"/>
  <c r="AL169" i="1"/>
  <c r="T169" i="1"/>
  <c r="AD169" i="1"/>
  <c r="AG169" i="1"/>
  <c r="AH169" i="1"/>
  <c r="AX169" i="1"/>
  <c r="BF169" i="1"/>
  <c r="AM169" i="1"/>
  <c r="U169" i="1"/>
  <c r="AW169" i="1"/>
  <c r="AR169" i="1"/>
  <c r="AY169" i="1"/>
  <c r="AN169" i="1"/>
  <c r="AC169" i="1"/>
  <c r="AB169" i="1"/>
  <c r="AS169" i="1"/>
  <c r="AF169" i="1"/>
  <c r="AE169" i="1"/>
  <c r="BK169" i="1"/>
  <c r="Y169" i="1"/>
  <c r="BO169" i="1"/>
  <c r="BN169" i="1"/>
  <c r="BG169" i="1"/>
  <c r="BC169" i="1"/>
  <c r="BB169" i="1"/>
  <c r="Q169" i="1" l="1"/>
  <c r="P169" i="1"/>
  <c r="J170" i="1" l="1"/>
  <c r="K170" i="1" s="1"/>
  <c r="L170" i="1" l="1"/>
  <c r="M170" i="1" s="1"/>
  <c r="N170" i="1" s="1"/>
  <c r="BI170" i="1" l="1"/>
  <c r="AN170" i="1"/>
  <c r="R170" i="1"/>
  <c r="O170" i="1" s="1"/>
  <c r="BO170" i="1"/>
  <c r="AS170" i="1"/>
  <c r="S170" i="1"/>
  <c r="AK170" i="1"/>
  <c r="AT170" i="1"/>
  <c r="AF170" i="1"/>
  <c r="AW170" i="1"/>
  <c r="BD170" i="1"/>
  <c r="BH170" i="1"/>
  <c r="AE170" i="1"/>
  <c r="AL170" i="1"/>
  <c r="AI170" i="1"/>
  <c r="AX170" i="1"/>
  <c r="BE170" i="1"/>
  <c r="Z170" i="1"/>
  <c r="AP170" i="1"/>
  <c r="BF170" i="1"/>
  <c r="BL170" i="1"/>
  <c r="U170" i="1"/>
  <c r="AG170" i="1"/>
  <c r="AC170" i="1"/>
  <c r="AA170" i="1"/>
  <c r="AJ170" i="1"/>
  <c r="BA170" i="1"/>
  <c r="AZ170" i="1"/>
  <c r="Y170" i="1"/>
  <c r="AO170" i="1"/>
  <c r="AB170" i="1"/>
  <c r="BC170" i="1"/>
  <c r="T170" i="1"/>
  <c r="AM170" i="1"/>
  <c r="BB170" i="1"/>
  <c r="BN170" i="1"/>
  <c r="BJ170" i="1"/>
  <c r="BM170" i="1"/>
  <c r="AY170" i="1"/>
  <c r="BK170" i="1"/>
  <c r="BG170" i="1"/>
  <c r="W170" i="1"/>
  <c r="AV170" i="1"/>
  <c r="AU170" i="1"/>
  <c r="AQ170" i="1"/>
  <c r="V170" i="1"/>
  <c r="AH170" i="1"/>
  <c r="AD170" i="1"/>
  <c r="X170" i="1"/>
  <c r="AR170" i="1"/>
  <c r="P170" i="1" l="1"/>
  <c r="Q170" i="1"/>
  <c r="J171" i="1" s="1"/>
  <c r="K171" i="1" l="1"/>
  <c r="L171" i="1" l="1"/>
  <c r="M171" i="1" s="1"/>
  <c r="N171" i="1" s="1"/>
  <c r="AV171" i="1" l="1"/>
  <c r="AJ171" i="1"/>
  <c r="AR171" i="1"/>
  <c r="R171" i="1"/>
  <c r="O171" i="1" s="1"/>
  <c r="AC171" i="1"/>
  <c r="Z171" i="1"/>
  <c r="X171" i="1"/>
  <c r="Y171" i="1"/>
  <c r="W171" i="1"/>
  <c r="T171" i="1"/>
  <c r="AT171" i="1"/>
  <c r="S171" i="1"/>
  <c r="BN171" i="1"/>
  <c r="AO171" i="1"/>
  <c r="BD171" i="1"/>
  <c r="AM171" i="1"/>
  <c r="AI171" i="1"/>
  <c r="BB171" i="1"/>
  <c r="AW171" i="1"/>
  <c r="AE171" i="1"/>
  <c r="U171" i="1"/>
  <c r="AU171" i="1"/>
  <c r="AB171" i="1"/>
  <c r="AY171" i="1"/>
  <c r="AP171" i="1"/>
  <c r="AK171" i="1"/>
  <c r="AF171" i="1"/>
  <c r="BC171" i="1"/>
  <c r="BO171" i="1"/>
  <c r="BA171" i="1"/>
  <c r="BJ171" i="1"/>
  <c r="BK171" i="1"/>
  <c r="AX171" i="1"/>
  <c r="AA171" i="1"/>
  <c r="AN171" i="1"/>
  <c r="AH171" i="1"/>
  <c r="BM171" i="1"/>
  <c r="BG171" i="1"/>
  <c r="AL171" i="1"/>
  <c r="AG171" i="1"/>
  <c r="BI171" i="1"/>
  <c r="AQ171" i="1"/>
  <c r="BL171" i="1"/>
  <c r="BF171" i="1"/>
  <c r="AS171" i="1"/>
  <c r="V171" i="1"/>
  <c r="BH171" i="1"/>
  <c r="AD171" i="1"/>
  <c r="BE171" i="1"/>
  <c r="AZ171" i="1"/>
  <c r="P171" i="1" l="1"/>
  <c r="Q171" i="1"/>
  <c r="J172" i="1" s="1"/>
  <c r="K172" i="1" l="1"/>
  <c r="L172" i="1" l="1"/>
  <c r="M172" i="1" s="1"/>
  <c r="N172" i="1" s="1"/>
  <c r="BN172" i="1" l="1"/>
  <c r="BO172" i="1"/>
  <c r="AB172" i="1"/>
  <c r="BM172" i="1"/>
  <c r="BD172" i="1"/>
  <c r="V172" i="1"/>
  <c r="X172" i="1"/>
  <c r="AP172" i="1"/>
  <c r="BL172" i="1"/>
  <c r="BC172" i="1"/>
  <c r="AQ172" i="1"/>
  <c r="AZ172" i="1"/>
  <c r="AY172" i="1"/>
  <c r="AS172" i="1"/>
  <c r="AV172" i="1"/>
  <c r="AH172" i="1"/>
  <c r="R172" i="1"/>
  <c r="O172" i="1" s="1"/>
  <c r="AG172" i="1"/>
  <c r="AX172" i="1"/>
  <c r="AM172" i="1"/>
  <c r="BK172" i="1"/>
  <c r="BG172" i="1"/>
  <c r="BH172" i="1"/>
  <c r="BI172" i="1"/>
  <c r="Y172" i="1"/>
  <c r="Z172" i="1"/>
  <c r="BF172" i="1"/>
  <c r="BA172" i="1"/>
  <c r="AU172" i="1"/>
  <c r="AD172" i="1"/>
  <c r="U172" i="1"/>
  <c r="BE172" i="1"/>
  <c r="AJ172" i="1"/>
  <c r="AI172" i="1"/>
  <c r="AA172" i="1"/>
  <c r="BJ172" i="1"/>
  <c r="AW172" i="1"/>
  <c r="AR172" i="1"/>
  <c r="AC172" i="1"/>
  <c r="AT172" i="1"/>
  <c r="AO172" i="1"/>
  <c r="W172" i="1"/>
  <c r="BB172" i="1"/>
  <c r="AL172" i="1"/>
  <c r="AK172" i="1"/>
  <c r="AF172" i="1"/>
  <c r="AE172" i="1"/>
  <c r="AN172" i="1"/>
  <c r="T172" i="1"/>
  <c r="S172" i="1"/>
  <c r="Q172" i="1" l="1"/>
  <c r="P172" i="1"/>
  <c r="J173" i="1" l="1"/>
  <c r="K173" i="1" s="1"/>
  <c r="L173" i="1" l="1"/>
  <c r="M173" i="1" s="1"/>
  <c r="N173" i="1" s="1"/>
  <c r="BN173" i="1" l="1"/>
  <c r="R173" i="1"/>
  <c r="O173" i="1" s="1"/>
  <c r="Z173" i="1"/>
  <c r="BE173" i="1"/>
  <c r="AC173" i="1"/>
  <c r="BA173" i="1"/>
  <c r="BC173" i="1"/>
  <c r="W173" i="1"/>
  <c r="AV173" i="1"/>
  <c r="AL173" i="1"/>
  <c r="AJ173" i="1"/>
  <c r="X173" i="1"/>
  <c r="BL173" i="1"/>
  <c r="AX173" i="1"/>
  <c r="U173" i="1"/>
  <c r="BO173" i="1"/>
  <c r="AP173" i="1"/>
  <c r="AY173" i="1"/>
  <c r="AM173" i="1"/>
  <c r="AK173" i="1"/>
  <c r="Y173" i="1"/>
  <c r="BJ173" i="1"/>
  <c r="AI173" i="1"/>
  <c r="AF173" i="1"/>
  <c r="BG173" i="1"/>
  <c r="BB173" i="1"/>
  <c r="BF173" i="1"/>
  <c r="AU173" i="1"/>
  <c r="AE173" i="1"/>
  <c r="BK173" i="1"/>
  <c r="AT173" i="1"/>
  <c r="AB173" i="1"/>
  <c r="AO173" i="1"/>
  <c r="AH173" i="1"/>
  <c r="T173" i="1"/>
  <c r="V173" i="1"/>
  <c r="BD173" i="1"/>
  <c r="AZ173" i="1"/>
  <c r="S173" i="1"/>
  <c r="BM173" i="1"/>
  <c r="AW173" i="1"/>
  <c r="BH173" i="1"/>
  <c r="AQ173" i="1"/>
  <c r="BI173" i="1"/>
  <c r="AG173" i="1"/>
  <c r="AN173" i="1"/>
  <c r="AD173" i="1"/>
  <c r="AS173" i="1"/>
  <c r="AR173" i="1"/>
  <c r="AA173" i="1"/>
  <c r="Q173" i="1" l="1"/>
  <c r="P173" i="1"/>
  <c r="J174" i="1" l="1"/>
  <c r="K174" i="1" s="1"/>
  <c r="L174" i="1" l="1"/>
  <c r="M174" i="1" s="1"/>
  <c r="N174" i="1" s="1"/>
  <c r="AN174" i="1" l="1"/>
  <c r="AC174" i="1"/>
  <c r="AG174" i="1"/>
  <c r="R174" i="1"/>
  <c r="O174" i="1" s="1"/>
  <c r="BC174" i="1"/>
  <c r="BB174" i="1"/>
  <c r="BA174" i="1"/>
  <c r="U174" i="1"/>
  <c r="V174" i="1"/>
  <c r="BE174" i="1"/>
  <c r="S174" i="1"/>
  <c r="AS174" i="1"/>
  <c r="AW174" i="1"/>
  <c r="BK174" i="1"/>
  <c r="BG174" i="1"/>
  <c r="BF174" i="1"/>
  <c r="AH174" i="1"/>
  <c r="AA174" i="1"/>
  <c r="BJ174" i="1"/>
  <c r="AX174" i="1"/>
  <c r="AT174" i="1"/>
  <c r="AO174" i="1"/>
  <c r="BO174" i="1"/>
  <c r="AZ174" i="1"/>
  <c r="AR174" i="1"/>
  <c r="AQ174" i="1"/>
  <c r="AP174" i="1"/>
  <c r="AB174" i="1"/>
  <c r="BH174" i="1"/>
  <c r="T174" i="1"/>
  <c r="AL174" i="1"/>
  <c r="AU174" i="1"/>
  <c r="AD174" i="1"/>
  <c r="Y174" i="1"/>
  <c r="AE174" i="1"/>
  <c r="AM174" i="1"/>
  <c r="BL174" i="1"/>
  <c r="AJ174" i="1"/>
  <c r="BD174" i="1"/>
  <c r="W174" i="1"/>
  <c r="BM174" i="1"/>
  <c r="BI174" i="1"/>
  <c r="Z174" i="1"/>
  <c r="AV174" i="1"/>
  <c r="AF174" i="1"/>
  <c r="AK174" i="1"/>
  <c r="BN174" i="1"/>
  <c r="AY174" i="1"/>
  <c r="AI174" i="1"/>
  <c r="X174" i="1"/>
  <c r="P174" i="1" l="1"/>
  <c r="Q174" i="1"/>
  <c r="J175" i="1" l="1"/>
  <c r="K175" i="1" s="1"/>
  <c r="L175" i="1" l="1"/>
  <c r="M175" i="1" s="1"/>
  <c r="N175" i="1" s="1"/>
  <c r="AR175" i="1" l="1"/>
  <c r="AI175" i="1"/>
  <c r="X175" i="1"/>
  <c r="AP175" i="1"/>
  <c r="BM175" i="1"/>
  <c r="W175" i="1"/>
  <c r="S175" i="1"/>
  <c r="AK175" i="1"/>
  <c r="R175" i="1"/>
  <c r="O175" i="1" s="1"/>
  <c r="AD175" i="1"/>
  <c r="BO175" i="1"/>
  <c r="AA175" i="1"/>
  <c r="BF175" i="1"/>
  <c r="BA175" i="1"/>
  <c r="BC175" i="1"/>
  <c r="AB175" i="1"/>
  <c r="BJ175" i="1"/>
  <c r="AE175" i="1"/>
  <c r="AO175" i="1"/>
  <c r="AJ175" i="1"/>
  <c r="AS175" i="1"/>
  <c r="AN175" i="1"/>
  <c r="AT175" i="1"/>
  <c r="Y175" i="1"/>
  <c r="T175" i="1"/>
  <c r="Z175" i="1"/>
  <c r="AZ175" i="1"/>
  <c r="BH175" i="1"/>
  <c r="BK175" i="1"/>
  <c r="AF175" i="1"/>
  <c r="AU175" i="1"/>
  <c r="AV175" i="1"/>
  <c r="BL175" i="1"/>
  <c r="BG175" i="1"/>
  <c r="BB175" i="1"/>
  <c r="BI175" i="1"/>
  <c r="BN175" i="1"/>
  <c r="BE175" i="1"/>
  <c r="AC175" i="1"/>
  <c r="BD175" i="1"/>
  <c r="AX175" i="1"/>
  <c r="AW175" i="1"/>
  <c r="V175" i="1"/>
  <c r="AY175" i="1"/>
  <c r="AQ175" i="1"/>
  <c r="AG175" i="1"/>
  <c r="AH175" i="1"/>
  <c r="AM175" i="1"/>
  <c r="AL175" i="1"/>
  <c r="U175" i="1"/>
  <c r="Q175" i="1" l="1"/>
  <c r="P175" i="1"/>
  <c r="J176" i="1" l="1"/>
  <c r="K176" i="1" s="1"/>
  <c r="L176" i="1" l="1"/>
  <c r="M176" i="1" s="1"/>
  <c r="N176" i="1" s="1"/>
  <c r="AV176" i="1" l="1"/>
  <c r="AH176" i="1"/>
  <c r="AX176" i="1"/>
  <c r="AJ176" i="1"/>
  <c r="AE176" i="1"/>
  <c r="AS176" i="1"/>
  <c r="AF176" i="1"/>
  <c r="AR176" i="1"/>
  <c r="AK176" i="1"/>
  <c r="AW176" i="1"/>
  <c r="AA176" i="1"/>
  <c r="AZ176" i="1"/>
  <c r="BA176" i="1"/>
  <c r="AM176" i="1"/>
  <c r="AB176" i="1"/>
  <c r="BH176" i="1"/>
  <c r="S176" i="1"/>
  <c r="BM176" i="1"/>
  <c r="X176" i="1"/>
  <c r="BB176" i="1"/>
  <c r="BL176" i="1"/>
  <c r="T176" i="1"/>
  <c r="BE176" i="1"/>
  <c r="AP176" i="1"/>
  <c r="R176" i="1"/>
  <c r="O176" i="1" s="1"/>
  <c r="BD176" i="1"/>
  <c r="AD176" i="1"/>
  <c r="BI176" i="1"/>
  <c r="AN176" i="1"/>
  <c r="BN176" i="1"/>
  <c r="AG176" i="1"/>
  <c r="BC176" i="1"/>
  <c r="W176" i="1"/>
  <c r="BO176" i="1"/>
  <c r="AT176" i="1"/>
  <c r="AI176" i="1"/>
  <c r="BF176" i="1"/>
  <c r="AY176" i="1"/>
  <c r="Y176" i="1"/>
  <c r="AL176" i="1"/>
  <c r="BJ176" i="1"/>
  <c r="AO176" i="1"/>
  <c r="AU176" i="1"/>
  <c r="U176" i="1"/>
  <c r="Z176" i="1"/>
  <c r="BG176" i="1"/>
  <c r="AQ176" i="1"/>
  <c r="V176" i="1"/>
  <c r="AC176" i="1"/>
  <c r="BK176" i="1"/>
  <c r="Q176" i="1" l="1"/>
  <c r="P176" i="1"/>
  <c r="J177" i="1" l="1"/>
  <c r="K177" i="1" s="1"/>
  <c r="L177" i="1" l="1"/>
  <c r="M177" i="1" s="1"/>
  <c r="N177" i="1" s="1"/>
  <c r="AQ177" i="1" l="1"/>
  <c r="T177" i="1"/>
  <c r="AE177" i="1"/>
  <c r="R177" i="1"/>
  <c r="O177" i="1" s="1"/>
  <c r="AM177" i="1"/>
  <c r="BI177" i="1"/>
  <c r="AZ177" i="1"/>
  <c r="AD177" i="1"/>
  <c r="BL177" i="1"/>
  <c r="BH177" i="1"/>
  <c r="AS177" i="1"/>
  <c r="BE177" i="1"/>
  <c r="Y177" i="1"/>
  <c r="AW177" i="1"/>
  <c r="BO177" i="1"/>
  <c r="BD177" i="1"/>
  <c r="U177" i="1"/>
  <c r="AJ177" i="1"/>
  <c r="AB177" i="1"/>
  <c r="AC177" i="1"/>
  <c r="AN177" i="1"/>
  <c r="W177" i="1"/>
  <c r="AY177" i="1"/>
  <c r="BA177" i="1"/>
  <c r="BF177" i="1"/>
  <c r="AI177" i="1"/>
  <c r="AG177" i="1"/>
  <c r="AR177" i="1"/>
  <c r="AA177" i="1"/>
  <c r="V177" i="1"/>
  <c r="AO177" i="1"/>
  <c r="X177" i="1"/>
  <c r="BB177" i="1"/>
  <c r="AF177" i="1"/>
  <c r="BC177" i="1"/>
  <c r="BJ177" i="1"/>
  <c r="AH177" i="1"/>
  <c r="AX177" i="1"/>
  <c r="Z177" i="1"/>
  <c r="BM177" i="1"/>
  <c r="BG177" i="1"/>
  <c r="AP177" i="1"/>
  <c r="AU177" i="1"/>
  <c r="AV177" i="1"/>
  <c r="BN177" i="1"/>
  <c r="AK177" i="1"/>
  <c r="S177" i="1"/>
  <c r="AL177" i="1"/>
  <c r="BK177" i="1"/>
  <c r="AT177" i="1"/>
  <c r="Q177" i="1" l="1"/>
  <c r="P177" i="1"/>
  <c r="J178" i="1" l="1"/>
  <c r="K178" i="1" s="1"/>
  <c r="L178" i="1" l="1"/>
  <c r="M178" i="1" s="1"/>
  <c r="N178" i="1" s="1"/>
  <c r="Z178" i="1" l="1"/>
  <c r="R178" i="1"/>
  <c r="O178" i="1" s="1"/>
  <c r="BN178" i="1"/>
  <c r="AP178" i="1"/>
  <c r="AO178" i="1"/>
  <c r="BF178" i="1"/>
  <c r="AC178" i="1"/>
  <c r="AX178" i="1"/>
  <c r="Y178" i="1"/>
  <c r="S178" i="1"/>
  <c r="W178" i="1"/>
  <c r="AF178" i="1"/>
  <c r="AK178" i="1"/>
  <c r="BA178" i="1"/>
  <c r="BJ178" i="1"/>
  <c r="AT178" i="1"/>
  <c r="BB178" i="1"/>
  <c r="AD178" i="1"/>
  <c r="AW178" i="1"/>
  <c r="AG178" i="1"/>
  <c r="BM178" i="1"/>
  <c r="AV178" i="1"/>
  <c r="X178" i="1"/>
  <c r="BL178" i="1"/>
  <c r="BH178" i="1"/>
  <c r="AZ178" i="1"/>
  <c r="AN178" i="1"/>
  <c r="BG178" i="1"/>
  <c r="BC178" i="1"/>
  <c r="BO178" i="1"/>
  <c r="AH178" i="1"/>
  <c r="AB178" i="1"/>
  <c r="BD178" i="1"/>
  <c r="AY178" i="1"/>
  <c r="AA178" i="1"/>
  <c r="AI178" i="1"/>
  <c r="AQ178" i="1"/>
  <c r="AM178" i="1"/>
  <c r="AS178" i="1"/>
  <c r="AJ178" i="1"/>
  <c r="AL178" i="1"/>
  <c r="T178" i="1"/>
  <c r="BI178" i="1"/>
  <c r="BE178" i="1"/>
  <c r="V178" i="1"/>
  <c r="AR178" i="1"/>
  <c r="U178" i="1"/>
  <c r="AU178" i="1"/>
  <c r="AE178" i="1"/>
  <c r="BK178" i="1"/>
  <c r="P178" i="1" l="1"/>
  <c r="Q178" i="1"/>
  <c r="J179" i="1" l="1"/>
  <c r="K179" i="1" s="1"/>
  <c r="L179" i="1" l="1"/>
  <c r="M179" i="1" s="1"/>
  <c r="N179" i="1" s="1"/>
  <c r="AM179" i="1" l="1"/>
  <c r="BM179" i="1"/>
  <c r="R179" i="1"/>
  <c r="O179" i="1" s="1"/>
  <c r="AQ179" i="1"/>
  <c r="AN179" i="1"/>
  <c r="AX179" i="1"/>
  <c r="BK179" i="1"/>
  <c r="AU179" i="1"/>
  <c r="BI179" i="1"/>
  <c r="W179" i="1"/>
  <c r="BF179" i="1"/>
  <c r="BB179" i="1"/>
  <c r="AL179" i="1"/>
  <c r="AG179" i="1"/>
  <c r="AY179" i="1"/>
  <c r="AR179" i="1"/>
  <c r="AH179" i="1"/>
  <c r="X179" i="1"/>
  <c r="AA179" i="1"/>
  <c r="AI179" i="1"/>
  <c r="BL179" i="1"/>
  <c r="AT179" i="1"/>
  <c r="AE179" i="1"/>
  <c r="AV179" i="1"/>
  <c r="AC179" i="1"/>
  <c r="BN179" i="1"/>
  <c r="AD179" i="1"/>
  <c r="V179" i="1"/>
  <c r="BD179" i="1"/>
  <c r="BH179" i="1"/>
  <c r="BA179" i="1"/>
  <c r="Z179" i="1"/>
  <c r="BC179" i="1"/>
  <c r="AW179" i="1"/>
  <c r="S179" i="1"/>
  <c r="U179" i="1"/>
  <c r="BG179" i="1"/>
  <c r="AP179" i="1"/>
  <c r="AK179" i="1"/>
  <c r="AF179" i="1"/>
  <c r="BE179" i="1"/>
  <c r="AZ179" i="1"/>
  <c r="BO179" i="1"/>
  <c r="BJ179" i="1"/>
  <c r="AO179" i="1"/>
  <c r="AJ179" i="1"/>
  <c r="AB179" i="1"/>
  <c r="AS179" i="1"/>
  <c r="Y179" i="1"/>
  <c r="T179" i="1"/>
  <c r="P179" i="1" l="1"/>
  <c r="Q179" i="1"/>
  <c r="J180" i="1" l="1"/>
  <c r="K180" i="1" s="1"/>
  <c r="L180" i="1" l="1"/>
  <c r="M180" i="1" s="1"/>
  <c r="N180" i="1" s="1"/>
  <c r="AM180" i="1" l="1"/>
  <c r="BE180" i="1"/>
  <c r="R180" i="1"/>
  <c r="O180" i="1" s="1"/>
  <c r="AY180" i="1"/>
  <c r="AH180" i="1"/>
  <c r="BJ180" i="1"/>
  <c r="AI180" i="1"/>
  <c r="BO180" i="1"/>
  <c r="U180" i="1"/>
  <c r="BM180" i="1"/>
  <c r="BH180" i="1"/>
  <c r="V180" i="1"/>
  <c r="AR180" i="1"/>
  <c r="BF180" i="1"/>
  <c r="AU180" i="1"/>
  <c r="BA180" i="1"/>
  <c r="AE180" i="1"/>
  <c r="AN180" i="1"/>
  <c r="BD180" i="1"/>
  <c r="AF180" i="1"/>
  <c r="AO180" i="1"/>
  <c r="S180" i="1"/>
  <c r="BN180" i="1"/>
  <c r="AQ180" i="1"/>
  <c r="AK180" i="1"/>
  <c r="BI180" i="1"/>
  <c r="W180" i="1"/>
  <c r="AJ180" i="1"/>
  <c r="AP180" i="1"/>
  <c r="X180" i="1"/>
  <c r="AX180" i="1"/>
  <c r="Y180" i="1"/>
  <c r="T180" i="1"/>
  <c r="AS180" i="1"/>
  <c r="BL180" i="1"/>
  <c r="BK180" i="1"/>
  <c r="AT180" i="1"/>
  <c r="AL180" i="1"/>
  <c r="AC180" i="1"/>
  <c r="BC180" i="1"/>
  <c r="AV180" i="1"/>
  <c r="AA180" i="1"/>
  <c r="Z180" i="1"/>
  <c r="AZ180" i="1"/>
  <c r="AW180" i="1"/>
  <c r="AB180" i="1"/>
  <c r="BB180" i="1"/>
  <c r="AD180" i="1"/>
  <c r="AG180" i="1"/>
  <c r="BG180" i="1"/>
  <c r="Q180" i="1" l="1"/>
  <c r="P180" i="1"/>
  <c r="J181" i="1" l="1"/>
  <c r="K181" i="1" s="1"/>
  <c r="L181" i="1" l="1"/>
  <c r="M181" i="1" s="1"/>
  <c r="N181" i="1" s="1"/>
  <c r="AH181" i="1" l="1"/>
  <c r="AD181" i="1"/>
  <c r="AR181" i="1"/>
  <c r="AX181" i="1"/>
  <c r="Z181" i="1"/>
  <c r="AQ181" i="1"/>
  <c r="V181" i="1"/>
  <c r="AG181" i="1"/>
  <c r="R181" i="1"/>
  <c r="O181" i="1" s="1"/>
  <c r="AL181" i="1"/>
  <c r="BG181" i="1"/>
  <c r="BE181" i="1"/>
  <c r="S181" i="1"/>
  <c r="AS181" i="1"/>
  <c r="AE181" i="1"/>
  <c r="BA181" i="1"/>
  <c r="AI181" i="1"/>
  <c r="AW181" i="1"/>
  <c r="BI181" i="1"/>
  <c r="AN181" i="1"/>
  <c r="BH181" i="1"/>
  <c r="AB181" i="1"/>
  <c r="AP181" i="1"/>
  <c r="AU181" i="1"/>
  <c r="AF181" i="1"/>
  <c r="AA181" i="1"/>
  <c r="AZ181" i="1"/>
  <c r="BD181" i="1"/>
  <c r="BL181" i="1"/>
  <c r="BF181" i="1"/>
  <c r="AJ181" i="1"/>
  <c r="BM181" i="1"/>
  <c r="BB181" i="1"/>
  <c r="BN181" i="1"/>
  <c r="U181" i="1"/>
  <c r="BJ181" i="1"/>
  <c r="AO181" i="1"/>
  <c r="BK181" i="1"/>
  <c r="BC181" i="1"/>
  <c r="AK181" i="1"/>
  <c r="AY181" i="1"/>
  <c r="BO181" i="1"/>
  <c r="AT181" i="1"/>
  <c r="Y181" i="1"/>
  <c r="T181" i="1"/>
  <c r="X181" i="1"/>
  <c r="W181" i="1"/>
  <c r="AV181" i="1"/>
  <c r="AC181" i="1"/>
  <c r="AM181" i="1"/>
  <c r="Q181" i="1" l="1"/>
  <c r="P181" i="1"/>
  <c r="J182" i="1" l="1"/>
  <c r="K182" i="1" s="1"/>
  <c r="L182" i="1" l="1"/>
  <c r="M182" i="1" s="1"/>
  <c r="N182" i="1" s="1"/>
  <c r="BL182" i="1" l="1"/>
  <c r="AZ182" i="1"/>
  <c r="BC182" i="1"/>
  <c r="AY182" i="1"/>
  <c r="AV182" i="1"/>
  <c r="BK182" i="1"/>
  <c r="BH182" i="1"/>
  <c r="BM182" i="1"/>
  <c r="Z182" i="1"/>
  <c r="BF182" i="1"/>
  <c r="AC182" i="1"/>
  <c r="AM182" i="1"/>
  <c r="AI182" i="1"/>
  <c r="AT182" i="1"/>
  <c r="AF182" i="1"/>
  <c r="R182" i="1"/>
  <c r="O182" i="1" s="1"/>
  <c r="AO182" i="1"/>
  <c r="AN182" i="1"/>
  <c r="X182" i="1"/>
  <c r="Y182" i="1"/>
  <c r="BD182" i="1"/>
  <c r="BA182" i="1"/>
  <c r="AH182" i="1"/>
  <c r="AJ182" i="1"/>
  <c r="BO182" i="1"/>
  <c r="AU182" i="1"/>
  <c r="AP182" i="1"/>
  <c r="AW182" i="1"/>
  <c r="BI182" i="1"/>
  <c r="AK182" i="1"/>
  <c r="AS182" i="1"/>
  <c r="AR182" i="1"/>
  <c r="T182" i="1"/>
  <c r="AB182" i="1"/>
  <c r="AD182" i="1"/>
  <c r="AG182" i="1"/>
  <c r="W182" i="1"/>
  <c r="S182" i="1"/>
  <c r="AE182" i="1"/>
  <c r="BJ182" i="1"/>
  <c r="BE182" i="1"/>
  <c r="V182" i="1"/>
  <c r="BB182" i="1"/>
  <c r="AQ182" i="1"/>
  <c r="AA182" i="1"/>
  <c r="BG182" i="1"/>
  <c r="U182" i="1"/>
  <c r="BN182" i="1"/>
  <c r="AX182" i="1"/>
  <c r="AL182" i="1"/>
  <c r="P182" i="1" l="1"/>
  <c r="Q182" i="1"/>
  <c r="J183" i="1" l="1"/>
  <c r="K183" i="1" s="1"/>
  <c r="L183" i="1" l="1"/>
  <c r="M183" i="1" s="1"/>
  <c r="N183" i="1" s="1"/>
  <c r="V183" i="1" l="1"/>
  <c r="Y183" i="1"/>
  <c r="AV183" i="1"/>
  <c r="BI183" i="1"/>
  <c r="R183" i="1"/>
  <c r="O183" i="1" s="1"/>
  <c r="AW183" i="1"/>
  <c r="BH183" i="1"/>
  <c r="AU183" i="1"/>
  <c r="AH183" i="1"/>
  <c r="AZ183" i="1"/>
  <c r="AD183" i="1"/>
  <c r="AR183" i="1"/>
  <c r="BC183" i="1"/>
  <c r="BE183" i="1"/>
  <c r="BA183" i="1"/>
  <c r="W183" i="1"/>
  <c r="U183" i="1"/>
  <c r="AC183" i="1"/>
  <c r="S183" i="1"/>
  <c r="AN183" i="1"/>
  <c r="BD183" i="1"/>
  <c r="BB183" i="1"/>
  <c r="X183" i="1"/>
  <c r="T183" i="1"/>
  <c r="AO183" i="1"/>
  <c r="AK183" i="1"/>
  <c r="AA183" i="1"/>
  <c r="AS183" i="1"/>
  <c r="AG183" i="1"/>
  <c r="BJ183" i="1"/>
  <c r="AP183" i="1"/>
  <c r="BG183" i="1"/>
  <c r="AB183" i="1"/>
  <c r="AI183" i="1"/>
  <c r="AL183" i="1"/>
  <c r="AQ183" i="1"/>
  <c r="BL183" i="1"/>
  <c r="BK183" i="1"/>
  <c r="AT183" i="1"/>
  <c r="AM183" i="1"/>
  <c r="AF183" i="1"/>
  <c r="AE183" i="1"/>
  <c r="BF183" i="1"/>
  <c r="Z183" i="1"/>
  <c r="BO183" i="1"/>
  <c r="BN183" i="1"/>
  <c r="AJ183" i="1"/>
  <c r="BM183" i="1"/>
  <c r="AY183" i="1"/>
  <c r="AX183" i="1"/>
  <c r="Q183" i="1" l="1"/>
  <c r="P183" i="1"/>
  <c r="J184" i="1" l="1"/>
  <c r="K184" i="1" s="1"/>
  <c r="L184" i="1" l="1"/>
  <c r="M184" i="1" s="1"/>
  <c r="N184" i="1" s="1"/>
  <c r="AK184" i="1" l="1"/>
  <c r="BK184" i="1"/>
  <c r="R184" i="1"/>
  <c r="O184" i="1" s="1"/>
  <c r="AJ184" i="1"/>
  <c r="AW184" i="1"/>
  <c r="AQ184" i="1"/>
  <c r="AV184" i="1"/>
  <c r="AC184" i="1"/>
  <c r="AU184" i="1"/>
  <c r="AD184" i="1"/>
  <c r="T184" i="1"/>
  <c r="BC184" i="1"/>
  <c r="AP184" i="1"/>
  <c r="Z184" i="1"/>
  <c r="BG184" i="1"/>
  <c r="Y184" i="1"/>
  <c r="BM184" i="1"/>
  <c r="BL184" i="1"/>
  <c r="AY184" i="1"/>
  <c r="BD184" i="1"/>
  <c r="X184" i="1"/>
  <c r="AM184" i="1"/>
  <c r="AL184" i="1"/>
  <c r="BH184" i="1"/>
  <c r="U184" i="1"/>
  <c r="BB184" i="1"/>
  <c r="BI184" i="1"/>
  <c r="AI184" i="1"/>
  <c r="AF184" i="1"/>
  <c r="AB184" i="1"/>
  <c r="AZ184" i="1"/>
  <c r="AH184" i="1"/>
  <c r="AR184" i="1"/>
  <c r="V184" i="1"/>
  <c r="BN184" i="1"/>
  <c r="S184" i="1"/>
  <c r="W184" i="1"/>
  <c r="AT184" i="1"/>
  <c r="AS184" i="1"/>
  <c r="BO184" i="1"/>
  <c r="AN184" i="1"/>
  <c r="BF184" i="1"/>
  <c r="BA184" i="1"/>
  <c r="AX184" i="1"/>
  <c r="AA184" i="1"/>
  <c r="BE184" i="1"/>
  <c r="AE184" i="1"/>
  <c r="AG184" i="1"/>
  <c r="BJ184" i="1"/>
  <c r="AO184" i="1"/>
  <c r="P184" i="1" l="1"/>
  <c r="Q184" i="1"/>
  <c r="J185" i="1" l="1"/>
  <c r="K185" i="1" s="1"/>
  <c r="L185" i="1" l="1"/>
  <c r="M185" i="1" s="1"/>
  <c r="N185" i="1" s="1"/>
  <c r="BF185" i="1" l="1"/>
  <c r="V185" i="1"/>
  <c r="AS185" i="1"/>
  <c r="AM185" i="1"/>
  <c r="AO185" i="1"/>
  <c r="AU185" i="1"/>
  <c r="AZ185" i="1"/>
  <c r="BN185" i="1"/>
  <c r="AQ185" i="1"/>
  <c r="AJ185" i="1"/>
  <c r="AY185" i="1"/>
  <c r="BK185" i="1"/>
  <c r="R185" i="1"/>
  <c r="O185" i="1" s="1"/>
  <c r="AH185" i="1"/>
  <c r="BM185" i="1"/>
  <c r="AP185" i="1"/>
  <c r="AB185" i="1"/>
  <c r="W185" i="1"/>
  <c r="AV185" i="1"/>
  <c r="BC185" i="1"/>
  <c r="AI185" i="1"/>
  <c r="AW185" i="1"/>
  <c r="BO185" i="1"/>
  <c r="S185" i="1"/>
  <c r="BH185" i="1"/>
  <c r="BA185" i="1"/>
  <c r="AD185" i="1"/>
  <c r="BI185" i="1"/>
  <c r="BB185" i="1"/>
  <c r="AF185" i="1"/>
  <c r="AE185" i="1"/>
  <c r="AX185" i="1"/>
  <c r="AK185" i="1"/>
  <c r="AN185" i="1"/>
  <c r="BD185" i="1"/>
  <c r="BL185" i="1"/>
  <c r="BG185" i="1"/>
  <c r="AL185" i="1"/>
  <c r="AG185" i="1"/>
  <c r="AC185" i="1"/>
  <c r="X185" i="1"/>
  <c r="AA185" i="1"/>
  <c r="BE185" i="1"/>
  <c r="AR185" i="1"/>
  <c r="Y185" i="1"/>
  <c r="T185" i="1"/>
  <c r="AT185" i="1"/>
  <c r="BJ185" i="1"/>
  <c r="Z185" i="1"/>
  <c r="U185" i="1"/>
  <c r="Q185" i="1" l="1"/>
  <c r="P185" i="1"/>
  <c r="J186" i="1" l="1"/>
  <c r="K186" i="1" s="1"/>
  <c r="L186" i="1" l="1"/>
  <c r="M186" i="1" s="1"/>
  <c r="N186" i="1" s="1"/>
  <c r="R186" i="1" l="1"/>
  <c r="O186" i="1" s="1"/>
  <c r="AN186" i="1"/>
  <c r="AB186" i="1"/>
  <c r="AG186" i="1"/>
  <c r="AF186" i="1"/>
  <c r="U186" i="1"/>
  <c r="AZ186" i="1"/>
  <c r="BO186" i="1"/>
  <c r="AO186" i="1"/>
  <c r="W186" i="1"/>
  <c r="T186" i="1"/>
  <c r="BK186" i="1"/>
  <c r="AJ186" i="1"/>
  <c r="S186" i="1"/>
  <c r="AM186" i="1"/>
  <c r="BE186" i="1"/>
  <c r="AW186" i="1"/>
  <c r="X186" i="1"/>
  <c r="AI186" i="1"/>
  <c r="Y186" i="1"/>
  <c r="AC186" i="1"/>
  <c r="AH186" i="1"/>
  <c r="BD186" i="1"/>
  <c r="BH186" i="1"/>
  <c r="AS186" i="1"/>
  <c r="BN186" i="1"/>
  <c r="BI186" i="1"/>
  <c r="AQ186" i="1"/>
  <c r="BL186" i="1"/>
  <c r="AU186" i="1"/>
  <c r="BF186" i="1"/>
  <c r="BM186" i="1"/>
  <c r="AR186" i="1"/>
  <c r="AY186" i="1"/>
  <c r="AP186" i="1"/>
  <c r="AK186" i="1"/>
  <c r="AV186" i="1"/>
  <c r="AE186" i="1"/>
  <c r="AX186" i="1"/>
  <c r="V186" i="1"/>
  <c r="AT186" i="1"/>
  <c r="AD186" i="1"/>
  <c r="BC186" i="1"/>
  <c r="BA186" i="1"/>
  <c r="Z186" i="1"/>
  <c r="BB186" i="1"/>
  <c r="AL186" i="1"/>
  <c r="BJ186" i="1"/>
  <c r="AA186" i="1"/>
  <c r="BG186" i="1"/>
  <c r="P186" i="1" l="1"/>
  <c r="Q186" i="1"/>
  <c r="J187" i="1" l="1"/>
  <c r="K187" i="1" s="1"/>
  <c r="L187" i="1" l="1"/>
  <c r="M187" i="1" s="1"/>
  <c r="N187" i="1" s="1"/>
  <c r="AH187" i="1" l="1"/>
  <c r="AC187" i="1"/>
  <c r="AR187" i="1"/>
  <c r="BH187" i="1"/>
  <c r="AW187" i="1"/>
  <c r="AD187" i="1"/>
  <c r="W187" i="1"/>
  <c r="AI187" i="1"/>
  <c r="BA187" i="1"/>
  <c r="R187" i="1"/>
  <c r="O187" i="1" s="1"/>
  <c r="AS187" i="1"/>
  <c r="AU187" i="1"/>
  <c r="Z187" i="1"/>
  <c r="BI187" i="1"/>
  <c r="AF187" i="1"/>
  <c r="AN187" i="1"/>
  <c r="U187" i="1"/>
  <c r="BE187" i="1"/>
  <c r="BC187" i="1"/>
  <c r="AK187" i="1"/>
  <c r="V187" i="1"/>
  <c r="AJ187" i="1"/>
  <c r="S187" i="1"/>
  <c r="AA187" i="1"/>
  <c r="AZ187" i="1"/>
  <c r="X187" i="1"/>
  <c r="AM187" i="1"/>
  <c r="BG187" i="1"/>
  <c r="BB187" i="1"/>
  <c r="AV187" i="1"/>
  <c r="AL187" i="1"/>
  <c r="AE187" i="1"/>
  <c r="BM187" i="1"/>
  <c r="AQ187" i="1"/>
  <c r="Y187" i="1"/>
  <c r="AB187" i="1"/>
  <c r="BJ187" i="1"/>
  <c r="BD187" i="1"/>
  <c r="BL187" i="1"/>
  <c r="BK187" i="1"/>
  <c r="AT187" i="1"/>
  <c r="AG187" i="1"/>
  <c r="AP187" i="1"/>
  <c r="AO187" i="1"/>
  <c r="BO187" i="1"/>
  <c r="BN187" i="1"/>
  <c r="BF187" i="1"/>
  <c r="T187" i="1"/>
  <c r="AY187" i="1"/>
  <c r="AX187" i="1"/>
  <c r="P187" i="1" l="1"/>
  <c r="Q187" i="1"/>
  <c r="J188" i="1" l="1"/>
  <c r="K188" i="1" s="1"/>
  <c r="L188" i="1" l="1"/>
  <c r="M188" i="1" s="1"/>
  <c r="N188" i="1" s="1"/>
  <c r="AO188" i="1" l="1"/>
  <c r="AE188" i="1"/>
  <c r="AV188" i="1"/>
  <c r="R188" i="1"/>
  <c r="O188" i="1" s="1"/>
  <c r="AH188" i="1"/>
  <c r="Y188" i="1"/>
  <c r="AI188" i="1"/>
  <c r="AJ188" i="1"/>
  <c r="BD188" i="1"/>
  <c r="BJ188" i="1"/>
  <c r="X188" i="1"/>
  <c r="AR188" i="1"/>
  <c r="BB188" i="1"/>
  <c r="T188" i="1"/>
  <c r="BA188" i="1"/>
  <c r="V188" i="1"/>
  <c r="AN188" i="1"/>
  <c r="BE188" i="1"/>
  <c r="AC188" i="1"/>
  <c r="BF188" i="1"/>
  <c r="AB188" i="1"/>
  <c r="AA188" i="1"/>
  <c r="S188" i="1"/>
  <c r="BM188" i="1"/>
  <c r="AS188" i="1"/>
  <c r="AY188" i="1"/>
  <c r="AD188" i="1"/>
  <c r="AU188" i="1"/>
  <c r="BC188" i="1"/>
  <c r="AK188" i="1"/>
  <c r="BI188" i="1"/>
  <c r="BK188" i="1"/>
  <c r="W188" i="1"/>
  <c r="AF188" i="1"/>
  <c r="AP188" i="1"/>
  <c r="AZ188" i="1"/>
  <c r="BH188" i="1"/>
  <c r="AX188" i="1"/>
  <c r="AT188" i="1"/>
  <c r="BL188" i="1"/>
  <c r="BO188" i="1"/>
  <c r="BN188" i="1"/>
  <c r="BG188" i="1"/>
  <c r="AM188" i="1"/>
  <c r="AL188" i="1"/>
  <c r="AG188" i="1"/>
  <c r="AW188" i="1"/>
  <c r="AQ188" i="1"/>
  <c r="Z188" i="1"/>
  <c r="U188" i="1"/>
  <c r="P188" i="1" l="1"/>
  <c r="Q188" i="1"/>
  <c r="J189" i="1" s="1"/>
  <c r="K189" i="1" l="1"/>
  <c r="L189" i="1" l="1"/>
  <c r="M189" i="1" s="1"/>
  <c r="N189" i="1" s="1"/>
  <c r="AD189" i="1" l="1"/>
  <c r="BO189" i="1"/>
  <c r="BE189" i="1"/>
  <c r="Z189" i="1"/>
  <c r="V189" i="1"/>
  <c r="Y189" i="1"/>
  <c r="AR189" i="1"/>
  <c r="BJ189" i="1"/>
  <c r="R189" i="1"/>
  <c r="O189" i="1" s="1"/>
  <c r="BD189" i="1"/>
  <c r="AP189" i="1"/>
  <c r="AM189" i="1"/>
  <c r="AA189" i="1"/>
  <c r="AO189" i="1"/>
  <c r="BL189" i="1"/>
  <c r="AJ189" i="1"/>
  <c r="AN189" i="1"/>
  <c r="S189" i="1"/>
  <c r="BM189" i="1"/>
  <c r="AH189" i="1"/>
  <c r="AK189" i="1"/>
  <c r="AX189" i="1"/>
  <c r="X189" i="1"/>
  <c r="BA189" i="1"/>
  <c r="AV189" i="1"/>
  <c r="BC189" i="1"/>
  <c r="T189" i="1"/>
  <c r="AY189" i="1"/>
  <c r="W189" i="1"/>
  <c r="BH189" i="1"/>
  <c r="AE189" i="1"/>
  <c r="BN189" i="1"/>
  <c r="AS189" i="1"/>
  <c r="AQ189" i="1"/>
  <c r="AU189" i="1"/>
  <c r="BI189" i="1"/>
  <c r="AZ189" i="1"/>
  <c r="AI189" i="1"/>
  <c r="BB189" i="1"/>
  <c r="AW189" i="1"/>
  <c r="AB189" i="1"/>
  <c r="U189" i="1"/>
  <c r="AT189" i="1"/>
  <c r="AF189" i="1"/>
  <c r="BG189" i="1"/>
  <c r="BK189" i="1"/>
  <c r="AC189" i="1"/>
  <c r="BF189" i="1"/>
  <c r="AL189" i="1"/>
  <c r="AG189" i="1"/>
  <c r="Q189" i="1" l="1"/>
  <c r="P189" i="1"/>
  <c r="J190" i="1" l="1"/>
  <c r="K190" i="1" s="1"/>
  <c r="L190" i="1" l="1"/>
  <c r="M190" i="1" s="1"/>
  <c r="N190" i="1" s="1"/>
  <c r="AF190" i="1" l="1"/>
  <c r="AN190" i="1"/>
  <c r="BO190" i="1"/>
  <c r="R190" i="1"/>
  <c r="O190" i="1" s="1"/>
  <c r="AM190" i="1"/>
  <c r="AA190" i="1"/>
  <c r="BK190" i="1"/>
  <c r="S190" i="1"/>
  <c r="BD190" i="1"/>
  <c r="AB190" i="1"/>
  <c r="T190" i="1"/>
  <c r="BC190" i="1"/>
  <c r="AL190" i="1"/>
  <c r="BF190" i="1"/>
  <c r="AQ190" i="1"/>
  <c r="AI190" i="1"/>
  <c r="AT190" i="1"/>
  <c r="AD190" i="1"/>
  <c r="W190" i="1"/>
  <c r="BM190" i="1"/>
  <c r="AK190" i="1"/>
  <c r="AH190" i="1"/>
  <c r="BA190" i="1"/>
  <c r="V190" i="1"/>
  <c r="AR190" i="1"/>
  <c r="AW190" i="1"/>
  <c r="AS190" i="1"/>
  <c r="BE190" i="1"/>
  <c r="BI190" i="1"/>
  <c r="AP190" i="1"/>
  <c r="Z190" i="1"/>
  <c r="BJ190" i="1"/>
  <c r="BH190" i="1"/>
  <c r="AG190" i="1"/>
  <c r="AC190" i="1"/>
  <c r="AV190" i="1"/>
  <c r="AO190" i="1"/>
  <c r="AE190" i="1"/>
  <c r="BL190" i="1"/>
  <c r="BB190" i="1"/>
  <c r="X190" i="1"/>
  <c r="AX190" i="1"/>
  <c r="U190" i="1"/>
  <c r="Y190" i="1"/>
  <c r="AJ190" i="1"/>
  <c r="BN190" i="1"/>
  <c r="AY190" i="1"/>
  <c r="AU190" i="1"/>
  <c r="BG190" i="1"/>
  <c r="AZ190" i="1"/>
  <c r="P190" i="1" l="1"/>
  <c r="Q190" i="1"/>
  <c r="J191" i="1" l="1"/>
  <c r="K191" i="1" s="1"/>
  <c r="L191" i="1" l="1"/>
  <c r="M191" i="1" s="1"/>
  <c r="N191" i="1" s="1"/>
  <c r="AP191" i="1" l="1"/>
  <c r="BF191" i="1"/>
  <c r="BI191" i="1"/>
  <c r="AQ191" i="1"/>
  <c r="AT191" i="1"/>
  <c r="AU191" i="1"/>
  <c r="AY191" i="1"/>
  <c r="AV191" i="1"/>
  <c r="AD191" i="1"/>
  <c r="BH191" i="1"/>
  <c r="Z191" i="1"/>
  <c r="AC191" i="1"/>
  <c r="BB191" i="1"/>
  <c r="R191" i="1"/>
  <c r="O191" i="1" s="1"/>
  <c r="BK191" i="1"/>
  <c r="AM191" i="1"/>
  <c r="AI191" i="1"/>
  <c r="AH191" i="1"/>
  <c r="AJ191" i="1"/>
  <c r="AX191" i="1"/>
  <c r="AK191" i="1"/>
  <c r="AS191" i="1"/>
  <c r="AN191" i="1"/>
  <c r="T191" i="1"/>
  <c r="Y191" i="1"/>
  <c r="X191" i="1"/>
  <c r="BM191" i="1"/>
  <c r="S191" i="1"/>
  <c r="BE191" i="1"/>
  <c r="BA191" i="1"/>
  <c r="AZ191" i="1"/>
  <c r="AW191" i="1"/>
  <c r="W191" i="1"/>
  <c r="V191" i="1"/>
  <c r="BD191" i="1"/>
  <c r="BL191" i="1"/>
  <c r="BG191" i="1"/>
  <c r="AO191" i="1"/>
  <c r="AR191" i="1"/>
  <c r="AA191" i="1"/>
  <c r="U191" i="1"/>
  <c r="AB191" i="1"/>
  <c r="BJ191" i="1"/>
  <c r="AL191" i="1"/>
  <c r="AG191" i="1"/>
  <c r="AF191" i="1"/>
  <c r="AE191" i="1"/>
  <c r="BC191" i="1"/>
  <c r="BO191" i="1"/>
  <c r="BN191" i="1"/>
  <c r="Q191" i="1" l="1"/>
  <c r="P191" i="1"/>
  <c r="J192" i="1" l="1"/>
  <c r="K192" i="1" s="1"/>
  <c r="L192" i="1" l="1"/>
  <c r="M192" i="1" s="1"/>
  <c r="N192" i="1" s="1"/>
  <c r="AO192" i="1" l="1"/>
  <c r="BJ192" i="1"/>
  <c r="BM192" i="1"/>
  <c r="U192" i="1"/>
  <c r="Z192" i="1"/>
  <c r="AB192" i="1"/>
  <c r="AZ192" i="1"/>
  <c r="BN192" i="1"/>
  <c r="AA192" i="1"/>
  <c r="BK192" i="1"/>
  <c r="AE192" i="1"/>
  <c r="AR192" i="1"/>
  <c r="AP192" i="1"/>
  <c r="BD192" i="1"/>
  <c r="BB192" i="1"/>
  <c r="AW192" i="1"/>
  <c r="AJ192" i="1"/>
  <c r="Y192" i="1"/>
  <c r="AY192" i="1"/>
  <c r="AX192" i="1"/>
  <c r="AC192" i="1"/>
  <c r="BI192" i="1"/>
  <c r="AN192" i="1"/>
  <c r="AU192" i="1"/>
  <c r="AD192" i="1"/>
  <c r="X192" i="1"/>
  <c r="BL192" i="1"/>
  <c r="BE192" i="1"/>
  <c r="BG192" i="1"/>
  <c r="S192" i="1"/>
  <c r="V192" i="1"/>
  <c r="R192" i="1"/>
  <c r="O192" i="1" s="1"/>
  <c r="BO192" i="1"/>
  <c r="AS192" i="1"/>
  <c r="BH192" i="1"/>
  <c r="AT192" i="1"/>
  <c r="AF192" i="1"/>
  <c r="AQ192" i="1"/>
  <c r="T192" i="1"/>
  <c r="W192" i="1"/>
  <c r="AK192" i="1"/>
  <c r="AV192" i="1"/>
  <c r="BA192" i="1"/>
  <c r="AM192" i="1"/>
  <c r="AL192" i="1"/>
  <c r="AG192" i="1"/>
  <c r="BF192" i="1"/>
  <c r="BC192" i="1"/>
  <c r="AI192" i="1"/>
  <c r="AH192" i="1"/>
  <c r="P192" i="1" l="1"/>
  <c r="Q192" i="1"/>
  <c r="J193" i="1" l="1"/>
  <c r="K193" i="1" s="1"/>
  <c r="L193" i="1" l="1"/>
  <c r="M193" i="1" s="1"/>
  <c r="N193" i="1" s="1"/>
  <c r="BN193" i="1" l="1"/>
  <c r="T193" i="1"/>
  <c r="AF193" i="1"/>
  <c r="AX193" i="1"/>
  <c r="AK193" i="1"/>
  <c r="BM193" i="1"/>
  <c r="BG193" i="1"/>
  <c r="AW193" i="1"/>
  <c r="X193" i="1"/>
  <c r="AT193" i="1"/>
  <c r="AH193" i="1"/>
  <c r="AR193" i="1"/>
  <c r="BB193" i="1"/>
  <c r="Y193" i="1"/>
  <c r="BH193" i="1"/>
  <c r="AC193" i="1"/>
  <c r="AE193" i="1"/>
  <c r="BJ193" i="1"/>
  <c r="AL193" i="1"/>
  <c r="BL193" i="1"/>
  <c r="AY193" i="1"/>
  <c r="U193" i="1"/>
  <c r="AV193" i="1"/>
  <c r="AU193" i="1"/>
  <c r="R193" i="1"/>
  <c r="O193" i="1" s="1"/>
  <c r="AS193" i="1"/>
  <c r="AM193" i="1"/>
  <c r="AG193" i="1"/>
  <c r="BC193" i="1"/>
  <c r="AJ193" i="1"/>
  <c r="AB193" i="1"/>
  <c r="AI193" i="1"/>
  <c r="BO193" i="1"/>
  <c r="Z193" i="1"/>
  <c r="V193" i="1"/>
  <c r="BK193" i="1"/>
  <c r="BE193" i="1"/>
  <c r="BA193" i="1"/>
  <c r="BF193" i="1"/>
  <c r="AA193" i="1"/>
  <c r="AQ193" i="1"/>
  <c r="AP193" i="1"/>
  <c r="AZ193" i="1"/>
  <c r="AO193" i="1"/>
  <c r="W193" i="1"/>
  <c r="AD193" i="1"/>
  <c r="BD193" i="1"/>
  <c r="S193" i="1"/>
  <c r="BI193" i="1"/>
  <c r="AN193" i="1"/>
  <c r="P193" i="1" l="1"/>
  <c r="Q193" i="1"/>
  <c r="J194" i="1" l="1"/>
  <c r="K194" i="1" s="1"/>
  <c r="L194" i="1" l="1"/>
  <c r="M194" i="1" s="1"/>
  <c r="N194" i="1" s="1"/>
  <c r="R194" i="1" l="1"/>
  <c r="O194" i="1" s="1"/>
  <c r="AD194" i="1"/>
  <c r="AY194" i="1"/>
  <c r="Z194" i="1"/>
  <c r="AI194" i="1"/>
  <c r="BF194" i="1"/>
  <c r="BE194" i="1"/>
  <c r="AE194" i="1"/>
  <c r="AS194" i="1"/>
  <c r="BA194" i="1"/>
  <c r="AF194" i="1"/>
  <c r="BO194" i="1"/>
  <c r="BD194" i="1"/>
  <c r="S194" i="1"/>
  <c r="AR194" i="1"/>
  <c r="AB194" i="1"/>
  <c r="AN194" i="1"/>
  <c r="AJ194" i="1"/>
  <c r="BM194" i="1"/>
  <c r="AU194" i="1"/>
  <c r="AP194" i="1"/>
  <c r="AL194" i="1"/>
  <c r="AA194" i="1"/>
  <c r="W194" i="1"/>
  <c r="AW194" i="1"/>
  <c r="AH194" i="1"/>
  <c r="AX194" i="1"/>
  <c r="V194" i="1"/>
  <c r="BB194" i="1"/>
  <c r="AQ194" i="1"/>
  <c r="AC194" i="1"/>
  <c r="AO194" i="1"/>
  <c r="AK194" i="1"/>
  <c r="AZ194" i="1"/>
  <c r="BN194" i="1"/>
  <c r="U194" i="1"/>
  <c r="AM194" i="1"/>
  <c r="BK194" i="1"/>
  <c r="X194" i="1"/>
  <c r="T194" i="1"/>
  <c r="BJ194" i="1"/>
  <c r="Y194" i="1"/>
  <c r="BC194" i="1"/>
  <c r="AT194" i="1"/>
  <c r="BH194" i="1"/>
  <c r="BG194" i="1"/>
  <c r="BI194" i="1"/>
  <c r="BL194" i="1"/>
  <c r="AV194" i="1"/>
  <c r="AG194" i="1"/>
  <c r="Q194" i="1" l="1"/>
  <c r="P194" i="1"/>
  <c r="J195" i="1" l="1"/>
  <c r="K195" i="1" s="1"/>
  <c r="L195" i="1" l="1"/>
  <c r="M195" i="1" s="1"/>
  <c r="N195" i="1" s="1"/>
  <c r="BJ195" i="1" l="1"/>
  <c r="BL195" i="1"/>
  <c r="V195" i="1"/>
  <c r="AI195" i="1"/>
  <c r="AE195" i="1"/>
  <c r="AA195" i="1"/>
  <c r="U195" i="1"/>
  <c r="BC195" i="1"/>
  <c r="BB195" i="1"/>
  <c r="R195" i="1"/>
  <c r="O195" i="1" s="1"/>
  <c r="W195" i="1"/>
  <c r="AB195" i="1"/>
  <c r="AW195" i="1"/>
  <c r="AG195" i="1"/>
  <c r="AJ195" i="1"/>
  <c r="AV195" i="1"/>
  <c r="BK195" i="1"/>
  <c r="BD195" i="1"/>
  <c r="S195" i="1"/>
  <c r="BN195" i="1"/>
  <c r="AO195" i="1"/>
  <c r="AX195" i="1"/>
  <c r="BM195" i="1"/>
  <c r="T195" i="1"/>
  <c r="Y195" i="1"/>
  <c r="AY195" i="1"/>
  <c r="AS195" i="1"/>
  <c r="AP195" i="1"/>
  <c r="BO195" i="1"/>
  <c r="AZ195" i="1"/>
  <c r="X195" i="1"/>
  <c r="BF195" i="1"/>
  <c r="BA195" i="1"/>
  <c r="BI195" i="1"/>
  <c r="BG195" i="1"/>
  <c r="AF195" i="1"/>
  <c r="AL195" i="1"/>
  <c r="AM195" i="1"/>
  <c r="AT195" i="1"/>
  <c r="AN195" i="1"/>
  <c r="AH195" i="1"/>
  <c r="BE195" i="1"/>
  <c r="BH195" i="1"/>
  <c r="AQ195" i="1"/>
  <c r="Z195" i="1"/>
  <c r="AC195" i="1"/>
  <c r="AR195" i="1"/>
  <c r="AK195" i="1"/>
  <c r="AU195" i="1"/>
  <c r="AD195" i="1"/>
  <c r="P195" i="1" l="1"/>
  <c r="Q195" i="1"/>
  <c r="J196" i="1" l="1"/>
  <c r="K196" i="1" s="1"/>
  <c r="L196" i="1" l="1"/>
  <c r="M196" i="1" s="1"/>
  <c r="N196" i="1" s="1"/>
  <c r="AE196" i="1" l="1"/>
  <c r="BI196" i="1"/>
  <c r="AF196" i="1"/>
  <c r="AB196" i="1"/>
  <c r="S196" i="1"/>
  <c r="AA196" i="1"/>
  <c r="AR196" i="1"/>
  <c r="BB196" i="1"/>
  <c r="BF196" i="1"/>
  <c r="AG196" i="1"/>
  <c r="AW196" i="1"/>
  <c r="BM196" i="1"/>
  <c r="T196" i="1"/>
  <c r="AH196" i="1"/>
  <c r="R196" i="1"/>
  <c r="O196" i="1" s="1"/>
  <c r="W196" i="1"/>
  <c r="BH196" i="1"/>
  <c r="BJ196" i="1"/>
  <c r="AO196" i="1"/>
  <c r="BE196" i="1"/>
  <c r="AK196" i="1"/>
  <c r="BG196" i="1"/>
  <c r="AP196" i="1"/>
  <c r="BL196" i="1"/>
  <c r="BA196" i="1"/>
  <c r="X196" i="1"/>
  <c r="AM196" i="1"/>
  <c r="BC196" i="1"/>
  <c r="AI196" i="1"/>
  <c r="AZ196" i="1"/>
  <c r="V196" i="1"/>
  <c r="AY196" i="1"/>
  <c r="BN196" i="1"/>
  <c r="AS196" i="1"/>
  <c r="BO196" i="1"/>
  <c r="U196" i="1"/>
  <c r="BK196" i="1"/>
  <c r="AT196" i="1"/>
  <c r="Y196" i="1"/>
  <c r="AV196" i="1"/>
  <c r="AN196" i="1"/>
  <c r="AQ196" i="1"/>
  <c r="Z196" i="1"/>
  <c r="AJ196" i="1"/>
  <c r="AX196" i="1"/>
  <c r="AC196" i="1"/>
  <c r="AL196" i="1"/>
  <c r="BD196" i="1"/>
  <c r="AU196" i="1"/>
  <c r="AD196" i="1"/>
  <c r="P196" i="1" l="1"/>
  <c r="Q196" i="1"/>
  <c r="J197" i="1" l="1"/>
  <c r="K197" i="1" s="1"/>
  <c r="L197" i="1" l="1"/>
  <c r="M197" i="1" s="1"/>
  <c r="N197" i="1" s="1"/>
  <c r="AX197" i="1" l="1"/>
  <c r="T197" i="1"/>
  <c r="AG197" i="1"/>
  <c r="R197" i="1"/>
  <c r="O197" i="1" s="1"/>
  <c r="AS197" i="1"/>
  <c r="U197" i="1"/>
  <c r="W197" i="1"/>
  <c r="AY197" i="1"/>
  <c r="BN197" i="1"/>
  <c r="AJ197" i="1"/>
  <c r="AC197" i="1"/>
  <c r="BJ197" i="1"/>
  <c r="AH197" i="1"/>
  <c r="AV197" i="1"/>
  <c r="AL197" i="1"/>
  <c r="AF197" i="1"/>
  <c r="BA197" i="1"/>
  <c r="BO197" i="1"/>
  <c r="AB197" i="1"/>
  <c r="BL197" i="1"/>
  <c r="AQ197" i="1"/>
  <c r="AA197" i="1"/>
  <c r="BB197" i="1"/>
  <c r="BK197" i="1"/>
  <c r="AM197" i="1"/>
  <c r="AP197" i="1"/>
  <c r="AZ197" i="1"/>
  <c r="BF197" i="1"/>
  <c r="AU197" i="1"/>
  <c r="S197" i="1"/>
  <c r="Z197" i="1"/>
  <c r="V197" i="1"/>
  <c r="BG197" i="1"/>
  <c r="BE197" i="1"/>
  <c r="AO197" i="1"/>
  <c r="BC197" i="1"/>
  <c r="AT197" i="1"/>
  <c r="Y197" i="1"/>
  <c r="AW197" i="1"/>
  <c r="X197" i="1"/>
  <c r="AI197" i="1"/>
  <c r="AD197" i="1"/>
  <c r="BD197" i="1"/>
  <c r="AE197" i="1"/>
  <c r="BI197" i="1"/>
  <c r="AN197" i="1"/>
  <c r="BH197" i="1"/>
  <c r="AK197" i="1"/>
  <c r="BM197" i="1"/>
  <c r="AR197" i="1"/>
  <c r="Q197" i="1" l="1"/>
  <c r="P197" i="1"/>
  <c r="J198" i="1" l="1"/>
  <c r="K198" i="1" s="1"/>
  <c r="L198" i="1" l="1"/>
  <c r="M198" i="1" s="1"/>
  <c r="N198" i="1" s="1"/>
  <c r="W198" i="1" l="1"/>
  <c r="AD198" i="1"/>
  <c r="BK198" i="1"/>
  <c r="AO198" i="1"/>
  <c r="AV198" i="1"/>
  <c r="AQ198" i="1"/>
  <c r="Z198" i="1"/>
  <c r="T198" i="1"/>
  <c r="AN198" i="1"/>
  <c r="X198" i="1"/>
  <c r="AR198" i="1"/>
  <c r="AK198" i="1"/>
  <c r="AC198" i="1"/>
  <c r="U198" i="1"/>
  <c r="R198" i="1"/>
  <c r="O198" i="1" s="1"/>
  <c r="AM198" i="1"/>
  <c r="AU198" i="1"/>
  <c r="AY198" i="1"/>
  <c r="AH198" i="1"/>
  <c r="AL198" i="1"/>
  <c r="AI198" i="1"/>
  <c r="AZ198" i="1"/>
  <c r="BE198" i="1"/>
  <c r="BL198" i="1"/>
  <c r="BG198" i="1"/>
  <c r="BC198" i="1"/>
  <c r="AF198" i="1"/>
  <c r="BO198" i="1"/>
  <c r="Y198" i="1"/>
  <c r="AW198" i="1"/>
  <c r="AP198" i="1"/>
  <c r="AX198" i="1"/>
  <c r="AJ198" i="1"/>
  <c r="BB198" i="1"/>
  <c r="BN198" i="1"/>
  <c r="AB198" i="1"/>
  <c r="BH198" i="1"/>
  <c r="BI198" i="1"/>
  <c r="AA198" i="1"/>
  <c r="BF198" i="1"/>
  <c r="AS198" i="1"/>
  <c r="V198" i="1"/>
  <c r="S198" i="1"/>
  <c r="BM198" i="1"/>
  <c r="BD198" i="1"/>
  <c r="AG198" i="1"/>
  <c r="BA198" i="1"/>
  <c r="BJ198" i="1"/>
  <c r="AT198" i="1"/>
  <c r="AE198" i="1"/>
  <c r="P198" i="1" l="1"/>
  <c r="Q198" i="1"/>
  <c r="J199" i="1" s="1"/>
  <c r="K199" i="1" l="1"/>
  <c r="L199" i="1" l="1"/>
  <c r="M199" i="1" s="1"/>
  <c r="N199" i="1" s="1"/>
  <c r="S199" i="1" l="1"/>
  <c r="AW199" i="1"/>
  <c r="AL199" i="1"/>
  <c r="AE199" i="1"/>
  <c r="AG199" i="1"/>
  <c r="AK199" i="1"/>
  <c r="BE199" i="1"/>
  <c r="V199" i="1"/>
  <c r="AM199" i="1"/>
  <c r="BB199" i="1"/>
  <c r="W199" i="1"/>
  <c r="BC199" i="1"/>
  <c r="BI199" i="1"/>
  <c r="AP199" i="1"/>
  <c r="BG199" i="1"/>
  <c r="BD199" i="1"/>
  <c r="X199" i="1"/>
  <c r="Z199" i="1"/>
  <c r="AR199" i="1"/>
  <c r="R199" i="1"/>
  <c r="O199" i="1" s="1"/>
  <c r="AA199" i="1"/>
  <c r="AC199" i="1"/>
  <c r="AB199" i="1"/>
  <c r="BJ199" i="1"/>
  <c r="AN199" i="1"/>
  <c r="BL199" i="1"/>
  <c r="BK199" i="1"/>
  <c r="AT199" i="1"/>
  <c r="U199" i="1"/>
  <c r="BA199" i="1"/>
  <c r="BH199" i="1"/>
  <c r="AQ199" i="1"/>
  <c r="AZ199" i="1"/>
  <c r="T199" i="1"/>
  <c r="BO199" i="1"/>
  <c r="BN199" i="1"/>
  <c r="AS199" i="1"/>
  <c r="BF199" i="1"/>
  <c r="AY199" i="1"/>
  <c r="AX199" i="1"/>
  <c r="Y199" i="1"/>
  <c r="BM199" i="1"/>
  <c r="AV199" i="1"/>
  <c r="AU199" i="1"/>
  <c r="AD199" i="1"/>
  <c r="AO199" i="1"/>
  <c r="AF199" i="1"/>
  <c r="AJ199" i="1"/>
  <c r="AI199" i="1"/>
  <c r="AH199" i="1"/>
  <c r="Q199" i="1" l="1"/>
  <c r="P199" i="1"/>
  <c r="J200" i="1" l="1"/>
  <c r="K200" i="1" s="1"/>
  <c r="L200" i="1" l="1"/>
  <c r="M200" i="1" s="1"/>
  <c r="N200" i="1" s="1"/>
  <c r="AD200" i="1" l="1"/>
  <c r="AZ200" i="1"/>
  <c r="AE200" i="1"/>
  <c r="AT200" i="1"/>
  <c r="AF200" i="1"/>
  <c r="AP200" i="1"/>
  <c r="BL200" i="1"/>
  <c r="BG200" i="1"/>
  <c r="BI200" i="1"/>
  <c r="AC200" i="1"/>
  <c r="AS200" i="1"/>
  <c r="R200" i="1"/>
  <c r="O200" i="1" s="1"/>
  <c r="BB200" i="1"/>
  <c r="T200" i="1"/>
  <c r="AM200" i="1"/>
  <c r="AL200" i="1"/>
  <c r="BC200" i="1"/>
  <c r="BK200" i="1"/>
  <c r="AR200" i="1"/>
  <c r="AI200" i="1"/>
  <c r="Y200" i="1"/>
  <c r="AX200" i="1"/>
  <c r="X200" i="1"/>
  <c r="S200" i="1"/>
  <c r="AH200" i="1"/>
  <c r="AW200" i="1"/>
  <c r="AY200" i="1"/>
  <c r="BM200" i="1"/>
  <c r="AV200" i="1"/>
  <c r="BD200" i="1"/>
  <c r="AB200" i="1"/>
  <c r="BN200" i="1"/>
  <c r="AU200" i="1"/>
  <c r="AQ200" i="1"/>
  <c r="Z200" i="1"/>
  <c r="U200" i="1"/>
  <c r="BO200" i="1"/>
  <c r="BH200" i="1"/>
  <c r="W200" i="1"/>
  <c r="V200" i="1"/>
  <c r="AK200" i="1"/>
  <c r="AN200" i="1"/>
  <c r="BF200" i="1"/>
  <c r="BA200" i="1"/>
  <c r="AA200" i="1"/>
  <c r="BE200" i="1"/>
  <c r="AG200" i="1"/>
  <c r="AJ200" i="1"/>
  <c r="BJ200" i="1"/>
  <c r="AO200" i="1"/>
  <c r="Q200" i="1" l="1"/>
  <c r="P200" i="1"/>
  <c r="J201" i="1" l="1"/>
  <c r="K201" i="1" s="1"/>
  <c r="L201" i="1" l="1"/>
  <c r="M201" i="1" s="1"/>
  <c r="N201" i="1" s="1"/>
  <c r="BL201" i="1" l="1"/>
  <c r="AE201" i="1"/>
  <c r="AD201" i="1"/>
  <c r="BE201" i="1"/>
  <c r="BC201" i="1"/>
  <c r="BG201" i="1"/>
  <c r="AN201" i="1"/>
  <c r="AT201" i="1"/>
  <c r="R201" i="1"/>
  <c r="O201" i="1" s="1"/>
  <c r="AR201" i="1"/>
  <c r="AO201" i="1"/>
  <c r="AK201" i="1"/>
  <c r="BI201" i="1"/>
  <c r="BJ201" i="1"/>
  <c r="BK201" i="1"/>
  <c r="AV201" i="1"/>
  <c r="AU201" i="1"/>
  <c r="BM201" i="1"/>
  <c r="AM201" i="1"/>
  <c r="BH201" i="1"/>
  <c r="W201" i="1"/>
  <c r="AQ201" i="1"/>
  <c r="Z201" i="1"/>
  <c r="AB201" i="1"/>
  <c r="BA201" i="1"/>
  <c r="BD201" i="1"/>
  <c r="AI201" i="1"/>
  <c r="BN201" i="1"/>
  <c r="V201" i="1"/>
  <c r="AA201" i="1"/>
  <c r="BF201" i="1"/>
  <c r="AJ201" i="1"/>
  <c r="AH201" i="1"/>
  <c r="AP201" i="1"/>
  <c r="AF201" i="1"/>
  <c r="AG201" i="1"/>
  <c r="AY201" i="1"/>
  <c r="BB201" i="1"/>
  <c r="Y201" i="1"/>
  <c r="T201" i="1"/>
  <c r="AW201" i="1"/>
  <c r="AZ201" i="1"/>
  <c r="AL201" i="1"/>
  <c r="AS201" i="1"/>
  <c r="X201" i="1"/>
  <c r="AX201" i="1"/>
  <c r="U201" i="1"/>
  <c r="AC201" i="1"/>
  <c r="S201" i="1"/>
  <c r="BO201" i="1"/>
  <c r="Q201" i="1" l="1"/>
  <c r="P201" i="1"/>
  <c r="J202" i="1" l="1"/>
  <c r="K202" i="1" s="1"/>
  <c r="L202" i="1" l="1"/>
  <c r="M202" i="1" s="1"/>
  <c r="N202" i="1" s="1"/>
  <c r="BC202" i="1" l="1"/>
  <c r="AZ202" i="1"/>
  <c r="BG202" i="1"/>
  <c r="AV202" i="1"/>
  <c r="AC202" i="1"/>
  <c r="AB202" i="1"/>
  <c r="BD202" i="1"/>
  <c r="BO202" i="1"/>
  <c r="U202" i="1"/>
  <c r="AQ202" i="1"/>
  <c r="BH202" i="1"/>
  <c r="AA202" i="1"/>
  <c r="T202" i="1"/>
  <c r="AM202" i="1"/>
  <c r="AG202" i="1"/>
  <c r="R202" i="1"/>
  <c r="O202" i="1" s="1"/>
  <c r="AT202" i="1"/>
  <c r="AR202" i="1"/>
  <c r="BL202" i="1"/>
  <c r="AU202" i="1"/>
  <c r="AY202" i="1"/>
  <c r="AE202" i="1"/>
  <c r="AJ202" i="1"/>
  <c r="AI202" i="1"/>
  <c r="AO202" i="1"/>
  <c r="AW202" i="1"/>
  <c r="BF202" i="1"/>
  <c r="AN202" i="1"/>
  <c r="W202" i="1"/>
  <c r="Y202" i="1"/>
  <c r="X202" i="1"/>
  <c r="AF202" i="1"/>
  <c r="BK202" i="1"/>
  <c r="BI202" i="1"/>
  <c r="AK202" i="1"/>
  <c r="BB202" i="1"/>
  <c r="AD202" i="1"/>
  <c r="BN202" i="1"/>
  <c r="S202" i="1"/>
  <c r="AL202" i="1"/>
  <c r="V202" i="1"/>
  <c r="Z202" i="1"/>
  <c r="AS202" i="1"/>
  <c r="BE202" i="1"/>
  <c r="BA202" i="1"/>
  <c r="BM202" i="1"/>
  <c r="AP202" i="1"/>
  <c r="AX202" i="1"/>
  <c r="BJ202" i="1"/>
  <c r="AH202" i="1"/>
  <c r="Q202" i="1" l="1"/>
  <c r="P202" i="1"/>
  <c r="J203" i="1" l="1"/>
  <c r="K203" i="1" s="1"/>
  <c r="L203" i="1" l="1"/>
  <c r="M203" i="1" s="1"/>
  <c r="N203" i="1" s="1"/>
  <c r="BM203" i="1" l="1"/>
  <c r="AX203" i="1"/>
  <c r="AB203" i="1"/>
  <c r="AN203" i="1"/>
  <c r="AA203" i="1"/>
  <c r="AK203" i="1"/>
  <c r="BE203" i="1"/>
  <c r="S203" i="1"/>
  <c r="AS203" i="1"/>
  <c r="AO203" i="1"/>
  <c r="AF203" i="1"/>
  <c r="U203" i="1"/>
  <c r="AW203" i="1"/>
  <c r="R203" i="1"/>
  <c r="O203" i="1" s="1"/>
  <c r="BO203" i="1"/>
  <c r="T203" i="1"/>
  <c r="BB203" i="1"/>
  <c r="BC203" i="1"/>
  <c r="AZ203" i="1"/>
  <c r="AH203" i="1"/>
  <c r="BN203" i="1"/>
  <c r="AJ203" i="1"/>
  <c r="BA203" i="1"/>
  <c r="X203" i="1"/>
  <c r="BF203" i="1"/>
  <c r="W203" i="1"/>
  <c r="BH203" i="1"/>
  <c r="BG203" i="1"/>
  <c r="AP203" i="1"/>
  <c r="BI203" i="1"/>
  <c r="AG203" i="1"/>
  <c r="BD203" i="1"/>
  <c r="AM203" i="1"/>
  <c r="V203" i="1"/>
  <c r="BL203" i="1"/>
  <c r="BK203" i="1"/>
  <c r="BJ203" i="1"/>
  <c r="Y203" i="1"/>
  <c r="AV203" i="1"/>
  <c r="AU203" i="1"/>
  <c r="AT203" i="1"/>
  <c r="AY203" i="1"/>
  <c r="AL203" i="1"/>
  <c r="AR203" i="1"/>
  <c r="AQ203" i="1"/>
  <c r="Z203" i="1"/>
  <c r="AC203" i="1"/>
  <c r="AI203" i="1"/>
  <c r="AE203" i="1"/>
  <c r="AD203" i="1"/>
  <c r="P203" i="1" l="1"/>
  <c r="Q203" i="1"/>
  <c r="J204" i="1" l="1"/>
  <c r="K204" i="1" s="1"/>
  <c r="L204" i="1" l="1"/>
  <c r="M204" i="1" s="1"/>
  <c r="N204" i="1" s="1"/>
  <c r="BO204" i="1" l="1"/>
  <c r="AA204" i="1"/>
  <c r="AF204" i="1"/>
  <c r="AS204" i="1"/>
  <c r="BK204" i="1"/>
  <c r="BI204" i="1"/>
  <c r="BL204" i="1"/>
  <c r="U204" i="1"/>
  <c r="BC204" i="1"/>
  <c r="Z204" i="1"/>
  <c r="AC204" i="1"/>
  <c r="W204" i="1"/>
  <c r="AP204" i="1"/>
  <c r="AV204" i="1"/>
  <c r="AJ204" i="1"/>
  <c r="AB204" i="1"/>
  <c r="R204" i="1"/>
  <c r="O204" i="1" s="1"/>
  <c r="AZ204" i="1"/>
  <c r="BH204" i="1"/>
  <c r="AY204" i="1"/>
  <c r="AX204" i="1"/>
  <c r="BB204" i="1"/>
  <c r="BG204" i="1"/>
  <c r="AR204" i="1"/>
  <c r="AU204" i="1"/>
  <c r="AK204" i="1"/>
  <c r="AT204" i="1"/>
  <c r="X204" i="1"/>
  <c r="AE204" i="1"/>
  <c r="BE204" i="1"/>
  <c r="Y204" i="1"/>
  <c r="AO204" i="1"/>
  <c r="BD204" i="1"/>
  <c r="AQ204" i="1"/>
  <c r="AM204" i="1"/>
  <c r="AL204" i="1"/>
  <c r="AG204" i="1"/>
  <c r="AW204" i="1"/>
  <c r="AN204" i="1"/>
  <c r="AI204" i="1"/>
  <c r="AH204" i="1"/>
  <c r="BN204" i="1"/>
  <c r="T204" i="1"/>
  <c r="S204" i="1"/>
  <c r="BM204" i="1"/>
  <c r="V204" i="1"/>
  <c r="BJ204" i="1"/>
  <c r="AD204" i="1"/>
  <c r="BF204" i="1"/>
  <c r="BA204" i="1"/>
  <c r="Q204" i="1" l="1"/>
  <c r="P204" i="1"/>
  <c r="J205" i="1" l="1"/>
  <c r="K205" i="1" s="1"/>
  <c r="L205" i="1" l="1"/>
  <c r="M205" i="1" s="1"/>
  <c r="N205" i="1" s="1"/>
  <c r="BH205" i="1" l="1"/>
  <c r="AI205" i="1"/>
  <c r="X205" i="1"/>
  <c r="BO205" i="1"/>
  <c r="W205" i="1"/>
  <c r="S205" i="1"/>
  <c r="V205" i="1"/>
  <c r="BK205" i="1"/>
  <c r="AN205" i="1"/>
  <c r="BD205" i="1"/>
  <c r="R205" i="1"/>
  <c r="O205" i="1" s="1"/>
  <c r="AA205" i="1"/>
  <c r="BF205" i="1"/>
  <c r="BA205" i="1"/>
  <c r="AV205" i="1"/>
  <c r="BL205" i="1"/>
  <c r="BG205" i="1"/>
  <c r="BB205" i="1"/>
  <c r="AW205" i="1"/>
  <c r="AZ205" i="1"/>
  <c r="AY205" i="1"/>
  <c r="AQ205" i="1"/>
  <c r="AX205" i="1"/>
  <c r="BE205" i="1"/>
  <c r="AR205" i="1"/>
  <c r="BM205" i="1"/>
  <c r="AB205" i="1"/>
  <c r="BN205" i="1"/>
  <c r="BC205" i="1"/>
  <c r="AU205" i="1"/>
  <c r="AT205" i="1"/>
  <c r="AC205" i="1"/>
  <c r="AO205" i="1"/>
  <c r="AJ205" i="1"/>
  <c r="AD205" i="1"/>
  <c r="BJ205" i="1"/>
  <c r="AP205" i="1"/>
  <c r="AK205" i="1"/>
  <c r="AF205" i="1"/>
  <c r="AH205" i="1"/>
  <c r="AM205" i="1"/>
  <c r="AL205" i="1"/>
  <c r="AG205" i="1"/>
  <c r="AS205" i="1"/>
  <c r="Y205" i="1"/>
  <c r="T205" i="1"/>
  <c r="BI205" i="1"/>
  <c r="AE205" i="1"/>
  <c r="Z205" i="1"/>
  <c r="U205" i="1"/>
  <c r="Q205" i="1" l="1"/>
  <c r="P205" i="1"/>
  <c r="J206" i="1" l="1"/>
  <c r="K206" i="1" s="1"/>
  <c r="L206" i="1" l="1"/>
  <c r="M206" i="1" s="1"/>
  <c r="N206" i="1" s="1"/>
  <c r="BE206" i="1" l="1"/>
  <c r="BA206" i="1"/>
  <c r="AM206" i="1"/>
  <c r="V206" i="1"/>
  <c r="BN206" i="1"/>
  <c r="AJ206" i="1"/>
  <c r="BF206" i="1"/>
  <c r="BM206" i="1"/>
  <c r="AV206" i="1"/>
  <c r="BL206" i="1"/>
  <c r="BI206" i="1"/>
  <c r="AN206" i="1"/>
  <c r="AP206" i="1"/>
  <c r="R206" i="1"/>
  <c r="O206" i="1" s="1"/>
  <c r="BK206" i="1"/>
  <c r="W206" i="1"/>
  <c r="AI206" i="1"/>
  <c r="AU206" i="1"/>
  <c r="Z206" i="1"/>
  <c r="T206" i="1"/>
  <c r="AF206" i="1"/>
  <c r="AR206" i="1"/>
  <c r="AY206" i="1"/>
  <c r="U206" i="1"/>
  <c r="AG206" i="1"/>
  <c r="AS206" i="1"/>
  <c r="BH206" i="1"/>
  <c r="AK206" i="1"/>
  <c r="AW206" i="1"/>
  <c r="AL206" i="1"/>
  <c r="BJ206" i="1"/>
  <c r="AZ206" i="1"/>
  <c r="AA206" i="1"/>
  <c r="AQ206" i="1"/>
  <c r="BD206" i="1"/>
  <c r="X206" i="1"/>
  <c r="AX206" i="1"/>
  <c r="AT206" i="1"/>
  <c r="S206" i="1"/>
  <c r="AE206" i="1"/>
  <c r="AC206" i="1"/>
  <c r="BC206" i="1"/>
  <c r="BO206" i="1"/>
  <c r="AB206" i="1"/>
  <c r="AD206" i="1"/>
  <c r="BG206" i="1"/>
  <c r="AH206" i="1"/>
  <c r="Y206" i="1"/>
  <c r="AO206" i="1"/>
  <c r="BB206" i="1"/>
  <c r="P206" i="1" l="1"/>
  <c r="Q206" i="1"/>
  <c r="J207" i="1" s="1"/>
  <c r="K207" i="1" l="1"/>
  <c r="L207" i="1" l="1"/>
  <c r="M207" i="1" s="1"/>
  <c r="N207" i="1" s="1"/>
  <c r="AN207" i="1" l="1"/>
  <c r="AJ207" i="1"/>
  <c r="BE207" i="1"/>
  <c r="AO207" i="1"/>
  <c r="BN207" i="1"/>
  <c r="BM207" i="1"/>
  <c r="BJ207" i="1"/>
  <c r="AK207" i="1"/>
  <c r="AS207" i="1"/>
  <c r="AG207" i="1"/>
  <c r="AA207" i="1"/>
  <c r="AD207" i="1"/>
  <c r="R207" i="1"/>
  <c r="O207" i="1" s="1"/>
  <c r="AV207" i="1"/>
  <c r="BA207" i="1"/>
  <c r="T207" i="1"/>
  <c r="S207" i="1"/>
  <c r="AI207" i="1"/>
  <c r="AW207" i="1"/>
  <c r="BC207" i="1"/>
  <c r="BB207" i="1"/>
  <c r="W207" i="1"/>
  <c r="AH207" i="1"/>
  <c r="AZ207" i="1"/>
  <c r="AY207" i="1"/>
  <c r="BH207" i="1"/>
  <c r="AF207" i="1"/>
  <c r="AU207" i="1"/>
  <c r="BO207" i="1"/>
  <c r="BK207" i="1"/>
  <c r="BL207" i="1"/>
  <c r="AB207" i="1"/>
  <c r="AR207" i="1"/>
  <c r="X207" i="1"/>
  <c r="BF207" i="1"/>
  <c r="BI207" i="1"/>
  <c r="AE207" i="1"/>
  <c r="BG207" i="1"/>
  <c r="AP207" i="1"/>
  <c r="AC207" i="1"/>
  <c r="V207" i="1"/>
  <c r="BD207" i="1"/>
  <c r="AM207" i="1"/>
  <c r="AL207" i="1"/>
  <c r="AT207" i="1"/>
  <c r="U207" i="1"/>
  <c r="AX207" i="1"/>
  <c r="Y207" i="1"/>
  <c r="AQ207" i="1"/>
  <c r="Z207" i="1"/>
  <c r="Q207" i="1" l="1"/>
  <c r="P207" i="1"/>
  <c r="J208" i="1" l="1"/>
  <c r="K208" i="1" s="1"/>
  <c r="L208" i="1" l="1"/>
  <c r="M208" i="1" s="1"/>
  <c r="N208" i="1" s="1"/>
  <c r="AR208" i="1" l="1"/>
  <c r="AM208" i="1"/>
  <c r="R208" i="1"/>
  <c r="O208" i="1" s="1"/>
  <c r="BA208" i="1"/>
  <c r="BF208" i="1"/>
  <c r="AI208" i="1"/>
  <c r="AK208" i="1"/>
  <c r="AN208" i="1"/>
  <c r="BM208" i="1"/>
  <c r="Z208" i="1"/>
  <c r="AW208" i="1"/>
  <c r="U208" i="1"/>
  <c r="BE208" i="1"/>
  <c r="AZ208" i="1"/>
  <c r="AF208" i="1"/>
  <c r="AV208" i="1"/>
  <c r="BG208" i="1"/>
  <c r="S208" i="1"/>
  <c r="AO208" i="1"/>
  <c r="BB208" i="1"/>
  <c r="V208" i="1"/>
  <c r="AB208" i="1"/>
  <c r="BC208" i="1"/>
  <c r="X208" i="1"/>
  <c r="AA208" i="1"/>
  <c r="AU208" i="1"/>
  <c r="AP208" i="1"/>
  <c r="BL208" i="1"/>
  <c r="BJ208" i="1"/>
  <c r="AH208" i="1"/>
  <c r="Y208" i="1"/>
  <c r="BK208" i="1"/>
  <c r="AT208" i="1"/>
  <c r="BD208" i="1"/>
  <c r="BH208" i="1"/>
  <c r="T208" i="1"/>
  <c r="AE208" i="1"/>
  <c r="BI208" i="1"/>
  <c r="AD208" i="1"/>
  <c r="BO208" i="1"/>
  <c r="BN208" i="1"/>
  <c r="AS208" i="1"/>
  <c r="AQ208" i="1"/>
  <c r="AY208" i="1"/>
  <c r="AX208" i="1"/>
  <c r="AC208" i="1"/>
  <c r="W208" i="1"/>
  <c r="AJ208" i="1"/>
  <c r="AL208" i="1"/>
  <c r="AG208" i="1"/>
  <c r="P208" i="1" l="1"/>
  <c r="Q208" i="1"/>
  <c r="J209" i="1" l="1"/>
  <c r="K209" i="1" s="1"/>
  <c r="L209" i="1" l="1"/>
  <c r="M209" i="1" s="1"/>
  <c r="N209" i="1" s="1"/>
  <c r="BB209" i="1" l="1"/>
  <c r="Z209" i="1"/>
  <c r="U209" i="1"/>
  <c r="AZ209" i="1"/>
  <c r="BA209" i="1"/>
  <c r="AY209" i="1"/>
  <c r="Y209" i="1"/>
  <c r="AA209" i="1"/>
  <c r="BO209" i="1"/>
  <c r="AV209" i="1"/>
  <c r="AK209" i="1"/>
  <c r="BG209" i="1"/>
  <c r="BN209" i="1"/>
  <c r="AU209" i="1"/>
  <c r="AQ209" i="1"/>
  <c r="AT209" i="1"/>
  <c r="AF209" i="1"/>
  <c r="BE209" i="1"/>
  <c r="W209" i="1"/>
  <c r="AD209" i="1"/>
  <c r="T209" i="1"/>
  <c r="BD209" i="1"/>
  <c r="AJ209" i="1"/>
  <c r="BK209" i="1"/>
  <c r="R209" i="1"/>
  <c r="O209" i="1" s="1"/>
  <c r="BJ209" i="1"/>
  <c r="AM209" i="1"/>
  <c r="AX209" i="1"/>
  <c r="AC209" i="1"/>
  <c r="AS209" i="1"/>
  <c r="AI209" i="1"/>
  <c r="AH209" i="1"/>
  <c r="BH209" i="1"/>
  <c r="AW209" i="1"/>
  <c r="AN209" i="1"/>
  <c r="S209" i="1"/>
  <c r="BI209" i="1"/>
  <c r="AO209" i="1"/>
  <c r="BC209" i="1"/>
  <c r="AL209" i="1"/>
  <c r="AG209" i="1"/>
  <c r="X209" i="1"/>
  <c r="AP209" i="1"/>
  <c r="V209" i="1"/>
  <c r="BL209" i="1"/>
  <c r="BF209" i="1"/>
  <c r="AB209" i="1"/>
  <c r="AE209" i="1"/>
  <c r="BM209" i="1"/>
  <c r="AR209" i="1"/>
  <c r="P209" i="1" l="1"/>
  <c r="Q209" i="1"/>
  <c r="J210" i="1" s="1"/>
  <c r="K210" i="1" l="1"/>
  <c r="L210" i="1" l="1"/>
  <c r="E5" i="1" s="1"/>
  <c r="M210" i="1" l="1"/>
  <c r="N210" i="1" s="1"/>
  <c r="BF210" i="1" s="1"/>
  <c r="E4" i="1"/>
  <c r="AL210" i="1"/>
  <c r="AG210" i="1"/>
  <c r="AO210" i="1"/>
  <c r="AC210" i="1"/>
  <c r="Y210" i="1"/>
  <c r="BD210" i="1"/>
  <c r="BI210" i="1"/>
  <c r="BO210" i="1"/>
  <c r="AB210" i="1"/>
  <c r="X210" i="1"/>
  <c r="BK210" i="1"/>
  <c r="BG210" i="1"/>
  <c r="AI210" i="1"/>
  <c r="AQ210" i="1"/>
  <c r="AF210" i="1"/>
  <c r="AR210" i="1"/>
  <c r="AV210" i="1"/>
  <c r="BH210" i="1"/>
  <c r="AW210" i="1"/>
  <c r="U210" i="1"/>
  <c r="BB210" i="1"/>
  <c r="AX210" i="1"/>
  <c r="BA210" i="1"/>
  <c r="AK210" i="1"/>
  <c r="W210" i="1"/>
  <c r="AJ210" i="1"/>
  <c r="AD210" i="1"/>
  <c r="S210" i="1"/>
  <c r="AA210" i="1"/>
  <c r="BN210" i="1"/>
  <c r="BM210" i="1"/>
  <c r="AT210" i="1"/>
  <c r="Z210" i="1"/>
  <c r="AM210" i="1"/>
  <c r="BC210" i="1" l="1"/>
  <c r="BJ210" i="1"/>
  <c r="AE210" i="1"/>
  <c r="AZ210" i="1"/>
  <c r="T210" i="1"/>
  <c r="BE210" i="1"/>
  <c r="AN210" i="1"/>
  <c r="AU210" i="1"/>
  <c r="AY210" i="1"/>
  <c r="R210" i="1"/>
  <c r="O210" i="1" s="1"/>
  <c r="AH210" i="1"/>
  <c r="AP210" i="1"/>
  <c r="AS210" i="1"/>
  <c r="BL210" i="1"/>
  <c r="V210" i="1"/>
  <c r="Q210" i="1" l="1"/>
  <c r="P210" i="1"/>
  <c r="E6" i="1"/>
  <c r="J12" i="3" l="1"/>
  <c r="K12" i="3" l="1"/>
  <c r="L12" i="3" l="1"/>
  <c r="M12" i="3" l="1"/>
  <c r="N12" i="3" l="1"/>
  <c r="AY12" i="3" l="1"/>
  <c r="BL12" i="3"/>
  <c r="Z12" i="3"/>
  <c r="AM12" i="3"/>
  <c r="AZ12" i="3"/>
  <c r="V12" i="3"/>
  <c r="AQ12" i="3"/>
  <c r="BD12" i="3"/>
  <c r="AL12" i="3"/>
  <c r="AU12" i="3"/>
  <c r="BH12" i="3"/>
  <c r="BB12" i="3"/>
  <c r="BO12" i="3"/>
  <c r="AG12" i="3"/>
  <c r="AT12" i="3"/>
  <c r="BC12" i="3"/>
  <c r="U12" i="3"/>
  <c r="AP12" i="3"/>
  <c r="BG12" i="3"/>
  <c r="Y12" i="3"/>
  <c r="BF12" i="3"/>
  <c r="BK12" i="3"/>
  <c r="AC12" i="3"/>
  <c r="AD12" i="3"/>
  <c r="S12" i="3"/>
  <c r="AF12" i="3"/>
  <c r="AW12" i="3"/>
  <c r="BN12" i="3"/>
  <c r="T12" i="3"/>
  <c r="AK12" i="3"/>
  <c r="BJ12" i="3"/>
  <c r="X12" i="3"/>
  <c r="AO12" i="3"/>
  <c r="AH12" i="3"/>
  <c r="AB12" i="3"/>
  <c r="AS12" i="3"/>
  <c r="AX12" i="3"/>
  <c r="AI12" i="3"/>
  <c r="AV12" i="3"/>
  <c r="BM12" i="3"/>
  <c r="W12" i="3"/>
  <c r="AJ12" i="3"/>
  <c r="BA12" i="3"/>
  <c r="AA12" i="3"/>
  <c r="AN12" i="3"/>
  <c r="BE12" i="3"/>
  <c r="AE12" i="3"/>
  <c r="AR12" i="3"/>
  <c r="BI12" i="3"/>
  <c r="R12" i="3"/>
  <c r="P12" i="3" l="1"/>
  <c r="Q12" i="3"/>
  <c r="O12" i="3"/>
  <c r="J13" i="3" l="1"/>
  <c r="K13" i="3" s="1"/>
  <c r="L13" i="3" s="1"/>
  <c r="M13" i="3" l="1"/>
  <c r="N13" i="3" l="1"/>
  <c r="AT13" i="3" l="1"/>
  <c r="BG13" i="3"/>
  <c r="AK13" i="3"/>
  <c r="AX13" i="3"/>
  <c r="BK13" i="3"/>
  <c r="BA13" i="3"/>
  <c r="AL13" i="3"/>
  <c r="AY13" i="3"/>
  <c r="BL13" i="3"/>
  <c r="Z13" i="3"/>
  <c r="AM13" i="3"/>
  <c r="AZ13" i="3"/>
  <c r="BJ13" i="3"/>
  <c r="X13" i="3"/>
  <c r="BE13" i="3"/>
  <c r="BN13" i="3"/>
  <c r="AB13" i="3"/>
  <c r="AC13" i="3"/>
  <c r="BB13" i="3"/>
  <c r="BO13" i="3"/>
  <c r="Y13" i="3"/>
  <c r="AP13" i="3"/>
  <c r="BC13" i="3"/>
  <c r="U13" i="3"/>
  <c r="AA13" i="3"/>
  <c r="AN13" i="3"/>
  <c r="AW13" i="3"/>
  <c r="AE13" i="3"/>
  <c r="AR13" i="3"/>
  <c r="BM13" i="3"/>
  <c r="S13" i="3"/>
  <c r="AF13" i="3"/>
  <c r="AS13" i="3"/>
  <c r="BF13" i="3"/>
  <c r="T13" i="3"/>
  <c r="AO13" i="3"/>
  <c r="AD13" i="3"/>
  <c r="AQ13" i="3"/>
  <c r="BD13" i="3"/>
  <c r="AH13" i="3"/>
  <c r="AU13" i="3"/>
  <c r="BH13" i="3"/>
  <c r="V13" i="3"/>
  <c r="AI13" i="3"/>
  <c r="AV13" i="3"/>
  <c r="AG13" i="3"/>
  <c r="W13" i="3"/>
  <c r="AJ13" i="3"/>
  <c r="BI13" i="3"/>
  <c r="R13" i="3"/>
  <c r="P13" i="3" l="1"/>
  <c r="O13" i="3"/>
  <c r="Q13" i="3"/>
  <c r="J14" i="3" l="1"/>
  <c r="K14" i="3" l="1"/>
  <c r="L14" i="3" s="1"/>
  <c r="M14" i="3" s="1"/>
  <c r="N14" i="3" l="1"/>
  <c r="AC14" i="3" l="1"/>
  <c r="AT14" i="3"/>
  <c r="BG14" i="3"/>
  <c r="AG14" i="3"/>
  <c r="AX14" i="3"/>
  <c r="BK14" i="3"/>
  <c r="U14" i="3"/>
  <c r="AL14" i="3"/>
  <c r="AY14" i="3"/>
  <c r="AV14" i="3"/>
  <c r="Z14" i="3"/>
  <c r="AM14" i="3"/>
  <c r="BH14" i="3"/>
  <c r="AS14" i="3"/>
  <c r="BJ14" i="3"/>
  <c r="AJ14" i="3"/>
  <c r="AW14" i="3"/>
  <c r="BN14" i="3"/>
  <c r="AZ14" i="3"/>
  <c r="AK14" i="3"/>
  <c r="BB14" i="3"/>
  <c r="BO14" i="3"/>
  <c r="Y14" i="3"/>
  <c r="AP14" i="3"/>
  <c r="BC14" i="3"/>
  <c r="BI14" i="3"/>
  <c r="AA14" i="3"/>
  <c r="BD14" i="3"/>
  <c r="BM14" i="3"/>
  <c r="AE14" i="3"/>
  <c r="AB14" i="3"/>
  <c r="BA14" i="3"/>
  <c r="S14" i="3"/>
  <c r="X14" i="3"/>
  <c r="AO14" i="3"/>
  <c r="BF14" i="3"/>
  <c r="T14" i="3"/>
  <c r="AD14" i="3"/>
  <c r="AQ14" i="3"/>
  <c r="BL14" i="3"/>
  <c r="AH14" i="3"/>
  <c r="AU14" i="3"/>
  <c r="AF14" i="3"/>
  <c r="V14" i="3"/>
  <c r="AI14" i="3"/>
  <c r="AR14" i="3"/>
  <c r="BE14" i="3"/>
  <c r="W14" i="3"/>
  <c r="AN14" i="3"/>
  <c r="R14" i="3"/>
  <c r="P14" i="3" l="1"/>
  <c r="O14" i="3"/>
  <c r="Q14" i="3"/>
  <c r="J15" i="3" s="1"/>
  <c r="K15" i="3" l="1"/>
  <c r="L15" i="3" s="1"/>
  <c r="M15" i="3" l="1"/>
  <c r="N15" i="3" l="1"/>
  <c r="AF15" i="3" l="1"/>
  <c r="AW15" i="3"/>
  <c r="BN15" i="3"/>
  <c r="T15" i="3"/>
  <c r="AK15" i="3"/>
  <c r="BB15" i="3"/>
  <c r="BK15" i="3"/>
  <c r="Y15" i="3"/>
  <c r="AP15" i="3"/>
  <c r="BG15" i="3"/>
  <c r="AC15" i="3"/>
  <c r="AT15" i="3"/>
  <c r="AE15" i="3"/>
  <c r="AV15" i="3"/>
  <c r="BM15" i="3"/>
  <c r="BO15" i="3"/>
  <c r="AJ15" i="3"/>
  <c r="BA15" i="3"/>
  <c r="S15" i="3"/>
  <c r="X15" i="3"/>
  <c r="AO15" i="3"/>
  <c r="BF15" i="3"/>
  <c r="AB15" i="3"/>
  <c r="AS15" i="3"/>
  <c r="BJ15" i="3"/>
  <c r="BL15" i="3"/>
  <c r="AH15" i="3"/>
  <c r="AA15" i="3"/>
  <c r="AZ15" i="3"/>
  <c r="V15" i="3"/>
  <c r="W15" i="3"/>
  <c r="AN15" i="3"/>
  <c r="BE15" i="3"/>
  <c r="AI15" i="3"/>
  <c r="AR15" i="3"/>
  <c r="BI15" i="3"/>
  <c r="AY15" i="3"/>
  <c r="AG15" i="3"/>
  <c r="AX15" i="3"/>
  <c r="AU15" i="3"/>
  <c r="U15" i="3"/>
  <c r="AL15" i="3"/>
  <c r="AQ15" i="3"/>
  <c r="BD15" i="3"/>
  <c r="Z15" i="3"/>
  <c r="AM15" i="3"/>
  <c r="BH15" i="3"/>
  <c r="AD15" i="3"/>
  <c r="BC15" i="3"/>
  <c r="R15" i="3"/>
  <c r="P15" i="3" l="1"/>
  <c r="Q15" i="3"/>
  <c r="O15" i="3"/>
  <c r="J16" i="3" l="1"/>
  <c r="K16" i="3" s="1"/>
  <c r="L16" i="3" s="1"/>
  <c r="M16" i="3" l="1"/>
  <c r="N16" i="3" l="1"/>
  <c r="W16" i="3" l="1"/>
  <c r="AJ16" i="3"/>
  <c r="BA16" i="3"/>
  <c r="AA16" i="3"/>
  <c r="AN16" i="3"/>
  <c r="BE16" i="3"/>
  <c r="AE16" i="3"/>
  <c r="AR16" i="3"/>
  <c r="BI16" i="3"/>
  <c r="S16" i="3"/>
  <c r="AF16" i="3"/>
  <c r="AW16" i="3"/>
  <c r="BJ16" i="3"/>
  <c r="AM16" i="3"/>
  <c r="AZ16" i="3"/>
  <c r="AH16" i="3"/>
  <c r="AQ16" i="3"/>
  <c r="BD16" i="3"/>
  <c r="AX16" i="3"/>
  <c r="AU16" i="3"/>
  <c r="BH16" i="3"/>
  <c r="BN16" i="3"/>
  <c r="AI16" i="3"/>
  <c r="AV16" i="3"/>
  <c r="BM16" i="3"/>
  <c r="BC16" i="3"/>
  <c r="U16" i="3"/>
  <c r="AL16" i="3"/>
  <c r="BG16" i="3"/>
  <c r="Y16" i="3"/>
  <c r="BB16" i="3"/>
  <c r="BK16" i="3"/>
  <c r="AC16" i="3"/>
  <c r="Z16" i="3"/>
  <c r="AY16" i="3"/>
  <c r="BL16" i="3"/>
  <c r="V16" i="3"/>
  <c r="T16" i="3"/>
  <c r="AK16" i="3"/>
  <c r="BF16" i="3"/>
  <c r="X16" i="3"/>
  <c r="AO16" i="3"/>
  <c r="AD16" i="3"/>
  <c r="AB16" i="3"/>
  <c r="AS16" i="3"/>
  <c r="AT16" i="3"/>
  <c r="BO16" i="3"/>
  <c r="AG16" i="3"/>
  <c r="AP16" i="3"/>
  <c r="R16" i="3"/>
  <c r="Q16" i="3" l="1"/>
  <c r="P16" i="3"/>
  <c r="O16" i="3"/>
  <c r="J17" i="3" l="1"/>
  <c r="K17" i="3" s="1"/>
  <c r="L17" i="3" s="1"/>
  <c r="M17" i="3" l="1"/>
  <c r="N17" i="3" l="1"/>
  <c r="W17" i="3" l="1"/>
  <c r="AJ17" i="3"/>
  <c r="BE17" i="3"/>
  <c r="AA17" i="3"/>
  <c r="AN17" i="3"/>
  <c r="AS17" i="3"/>
  <c r="AE17" i="3"/>
  <c r="AR17" i="3"/>
  <c r="BI17" i="3"/>
  <c r="S17" i="3"/>
  <c r="AF17" i="3"/>
  <c r="AO17" i="3"/>
  <c r="Z17" i="3"/>
  <c r="AM17" i="3"/>
  <c r="AZ17" i="3"/>
  <c r="AD17" i="3"/>
  <c r="AQ17" i="3"/>
  <c r="BD17" i="3"/>
  <c r="AH17" i="3"/>
  <c r="AU17" i="3"/>
  <c r="BH17" i="3"/>
  <c r="V17" i="3"/>
  <c r="AI17" i="3"/>
  <c r="AV17" i="3"/>
  <c r="AC17" i="3"/>
  <c r="AP17" i="3"/>
  <c r="BC17" i="3"/>
  <c r="AG17" i="3"/>
  <c r="AT17" i="3"/>
  <c r="BG17" i="3"/>
  <c r="AW17" i="3"/>
  <c r="AX17" i="3"/>
  <c r="BK17" i="3"/>
  <c r="BM17" i="3"/>
  <c r="AL17" i="3"/>
  <c r="AY17" i="3"/>
  <c r="BL17" i="3"/>
  <c r="BF17" i="3"/>
  <c r="T17" i="3"/>
  <c r="AK17" i="3"/>
  <c r="BJ17" i="3"/>
  <c r="X17" i="3"/>
  <c r="BA17" i="3"/>
  <c r="BN17" i="3"/>
  <c r="AB17" i="3"/>
  <c r="Y17" i="3"/>
  <c r="BB17" i="3"/>
  <c r="BO17" i="3"/>
  <c r="U17" i="3"/>
  <c r="R17" i="3"/>
  <c r="P17" i="3" l="1"/>
  <c r="Q17" i="3"/>
  <c r="O17" i="3"/>
  <c r="J18" i="3" l="1"/>
  <c r="K18" i="3" s="1"/>
  <c r="L18" i="3" s="1"/>
  <c r="M18" i="3" l="1"/>
  <c r="N18" i="3" l="1"/>
  <c r="W18" i="3" l="1"/>
  <c r="BN18" i="3"/>
  <c r="AB18" i="3"/>
  <c r="AA18" i="3"/>
  <c r="T18" i="3"/>
  <c r="BH18" i="3"/>
  <c r="AE18" i="3"/>
  <c r="AH18" i="3"/>
  <c r="AL18" i="3"/>
  <c r="S18" i="3"/>
  <c r="BI18" i="3"/>
  <c r="BB18" i="3"/>
  <c r="Y18" i="3"/>
  <c r="AM18" i="3"/>
  <c r="AX18" i="3"/>
  <c r="AC18" i="3"/>
  <c r="AQ18" i="3"/>
  <c r="BE18" i="3"/>
  <c r="AG18" i="3"/>
  <c r="AU18" i="3"/>
  <c r="BJ18" i="3"/>
  <c r="U18" i="3"/>
  <c r="AI18" i="3"/>
  <c r="AP18" i="3"/>
  <c r="BM18" i="3"/>
  <c r="AO18" i="3"/>
  <c r="BC18" i="3"/>
  <c r="X18" i="3"/>
  <c r="AS18" i="3"/>
  <c r="BG18" i="3"/>
  <c r="AJ18" i="3"/>
  <c r="AW18" i="3"/>
  <c r="BK18" i="3"/>
  <c r="AR18" i="3"/>
  <c r="AK18" i="3"/>
  <c r="AY18" i="3"/>
  <c r="BO18" i="3"/>
  <c r="V18" i="3"/>
  <c r="AN18" i="3"/>
  <c r="BF18" i="3"/>
  <c r="Z18" i="3"/>
  <c r="AV18" i="3"/>
  <c r="BL18" i="3"/>
  <c r="AD18" i="3"/>
  <c r="BD18" i="3"/>
  <c r="AT18" i="3"/>
  <c r="BA18" i="3"/>
  <c r="AF18" i="3"/>
  <c r="AZ18" i="3"/>
  <c r="R18" i="3"/>
  <c r="O18" i="3" l="1"/>
  <c r="P18" i="3"/>
  <c r="Q18" i="3"/>
  <c r="J19" i="3" l="1"/>
  <c r="K19" i="3" s="1"/>
  <c r="L19" i="3" s="1"/>
  <c r="M19" i="3" l="1"/>
  <c r="N19" i="3" l="1"/>
  <c r="AC19" i="3" l="1"/>
  <c r="AT19" i="3"/>
  <c r="BG19" i="3"/>
  <c r="AG19" i="3"/>
  <c r="AX19" i="3"/>
  <c r="BK19" i="3"/>
  <c r="U19" i="3"/>
  <c r="AL19" i="3"/>
  <c r="AY19" i="3"/>
  <c r="AV19" i="3"/>
  <c r="Z19" i="3"/>
  <c r="AM19" i="3"/>
  <c r="BH19" i="3"/>
  <c r="AS19" i="3"/>
  <c r="BJ19" i="3"/>
  <c r="AJ19" i="3"/>
  <c r="AW19" i="3"/>
  <c r="BN19" i="3"/>
  <c r="AZ19" i="3"/>
  <c r="AK19" i="3"/>
  <c r="BB19" i="3"/>
  <c r="BO19" i="3"/>
  <c r="Y19" i="3"/>
  <c r="AP19" i="3"/>
  <c r="BC19" i="3"/>
  <c r="BI19" i="3"/>
  <c r="AA19" i="3"/>
  <c r="BD19" i="3"/>
  <c r="BM19" i="3"/>
  <c r="AE19" i="3"/>
  <c r="AB19" i="3"/>
  <c r="BA19" i="3"/>
  <c r="S19" i="3"/>
  <c r="X19" i="3"/>
  <c r="AO19" i="3"/>
  <c r="BF19" i="3"/>
  <c r="T19" i="3"/>
  <c r="AD19" i="3"/>
  <c r="AQ19" i="3"/>
  <c r="BL19" i="3"/>
  <c r="AH19" i="3"/>
  <c r="AU19" i="3"/>
  <c r="AF19" i="3"/>
  <c r="V19" i="3"/>
  <c r="AI19" i="3"/>
  <c r="AR19" i="3"/>
  <c r="BE19" i="3"/>
  <c r="W19" i="3"/>
  <c r="AN19" i="3"/>
  <c r="R19" i="3"/>
  <c r="Q19" i="3" l="1"/>
  <c r="O19" i="3"/>
  <c r="P19" i="3"/>
  <c r="J20" i="3" l="1"/>
  <c r="K20" i="3" s="1"/>
  <c r="L20" i="3" s="1"/>
  <c r="M20" i="3" l="1"/>
  <c r="N20" i="3" l="1"/>
  <c r="Y20" i="3" l="1"/>
  <c r="AP20" i="3"/>
  <c r="BG20" i="3"/>
  <c r="AC20" i="3"/>
  <c r="AT20" i="3"/>
  <c r="AE20" i="3"/>
  <c r="AG20" i="3"/>
  <c r="AX20" i="3"/>
  <c r="AU20" i="3"/>
  <c r="U20" i="3"/>
  <c r="AL20" i="3"/>
  <c r="AQ20" i="3"/>
  <c r="X20" i="3"/>
  <c r="AO20" i="3"/>
  <c r="BF20" i="3"/>
  <c r="AB20" i="3"/>
  <c r="AS20" i="3"/>
  <c r="BJ20" i="3"/>
  <c r="AF20" i="3"/>
  <c r="AW20" i="3"/>
  <c r="BN20" i="3"/>
  <c r="T20" i="3"/>
  <c r="AK20" i="3"/>
  <c r="BB20" i="3"/>
  <c r="BK20" i="3"/>
  <c r="AN20" i="3"/>
  <c r="BE20" i="3"/>
  <c r="AI20" i="3"/>
  <c r="AR20" i="3"/>
  <c r="BI20" i="3"/>
  <c r="AY20" i="3"/>
  <c r="AV20" i="3"/>
  <c r="BM20" i="3"/>
  <c r="BO20" i="3"/>
  <c r="AJ20" i="3"/>
  <c r="BA20" i="3"/>
  <c r="S20" i="3"/>
  <c r="BD20" i="3"/>
  <c r="Z20" i="3"/>
  <c r="AM20" i="3"/>
  <c r="BH20" i="3"/>
  <c r="AD20" i="3"/>
  <c r="BC20" i="3"/>
  <c r="BL20" i="3"/>
  <c r="AH20" i="3"/>
  <c r="AA20" i="3"/>
  <c r="AZ20" i="3"/>
  <c r="V20" i="3"/>
  <c r="W20" i="3"/>
  <c r="R20" i="3"/>
  <c r="P20" i="3" l="1"/>
  <c r="Q20" i="3"/>
  <c r="O20" i="3"/>
  <c r="J21" i="3" l="1"/>
  <c r="K21" i="3" s="1"/>
  <c r="L21" i="3" s="1"/>
  <c r="M21" i="3" l="1"/>
  <c r="N21" i="3" l="1"/>
  <c r="BO21" i="3" l="1"/>
  <c r="AG21" i="3"/>
  <c r="AP21" i="3"/>
  <c r="BC21" i="3"/>
  <c r="U21" i="3"/>
  <c r="AL21" i="3"/>
  <c r="BG21" i="3"/>
  <c r="Y21" i="3"/>
  <c r="BB21" i="3"/>
  <c r="BK21" i="3"/>
  <c r="AC21" i="3"/>
  <c r="Z21" i="3"/>
  <c r="S21" i="3"/>
  <c r="AF21" i="3"/>
  <c r="AW21" i="3"/>
  <c r="BJ21" i="3"/>
  <c r="T21" i="3"/>
  <c r="AK21" i="3"/>
  <c r="BF21" i="3"/>
  <c r="X21" i="3"/>
  <c r="AO21" i="3"/>
  <c r="AD21" i="3"/>
  <c r="AB21" i="3"/>
  <c r="AS21" i="3"/>
  <c r="AT21" i="3"/>
  <c r="AY21" i="3"/>
  <c r="BL21" i="3"/>
  <c r="V21" i="3"/>
  <c r="AM21" i="3"/>
  <c r="AZ21" i="3"/>
  <c r="AH21" i="3"/>
  <c r="AQ21" i="3"/>
  <c r="BD21" i="3"/>
  <c r="AX21" i="3"/>
  <c r="AU21" i="3"/>
  <c r="BH21" i="3"/>
  <c r="BN21" i="3"/>
  <c r="AV21" i="3"/>
  <c r="BA21" i="3"/>
  <c r="AE21" i="3"/>
  <c r="BM21" i="3"/>
  <c r="AA21" i="3"/>
  <c r="AR21" i="3"/>
  <c r="W21" i="3"/>
  <c r="AN21" i="3"/>
  <c r="BI21" i="3"/>
  <c r="AI21" i="3"/>
  <c r="AJ21" i="3"/>
  <c r="BE21" i="3"/>
  <c r="R21" i="3"/>
  <c r="Q21" i="3" l="1"/>
  <c r="O21" i="3"/>
  <c r="P21" i="3"/>
  <c r="J22" i="3" l="1"/>
  <c r="K22" i="3" s="1"/>
  <c r="L22" i="3" s="1"/>
  <c r="M22" i="3" l="1"/>
  <c r="N22" i="3" l="1"/>
  <c r="BB22" i="3" l="1"/>
  <c r="BO22" i="3"/>
  <c r="U22" i="3"/>
  <c r="AP22" i="3"/>
  <c r="BC22" i="3"/>
  <c r="AG22" i="3"/>
  <c r="AT22" i="3"/>
  <c r="BG22" i="3"/>
  <c r="AW22" i="3"/>
  <c r="AX22" i="3"/>
  <c r="BK22" i="3"/>
  <c r="BM22" i="3"/>
  <c r="S22" i="3"/>
  <c r="AF22" i="3"/>
  <c r="AO22" i="3"/>
  <c r="BF22" i="3"/>
  <c r="T22" i="3"/>
  <c r="AK22" i="3"/>
  <c r="BJ22" i="3"/>
  <c r="X22" i="3"/>
  <c r="BA22" i="3"/>
  <c r="BN22" i="3"/>
  <c r="AB22" i="3"/>
  <c r="Y22" i="3"/>
  <c r="V22" i="3"/>
  <c r="AI22" i="3"/>
  <c r="AV22" i="3"/>
  <c r="AC22" i="3"/>
  <c r="W22" i="3"/>
  <c r="AJ22" i="3"/>
  <c r="BE22" i="3"/>
  <c r="AA22" i="3"/>
  <c r="AN22" i="3"/>
  <c r="AS22" i="3"/>
  <c r="AE22" i="3"/>
  <c r="AR22" i="3"/>
  <c r="BI22" i="3"/>
  <c r="AL22" i="3"/>
  <c r="AY22" i="3"/>
  <c r="BL22" i="3"/>
  <c r="Z22" i="3"/>
  <c r="AM22" i="3"/>
  <c r="AZ22" i="3"/>
  <c r="AD22" i="3"/>
  <c r="AQ22" i="3"/>
  <c r="BD22" i="3"/>
  <c r="AH22" i="3"/>
  <c r="AU22" i="3"/>
  <c r="BH22" i="3"/>
  <c r="R22" i="3"/>
  <c r="O22" i="3" l="1"/>
  <c r="Q22" i="3"/>
  <c r="P22" i="3"/>
  <c r="J23" i="3" l="1"/>
  <c r="K23" i="3" s="1"/>
  <c r="L23" i="3" s="1"/>
  <c r="M23" i="3" l="1"/>
  <c r="N23" i="3" l="1"/>
  <c r="BE23" i="3" l="1"/>
  <c r="AL23" i="3"/>
  <c r="BD23" i="3"/>
  <c r="BI23" i="3"/>
  <c r="AQ23" i="3"/>
  <c r="AN23" i="3"/>
  <c r="V23" i="3"/>
  <c r="AV23" i="3"/>
  <c r="BJ23" i="3"/>
  <c r="BA23" i="3"/>
  <c r="AF23" i="3"/>
  <c r="AI23" i="3"/>
  <c r="Z23" i="3"/>
  <c r="BG23" i="3"/>
  <c r="AT23" i="3"/>
  <c r="AE23" i="3"/>
  <c r="BL23" i="3"/>
  <c r="BN23" i="3"/>
  <c r="AJ23" i="3"/>
  <c r="W23" i="3"/>
  <c r="AD23" i="3"/>
  <c r="S23" i="3"/>
  <c r="BB23" i="3"/>
  <c r="X23" i="3"/>
  <c r="Y23" i="3"/>
  <c r="AU23" i="3"/>
  <c r="AH23" i="3"/>
  <c r="AC23" i="3"/>
  <c r="AZ23" i="3"/>
  <c r="AM23" i="3"/>
  <c r="AG23" i="3"/>
  <c r="BF23" i="3"/>
  <c r="AR23" i="3"/>
  <c r="U23" i="3"/>
  <c r="AP23" i="3"/>
  <c r="AB23" i="3"/>
  <c r="AY23" i="3"/>
  <c r="AO23" i="3"/>
  <c r="BO23" i="3"/>
  <c r="BC23" i="3"/>
  <c r="AS23" i="3"/>
  <c r="T23" i="3"/>
  <c r="BH23" i="3"/>
  <c r="AW23" i="3"/>
  <c r="AA23" i="3"/>
  <c r="BM23" i="3"/>
  <c r="AK23" i="3"/>
  <c r="BK23" i="3"/>
  <c r="AX23" i="3"/>
  <c r="R23" i="3"/>
  <c r="Q23" i="3" l="1"/>
  <c r="J24" i="3" s="1"/>
  <c r="O23" i="3"/>
  <c r="P23" i="3"/>
  <c r="K24" i="3" l="1"/>
  <c r="L24" i="3" s="1"/>
  <c r="M24" i="3" l="1"/>
  <c r="N24" i="3" l="1"/>
  <c r="AT24" i="3" l="1"/>
  <c r="BN24" i="3"/>
  <c r="AB24" i="3"/>
  <c r="AG24" i="3"/>
  <c r="BB24" i="3"/>
  <c r="BO24" i="3"/>
  <c r="AC24" i="3"/>
  <c r="AQ24" i="3"/>
  <c r="W24" i="3"/>
  <c r="BM24" i="3"/>
  <c r="AN24" i="3"/>
  <c r="AM24" i="3"/>
  <c r="BJ24" i="3"/>
  <c r="AE24" i="3"/>
  <c r="AR24" i="3"/>
  <c r="U24" i="3"/>
  <c r="S24" i="3"/>
  <c r="AF24" i="3"/>
  <c r="AW24" i="3"/>
  <c r="X24" i="3"/>
  <c r="BC24" i="3"/>
  <c r="Z24" i="3"/>
  <c r="AO24" i="3"/>
  <c r="T24" i="3"/>
  <c r="AH24" i="3"/>
  <c r="AU24" i="3"/>
  <c r="BH24" i="3"/>
  <c r="V24" i="3"/>
  <c r="AI24" i="3"/>
  <c r="AV24" i="3"/>
  <c r="AK24" i="3"/>
  <c r="BD24" i="3"/>
  <c r="AJ24" i="3"/>
  <c r="AA24" i="3"/>
  <c r="BA24" i="3"/>
  <c r="AZ24" i="3"/>
  <c r="AD24" i="3"/>
  <c r="AX24" i="3"/>
  <c r="BK24" i="3"/>
  <c r="BE24" i="3"/>
  <c r="AL24" i="3"/>
  <c r="AY24" i="3"/>
  <c r="BL24" i="3"/>
  <c r="BF24" i="3"/>
  <c r="BI24" i="3"/>
  <c r="Y24" i="3"/>
  <c r="BG24" i="3"/>
  <c r="AP24" i="3"/>
  <c r="AS24" i="3"/>
  <c r="R24" i="3"/>
  <c r="P24" i="3" l="1"/>
  <c r="Q24" i="3"/>
  <c r="O24" i="3"/>
  <c r="J25" i="3" l="1"/>
  <c r="K25" i="3" s="1"/>
  <c r="L25" i="3" s="1"/>
  <c r="M25" i="3" l="1"/>
  <c r="N25" i="3" l="1"/>
  <c r="AW25" i="3" l="1"/>
  <c r="BN25" i="3"/>
  <c r="BD25" i="3"/>
  <c r="AK25" i="3"/>
  <c r="BB25" i="3"/>
  <c r="BO25" i="3"/>
  <c r="Y25" i="3"/>
  <c r="AP25" i="3"/>
  <c r="BC25" i="3"/>
  <c r="AC25" i="3"/>
  <c r="AT25" i="3"/>
  <c r="BG25" i="3"/>
  <c r="BM25" i="3"/>
  <c r="AE25" i="3"/>
  <c r="AF25" i="3"/>
  <c r="BA25" i="3"/>
  <c r="S25" i="3"/>
  <c r="AB25" i="3"/>
  <c r="AO25" i="3"/>
  <c r="BF25" i="3"/>
  <c r="X25" i="3"/>
  <c r="AS25" i="3"/>
  <c r="BJ25" i="3"/>
  <c r="AN25" i="3"/>
  <c r="AH25" i="3"/>
  <c r="AU25" i="3"/>
  <c r="AJ25" i="3"/>
  <c r="V25" i="3"/>
  <c r="AI25" i="3"/>
  <c r="AV25" i="3"/>
  <c r="BE25" i="3"/>
  <c r="W25" i="3"/>
  <c r="AR25" i="3"/>
  <c r="BI25" i="3"/>
  <c r="AA25" i="3"/>
  <c r="BH25" i="3"/>
  <c r="AG25" i="3"/>
  <c r="AX25" i="3"/>
  <c r="BK25" i="3"/>
  <c r="U25" i="3"/>
  <c r="AL25" i="3"/>
  <c r="AY25" i="3"/>
  <c r="AZ25" i="3"/>
  <c r="Z25" i="3"/>
  <c r="AM25" i="3"/>
  <c r="BL25" i="3"/>
  <c r="AD25" i="3"/>
  <c r="AQ25" i="3"/>
  <c r="T25" i="3"/>
  <c r="R25" i="3"/>
  <c r="Q25" i="3" l="1"/>
  <c r="P25" i="3"/>
  <c r="O25" i="3"/>
  <c r="J26" i="3" l="1"/>
  <c r="K26" i="3" s="1"/>
  <c r="L26" i="3" s="1"/>
  <c r="M26" i="3" l="1"/>
  <c r="N26" i="3" l="1"/>
  <c r="AF26" i="3" l="1"/>
  <c r="AW26" i="3"/>
  <c r="BN26" i="3"/>
  <c r="T26" i="3"/>
  <c r="AK26" i="3"/>
  <c r="BB26" i="3"/>
  <c r="BO26" i="3"/>
  <c r="Y26" i="3"/>
  <c r="AP26" i="3"/>
  <c r="S26" i="3"/>
  <c r="AC26" i="3"/>
  <c r="AT26" i="3"/>
  <c r="AI26" i="3"/>
  <c r="AV26" i="3"/>
  <c r="BM26" i="3"/>
  <c r="AA26" i="3"/>
  <c r="AJ26" i="3"/>
  <c r="BA26" i="3"/>
  <c r="W26" i="3"/>
  <c r="X26" i="3"/>
  <c r="AO26" i="3"/>
  <c r="BF26" i="3"/>
  <c r="AB26" i="3"/>
  <c r="AS26" i="3"/>
  <c r="BJ26" i="3"/>
  <c r="BL26" i="3"/>
  <c r="AH26" i="3"/>
  <c r="AU26" i="3"/>
  <c r="AZ26" i="3"/>
  <c r="V26" i="3"/>
  <c r="AQ26" i="3"/>
  <c r="AN26" i="3"/>
  <c r="BE26" i="3"/>
  <c r="AM26" i="3"/>
  <c r="AR26" i="3"/>
  <c r="BI26" i="3"/>
  <c r="BC26" i="3"/>
  <c r="AG26" i="3"/>
  <c r="AX26" i="3"/>
  <c r="AY26" i="3"/>
  <c r="U26" i="3"/>
  <c r="AL26" i="3"/>
  <c r="BK26" i="3"/>
  <c r="BD26" i="3"/>
  <c r="Z26" i="3"/>
  <c r="BG26" i="3"/>
  <c r="BH26" i="3"/>
  <c r="AD26" i="3"/>
  <c r="AE26" i="3"/>
  <c r="R26" i="3"/>
  <c r="Q26" i="3" l="1"/>
  <c r="P26" i="3"/>
  <c r="O26" i="3"/>
  <c r="J27" i="3" l="1"/>
  <c r="K27" i="3" s="1"/>
  <c r="L27" i="3" s="1"/>
  <c r="M27" i="3" l="1"/>
  <c r="N27" i="3" l="1"/>
  <c r="S27" i="3" l="1"/>
  <c r="AF27" i="3"/>
  <c r="AW27" i="3"/>
  <c r="BN27" i="3"/>
  <c r="T27" i="3"/>
  <c r="AK27" i="3"/>
  <c r="BJ27" i="3"/>
  <c r="X27" i="3"/>
  <c r="AO27" i="3"/>
  <c r="AH27" i="3"/>
  <c r="AB27" i="3"/>
  <c r="AS27" i="3"/>
  <c r="AX27" i="3"/>
  <c r="AI27" i="3"/>
  <c r="AV27" i="3"/>
  <c r="BM27" i="3"/>
  <c r="W27" i="3"/>
  <c r="AJ27" i="3"/>
  <c r="BA27" i="3"/>
  <c r="AA27" i="3"/>
  <c r="AN27" i="3"/>
  <c r="BE27" i="3"/>
  <c r="AE27" i="3"/>
  <c r="AR27" i="3"/>
  <c r="BI27" i="3"/>
  <c r="AY27" i="3"/>
  <c r="BL27" i="3"/>
  <c r="Z27" i="3"/>
  <c r="AM27" i="3"/>
  <c r="AZ27" i="3"/>
  <c r="V27" i="3"/>
  <c r="AQ27" i="3"/>
  <c r="BD27" i="3"/>
  <c r="AL27" i="3"/>
  <c r="AU27" i="3"/>
  <c r="BH27" i="3"/>
  <c r="BB27" i="3"/>
  <c r="BO27" i="3"/>
  <c r="AG27" i="3"/>
  <c r="AT27" i="3"/>
  <c r="BC27" i="3"/>
  <c r="U27" i="3"/>
  <c r="AP27" i="3"/>
  <c r="BG27" i="3"/>
  <c r="Y27" i="3"/>
  <c r="BF27" i="3"/>
  <c r="BK27" i="3"/>
  <c r="AC27" i="3"/>
  <c r="AD27" i="3"/>
  <c r="R27" i="3"/>
  <c r="P27" i="3" l="1"/>
  <c r="Q27" i="3"/>
  <c r="J28" i="3" s="1"/>
  <c r="O27" i="3"/>
  <c r="K28" i="3" l="1"/>
  <c r="L28" i="3" s="1"/>
  <c r="M28" i="3" l="1"/>
  <c r="N28" i="3" l="1"/>
  <c r="AH28" i="3" l="1"/>
  <c r="AY28" i="3"/>
  <c r="AO28" i="3"/>
  <c r="V28" i="3"/>
  <c r="AM28" i="3"/>
  <c r="BG28" i="3"/>
  <c r="BO28" i="3"/>
  <c r="AA28" i="3"/>
  <c r="U28" i="3"/>
  <c r="BE28" i="3"/>
  <c r="AE28" i="3"/>
  <c r="AK28" i="3"/>
  <c r="BK28" i="3"/>
  <c r="AX28" i="3"/>
  <c r="AF28" i="3"/>
  <c r="AC28" i="3"/>
  <c r="AL28" i="3"/>
  <c r="T28" i="3"/>
  <c r="BC28" i="3"/>
  <c r="Z28" i="3"/>
  <c r="AQ28" i="3"/>
  <c r="BL28" i="3"/>
  <c r="AD28" i="3"/>
  <c r="AU28" i="3"/>
  <c r="Y28" i="3"/>
  <c r="S28" i="3"/>
  <c r="AV28" i="3"/>
  <c r="BN28" i="3"/>
  <c r="BB28" i="3"/>
  <c r="AJ28" i="3"/>
  <c r="AS28" i="3"/>
  <c r="AP28" i="3"/>
  <c r="X28" i="3"/>
  <c r="BH28" i="3"/>
  <c r="AT28" i="3"/>
  <c r="AB28" i="3"/>
  <c r="BM28" i="3"/>
  <c r="AI28" i="3"/>
  <c r="AZ28" i="3"/>
  <c r="BD28" i="3"/>
  <c r="BA28" i="3"/>
  <c r="AW28" i="3"/>
  <c r="BJ28" i="3"/>
  <c r="AG28" i="3"/>
  <c r="BF28" i="3"/>
  <c r="AR28" i="3"/>
  <c r="W28" i="3"/>
  <c r="AN28" i="3"/>
  <c r="BI28" i="3"/>
  <c r="R28" i="3"/>
  <c r="O28" i="3" l="1"/>
  <c r="Q28" i="3"/>
  <c r="J29" i="3" s="1"/>
  <c r="P28" i="3"/>
  <c r="K29" i="3" l="1"/>
  <c r="L29" i="3" s="1"/>
  <c r="M29" i="3" l="1"/>
  <c r="N29" i="3" l="1"/>
  <c r="AA29" i="3" l="1"/>
  <c r="AN29" i="3"/>
  <c r="BE29" i="3"/>
  <c r="AE29" i="3"/>
  <c r="AR29" i="3"/>
  <c r="BI29" i="3"/>
  <c r="S29" i="3"/>
  <c r="AF29" i="3"/>
  <c r="AW29" i="3"/>
  <c r="AX29" i="3"/>
  <c r="T29" i="3"/>
  <c r="AK29" i="3"/>
  <c r="BJ29" i="3"/>
  <c r="AQ29" i="3"/>
  <c r="BD29" i="3"/>
  <c r="AL29" i="3"/>
  <c r="AU29" i="3"/>
  <c r="BH29" i="3"/>
  <c r="BB29" i="3"/>
  <c r="AI29" i="3"/>
  <c r="AV29" i="3"/>
  <c r="BM29" i="3"/>
  <c r="W29" i="3"/>
  <c r="AJ29" i="3"/>
  <c r="BA29" i="3"/>
  <c r="X29" i="3"/>
  <c r="AO29" i="3"/>
  <c r="BN29" i="3"/>
  <c r="AB29" i="3"/>
  <c r="AS29" i="3"/>
  <c r="AH29" i="3"/>
  <c r="BO29" i="3"/>
  <c r="AG29" i="3"/>
  <c r="AT29" i="3"/>
  <c r="BC29" i="3"/>
  <c r="U29" i="3"/>
  <c r="AP29" i="3"/>
  <c r="BG29" i="3"/>
  <c r="AC29" i="3"/>
  <c r="Z29" i="3"/>
  <c r="Y29" i="3"/>
  <c r="AD29" i="3"/>
  <c r="AM29" i="3"/>
  <c r="BF29" i="3"/>
  <c r="AY29" i="3"/>
  <c r="AZ29" i="3"/>
  <c r="BK29" i="3"/>
  <c r="BL29" i="3"/>
  <c r="V29" i="3"/>
  <c r="R29" i="3"/>
  <c r="P29" i="3" l="1"/>
  <c r="O29" i="3"/>
  <c r="Q29" i="3"/>
  <c r="J30" i="3" s="1"/>
  <c r="K30" i="3" l="1"/>
  <c r="L30" i="3" s="1"/>
  <c r="M30" i="3" l="1"/>
  <c r="N30" i="3" l="1"/>
  <c r="AT30" i="3" l="1"/>
  <c r="BG30" i="3"/>
  <c r="AK30" i="3"/>
  <c r="AX30" i="3"/>
  <c r="BK30" i="3"/>
  <c r="BA30" i="3"/>
  <c r="AL30" i="3"/>
  <c r="AY30" i="3"/>
  <c r="BL30" i="3"/>
  <c r="Z30" i="3"/>
  <c r="AM30" i="3"/>
  <c r="AZ30" i="3"/>
  <c r="BJ30" i="3"/>
  <c r="X30" i="3"/>
  <c r="BE30" i="3"/>
  <c r="BN30" i="3"/>
  <c r="AB30" i="3"/>
  <c r="AC30" i="3"/>
  <c r="BB30" i="3"/>
  <c r="BO30" i="3"/>
  <c r="Y30" i="3"/>
  <c r="AP30" i="3"/>
  <c r="BC30" i="3"/>
  <c r="U30" i="3"/>
  <c r="AA30" i="3"/>
  <c r="AN30" i="3"/>
  <c r="AG30" i="3"/>
  <c r="AE30" i="3"/>
  <c r="AR30" i="3"/>
  <c r="AW30" i="3"/>
  <c r="S30" i="3"/>
  <c r="AF30" i="3"/>
  <c r="AS30" i="3"/>
  <c r="BF30" i="3"/>
  <c r="T30" i="3"/>
  <c r="AO30" i="3"/>
  <c r="AD30" i="3"/>
  <c r="AQ30" i="3"/>
  <c r="BD30" i="3"/>
  <c r="AH30" i="3"/>
  <c r="AU30" i="3"/>
  <c r="BH30" i="3"/>
  <c r="V30" i="3"/>
  <c r="AI30" i="3"/>
  <c r="AV30" i="3"/>
  <c r="BM30" i="3"/>
  <c r="W30" i="3"/>
  <c r="AJ30" i="3"/>
  <c r="BI30" i="3"/>
  <c r="R30" i="3"/>
  <c r="O30" i="3" l="1"/>
  <c r="P30" i="3"/>
  <c r="Q30" i="3"/>
  <c r="J31" i="3" l="1"/>
  <c r="K31" i="3" s="1"/>
  <c r="L31" i="3" s="1"/>
  <c r="M31" i="3" l="1"/>
  <c r="N31" i="3" l="1"/>
  <c r="AW31" i="3" l="1"/>
  <c r="BN31" i="3"/>
  <c r="AZ31" i="3"/>
  <c r="AK31" i="3"/>
  <c r="BB31" i="3"/>
  <c r="BO31" i="3"/>
  <c r="Y31" i="3"/>
  <c r="AP31" i="3"/>
  <c r="BC31" i="3"/>
  <c r="AC31" i="3"/>
  <c r="AT31" i="3"/>
  <c r="BG31" i="3"/>
  <c r="BM31" i="3"/>
  <c r="AE31" i="3"/>
  <c r="AB31" i="3"/>
  <c r="BA31" i="3"/>
  <c r="S31" i="3"/>
  <c r="X31" i="3"/>
  <c r="AO31" i="3"/>
  <c r="BF31" i="3"/>
  <c r="T31" i="3"/>
  <c r="AS31" i="3"/>
  <c r="BJ31" i="3"/>
  <c r="AJ31" i="3"/>
  <c r="AG31" i="3"/>
  <c r="AX31" i="3"/>
  <c r="BK31" i="3"/>
  <c r="U31" i="3"/>
  <c r="AL31" i="3"/>
  <c r="AY31" i="3"/>
  <c r="BL31" i="3"/>
  <c r="Z31" i="3"/>
  <c r="AM31" i="3"/>
  <c r="BH31" i="3"/>
  <c r="AD31" i="3"/>
  <c r="AQ31" i="3"/>
  <c r="AF31" i="3"/>
  <c r="AH31" i="3"/>
  <c r="AI31" i="3"/>
  <c r="AN31" i="3"/>
  <c r="AU31" i="3"/>
  <c r="AR31" i="3"/>
  <c r="BI31" i="3"/>
  <c r="AV31" i="3"/>
  <c r="BE31" i="3"/>
  <c r="AA31" i="3"/>
  <c r="V31" i="3"/>
  <c r="W31" i="3"/>
  <c r="BD31" i="3"/>
  <c r="R31" i="3"/>
  <c r="O31" i="3" l="1"/>
  <c r="Q31" i="3"/>
  <c r="P31" i="3"/>
  <c r="J32" i="3" l="1"/>
  <c r="K32" i="3" s="1"/>
  <c r="L32" i="3" s="1"/>
  <c r="M32" i="3" l="1"/>
  <c r="N32" i="3" l="1"/>
  <c r="U32" i="3" l="1"/>
  <c r="AL32" i="3"/>
  <c r="AQ32" i="3"/>
  <c r="BD32" i="3"/>
  <c r="Z32" i="3"/>
  <c r="AM32" i="3"/>
  <c r="BH32" i="3"/>
  <c r="AD32" i="3"/>
  <c r="BC32" i="3"/>
  <c r="BL32" i="3"/>
  <c r="AH32" i="3"/>
  <c r="AA32" i="3"/>
  <c r="T32" i="3"/>
  <c r="AK32" i="3"/>
  <c r="BB32" i="3"/>
  <c r="AE32" i="3"/>
  <c r="Y32" i="3"/>
  <c r="AP32" i="3"/>
  <c r="BG32" i="3"/>
  <c r="AC32" i="3"/>
  <c r="AT32" i="3"/>
  <c r="AU32" i="3"/>
  <c r="AG32" i="3"/>
  <c r="AX32" i="3"/>
  <c r="BK32" i="3"/>
  <c r="AJ32" i="3"/>
  <c r="BA32" i="3"/>
  <c r="S32" i="3"/>
  <c r="X32" i="3"/>
  <c r="AO32" i="3"/>
  <c r="BF32" i="3"/>
  <c r="AB32" i="3"/>
  <c r="AS32" i="3"/>
  <c r="BJ32" i="3"/>
  <c r="AF32" i="3"/>
  <c r="AW32" i="3"/>
  <c r="BN32" i="3"/>
  <c r="AN32" i="3"/>
  <c r="BI32" i="3"/>
  <c r="BO32" i="3"/>
  <c r="AZ32" i="3"/>
  <c r="BE32" i="3"/>
  <c r="AY32" i="3"/>
  <c r="V32" i="3"/>
  <c r="AI32" i="3"/>
  <c r="AV32" i="3"/>
  <c r="W32" i="3"/>
  <c r="AR32" i="3"/>
  <c r="BM32" i="3"/>
  <c r="R32" i="3"/>
  <c r="P32" i="3" l="1"/>
  <c r="Q32" i="3"/>
  <c r="J33" i="3" s="1"/>
  <c r="O32" i="3"/>
  <c r="K33" i="3" l="1"/>
  <c r="L33" i="3" s="1"/>
  <c r="M33" i="3" l="1"/>
  <c r="N33" i="3" l="1"/>
  <c r="T33" i="3" l="1"/>
  <c r="AK33" i="3"/>
  <c r="BF33" i="3"/>
  <c r="X33" i="3"/>
  <c r="AO33" i="3"/>
  <c r="BJ33" i="3"/>
  <c r="AB33" i="3"/>
  <c r="AS33" i="3"/>
  <c r="AD33" i="3"/>
  <c r="BO33" i="3"/>
  <c r="AG33" i="3"/>
  <c r="AP33" i="3"/>
  <c r="W33" i="3"/>
  <c r="AJ33" i="3"/>
  <c r="BA33" i="3"/>
  <c r="AA33" i="3"/>
  <c r="AN33" i="3"/>
  <c r="BE33" i="3"/>
  <c r="AE33" i="3"/>
  <c r="AR33" i="3"/>
  <c r="BI33" i="3"/>
  <c r="S33" i="3"/>
  <c r="AF33" i="3"/>
  <c r="AW33" i="3"/>
  <c r="AT33" i="3"/>
  <c r="AM33" i="3"/>
  <c r="AZ33" i="3"/>
  <c r="AH33" i="3"/>
  <c r="AQ33" i="3"/>
  <c r="BD33" i="3"/>
  <c r="AX33" i="3"/>
  <c r="AU33" i="3"/>
  <c r="BH33" i="3"/>
  <c r="BN33" i="3"/>
  <c r="AI33" i="3"/>
  <c r="AV33" i="3"/>
  <c r="BM33" i="3"/>
  <c r="BC33" i="3"/>
  <c r="U33" i="3"/>
  <c r="AL33" i="3"/>
  <c r="BG33" i="3"/>
  <c r="Y33" i="3"/>
  <c r="BB33" i="3"/>
  <c r="BK33" i="3"/>
  <c r="AC33" i="3"/>
  <c r="Z33" i="3"/>
  <c r="AY33" i="3"/>
  <c r="BL33" i="3"/>
  <c r="V33" i="3"/>
  <c r="R33" i="3"/>
  <c r="Q33" i="3" l="1"/>
  <c r="P33" i="3"/>
  <c r="O33" i="3"/>
  <c r="J34" i="3" l="1"/>
  <c r="K34" i="3" s="1"/>
  <c r="L34" i="3" s="1"/>
  <c r="M34" i="3" l="1"/>
  <c r="N34" i="3" l="1"/>
  <c r="W34" i="3" l="1"/>
  <c r="AJ34" i="3"/>
  <c r="BE34" i="3"/>
  <c r="AX34" i="3"/>
  <c r="BK34" i="3"/>
  <c r="BM34" i="3"/>
  <c r="AL34" i="3"/>
  <c r="AY34" i="3"/>
  <c r="BL34" i="3"/>
  <c r="BJ34" i="3"/>
  <c r="AN34" i="3"/>
  <c r="BG34" i="3"/>
  <c r="Z34" i="3"/>
  <c r="AM34" i="3"/>
  <c r="AZ34" i="3"/>
  <c r="AD34" i="3"/>
  <c r="BN34" i="3"/>
  <c r="AB34" i="3"/>
  <c r="Y34" i="3"/>
  <c r="BB34" i="3"/>
  <c r="BO34" i="3"/>
  <c r="U34" i="3"/>
  <c r="X34" i="3"/>
  <c r="AC34" i="3"/>
  <c r="AW34" i="3"/>
  <c r="AP34" i="3"/>
  <c r="BC34" i="3"/>
  <c r="AG34" i="3"/>
  <c r="AT34" i="3"/>
  <c r="AE34" i="3"/>
  <c r="AR34" i="3"/>
  <c r="AS34" i="3"/>
  <c r="S34" i="3"/>
  <c r="AF34" i="3"/>
  <c r="AO34" i="3"/>
  <c r="BA34" i="3"/>
  <c r="AQ34" i="3"/>
  <c r="BF34" i="3"/>
  <c r="T34" i="3"/>
  <c r="AK34" i="3"/>
  <c r="AH34" i="3"/>
  <c r="AU34" i="3"/>
  <c r="BH34" i="3"/>
  <c r="V34" i="3"/>
  <c r="AI34" i="3"/>
  <c r="AV34" i="3"/>
  <c r="BI34" i="3"/>
  <c r="AA34" i="3"/>
  <c r="BD34" i="3"/>
  <c r="R34" i="3"/>
  <c r="P34" i="3" l="1"/>
  <c r="Q34" i="3"/>
  <c r="J35" i="3" s="1"/>
  <c r="O34" i="3"/>
  <c r="K35" i="3" l="1"/>
  <c r="L35" i="3" s="1"/>
  <c r="M35" i="3" l="1"/>
  <c r="N35" i="3" l="1"/>
  <c r="AC35" i="3" l="1"/>
  <c r="AT35" i="3"/>
  <c r="BG35" i="3"/>
  <c r="AG35" i="3"/>
  <c r="AX35" i="3"/>
  <c r="BK35" i="3"/>
  <c r="U35" i="3"/>
  <c r="AL35" i="3"/>
  <c r="AY35" i="3"/>
  <c r="BH35" i="3"/>
  <c r="Z35" i="3"/>
  <c r="AM35" i="3"/>
  <c r="BD35" i="3"/>
  <c r="AS35" i="3"/>
  <c r="BJ35" i="3"/>
  <c r="AV35" i="3"/>
  <c r="AW35" i="3"/>
  <c r="BN35" i="3"/>
  <c r="BL35" i="3"/>
  <c r="AK35" i="3"/>
  <c r="BB35" i="3"/>
  <c r="BO35" i="3"/>
  <c r="Y35" i="3"/>
  <c r="AP35" i="3"/>
  <c r="BC35" i="3"/>
  <c r="BI35" i="3"/>
  <c r="AA35" i="3"/>
  <c r="AZ35" i="3"/>
  <c r="BM35" i="3"/>
  <c r="AE35" i="3"/>
  <c r="X35" i="3"/>
  <c r="BA35" i="3"/>
  <c r="S35" i="3"/>
  <c r="T35" i="3"/>
  <c r="AO35" i="3"/>
  <c r="BF35" i="3"/>
  <c r="AF35" i="3"/>
  <c r="AD35" i="3"/>
  <c r="AQ35" i="3"/>
  <c r="AB35" i="3"/>
  <c r="AH35" i="3"/>
  <c r="AU35" i="3"/>
  <c r="AR35" i="3"/>
  <c r="V35" i="3"/>
  <c r="AI35" i="3"/>
  <c r="AN35" i="3"/>
  <c r="BE35" i="3"/>
  <c r="W35" i="3"/>
  <c r="AJ35" i="3"/>
  <c r="R35" i="3"/>
  <c r="P35" i="3" l="1"/>
  <c r="O35" i="3"/>
  <c r="Q35" i="3"/>
  <c r="J36" i="3" s="1"/>
  <c r="K36" i="3" l="1"/>
  <c r="L36" i="3" s="1"/>
  <c r="M36" i="3" l="1"/>
  <c r="N36" i="3" l="1"/>
  <c r="T36" i="3" l="1"/>
  <c r="AK36" i="3"/>
  <c r="BB36" i="3"/>
  <c r="AA36" i="3"/>
  <c r="Y36" i="3"/>
  <c r="AP36" i="3"/>
  <c r="BC36" i="3"/>
  <c r="AC36" i="3"/>
  <c r="AT36" i="3"/>
  <c r="AQ36" i="3"/>
  <c r="AG36" i="3"/>
  <c r="AX36" i="3"/>
  <c r="BG36" i="3"/>
  <c r="AJ36" i="3"/>
  <c r="BA36" i="3"/>
  <c r="AE36" i="3"/>
  <c r="X36" i="3"/>
  <c r="AO36" i="3"/>
  <c r="BF36" i="3"/>
  <c r="AB36" i="3"/>
  <c r="AS36" i="3"/>
  <c r="BJ36" i="3"/>
  <c r="AF36" i="3"/>
  <c r="AW36" i="3"/>
  <c r="BN36" i="3"/>
  <c r="AZ36" i="3"/>
  <c r="V36" i="3"/>
  <c r="AI36" i="3"/>
  <c r="AN36" i="3"/>
  <c r="BE36" i="3"/>
  <c r="AU36" i="3"/>
  <c r="AR36" i="3"/>
  <c r="BI36" i="3"/>
  <c r="BK36" i="3"/>
  <c r="AV36" i="3"/>
  <c r="BM36" i="3"/>
  <c r="S36" i="3"/>
  <c r="U36" i="3"/>
  <c r="AL36" i="3"/>
  <c r="AM36" i="3"/>
  <c r="BD36" i="3"/>
  <c r="Z36" i="3"/>
  <c r="AY36" i="3"/>
  <c r="BH36" i="3"/>
  <c r="AD36" i="3"/>
  <c r="BO36" i="3"/>
  <c r="BL36" i="3"/>
  <c r="AH36" i="3"/>
  <c r="W36" i="3"/>
  <c r="R36" i="3"/>
  <c r="Q36" i="3" l="1"/>
  <c r="P36" i="3"/>
  <c r="O36" i="3"/>
  <c r="J37" i="3" l="1"/>
  <c r="K37" i="3" s="1"/>
  <c r="L37" i="3" s="1"/>
  <c r="M37" i="3" l="1"/>
  <c r="N37" i="3" l="1"/>
  <c r="BO37" i="3" l="1"/>
  <c r="AG37" i="3"/>
  <c r="AL37" i="3"/>
  <c r="BC37" i="3"/>
  <c r="U37" i="3"/>
  <c r="AX37" i="3"/>
  <c r="BG37" i="3"/>
  <c r="Y37" i="3"/>
  <c r="BN37" i="3"/>
  <c r="BK37" i="3"/>
  <c r="AC37" i="3"/>
  <c r="V37" i="3"/>
  <c r="S37" i="3"/>
  <c r="AF37" i="3"/>
  <c r="AW37" i="3"/>
  <c r="AP37" i="3"/>
  <c r="T37" i="3"/>
  <c r="AK37" i="3"/>
  <c r="BB37" i="3"/>
  <c r="X37" i="3"/>
  <c r="AO37" i="3"/>
  <c r="BF37" i="3"/>
  <c r="AB37" i="3"/>
  <c r="AS37" i="3"/>
  <c r="Z37" i="3"/>
  <c r="AI37" i="3"/>
  <c r="AV37" i="3"/>
  <c r="BM37" i="3"/>
  <c r="W37" i="3"/>
  <c r="AJ37" i="3"/>
  <c r="BA37" i="3"/>
  <c r="AA37" i="3"/>
  <c r="AN37" i="3"/>
  <c r="BE37" i="3"/>
  <c r="AE37" i="3"/>
  <c r="AR37" i="3"/>
  <c r="BI37" i="3"/>
  <c r="AY37" i="3"/>
  <c r="BL37" i="3"/>
  <c r="AH37" i="3"/>
  <c r="AM37" i="3"/>
  <c r="AZ37" i="3"/>
  <c r="AD37" i="3"/>
  <c r="AQ37" i="3"/>
  <c r="BD37" i="3"/>
  <c r="AT37" i="3"/>
  <c r="AU37" i="3"/>
  <c r="BH37" i="3"/>
  <c r="BJ37" i="3"/>
  <c r="R37" i="3"/>
  <c r="O37" i="3" l="1"/>
  <c r="Q37" i="3"/>
  <c r="P37" i="3"/>
  <c r="J38" i="3" l="1"/>
  <c r="K38" i="3" s="1"/>
  <c r="L38" i="3" s="1"/>
  <c r="M38" i="3" l="1"/>
  <c r="N38" i="3" l="1"/>
  <c r="V38" i="3" l="1"/>
  <c r="AI38" i="3"/>
  <c r="AV38" i="3"/>
  <c r="BE38" i="3"/>
  <c r="AA38" i="3"/>
  <c r="AN38" i="3"/>
  <c r="Y38" i="3"/>
  <c r="AE38" i="3"/>
  <c r="AR38" i="3"/>
  <c r="AO38" i="3"/>
  <c r="W38" i="3"/>
  <c r="AM38" i="3"/>
  <c r="AC38" i="3"/>
  <c r="AL38" i="3"/>
  <c r="AY38" i="3"/>
  <c r="BL38" i="3"/>
  <c r="AD38" i="3"/>
  <c r="AQ38" i="3"/>
  <c r="BD38" i="3"/>
  <c r="AH38" i="3"/>
  <c r="AU38" i="3"/>
  <c r="BH38" i="3"/>
  <c r="BF38" i="3"/>
  <c r="AJ38" i="3"/>
  <c r="AZ38" i="3"/>
  <c r="BB38" i="3"/>
  <c r="BO38" i="3"/>
  <c r="AG38" i="3"/>
  <c r="AT38" i="3"/>
  <c r="BG38" i="3"/>
  <c r="AS38" i="3"/>
  <c r="AX38" i="3"/>
  <c r="BK38" i="3"/>
  <c r="BI38" i="3"/>
  <c r="T38" i="3"/>
  <c r="BA38" i="3"/>
  <c r="AP38" i="3"/>
  <c r="S38" i="3"/>
  <c r="AF38" i="3"/>
  <c r="AK38" i="3"/>
  <c r="BJ38" i="3"/>
  <c r="X38" i="3"/>
  <c r="BM38" i="3"/>
  <c r="BN38" i="3"/>
  <c r="AB38" i="3"/>
  <c r="U38" i="3"/>
  <c r="AW38" i="3"/>
  <c r="Z38" i="3"/>
  <c r="BC38" i="3"/>
  <c r="R38" i="3"/>
  <c r="O38" i="3" l="1"/>
  <c r="P38" i="3"/>
  <c r="Q38" i="3"/>
  <c r="J39" i="3" s="1"/>
  <c r="K39" i="3" l="1"/>
  <c r="L39" i="3" s="1"/>
  <c r="M39" i="3" l="1"/>
  <c r="N39" i="3" l="1"/>
  <c r="Y39" i="3" l="1"/>
  <c r="AP39" i="3"/>
  <c r="AR39" i="3"/>
  <c r="AC39" i="3"/>
  <c r="AT39" i="3"/>
  <c r="BG39" i="3"/>
  <c r="AG39" i="3"/>
  <c r="AX39" i="3"/>
  <c r="BL39" i="3"/>
  <c r="U39" i="3"/>
  <c r="AL39" i="3"/>
  <c r="AB39" i="3"/>
  <c r="BK39" i="3"/>
  <c r="AO39" i="3"/>
  <c r="BF39" i="3"/>
  <c r="AV39" i="3"/>
  <c r="AS39" i="3"/>
  <c r="S39" i="3"/>
  <c r="BH39" i="3"/>
  <c r="AW39" i="3"/>
  <c r="W39" i="3"/>
  <c r="BN39" i="3"/>
  <c r="AK39" i="3"/>
  <c r="BB39" i="3"/>
  <c r="AF39" i="3"/>
  <c r="BE39" i="3"/>
  <c r="AE39" i="3"/>
  <c r="AJ39" i="3"/>
  <c r="BI39" i="3"/>
  <c r="AI39" i="3"/>
  <c r="AZ39" i="3"/>
  <c r="BM39" i="3"/>
  <c r="AM39" i="3"/>
  <c r="BJ39" i="3"/>
  <c r="BA39" i="3"/>
  <c r="AA39" i="3"/>
  <c r="T39" i="3"/>
  <c r="Z39" i="3"/>
  <c r="AU39" i="3"/>
  <c r="X39" i="3"/>
  <c r="AD39" i="3"/>
  <c r="AY39" i="3"/>
  <c r="AN39" i="3"/>
  <c r="AH39" i="3"/>
  <c r="BC39" i="3"/>
  <c r="BD39" i="3"/>
  <c r="V39" i="3"/>
  <c r="AQ39" i="3"/>
  <c r="BO39" i="3"/>
  <c r="R39" i="3"/>
  <c r="O39" i="3" l="1"/>
  <c r="Q39" i="3"/>
  <c r="P39" i="3"/>
  <c r="J40" i="3" l="1"/>
  <c r="K40" i="3" s="1"/>
  <c r="L40" i="3" s="1"/>
  <c r="M40" i="3" l="1"/>
  <c r="N40" i="3" l="1"/>
  <c r="X40" i="3" l="1"/>
  <c r="BK40" i="3"/>
  <c r="AX40" i="3"/>
  <c r="AJ40" i="3"/>
  <c r="BO40" i="3"/>
  <c r="BC40" i="3"/>
  <c r="AN40" i="3"/>
  <c r="V40" i="3"/>
  <c r="BI40" i="3"/>
  <c r="AR40" i="3"/>
  <c r="AA40" i="3"/>
  <c r="BM40" i="3"/>
  <c r="AV40" i="3"/>
  <c r="AG40" i="3"/>
  <c r="S40" i="3"/>
  <c r="AZ40" i="3"/>
  <c r="AL40" i="3"/>
  <c r="AO40" i="3"/>
  <c r="BD40" i="3"/>
  <c r="AQ40" i="3"/>
  <c r="BJ40" i="3"/>
  <c r="BH40" i="3"/>
  <c r="AW40" i="3"/>
  <c r="Y40" i="3"/>
  <c r="AB40" i="3"/>
  <c r="U40" i="3"/>
  <c r="BB40" i="3"/>
  <c r="AT40" i="3"/>
  <c r="Z40" i="3"/>
  <c r="BG40" i="3"/>
  <c r="BN40" i="3"/>
  <c r="AE40" i="3"/>
  <c r="BL40" i="3"/>
  <c r="AD40" i="3"/>
  <c r="AK40" i="3"/>
  <c r="W40" i="3"/>
  <c r="AY40" i="3"/>
  <c r="AF40" i="3"/>
  <c r="AP40" i="3"/>
  <c r="AC40" i="3"/>
  <c r="AI40" i="3"/>
  <c r="AU40" i="3"/>
  <c r="AH40" i="3"/>
  <c r="BE40" i="3"/>
  <c r="BA40" i="3"/>
  <c r="AM40" i="3"/>
  <c r="T40" i="3"/>
  <c r="BF40" i="3"/>
  <c r="AS40" i="3"/>
  <c r="R40" i="3"/>
  <c r="Q40" i="3" l="1"/>
  <c r="O40" i="3"/>
  <c r="P40" i="3"/>
  <c r="J41" i="3" l="1"/>
  <c r="K41" i="3" s="1"/>
  <c r="L41" i="3" s="1"/>
  <c r="M41" i="3" l="1"/>
  <c r="N41" i="3" l="1"/>
  <c r="AX41" i="3" l="1"/>
  <c r="BK41" i="3"/>
  <c r="BI41" i="3"/>
  <c r="AL41" i="3"/>
  <c r="AY41" i="3"/>
  <c r="BL41" i="3"/>
  <c r="Z41" i="3"/>
  <c r="AM41" i="3"/>
  <c r="AZ41" i="3"/>
  <c r="AD41" i="3"/>
  <c r="AQ41" i="3"/>
  <c r="BD41" i="3"/>
  <c r="BN41" i="3"/>
  <c r="AB41" i="3"/>
  <c r="U41" i="3"/>
  <c r="BB41" i="3"/>
  <c r="BO41" i="3"/>
  <c r="AG41" i="3"/>
  <c r="AP41" i="3"/>
  <c r="BC41" i="3"/>
  <c r="AC41" i="3"/>
  <c r="AT41" i="3"/>
  <c r="BG41" i="3"/>
  <c r="AS41" i="3"/>
  <c r="AE41" i="3"/>
  <c r="AR41" i="3"/>
  <c r="AO41" i="3"/>
  <c r="S41" i="3"/>
  <c r="AF41" i="3"/>
  <c r="AK41" i="3"/>
  <c r="BF41" i="3"/>
  <c r="T41" i="3"/>
  <c r="AW41" i="3"/>
  <c r="BJ41" i="3"/>
  <c r="X41" i="3"/>
  <c r="BM41" i="3"/>
  <c r="AH41" i="3"/>
  <c r="AU41" i="3"/>
  <c r="BH41" i="3"/>
  <c r="V41" i="3"/>
  <c r="AI41" i="3"/>
  <c r="AV41" i="3"/>
  <c r="BE41" i="3"/>
  <c r="W41" i="3"/>
  <c r="AJ41" i="3"/>
  <c r="BA41" i="3"/>
  <c r="AA41" i="3"/>
  <c r="AN41" i="3"/>
  <c r="Y41" i="3"/>
  <c r="R41" i="3"/>
  <c r="O41" i="3" l="1"/>
  <c r="P41" i="3"/>
  <c r="Q41" i="3"/>
  <c r="J42" i="3" l="1"/>
  <c r="K42" i="3" s="1"/>
  <c r="L42" i="3" s="1"/>
  <c r="M42" i="3" l="1"/>
  <c r="N42" i="3" l="1"/>
  <c r="AW42" i="3" l="1"/>
  <c r="BN42" i="3"/>
  <c r="BH42" i="3"/>
  <c r="AO42" i="3"/>
  <c r="BF42" i="3"/>
  <c r="AB42" i="3"/>
  <c r="AS42" i="3"/>
  <c r="BJ42" i="3"/>
  <c r="AR42" i="3"/>
  <c r="S42" i="3"/>
  <c r="AJ42" i="3"/>
  <c r="X42" i="3"/>
  <c r="BM42" i="3"/>
  <c r="AE42" i="3"/>
  <c r="T42" i="3"/>
  <c r="BE42" i="3"/>
  <c r="W42" i="3"/>
  <c r="AV42" i="3"/>
  <c r="BI42" i="3"/>
  <c r="AA42" i="3"/>
  <c r="BL42" i="3"/>
  <c r="AF42" i="3"/>
  <c r="U42" i="3"/>
  <c r="AK42" i="3"/>
  <c r="AH42" i="3"/>
  <c r="AU42" i="3"/>
  <c r="BD42" i="3"/>
  <c r="Z42" i="3"/>
  <c r="AM42" i="3"/>
  <c r="AZ42" i="3"/>
  <c r="AD42" i="3"/>
  <c r="AQ42" i="3"/>
  <c r="AN42" i="3"/>
  <c r="V42" i="3"/>
  <c r="AL42" i="3"/>
  <c r="BB42" i="3"/>
  <c r="AG42" i="3"/>
  <c r="AX42" i="3"/>
  <c r="BK42" i="3"/>
  <c r="Y42" i="3"/>
  <c r="AP42" i="3"/>
  <c r="BC42" i="3"/>
  <c r="AC42" i="3"/>
  <c r="AT42" i="3"/>
  <c r="BG42" i="3"/>
  <c r="BA42" i="3"/>
  <c r="AI42" i="3"/>
  <c r="AY42" i="3"/>
  <c r="BO42" i="3"/>
  <c r="R42" i="3"/>
  <c r="O42" i="3" l="1"/>
  <c r="P42" i="3"/>
  <c r="Q42" i="3"/>
  <c r="J43" i="3" s="1"/>
  <c r="K43" i="3" l="1"/>
  <c r="L43" i="3" s="1"/>
  <c r="M43" i="3" s="1"/>
  <c r="N43" i="3" l="1"/>
  <c r="U43" i="3" l="1"/>
  <c r="AL43" i="3"/>
  <c r="AY43" i="3"/>
  <c r="BD43" i="3"/>
  <c r="Z43" i="3"/>
  <c r="BK43" i="3"/>
  <c r="BH43" i="3"/>
  <c r="AD43" i="3"/>
  <c r="S43" i="3"/>
  <c r="BL43" i="3"/>
  <c r="AH43" i="3"/>
  <c r="AI43" i="3"/>
  <c r="T43" i="3"/>
  <c r="AK43" i="3"/>
  <c r="BB43" i="3"/>
  <c r="AM43" i="3"/>
  <c r="Y43" i="3"/>
  <c r="AP43" i="3"/>
  <c r="BO43" i="3"/>
  <c r="AC43" i="3"/>
  <c r="AT43" i="3"/>
  <c r="BC43" i="3"/>
  <c r="AG43" i="3"/>
  <c r="AX43" i="3"/>
  <c r="W43" i="3"/>
  <c r="AJ43" i="3"/>
  <c r="BA43" i="3"/>
  <c r="AA43" i="3"/>
  <c r="X43" i="3"/>
  <c r="AO43" i="3"/>
  <c r="BF43" i="3"/>
  <c r="AB43" i="3"/>
  <c r="AS43" i="3"/>
  <c r="BJ43" i="3"/>
  <c r="AF43" i="3"/>
  <c r="AW43" i="3"/>
  <c r="BN43" i="3"/>
  <c r="AZ43" i="3"/>
  <c r="V43" i="3"/>
  <c r="AU43" i="3"/>
  <c r="AN43" i="3"/>
  <c r="BE43" i="3"/>
  <c r="AQ43" i="3"/>
  <c r="AR43" i="3"/>
  <c r="BI43" i="3"/>
  <c r="BG43" i="3"/>
  <c r="AV43" i="3"/>
  <c r="BM43" i="3"/>
  <c r="AE43" i="3"/>
  <c r="R43" i="3"/>
  <c r="Q43" i="3" l="1"/>
  <c r="O43" i="3"/>
  <c r="P43" i="3"/>
  <c r="J44" i="3" l="1"/>
  <c r="K44" i="3" s="1"/>
  <c r="L44" i="3" s="1"/>
  <c r="M44" i="3" l="1"/>
  <c r="N44" i="3" l="1"/>
  <c r="AB44" i="3" l="1"/>
  <c r="AS44" i="3"/>
  <c r="AL44" i="3"/>
  <c r="BO44" i="3"/>
  <c r="AG44" i="3"/>
  <c r="AX44" i="3"/>
  <c r="BC44" i="3"/>
  <c r="U44" i="3"/>
  <c r="AT44" i="3"/>
  <c r="BG44" i="3"/>
  <c r="Y44" i="3"/>
  <c r="BJ44" i="3"/>
  <c r="AE44" i="3"/>
  <c r="AR44" i="3"/>
  <c r="BI44" i="3"/>
  <c r="S44" i="3"/>
  <c r="AF44" i="3"/>
  <c r="AW44" i="3"/>
  <c r="BB44" i="3"/>
  <c r="T44" i="3"/>
  <c r="AK44" i="3"/>
  <c r="BN44" i="3"/>
  <c r="X44" i="3"/>
  <c r="AO44" i="3"/>
  <c r="V44" i="3"/>
  <c r="AU44" i="3"/>
  <c r="BH44" i="3"/>
  <c r="BF44" i="3"/>
  <c r="AI44" i="3"/>
  <c r="AV44" i="3"/>
  <c r="BM44" i="3"/>
  <c r="W44" i="3"/>
  <c r="AJ44" i="3"/>
  <c r="BA44" i="3"/>
  <c r="AA44" i="3"/>
  <c r="AN44" i="3"/>
  <c r="BE44" i="3"/>
  <c r="BK44" i="3"/>
  <c r="AC44" i="3"/>
  <c r="AH44" i="3"/>
  <c r="AY44" i="3"/>
  <c r="BL44" i="3"/>
  <c r="AD44" i="3"/>
  <c r="AM44" i="3"/>
  <c r="AZ44" i="3"/>
  <c r="Z44" i="3"/>
  <c r="AQ44" i="3"/>
  <c r="BD44" i="3"/>
  <c r="AP44" i="3"/>
  <c r="R44" i="3"/>
  <c r="O44" i="3" l="1"/>
  <c r="Q44" i="3"/>
  <c r="P44" i="3"/>
  <c r="J45" i="3" l="1"/>
  <c r="K45" i="3" s="1"/>
  <c r="L45" i="3" s="1"/>
  <c r="M45" i="3" l="1"/>
  <c r="N45" i="3" l="1"/>
  <c r="AA45" i="3" l="1"/>
  <c r="AN45" i="3"/>
  <c r="U45" i="3"/>
  <c r="AE45" i="3"/>
  <c r="AR45" i="3"/>
  <c r="AK45" i="3"/>
  <c r="S45" i="3"/>
  <c r="AF45" i="3"/>
  <c r="AW45" i="3"/>
  <c r="BF45" i="3"/>
  <c r="T45" i="3"/>
  <c r="AS45" i="3"/>
  <c r="AD45" i="3"/>
  <c r="AQ45" i="3"/>
  <c r="BD45" i="3"/>
  <c r="AH45" i="3"/>
  <c r="AU45" i="3"/>
  <c r="BH45" i="3"/>
  <c r="V45" i="3"/>
  <c r="AI45" i="3"/>
  <c r="AV45" i="3"/>
  <c r="BA45" i="3"/>
  <c r="W45" i="3"/>
  <c r="AJ45" i="3"/>
  <c r="BM45" i="3"/>
  <c r="AT45" i="3"/>
  <c r="BG45" i="3"/>
  <c r="AO45" i="3"/>
  <c r="AX45" i="3"/>
  <c r="BK45" i="3"/>
  <c r="BE45" i="3"/>
  <c r="AL45" i="3"/>
  <c r="AY45" i="3"/>
  <c r="BL45" i="3"/>
  <c r="Z45" i="3"/>
  <c r="AM45" i="3"/>
  <c r="AZ45" i="3"/>
  <c r="BJ45" i="3"/>
  <c r="X45" i="3"/>
  <c r="BI45" i="3"/>
  <c r="BN45" i="3"/>
  <c r="AB45" i="3"/>
  <c r="AG45" i="3"/>
  <c r="BB45" i="3"/>
  <c r="BO45" i="3"/>
  <c r="AC45" i="3"/>
  <c r="AP45" i="3"/>
  <c r="BC45" i="3"/>
  <c r="Y45" i="3"/>
  <c r="R45" i="3"/>
  <c r="P45" i="3" l="1"/>
  <c r="Q45" i="3"/>
  <c r="O45" i="3"/>
  <c r="J46" i="3" l="1"/>
  <c r="K46" i="3" s="1"/>
  <c r="L46" i="3" s="1"/>
  <c r="M46" i="3" l="1"/>
  <c r="N46" i="3" l="1"/>
  <c r="AC46" i="3" l="1"/>
  <c r="AT46" i="3"/>
  <c r="BG46" i="3"/>
  <c r="U46" i="3"/>
  <c r="AL46" i="3"/>
  <c r="AY46" i="3"/>
  <c r="T46" i="3"/>
  <c r="Z46" i="3"/>
  <c r="AM46" i="3"/>
  <c r="BL46" i="3"/>
  <c r="BM46" i="3"/>
  <c r="AU46" i="3"/>
  <c r="BK46" i="3"/>
  <c r="AS46" i="3"/>
  <c r="BJ46" i="3"/>
  <c r="AN46" i="3"/>
  <c r="AK46" i="3"/>
  <c r="BB46" i="3"/>
  <c r="BO46" i="3"/>
  <c r="Y46" i="3"/>
  <c r="AP46" i="3"/>
  <c r="BC46" i="3"/>
  <c r="AW46" i="3"/>
  <c r="AE46" i="3"/>
  <c r="AZ46" i="3"/>
  <c r="BI46" i="3"/>
  <c r="AA46" i="3"/>
  <c r="BH46" i="3"/>
  <c r="BA46" i="3"/>
  <c r="S46" i="3"/>
  <c r="AB46" i="3"/>
  <c r="AO46" i="3"/>
  <c r="BF46" i="3"/>
  <c r="X46" i="3"/>
  <c r="BN46" i="3"/>
  <c r="AF46" i="3"/>
  <c r="AG46" i="3"/>
  <c r="AD46" i="3"/>
  <c r="AQ46" i="3"/>
  <c r="AJ46" i="3"/>
  <c r="V46" i="3"/>
  <c r="AI46" i="3"/>
  <c r="AV46" i="3"/>
  <c r="BE46" i="3"/>
  <c r="W46" i="3"/>
  <c r="AR46" i="3"/>
  <c r="BD46" i="3"/>
  <c r="AH46" i="3"/>
  <c r="AX46" i="3"/>
  <c r="R46" i="3"/>
  <c r="Q46" i="3" l="1"/>
  <c r="P46" i="3"/>
  <c r="O46" i="3"/>
  <c r="J47" i="3" l="1"/>
  <c r="K47" i="3" s="1"/>
  <c r="L47" i="3" s="1"/>
  <c r="M47" i="3" s="1"/>
  <c r="N47" i="3" l="1"/>
  <c r="BL47" i="3" l="1"/>
  <c r="AH47" i="3"/>
  <c r="AU47" i="3"/>
  <c r="AZ47" i="3"/>
  <c r="V47" i="3"/>
  <c r="AQ47" i="3"/>
  <c r="AN47" i="3"/>
  <c r="BE47" i="3"/>
  <c r="AM47" i="3"/>
  <c r="AR47" i="3"/>
  <c r="BI47" i="3"/>
  <c r="BC47" i="3"/>
  <c r="AG47" i="3"/>
  <c r="AX47" i="3"/>
  <c r="S47" i="3"/>
  <c r="U47" i="3"/>
  <c r="AL47" i="3"/>
  <c r="BK47" i="3"/>
  <c r="BD47" i="3"/>
  <c r="Z47" i="3"/>
  <c r="BG47" i="3"/>
  <c r="BH47" i="3"/>
  <c r="AD47" i="3"/>
  <c r="AE47" i="3"/>
  <c r="AF47" i="3"/>
  <c r="AW47" i="3"/>
  <c r="BN47" i="3"/>
  <c r="T47" i="3"/>
  <c r="AK47" i="3"/>
  <c r="BB47" i="3"/>
  <c r="AI47" i="3"/>
  <c r="Y47" i="3"/>
  <c r="AP47" i="3"/>
  <c r="AY47" i="3"/>
  <c r="AC47" i="3"/>
  <c r="AT47" i="3"/>
  <c r="BO47" i="3"/>
  <c r="AV47" i="3"/>
  <c r="BM47" i="3"/>
  <c r="AA47" i="3"/>
  <c r="AJ47" i="3"/>
  <c r="BA47" i="3"/>
  <c r="W47" i="3"/>
  <c r="X47" i="3"/>
  <c r="AO47" i="3"/>
  <c r="BF47" i="3"/>
  <c r="AB47" i="3"/>
  <c r="AS47" i="3"/>
  <c r="BJ47" i="3"/>
  <c r="R47" i="3"/>
  <c r="P47" i="3" l="1"/>
  <c r="Q47" i="3"/>
  <c r="J48" i="3" s="1"/>
  <c r="O47" i="3"/>
  <c r="K48" i="3" l="1"/>
  <c r="L48" i="3" s="1"/>
  <c r="M48" i="3" l="1"/>
  <c r="N48" i="3" l="1"/>
  <c r="BG48" i="3" l="1"/>
  <c r="Y48" i="3"/>
  <c r="BF48" i="3"/>
  <c r="BK48" i="3"/>
  <c r="AC48" i="3"/>
  <c r="AD48" i="3"/>
  <c r="AY48" i="3"/>
  <c r="BL48" i="3"/>
  <c r="Z48" i="3"/>
  <c r="AM48" i="3"/>
  <c r="AZ48" i="3"/>
  <c r="V48" i="3"/>
  <c r="X48" i="3"/>
  <c r="AO48" i="3"/>
  <c r="BN48" i="3"/>
  <c r="AB48" i="3"/>
  <c r="AS48" i="3"/>
  <c r="AH48" i="3"/>
  <c r="BO48" i="3"/>
  <c r="AG48" i="3"/>
  <c r="AT48" i="3"/>
  <c r="BC48" i="3"/>
  <c r="U48" i="3"/>
  <c r="AP48" i="3"/>
  <c r="AA48" i="3"/>
  <c r="AN48" i="3"/>
  <c r="BE48" i="3"/>
  <c r="AE48" i="3"/>
  <c r="AR48" i="3"/>
  <c r="BI48" i="3"/>
  <c r="S48" i="3"/>
  <c r="AF48" i="3"/>
  <c r="AW48" i="3"/>
  <c r="AX48" i="3"/>
  <c r="T48" i="3"/>
  <c r="AK48" i="3"/>
  <c r="BJ48" i="3"/>
  <c r="AQ48" i="3"/>
  <c r="BD48" i="3"/>
  <c r="AL48" i="3"/>
  <c r="AU48" i="3"/>
  <c r="BH48" i="3"/>
  <c r="BB48" i="3"/>
  <c r="AI48" i="3"/>
  <c r="AV48" i="3"/>
  <c r="BM48" i="3"/>
  <c r="W48" i="3"/>
  <c r="AJ48" i="3"/>
  <c r="BA48" i="3"/>
  <c r="R48" i="3"/>
  <c r="P48" i="3" l="1"/>
  <c r="Q48" i="3"/>
  <c r="O48" i="3"/>
  <c r="J49" i="3" l="1"/>
  <c r="K49" i="3" s="1"/>
  <c r="L49" i="3" s="1"/>
  <c r="M49" i="3" l="1"/>
  <c r="N49" i="3" l="1"/>
  <c r="BF49" i="3" l="1"/>
  <c r="T49" i="3"/>
  <c r="AO49" i="3"/>
  <c r="BJ49" i="3"/>
  <c r="X49" i="3"/>
  <c r="BE49" i="3"/>
  <c r="BN49" i="3"/>
  <c r="AB49" i="3"/>
  <c r="AC49" i="3"/>
  <c r="BB49" i="3"/>
  <c r="BO49" i="3"/>
  <c r="Y49" i="3"/>
  <c r="W49" i="3"/>
  <c r="AJ49" i="3"/>
  <c r="BI49" i="3"/>
  <c r="AA49" i="3"/>
  <c r="AN49" i="3"/>
  <c r="AG49" i="3"/>
  <c r="AE49" i="3"/>
  <c r="AR49" i="3"/>
  <c r="AW49" i="3"/>
  <c r="S49" i="3"/>
  <c r="AF49" i="3"/>
  <c r="AS49" i="3"/>
  <c r="Z49" i="3"/>
  <c r="AM49" i="3"/>
  <c r="AZ49" i="3"/>
  <c r="AD49" i="3"/>
  <c r="AQ49" i="3"/>
  <c r="BD49" i="3"/>
  <c r="AH49" i="3"/>
  <c r="AU49" i="3"/>
  <c r="BH49" i="3"/>
  <c r="V49" i="3"/>
  <c r="AI49" i="3"/>
  <c r="AV49" i="3"/>
  <c r="BM49" i="3"/>
  <c r="AP49" i="3"/>
  <c r="BC49" i="3"/>
  <c r="U49" i="3"/>
  <c r="AT49" i="3"/>
  <c r="BG49" i="3"/>
  <c r="AK49" i="3"/>
  <c r="AX49" i="3"/>
  <c r="BK49" i="3"/>
  <c r="BA49" i="3"/>
  <c r="AL49" i="3"/>
  <c r="AY49" i="3"/>
  <c r="BL49" i="3"/>
  <c r="R49" i="3"/>
  <c r="O49" i="3" l="1"/>
  <c r="P49" i="3"/>
  <c r="Q49" i="3"/>
  <c r="J50" i="3" s="1"/>
  <c r="K50" i="3" l="1"/>
  <c r="L50" i="3" s="1"/>
  <c r="M50" i="3" l="1"/>
  <c r="N50" i="3" l="1"/>
  <c r="AQ50" i="3" l="1"/>
  <c r="AO50" i="3"/>
  <c r="AW50" i="3"/>
  <c r="AY50" i="3"/>
  <c r="AZ50" i="3"/>
  <c r="AG50" i="3"/>
  <c r="AM50" i="3"/>
  <c r="AJ50" i="3"/>
  <c r="AB50" i="3"/>
  <c r="X50" i="3"/>
  <c r="BO50" i="3"/>
  <c r="V50" i="3"/>
  <c r="T50" i="3"/>
  <c r="BI50" i="3"/>
  <c r="AL50" i="3"/>
  <c r="AH50" i="3"/>
  <c r="Z50" i="3"/>
  <c r="BK50" i="3"/>
  <c r="BC50" i="3"/>
  <c r="BE50" i="3"/>
  <c r="BB50" i="3"/>
  <c r="BJ50" i="3"/>
  <c r="AC50" i="3"/>
  <c r="AX50" i="3"/>
  <c r="Y50" i="3"/>
  <c r="AS50" i="3"/>
  <c r="AK50" i="3"/>
  <c r="S50" i="3"/>
  <c r="BD50" i="3"/>
  <c r="AV50" i="3"/>
  <c r="U50" i="3"/>
  <c r="AN50" i="3"/>
  <c r="AF50" i="3"/>
  <c r="AR50" i="3"/>
  <c r="AU50" i="3"/>
  <c r="BM50" i="3"/>
  <c r="AP50" i="3"/>
  <c r="AA50" i="3"/>
  <c r="BL50" i="3"/>
  <c r="BF50" i="3"/>
  <c r="AI50" i="3"/>
  <c r="AD50" i="3"/>
  <c r="BN50" i="3"/>
  <c r="W50" i="3"/>
  <c r="BH50" i="3"/>
  <c r="BA50" i="3"/>
  <c r="AE50" i="3"/>
  <c r="AT50" i="3"/>
  <c r="BG50" i="3"/>
  <c r="R50" i="3"/>
  <c r="Q50" i="3" l="1"/>
  <c r="P50" i="3"/>
  <c r="O50" i="3"/>
  <c r="J51" i="3" l="1"/>
  <c r="K51" i="3" s="1"/>
  <c r="L51" i="3" s="1"/>
  <c r="M51" i="3" l="1"/>
  <c r="N51" i="3" l="1"/>
  <c r="AA51" i="3" l="1"/>
  <c r="AN51" i="3"/>
  <c r="BE51" i="3"/>
  <c r="AE51" i="3"/>
  <c r="AR51" i="3"/>
  <c r="BI51" i="3"/>
  <c r="S51" i="3"/>
  <c r="AF51" i="3"/>
  <c r="AW51" i="3"/>
  <c r="BJ51" i="3"/>
  <c r="T51" i="3"/>
  <c r="AK51" i="3"/>
  <c r="BF51" i="3"/>
  <c r="AQ51" i="3"/>
  <c r="BD51" i="3"/>
  <c r="AX51" i="3"/>
  <c r="AU51" i="3"/>
  <c r="BH51" i="3"/>
  <c r="BN51" i="3"/>
  <c r="AI51" i="3"/>
  <c r="AV51" i="3"/>
  <c r="BM51" i="3"/>
  <c r="W51" i="3"/>
  <c r="AJ51" i="3"/>
  <c r="BA51" i="3"/>
  <c r="BG51" i="3"/>
  <c r="Y51" i="3"/>
  <c r="BB51" i="3"/>
  <c r="BK51" i="3"/>
  <c r="AC51" i="3"/>
  <c r="Z51" i="3"/>
  <c r="AY51" i="3"/>
  <c r="BL51" i="3"/>
  <c r="V51" i="3"/>
  <c r="AM51" i="3"/>
  <c r="AZ51" i="3"/>
  <c r="AH51" i="3"/>
  <c r="X51" i="3"/>
  <c r="AO51" i="3"/>
  <c r="AD51" i="3"/>
  <c r="AB51" i="3"/>
  <c r="AS51" i="3"/>
  <c r="AT51" i="3"/>
  <c r="BO51" i="3"/>
  <c r="AG51" i="3"/>
  <c r="AP51" i="3"/>
  <c r="BC51" i="3"/>
  <c r="U51" i="3"/>
  <c r="AL51" i="3"/>
  <c r="R51" i="3"/>
  <c r="P51" i="3" l="1"/>
  <c r="O51" i="3"/>
  <c r="Q51" i="3"/>
  <c r="J52" i="3" l="1"/>
  <c r="K52" i="3" s="1"/>
  <c r="L52" i="3" s="1"/>
  <c r="M52" i="3" l="1"/>
  <c r="N52" i="3" l="1"/>
  <c r="AE52" i="3" l="1"/>
  <c r="AR52" i="3"/>
  <c r="AS52" i="3"/>
  <c r="S52" i="3"/>
  <c r="AF52" i="3"/>
  <c r="AO52" i="3"/>
  <c r="BF52" i="3"/>
  <c r="T52" i="3"/>
  <c r="AK52" i="3"/>
  <c r="BJ52" i="3"/>
  <c r="X52" i="3"/>
  <c r="BA52" i="3"/>
  <c r="AH52" i="3"/>
  <c r="AU52" i="3"/>
  <c r="BH52" i="3"/>
  <c r="V52" i="3"/>
  <c r="AI52" i="3"/>
  <c r="AV52" i="3"/>
  <c r="BI52" i="3"/>
  <c r="W52" i="3"/>
  <c r="AJ52" i="3"/>
  <c r="BE52" i="3"/>
  <c r="AA52" i="3"/>
  <c r="AN52" i="3"/>
  <c r="AC52" i="3"/>
  <c r="AX52" i="3"/>
  <c r="BK52" i="3"/>
  <c r="BM52" i="3"/>
  <c r="AL52" i="3"/>
  <c r="AY52" i="3"/>
  <c r="BL52" i="3"/>
  <c r="Z52" i="3"/>
  <c r="AM52" i="3"/>
  <c r="AZ52" i="3"/>
  <c r="AD52" i="3"/>
  <c r="AQ52" i="3"/>
  <c r="BD52" i="3"/>
  <c r="BN52" i="3"/>
  <c r="AB52" i="3"/>
  <c r="Y52" i="3"/>
  <c r="BB52" i="3"/>
  <c r="BO52" i="3"/>
  <c r="U52" i="3"/>
  <c r="AP52" i="3"/>
  <c r="BC52" i="3"/>
  <c r="AG52" i="3"/>
  <c r="AT52" i="3"/>
  <c r="BG52" i="3"/>
  <c r="AW52" i="3"/>
  <c r="R52" i="3"/>
  <c r="Q52" i="3" l="1"/>
  <c r="O52" i="3"/>
  <c r="P52" i="3"/>
  <c r="J53" i="3" l="1"/>
  <c r="K53" i="3" s="1"/>
  <c r="L53" i="3" s="1"/>
  <c r="M53" i="3" l="1"/>
  <c r="N53" i="3" l="1"/>
  <c r="BA53" i="3" l="1"/>
  <c r="S53" i="3"/>
  <c r="T53" i="3"/>
  <c r="AO53" i="3"/>
  <c r="BF53" i="3"/>
  <c r="AF53" i="3"/>
  <c r="AS53" i="3"/>
  <c r="BJ53" i="3"/>
  <c r="AV53" i="3"/>
  <c r="AW53" i="3"/>
  <c r="BN53" i="3"/>
  <c r="BL53" i="3"/>
  <c r="V53" i="3"/>
  <c r="AI53" i="3"/>
  <c r="AN53" i="3"/>
  <c r="BE53" i="3"/>
  <c r="W53" i="3"/>
  <c r="AJ53" i="3"/>
  <c r="BI53" i="3"/>
  <c r="AA53" i="3"/>
  <c r="AZ53" i="3"/>
  <c r="BM53" i="3"/>
  <c r="AE53" i="3"/>
  <c r="X53" i="3"/>
  <c r="U53" i="3"/>
  <c r="AL53" i="3"/>
  <c r="AY53" i="3"/>
  <c r="AB53" i="3"/>
  <c r="Z53" i="3"/>
  <c r="AM53" i="3"/>
  <c r="BD53" i="3"/>
  <c r="AD53" i="3"/>
  <c r="AQ53" i="3"/>
  <c r="AR53" i="3"/>
  <c r="AH53" i="3"/>
  <c r="AU53" i="3"/>
  <c r="BH53" i="3"/>
  <c r="AK53" i="3"/>
  <c r="BB53" i="3"/>
  <c r="BO53" i="3"/>
  <c r="Y53" i="3"/>
  <c r="AP53" i="3"/>
  <c r="BC53" i="3"/>
  <c r="AC53" i="3"/>
  <c r="AT53" i="3"/>
  <c r="BG53" i="3"/>
  <c r="AG53" i="3"/>
  <c r="AX53" i="3"/>
  <c r="BK53" i="3"/>
  <c r="R53" i="3"/>
  <c r="P53" i="3" l="1"/>
  <c r="O53" i="3"/>
  <c r="Q53" i="3"/>
  <c r="J54" i="3" s="1"/>
  <c r="K54" i="3" l="1"/>
  <c r="L54" i="3" s="1"/>
  <c r="M54" i="3" l="1"/>
  <c r="N54" i="3" l="1"/>
  <c r="T54" i="3" l="1"/>
  <c r="AK54" i="3"/>
  <c r="BB54" i="3"/>
  <c r="AQ54" i="3"/>
  <c r="AC54" i="3"/>
  <c r="AT54" i="3"/>
  <c r="BG54" i="3"/>
  <c r="AG54" i="3"/>
  <c r="AX54" i="3"/>
  <c r="AA54" i="3"/>
  <c r="BD54" i="3"/>
  <c r="AP54" i="3"/>
  <c r="BF54" i="3"/>
  <c r="AJ54" i="3"/>
  <c r="BA54" i="3"/>
  <c r="AE54" i="3"/>
  <c r="AB54" i="3"/>
  <c r="AS54" i="3"/>
  <c r="BJ54" i="3"/>
  <c r="AF54" i="3"/>
  <c r="AW54" i="3"/>
  <c r="BN54" i="3"/>
  <c r="AN54" i="3"/>
  <c r="Z54" i="3"/>
  <c r="BC54" i="3"/>
  <c r="AZ54" i="3"/>
  <c r="V54" i="3"/>
  <c r="AI54" i="3"/>
  <c r="AR54" i="3"/>
  <c r="BI54" i="3"/>
  <c r="BK54" i="3"/>
  <c r="AV54" i="3"/>
  <c r="BM54" i="3"/>
  <c r="S54" i="3"/>
  <c r="BE54" i="3"/>
  <c r="AY54" i="3"/>
  <c r="X54" i="3"/>
  <c r="U54" i="3"/>
  <c r="AL54" i="3"/>
  <c r="AM54" i="3"/>
  <c r="BH54" i="3"/>
  <c r="AD54" i="3"/>
  <c r="BO54" i="3"/>
  <c r="BL54" i="3"/>
  <c r="AH54" i="3"/>
  <c r="W54" i="3"/>
  <c r="AU54" i="3"/>
  <c r="Y54" i="3"/>
  <c r="AO54" i="3"/>
  <c r="R54" i="3"/>
  <c r="O54" i="3" l="1"/>
  <c r="Q54" i="3"/>
  <c r="P54" i="3"/>
  <c r="J55" i="3" l="1"/>
  <c r="K55" i="3" s="1"/>
  <c r="L55" i="3" s="1"/>
  <c r="M55" i="3" l="1"/>
  <c r="N55" i="3" l="1"/>
  <c r="BC55" i="3" l="1"/>
  <c r="U55" i="3"/>
  <c r="AX55" i="3"/>
  <c r="BG55" i="3"/>
  <c r="Y55" i="3"/>
  <c r="BN55" i="3"/>
  <c r="BK55" i="3"/>
  <c r="AC55" i="3"/>
  <c r="V55" i="3"/>
  <c r="AY55" i="3"/>
  <c r="BL55" i="3"/>
  <c r="AH55" i="3"/>
  <c r="T55" i="3"/>
  <c r="AK55" i="3"/>
  <c r="BB55" i="3"/>
  <c r="X55" i="3"/>
  <c r="AO55" i="3"/>
  <c r="Z55" i="3"/>
  <c r="AB55" i="3"/>
  <c r="AS55" i="3"/>
  <c r="AP55" i="3"/>
  <c r="BO55" i="3"/>
  <c r="AG55" i="3"/>
  <c r="AL55" i="3"/>
  <c r="W55" i="3"/>
  <c r="AJ55" i="3"/>
  <c r="BA55" i="3"/>
  <c r="AA55" i="3"/>
  <c r="AN55" i="3"/>
  <c r="BE55" i="3"/>
  <c r="AE55" i="3"/>
  <c r="AR55" i="3"/>
  <c r="BI55" i="3"/>
  <c r="S55" i="3"/>
  <c r="AF55" i="3"/>
  <c r="AW55" i="3"/>
  <c r="BF55" i="3"/>
  <c r="AM55" i="3"/>
  <c r="AZ55" i="3"/>
  <c r="AD55" i="3"/>
  <c r="AQ55" i="3"/>
  <c r="BD55" i="3"/>
  <c r="AT55" i="3"/>
  <c r="AU55" i="3"/>
  <c r="BH55" i="3"/>
  <c r="BJ55" i="3"/>
  <c r="AI55" i="3"/>
  <c r="AV55" i="3"/>
  <c r="BM55" i="3"/>
  <c r="R55" i="3"/>
  <c r="O55" i="3" l="1"/>
  <c r="Q55" i="3"/>
  <c r="P55" i="3"/>
  <c r="J56" i="3" l="1"/>
  <c r="K56" i="3" s="1"/>
  <c r="L56" i="3" s="1"/>
  <c r="M56" i="3" l="1"/>
  <c r="N56" i="3" l="1"/>
  <c r="AD56" i="3" l="1"/>
  <c r="AQ56" i="3"/>
  <c r="BD56" i="3"/>
  <c r="AH56" i="3"/>
  <c r="AU56" i="3"/>
  <c r="BH56" i="3"/>
  <c r="V56" i="3"/>
  <c r="AI56" i="3"/>
  <c r="AV56" i="3"/>
  <c r="BE56" i="3"/>
  <c r="W56" i="3"/>
  <c r="AJ56" i="3"/>
  <c r="BA56" i="3"/>
  <c r="AT56" i="3"/>
  <c r="BG56" i="3"/>
  <c r="AS56" i="3"/>
  <c r="AX56" i="3"/>
  <c r="BK56" i="3"/>
  <c r="BI56" i="3"/>
  <c r="AL56" i="3"/>
  <c r="AY56" i="3"/>
  <c r="BL56" i="3"/>
  <c r="Z56" i="3"/>
  <c r="AM56" i="3"/>
  <c r="AZ56" i="3"/>
  <c r="BJ56" i="3"/>
  <c r="X56" i="3"/>
  <c r="BM56" i="3"/>
  <c r="BN56" i="3"/>
  <c r="AB56" i="3"/>
  <c r="U56" i="3"/>
  <c r="BB56" i="3"/>
  <c r="BO56" i="3"/>
  <c r="AG56" i="3"/>
  <c r="AP56" i="3"/>
  <c r="BC56" i="3"/>
  <c r="AC56" i="3"/>
  <c r="AA56" i="3"/>
  <c r="AN56" i="3"/>
  <c r="Y56" i="3"/>
  <c r="AE56" i="3"/>
  <c r="AR56" i="3"/>
  <c r="AO56" i="3"/>
  <c r="S56" i="3"/>
  <c r="AF56" i="3"/>
  <c r="AK56" i="3"/>
  <c r="BF56" i="3"/>
  <c r="T56" i="3"/>
  <c r="AW56" i="3"/>
  <c r="R56" i="3"/>
  <c r="Q56" i="3" l="1"/>
  <c r="P56" i="3"/>
  <c r="O56" i="3"/>
  <c r="J57" i="3" l="1"/>
  <c r="K57" i="3" s="1"/>
  <c r="L57" i="3" s="1"/>
  <c r="M57" i="3" l="1"/>
  <c r="N57" i="3" l="1"/>
  <c r="AW57" i="3" l="1"/>
  <c r="BN57" i="3"/>
  <c r="BH57" i="3"/>
  <c r="AK57" i="3"/>
  <c r="BB57" i="3"/>
  <c r="BO57" i="3"/>
  <c r="Y57" i="3"/>
  <c r="AP57" i="3"/>
  <c r="BC57" i="3"/>
  <c r="AC57" i="3"/>
  <c r="AT57" i="3"/>
  <c r="BG57" i="3"/>
  <c r="BM57" i="3"/>
  <c r="AE57" i="3"/>
  <c r="T57" i="3"/>
  <c r="BA57" i="3"/>
  <c r="S57" i="3"/>
  <c r="AF57" i="3"/>
  <c r="AO57" i="3"/>
  <c r="BF57" i="3"/>
  <c r="AB57" i="3"/>
  <c r="AS57" i="3"/>
  <c r="BJ57" i="3"/>
  <c r="AR57" i="3"/>
  <c r="AH57" i="3"/>
  <c r="AU57" i="3"/>
  <c r="BD57" i="3"/>
  <c r="V57" i="3"/>
  <c r="AI57" i="3"/>
  <c r="AJ57" i="3"/>
  <c r="BE57" i="3"/>
  <c r="W57" i="3"/>
  <c r="AV57" i="3"/>
  <c r="BI57" i="3"/>
  <c r="AA57" i="3"/>
  <c r="BL57" i="3"/>
  <c r="AG57" i="3"/>
  <c r="AX57" i="3"/>
  <c r="BK57" i="3"/>
  <c r="U57" i="3"/>
  <c r="AL57" i="3"/>
  <c r="AY57" i="3"/>
  <c r="X57" i="3"/>
  <c r="Z57" i="3"/>
  <c r="AM57" i="3"/>
  <c r="AZ57" i="3"/>
  <c r="AD57" i="3"/>
  <c r="AQ57" i="3"/>
  <c r="AN57" i="3"/>
  <c r="R57" i="3"/>
  <c r="P57" i="3" l="1"/>
  <c r="Q57" i="3"/>
  <c r="O57" i="3"/>
  <c r="J58" i="3" l="1"/>
  <c r="K58" i="3" s="1"/>
  <c r="L58" i="3" s="1"/>
  <c r="M58" i="3" l="1"/>
  <c r="N58" i="3" l="1"/>
  <c r="BL58" i="3" l="1"/>
  <c r="AH58" i="3"/>
  <c r="AI58" i="3"/>
  <c r="BD58" i="3"/>
  <c r="Z58" i="3"/>
  <c r="BK58" i="3"/>
  <c r="BH58" i="3"/>
  <c r="AD58" i="3"/>
  <c r="S58" i="3"/>
  <c r="AA58" i="3"/>
  <c r="U58" i="3"/>
  <c r="AK58" i="3"/>
  <c r="AG58" i="3"/>
  <c r="AX58" i="3"/>
  <c r="W58" i="3"/>
  <c r="Y58" i="3"/>
  <c r="AP58" i="3"/>
  <c r="BO58" i="3"/>
  <c r="AC58" i="3"/>
  <c r="AT58" i="3"/>
  <c r="BC58" i="3"/>
  <c r="AZ58" i="3"/>
  <c r="AL58" i="3"/>
  <c r="BB58" i="3"/>
  <c r="AF58" i="3"/>
  <c r="AW58" i="3"/>
  <c r="BN58" i="3"/>
  <c r="X58" i="3"/>
  <c r="AO58" i="3"/>
  <c r="BF58" i="3"/>
  <c r="AB58" i="3"/>
  <c r="AS58" i="3"/>
  <c r="BJ58" i="3"/>
  <c r="AJ58" i="3"/>
  <c r="V58" i="3"/>
  <c r="AY58" i="3"/>
  <c r="AM58" i="3"/>
  <c r="AV58" i="3"/>
  <c r="BM58" i="3"/>
  <c r="AE58" i="3"/>
  <c r="AN58" i="3"/>
  <c r="BE58" i="3"/>
  <c r="AQ58" i="3"/>
  <c r="AR58" i="3"/>
  <c r="BI58" i="3"/>
  <c r="BG58" i="3"/>
  <c r="BA58" i="3"/>
  <c r="AU58" i="3"/>
  <c r="T58" i="3"/>
  <c r="R58" i="3"/>
  <c r="P58" i="3" l="1"/>
  <c r="O58" i="3"/>
  <c r="Q58" i="3"/>
  <c r="J59" i="3" s="1"/>
  <c r="K59" i="3" l="1"/>
  <c r="L59" i="3" s="1"/>
  <c r="M59" i="3" l="1"/>
  <c r="N59" i="3" l="1"/>
  <c r="S59" i="3" l="1"/>
  <c r="AF59" i="3"/>
  <c r="AW59" i="3"/>
  <c r="BB59" i="3"/>
  <c r="BC59" i="3"/>
  <c r="U59" i="3"/>
  <c r="AT59" i="3"/>
  <c r="BG59" i="3"/>
  <c r="Y59" i="3"/>
  <c r="BJ59" i="3"/>
  <c r="AB59" i="3"/>
  <c r="AS59" i="3"/>
  <c r="AL59" i="3"/>
  <c r="AI59" i="3"/>
  <c r="AV59" i="3"/>
  <c r="BM59" i="3"/>
  <c r="AU59" i="3"/>
  <c r="T59" i="3"/>
  <c r="AK59" i="3"/>
  <c r="BN59" i="3"/>
  <c r="X59" i="3"/>
  <c r="AO59" i="3"/>
  <c r="V59" i="3"/>
  <c r="AR59" i="3"/>
  <c r="BI59" i="3"/>
  <c r="AY59" i="3"/>
  <c r="BL59" i="3"/>
  <c r="AD59" i="3"/>
  <c r="W59" i="3"/>
  <c r="AJ59" i="3"/>
  <c r="BA59" i="3"/>
  <c r="AA59" i="3"/>
  <c r="AN59" i="3"/>
  <c r="BE59" i="3"/>
  <c r="AE59" i="3"/>
  <c r="BH59" i="3"/>
  <c r="BF59" i="3"/>
  <c r="BO59" i="3"/>
  <c r="AG59" i="3"/>
  <c r="AX59" i="3"/>
  <c r="AM59" i="3"/>
  <c r="AZ59" i="3"/>
  <c r="Z59" i="3"/>
  <c r="AQ59" i="3"/>
  <c r="BD59" i="3"/>
  <c r="AP59" i="3"/>
  <c r="BK59" i="3"/>
  <c r="AC59" i="3"/>
  <c r="AH59" i="3"/>
  <c r="R59" i="3"/>
  <c r="O59" i="3" l="1"/>
  <c r="P59" i="3"/>
  <c r="Q59" i="3"/>
  <c r="J60" i="3" s="1"/>
  <c r="K60" i="3" l="1"/>
  <c r="L60" i="3" s="1"/>
  <c r="M60" i="3" s="1"/>
  <c r="N60" i="3" l="1"/>
  <c r="AA60" i="3" l="1"/>
  <c r="AV60" i="3"/>
  <c r="AK60" i="3"/>
  <c r="AE60" i="3"/>
  <c r="AZ60" i="3"/>
  <c r="BA60" i="3"/>
  <c r="S60" i="3"/>
  <c r="AN60" i="3"/>
  <c r="BK60" i="3"/>
  <c r="BF60" i="3"/>
  <c r="AB60" i="3"/>
  <c r="BI60" i="3"/>
  <c r="AD60" i="3"/>
  <c r="AQ60" i="3"/>
  <c r="BL60" i="3"/>
  <c r="AH60" i="3"/>
  <c r="AU60" i="3"/>
  <c r="Y60" i="3"/>
  <c r="V60" i="3"/>
  <c r="AI60" i="3"/>
  <c r="BD60" i="3"/>
  <c r="BM60" i="3"/>
  <c r="W60" i="3"/>
  <c r="AR60" i="3"/>
  <c r="U60" i="3"/>
  <c r="AT60" i="3"/>
  <c r="BG60" i="3"/>
  <c r="BO60" i="3"/>
  <c r="AX60" i="3"/>
  <c r="T60" i="3"/>
  <c r="AC60" i="3"/>
  <c r="AL60" i="3"/>
  <c r="AY60" i="3"/>
  <c r="AO60" i="3"/>
  <c r="Z60" i="3"/>
  <c r="AM60" i="3"/>
  <c r="BH60" i="3"/>
  <c r="BJ60" i="3"/>
  <c r="AF60" i="3"/>
  <c r="AG60" i="3"/>
  <c r="BN60" i="3"/>
  <c r="AJ60" i="3"/>
  <c r="AW60" i="3"/>
  <c r="BB60" i="3"/>
  <c r="X60" i="3"/>
  <c r="AS60" i="3"/>
  <c r="AP60" i="3"/>
  <c r="BC60" i="3"/>
  <c r="BE60" i="3"/>
  <c r="R60" i="3"/>
  <c r="P60" i="3" l="1"/>
  <c r="Q60" i="3"/>
  <c r="J61" i="3" s="1"/>
  <c r="O60" i="3"/>
  <c r="K61" i="3" l="1"/>
  <c r="L61" i="3" s="1"/>
  <c r="M61" i="3" s="1"/>
  <c r="N61" i="3" l="1"/>
  <c r="AX61" i="3" l="1"/>
  <c r="Z61" i="3"/>
  <c r="BB61" i="3"/>
  <c r="BC61" i="3"/>
  <c r="AE61" i="3"/>
  <c r="AL61" i="3"/>
  <c r="AM61" i="3"/>
  <c r="BL61" i="3"/>
  <c r="BN61" i="3"/>
  <c r="W61" i="3"/>
  <c r="AY61" i="3"/>
  <c r="BJ61" i="3"/>
  <c r="AC61" i="3"/>
  <c r="BO61" i="3"/>
  <c r="AU61" i="3"/>
  <c r="AG61" i="3"/>
  <c r="S61" i="3"/>
  <c r="AZ61" i="3"/>
  <c r="U61" i="3"/>
  <c r="BG61" i="3"/>
  <c r="AJ61" i="3"/>
  <c r="BF61" i="3"/>
  <c r="AR61" i="3"/>
  <c r="T61" i="3"/>
  <c r="AF61" i="3"/>
  <c r="AS61" i="3"/>
  <c r="AI61" i="3"/>
  <c r="BM61" i="3"/>
  <c r="AW61" i="3"/>
  <c r="AN61" i="3"/>
  <c r="V61" i="3"/>
  <c r="AK61" i="3"/>
  <c r="X61" i="3"/>
  <c r="BE61" i="3"/>
  <c r="Y61" i="3"/>
  <c r="BK61" i="3"/>
  <c r="AP61" i="3"/>
  <c r="AB61" i="3"/>
  <c r="BD61" i="3"/>
  <c r="AA61" i="3"/>
  <c r="AH61" i="3"/>
  <c r="BH61" i="3"/>
  <c r="AV61" i="3"/>
  <c r="BA61" i="3"/>
  <c r="AT61" i="3"/>
  <c r="AQ61" i="3"/>
  <c r="AO61" i="3"/>
  <c r="AD61" i="3"/>
  <c r="BI61" i="3"/>
  <c r="R61" i="3"/>
  <c r="O61" i="3" l="1"/>
  <c r="P61" i="3"/>
  <c r="Q61" i="3"/>
  <c r="J62" i="3" s="1"/>
  <c r="K62" i="3" l="1"/>
  <c r="L62" i="3" s="1"/>
  <c r="M62" i="3" l="1"/>
  <c r="N62" i="3" l="1"/>
  <c r="BJ62" i="3" l="1"/>
  <c r="X62" i="3"/>
  <c r="BM62" i="3"/>
  <c r="BB62" i="3"/>
  <c r="BO62" i="3"/>
  <c r="AG62" i="3"/>
  <c r="AP62" i="3"/>
  <c r="BC62" i="3"/>
  <c r="AC62" i="3"/>
  <c r="AU62" i="3"/>
  <c r="BI62" i="3"/>
  <c r="AE62" i="3"/>
  <c r="AA62" i="3"/>
  <c r="AN62" i="3"/>
  <c r="Y62" i="3"/>
  <c r="S62" i="3"/>
  <c r="AF62" i="3"/>
  <c r="AK62" i="3"/>
  <c r="BF62" i="3"/>
  <c r="T62" i="3"/>
  <c r="AW62" i="3"/>
  <c r="BH62" i="3"/>
  <c r="BN62" i="3"/>
  <c r="AR62" i="3"/>
  <c r="AD62" i="3"/>
  <c r="AQ62" i="3"/>
  <c r="BD62" i="3"/>
  <c r="V62" i="3"/>
  <c r="AI62" i="3"/>
  <c r="AV62" i="3"/>
  <c r="BE62" i="3"/>
  <c r="W62" i="3"/>
  <c r="AJ62" i="3"/>
  <c r="BA62" i="3"/>
  <c r="AX62" i="3"/>
  <c r="AB62" i="3"/>
  <c r="AO62" i="3"/>
  <c r="AT62" i="3"/>
  <c r="BG62" i="3"/>
  <c r="AS62" i="3"/>
  <c r="AL62" i="3"/>
  <c r="AY62" i="3"/>
  <c r="BL62" i="3"/>
  <c r="Z62" i="3"/>
  <c r="AM62" i="3"/>
  <c r="AZ62" i="3"/>
  <c r="AH62" i="3"/>
  <c r="BK62" i="3"/>
  <c r="U62" i="3"/>
  <c r="R62" i="3"/>
  <c r="P62" i="3" l="1"/>
  <c r="Q62" i="3"/>
  <c r="O62" i="3"/>
  <c r="J63" i="3" l="1"/>
  <c r="K63" i="3" s="1"/>
  <c r="L63" i="3" s="1"/>
  <c r="M63" i="3" l="1"/>
  <c r="N63" i="3" l="1"/>
  <c r="BM63" i="3" l="1"/>
  <c r="AE63" i="3"/>
  <c r="T63" i="3"/>
  <c r="BA63" i="3"/>
  <c r="S63" i="3"/>
  <c r="AF63" i="3"/>
  <c r="AO63" i="3"/>
  <c r="BF63" i="3"/>
  <c r="AB63" i="3"/>
  <c r="AC63" i="3"/>
  <c r="AT63" i="3"/>
  <c r="AR63" i="3"/>
  <c r="AH63" i="3"/>
  <c r="AU63" i="3"/>
  <c r="AN63" i="3"/>
  <c r="V63" i="3"/>
  <c r="AI63" i="3"/>
  <c r="AJ63" i="3"/>
  <c r="BE63" i="3"/>
  <c r="W63" i="3"/>
  <c r="AV63" i="3"/>
  <c r="AS63" i="3"/>
  <c r="BJ63" i="3"/>
  <c r="BL63" i="3"/>
  <c r="AG63" i="3"/>
  <c r="AX63" i="3"/>
  <c r="BK63" i="3"/>
  <c r="U63" i="3"/>
  <c r="AL63" i="3"/>
  <c r="AY63" i="3"/>
  <c r="BD63" i="3"/>
  <c r="Z63" i="3"/>
  <c r="AM63" i="3"/>
  <c r="AZ63" i="3"/>
  <c r="BI63" i="3"/>
  <c r="AA63" i="3"/>
  <c r="X63" i="3"/>
  <c r="AW63" i="3"/>
  <c r="BN63" i="3"/>
  <c r="BH63" i="3"/>
  <c r="AK63" i="3"/>
  <c r="BB63" i="3"/>
  <c r="BO63" i="3"/>
  <c r="Y63" i="3"/>
  <c r="AP63" i="3"/>
  <c r="BC63" i="3"/>
  <c r="AQ63" i="3"/>
  <c r="AD63" i="3"/>
  <c r="BG63" i="3"/>
  <c r="R63" i="3"/>
  <c r="O63" i="3" l="1"/>
  <c r="P63" i="3"/>
  <c r="Q63" i="3"/>
  <c r="J64" i="3" s="1"/>
  <c r="K64" i="3" l="1"/>
  <c r="L64" i="3" s="1"/>
  <c r="M64" i="3" l="1"/>
  <c r="N64" i="3" l="1"/>
  <c r="BD64" i="3" l="1"/>
  <c r="Z64" i="3"/>
  <c r="BK64" i="3"/>
  <c r="BH64" i="3"/>
  <c r="AD64" i="3"/>
  <c r="S64" i="3"/>
  <c r="BL64" i="3"/>
  <c r="AH64" i="3"/>
  <c r="AI64" i="3"/>
  <c r="AZ64" i="3"/>
  <c r="V64" i="3"/>
  <c r="AU64" i="3"/>
  <c r="Y64" i="3"/>
  <c r="AP64" i="3"/>
  <c r="BO64" i="3"/>
  <c r="AC64" i="3"/>
  <c r="AT64" i="3"/>
  <c r="W64" i="3"/>
  <c r="AG64" i="3"/>
  <c r="AX64" i="3"/>
  <c r="AM64" i="3"/>
  <c r="U64" i="3"/>
  <c r="AL64" i="3"/>
  <c r="AY64" i="3"/>
  <c r="X64" i="3"/>
  <c r="AO64" i="3"/>
  <c r="BF64" i="3"/>
  <c r="AB64" i="3"/>
  <c r="AS64" i="3"/>
  <c r="BJ64" i="3"/>
  <c r="AF64" i="3"/>
  <c r="AW64" i="3"/>
  <c r="BN64" i="3"/>
  <c r="T64" i="3"/>
  <c r="AK64" i="3"/>
  <c r="BB64" i="3"/>
  <c r="BC64" i="3"/>
  <c r="AR64" i="3"/>
  <c r="BM64" i="3"/>
  <c r="AA64" i="3"/>
  <c r="AN64" i="3"/>
  <c r="BI64" i="3"/>
  <c r="AE64" i="3"/>
  <c r="BE64" i="3"/>
  <c r="BG64" i="3"/>
  <c r="AJ64" i="3"/>
  <c r="AQ64" i="3"/>
  <c r="AV64" i="3"/>
  <c r="BA64" i="3"/>
  <c r="R64" i="3"/>
  <c r="P64" i="3" l="1"/>
  <c r="Q64" i="3"/>
  <c r="J65" i="3" s="1"/>
  <c r="O64" i="3"/>
  <c r="K65" i="3" l="1"/>
  <c r="L65" i="3" s="1"/>
  <c r="M65" i="3" l="1"/>
  <c r="N65" i="3" l="1"/>
  <c r="T65" i="3" l="1"/>
  <c r="AK65" i="3"/>
  <c r="BN65" i="3"/>
  <c r="X65" i="3"/>
  <c r="AO65" i="3"/>
  <c r="V65" i="3"/>
  <c r="AB65" i="3"/>
  <c r="AS65" i="3"/>
  <c r="AL65" i="3"/>
  <c r="BO65" i="3"/>
  <c r="AG65" i="3"/>
  <c r="AX65" i="3"/>
  <c r="W65" i="3"/>
  <c r="AJ65" i="3"/>
  <c r="BA65" i="3"/>
  <c r="AA65" i="3"/>
  <c r="AN65" i="3"/>
  <c r="BE65" i="3"/>
  <c r="AE65" i="3"/>
  <c r="AR65" i="3"/>
  <c r="BI65" i="3"/>
  <c r="S65" i="3"/>
  <c r="AF65" i="3"/>
  <c r="AW65" i="3"/>
  <c r="BB65" i="3"/>
  <c r="AM65" i="3"/>
  <c r="AZ65" i="3"/>
  <c r="Z65" i="3"/>
  <c r="AQ65" i="3"/>
  <c r="BD65" i="3"/>
  <c r="AP65" i="3"/>
  <c r="AU65" i="3"/>
  <c r="BH65" i="3"/>
  <c r="BF65" i="3"/>
  <c r="AI65" i="3"/>
  <c r="AV65" i="3"/>
  <c r="BM65" i="3"/>
  <c r="BC65" i="3"/>
  <c r="U65" i="3"/>
  <c r="AT65" i="3"/>
  <c r="BG65" i="3"/>
  <c r="Y65" i="3"/>
  <c r="BJ65" i="3"/>
  <c r="BK65" i="3"/>
  <c r="AC65" i="3"/>
  <c r="AH65" i="3"/>
  <c r="AY65" i="3"/>
  <c r="BL65" i="3"/>
  <c r="AD65" i="3"/>
  <c r="R65" i="3"/>
  <c r="Q65" i="3" l="1"/>
  <c r="P65" i="3"/>
  <c r="O65" i="3"/>
  <c r="J66" i="3" l="1"/>
  <c r="K66" i="3" s="1"/>
  <c r="L66" i="3" s="1"/>
  <c r="M66" i="3" l="1"/>
  <c r="N66" i="3" l="1"/>
  <c r="AP66" i="3" l="1"/>
  <c r="BC66" i="3"/>
  <c r="Y66" i="3"/>
  <c r="AX66" i="3"/>
  <c r="BK66" i="3"/>
  <c r="BE66" i="3"/>
  <c r="AL66" i="3"/>
  <c r="AY66" i="3"/>
  <c r="BL66" i="3"/>
  <c r="AD66" i="3"/>
  <c r="BG66" i="3"/>
  <c r="BI66" i="3"/>
  <c r="BF66" i="3"/>
  <c r="T66" i="3"/>
  <c r="AS66" i="3"/>
  <c r="BN66" i="3"/>
  <c r="AB66" i="3"/>
  <c r="AG66" i="3"/>
  <c r="BB66" i="3"/>
  <c r="BO66" i="3"/>
  <c r="AC66" i="3"/>
  <c r="AQ66" i="3"/>
  <c r="AO66" i="3"/>
  <c r="AA66" i="3"/>
  <c r="W66" i="3"/>
  <c r="AJ66" i="3"/>
  <c r="BM66" i="3"/>
  <c r="AE66" i="3"/>
  <c r="AR66" i="3"/>
  <c r="AK66" i="3"/>
  <c r="S66" i="3"/>
  <c r="AF66" i="3"/>
  <c r="AW66" i="3"/>
  <c r="BD66" i="3"/>
  <c r="BJ66" i="3"/>
  <c r="AN66" i="3"/>
  <c r="Z66" i="3"/>
  <c r="AM66" i="3"/>
  <c r="AZ66" i="3"/>
  <c r="AH66" i="3"/>
  <c r="AU66" i="3"/>
  <c r="BH66" i="3"/>
  <c r="V66" i="3"/>
  <c r="AI66" i="3"/>
  <c r="AV66" i="3"/>
  <c r="BA66" i="3"/>
  <c r="AT66" i="3"/>
  <c r="X66" i="3"/>
  <c r="U66" i="3"/>
  <c r="R66" i="3"/>
  <c r="O66" i="3" l="1"/>
  <c r="P66" i="3"/>
  <c r="Q66" i="3"/>
  <c r="J67" i="3" l="1"/>
  <c r="K67" i="3" s="1"/>
  <c r="L67" i="3" s="1"/>
  <c r="M67" i="3" l="1"/>
  <c r="N67" i="3" l="1"/>
  <c r="AD67" i="3" l="1"/>
  <c r="AQ67" i="3"/>
  <c r="T67" i="3"/>
  <c r="AH67" i="3"/>
  <c r="AU67" i="3"/>
  <c r="AJ67" i="3"/>
  <c r="V67" i="3"/>
  <c r="AI67" i="3"/>
  <c r="AV67" i="3"/>
  <c r="BE67" i="3"/>
  <c r="W67" i="3"/>
  <c r="AR67" i="3"/>
  <c r="AC67" i="3"/>
  <c r="AT67" i="3"/>
  <c r="BG67" i="3"/>
  <c r="AG67" i="3"/>
  <c r="AX67" i="3"/>
  <c r="BK67" i="3"/>
  <c r="U67" i="3"/>
  <c r="AL67" i="3"/>
  <c r="AY67" i="3"/>
  <c r="AZ67" i="3"/>
  <c r="Z67" i="3"/>
  <c r="AM67" i="3"/>
  <c r="BL67" i="3"/>
  <c r="AS67" i="3"/>
  <c r="BJ67" i="3"/>
  <c r="AN67" i="3"/>
  <c r="AW67" i="3"/>
  <c r="BN67" i="3"/>
  <c r="BD67" i="3"/>
  <c r="AK67" i="3"/>
  <c r="BB67" i="3"/>
  <c r="BO67" i="3"/>
  <c r="Y67" i="3"/>
  <c r="AP67" i="3"/>
  <c r="BC67" i="3"/>
  <c r="BI67" i="3"/>
  <c r="AA67" i="3"/>
  <c r="BH67" i="3"/>
  <c r="BM67" i="3"/>
  <c r="AE67" i="3"/>
  <c r="AF67" i="3"/>
  <c r="BA67" i="3"/>
  <c r="S67" i="3"/>
  <c r="AB67" i="3"/>
  <c r="AO67" i="3"/>
  <c r="BF67" i="3"/>
  <c r="X67" i="3"/>
  <c r="R67" i="3"/>
  <c r="O67" i="3" l="1"/>
  <c r="Q67" i="3"/>
  <c r="P67" i="3"/>
  <c r="J68" i="3" l="1"/>
  <c r="K68" i="3" s="1"/>
  <c r="L68" i="3" s="1"/>
  <c r="M68" i="3" l="1"/>
  <c r="N68" i="3" l="1"/>
  <c r="BH68" i="3" l="1"/>
  <c r="AD68" i="3"/>
  <c r="AE68" i="3"/>
  <c r="BL68" i="3"/>
  <c r="AH68" i="3"/>
  <c r="AU68" i="3"/>
  <c r="AZ68" i="3"/>
  <c r="V68" i="3"/>
  <c r="AQ68" i="3"/>
  <c r="AN68" i="3"/>
  <c r="BE68" i="3"/>
  <c r="AM68" i="3"/>
  <c r="AC68" i="3"/>
  <c r="AT68" i="3"/>
  <c r="AI68" i="3"/>
  <c r="AG68" i="3"/>
  <c r="AX68" i="3"/>
  <c r="AY68" i="3"/>
  <c r="U68" i="3"/>
  <c r="AL68" i="3"/>
  <c r="BK68" i="3"/>
  <c r="BD68" i="3"/>
  <c r="Z68" i="3"/>
  <c r="BG68" i="3"/>
  <c r="AB68" i="3"/>
  <c r="AS68" i="3"/>
  <c r="BJ68" i="3"/>
  <c r="AF68" i="3"/>
  <c r="AW68" i="3"/>
  <c r="BN68" i="3"/>
  <c r="T68" i="3"/>
  <c r="AK68" i="3"/>
  <c r="BB68" i="3"/>
  <c r="BO68" i="3"/>
  <c r="Y68" i="3"/>
  <c r="AP68" i="3"/>
  <c r="S68" i="3"/>
  <c r="BI68" i="3"/>
  <c r="AA68" i="3"/>
  <c r="X68" i="3"/>
  <c r="BC68" i="3"/>
  <c r="AJ68" i="3"/>
  <c r="AO68" i="3"/>
  <c r="AV68" i="3"/>
  <c r="BA68" i="3"/>
  <c r="BF68" i="3"/>
  <c r="AR68" i="3"/>
  <c r="BM68" i="3"/>
  <c r="W68" i="3"/>
  <c r="R68" i="3"/>
  <c r="O68" i="3" l="1"/>
  <c r="P68" i="3"/>
  <c r="Q68" i="3"/>
  <c r="J69" i="3" l="1"/>
  <c r="K69" i="3" s="1"/>
  <c r="L69" i="3" s="1"/>
  <c r="M69" i="3" l="1"/>
  <c r="N69" i="3" l="1"/>
  <c r="AY69" i="3" l="1"/>
  <c r="BL69" i="3"/>
  <c r="Z69" i="3"/>
  <c r="AM69" i="3"/>
  <c r="AZ69" i="3"/>
  <c r="V69" i="3"/>
  <c r="AQ69" i="3"/>
  <c r="BD69" i="3"/>
  <c r="AL69" i="3"/>
  <c r="AU69" i="3"/>
  <c r="BH69" i="3"/>
  <c r="BB69" i="3"/>
  <c r="BO69" i="3"/>
  <c r="AG69" i="3"/>
  <c r="AT69" i="3"/>
  <c r="BC69" i="3"/>
  <c r="U69" i="3"/>
  <c r="AP69" i="3"/>
  <c r="BG69" i="3"/>
  <c r="Y69" i="3"/>
  <c r="BF69" i="3"/>
  <c r="BK69" i="3"/>
  <c r="AC69" i="3"/>
  <c r="AD69" i="3"/>
  <c r="S69" i="3"/>
  <c r="AF69" i="3"/>
  <c r="AW69" i="3"/>
  <c r="BN69" i="3"/>
  <c r="T69" i="3"/>
  <c r="AK69" i="3"/>
  <c r="BJ69" i="3"/>
  <c r="X69" i="3"/>
  <c r="AO69" i="3"/>
  <c r="AH69" i="3"/>
  <c r="AB69" i="3"/>
  <c r="AS69" i="3"/>
  <c r="AX69" i="3"/>
  <c r="AI69" i="3"/>
  <c r="AV69" i="3"/>
  <c r="BM69" i="3"/>
  <c r="W69" i="3"/>
  <c r="AJ69" i="3"/>
  <c r="BA69" i="3"/>
  <c r="AA69" i="3"/>
  <c r="AN69" i="3"/>
  <c r="BE69" i="3"/>
  <c r="AE69" i="3"/>
  <c r="AR69" i="3"/>
  <c r="BI69" i="3"/>
  <c r="R69" i="3"/>
  <c r="P69" i="3" l="1"/>
  <c r="Q69" i="3"/>
  <c r="J70" i="3" s="1"/>
  <c r="O69" i="3"/>
  <c r="K70" i="3" l="1"/>
  <c r="L70" i="3" s="1"/>
  <c r="M70" i="3" l="1"/>
  <c r="N70" i="3" l="1"/>
  <c r="BB70" i="3" l="1"/>
  <c r="BO70" i="3"/>
  <c r="Y70" i="3"/>
  <c r="AX70" i="3"/>
  <c r="BK70" i="3"/>
  <c r="BA70" i="3"/>
  <c r="BF70" i="3"/>
  <c r="AO70" i="3"/>
  <c r="X70" i="3"/>
  <c r="W70" i="3"/>
  <c r="BI70" i="3"/>
  <c r="AN70" i="3"/>
  <c r="S70" i="3"/>
  <c r="AF70" i="3"/>
  <c r="AS70" i="3"/>
  <c r="BN70" i="3"/>
  <c r="AB70" i="3"/>
  <c r="AC70" i="3"/>
  <c r="AM70" i="3"/>
  <c r="AD70" i="3"/>
  <c r="BD70" i="3"/>
  <c r="BC70" i="3"/>
  <c r="AT70" i="3"/>
  <c r="AK70" i="3"/>
  <c r="V70" i="3"/>
  <c r="AI70" i="3"/>
  <c r="AV70" i="3"/>
  <c r="BM70" i="3"/>
  <c r="AE70" i="3"/>
  <c r="AR70" i="3"/>
  <c r="AW70" i="3"/>
  <c r="T70" i="3"/>
  <c r="BJ70" i="3"/>
  <c r="BE70" i="3"/>
  <c r="AJ70" i="3"/>
  <c r="AA70" i="3"/>
  <c r="AG70" i="3"/>
  <c r="AL70" i="3"/>
  <c r="AU70" i="3"/>
  <c r="AQ70" i="3"/>
  <c r="AY70" i="3"/>
  <c r="BH70" i="3"/>
  <c r="AP70" i="3"/>
  <c r="BL70" i="3"/>
  <c r="Z70" i="3"/>
  <c r="U70" i="3"/>
  <c r="AH70" i="3"/>
  <c r="AZ70" i="3"/>
  <c r="BG70" i="3"/>
  <c r="R70" i="3"/>
  <c r="Q70" i="3" l="1"/>
  <c r="O70" i="3"/>
  <c r="P70" i="3"/>
  <c r="J71" i="3" l="1"/>
  <c r="K71" i="3" s="1"/>
  <c r="L71" i="3" s="1"/>
  <c r="M71" i="3" l="1"/>
  <c r="N71" i="3" l="1"/>
  <c r="Z71" i="3" l="1"/>
  <c r="AM71" i="3"/>
  <c r="BH71" i="3"/>
  <c r="AD71" i="3"/>
  <c r="AQ71" i="3"/>
  <c r="AF71" i="3"/>
  <c r="AH71" i="3"/>
  <c r="AU71" i="3"/>
  <c r="AV71" i="3"/>
  <c r="V71" i="3"/>
  <c r="AI71" i="3"/>
  <c r="AR71" i="3"/>
  <c r="Y71" i="3"/>
  <c r="AP71" i="3"/>
  <c r="BC71" i="3"/>
  <c r="AC71" i="3"/>
  <c r="AT71" i="3"/>
  <c r="BG71" i="3"/>
  <c r="AG71" i="3"/>
  <c r="AX71" i="3"/>
  <c r="BK71" i="3"/>
  <c r="U71" i="3"/>
  <c r="AL71" i="3"/>
  <c r="AY71" i="3"/>
  <c r="BL71" i="3"/>
  <c r="AO71" i="3"/>
  <c r="BF71" i="3"/>
  <c r="T71" i="3"/>
  <c r="AS71" i="3"/>
  <c r="BJ71" i="3"/>
  <c r="AJ71" i="3"/>
  <c r="AW71" i="3"/>
  <c r="BN71" i="3"/>
  <c r="AZ71" i="3"/>
  <c r="AK71" i="3"/>
  <c r="BB71" i="3"/>
  <c r="BO71" i="3"/>
  <c r="BE71" i="3"/>
  <c r="W71" i="3"/>
  <c r="AN71" i="3"/>
  <c r="BI71" i="3"/>
  <c r="AA71" i="3"/>
  <c r="BD71" i="3"/>
  <c r="BM71" i="3"/>
  <c r="AE71" i="3"/>
  <c r="AB71" i="3"/>
  <c r="BA71" i="3"/>
  <c r="S71" i="3"/>
  <c r="X71" i="3"/>
  <c r="R71" i="3"/>
  <c r="Q71" i="3" l="1"/>
  <c r="O71" i="3"/>
  <c r="P71" i="3"/>
  <c r="J72" i="3" l="1"/>
  <c r="K72" i="3" s="1"/>
  <c r="L72" i="3" s="1"/>
  <c r="M72" i="3" l="1"/>
  <c r="N72" i="3" l="1"/>
  <c r="AN72" i="3" l="1"/>
  <c r="BE72" i="3"/>
  <c r="AI72" i="3"/>
  <c r="AB72" i="3"/>
  <c r="AS72" i="3"/>
  <c r="BJ72" i="3"/>
  <c r="S72" i="3"/>
  <c r="AG72" i="3"/>
  <c r="AX72" i="3"/>
  <c r="AU72" i="3"/>
  <c r="AZ72" i="3"/>
  <c r="V72" i="3"/>
  <c r="BD72" i="3"/>
  <c r="Z72" i="3"/>
  <c r="AM72" i="3"/>
  <c r="AR72" i="3"/>
  <c r="BI72" i="3"/>
  <c r="AY72" i="3"/>
  <c r="AF72" i="3"/>
  <c r="AW72" i="3"/>
  <c r="BN72" i="3"/>
  <c r="BK72" i="3"/>
  <c r="U72" i="3"/>
  <c r="AL72" i="3"/>
  <c r="Y72" i="3"/>
  <c r="AP72" i="3"/>
  <c r="BG72" i="3"/>
  <c r="BH72" i="3"/>
  <c r="AD72" i="3"/>
  <c r="BC72" i="3"/>
  <c r="AV72" i="3"/>
  <c r="BM72" i="3"/>
  <c r="BO72" i="3"/>
  <c r="T72" i="3"/>
  <c r="AK72" i="3"/>
  <c r="BB72" i="3"/>
  <c r="X72" i="3"/>
  <c r="AO72" i="3"/>
  <c r="BF72" i="3"/>
  <c r="W72" i="3"/>
  <c r="AC72" i="3"/>
  <c r="AT72" i="3"/>
  <c r="AE72" i="3"/>
  <c r="BL72" i="3"/>
  <c r="AH72" i="3"/>
  <c r="AA72" i="3"/>
  <c r="AJ72" i="3"/>
  <c r="BA72" i="3"/>
  <c r="AQ72" i="3"/>
  <c r="R72" i="3"/>
  <c r="Q72" i="3" l="1"/>
  <c r="O72" i="3"/>
  <c r="P72" i="3"/>
  <c r="J73" i="3" l="1"/>
  <c r="K73" i="3" s="1"/>
  <c r="L73" i="3" s="1"/>
  <c r="M73" i="3" l="1"/>
  <c r="N73" i="3" l="1"/>
  <c r="AB73" i="3" l="1"/>
  <c r="AS73" i="3"/>
  <c r="AT73" i="3"/>
  <c r="BO73" i="3"/>
  <c r="AG73" i="3"/>
  <c r="AP73" i="3"/>
  <c r="BC73" i="3"/>
  <c r="U73" i="3"/>
  <c r="AL73" i="3"/>
  <c r="BG73" i="3"/>
  <c r="Y73" i="3"/>
  <c r="BB73" i="3"/>
  <c r="AE73" i="3"/>
  <c r="AR73" i="3"/>
  <c r="BI73" i="3"/>
  <c r="S73" i="3"/>
  <c r="AF73" i="3"/>
  <c r="AW73" i="3"/>
  <c r="BJ73" i="3"/>
  <c r="T73" i="3"/>
  <c r="AK73" i="3"/>
  <c r="BF73" i="3"/>
  <c r="X73" i="3"/>
  <c r="AO73" i="3"/>
  <c r="AD73" i="3"/>
  <c r="AU73" i="3"/>
  <c r="BH73" i="3"/>
  <c r="BN73" i="3"/>
  <c r="AI73" i="3"/>
  <c r="AV73" i="3"/>
  <c r="BM73" i="3"/>
  <c r="W73" i="3"/>
  <c r="AJ73" i="3"/>
  <c r="BA73" i="3"/>
  <c r="AA73" i="3"/>
  <c r="AN73" i="3"/>
  <c r="BE73" i="3"/>
  <c r="BK73" i="3"/>
  <c r="AC73" i="3"/>
  <c r="Z73" i="3"/>
  <c r="AY73" i="3"/>
  <c r="BL73" i="3"/>
  <c r="V73" i="3"/>
  <c r="AM73" i="3"/>
  <c r="AZ73" i="3"/>
  <c r="AH73" i="3"/>
  <c r="AQ73" i="3"/>
  <c r="BD73" i="3"/>
  <c r="AX73" i="3"/>
  <c r="R73" i="3"/>
  <c r="O73" i="3" l="1"/>
  <c r="P73" i="3"/>
  <c r="Q73" i="3"/>
  <c r="J74" i="3" l="1"/>
  <c r="K74" i="3" s="1"/>
  <c r="L74" i="3" s="1"/>
  <c r="M74" i="3" l="1"/>
  <c r="N74" i="3" l="1"/>
  <c r="BN74" i="3" l="1"/>
  <c r="AB74" i="3"/>
  <c r="Y74" i="3"/>
  <c r="BJ74" i="3"/>
  <c r="X74" i="3"/>
  <c r="BA74" i="3"/>
  <c r="AI74" i="3"/>
  <c r="BI74" i="3"/>
  <c r="T74" i="3"/>
  <c r="S74" i="3"/>
  <c r="AO74" i="3"/>
  <c r="AJ74" i="3"/>
  <c r="AE74" i="3"/>
  <c r="AR74" i="3"/>
  <c r="AS74" i="3"/>
  <c r="AA74" i="3"/>
  <c r="AN74" i="3"/>
  <c r="AC74" i="3"/>
  <c r="BO74" i="3"/>
  <c r="Z74" i="3"/>
  <c r="AZ74" i="3"/>
  <c r="AY74" i="3"/>
  <c r="AP74" i="3"/>
  <c r="AG74" i="3"/>
  <c r="AH74" i="3"/>
  <c r="AU74" i="3"/>
  <c r="BH74" i="3"/>
  <c r="AD74" i="3"/>
  <c r="AQ74" i="3"/>
  <c r="BD74" i="3"/>
  <c r="V74" i="3"/>
  <c r="AV74" i="3"/>
  <c r="BF74" i="3"/>
  <c r="AK74" i="3"/>
  <c r="AF74" i="3"/>
  <c r="W74" i="3"/>
  <c r="BE74" i="3"/>
  <c r="AX74" i="3"/>
  <c r="BK74" i="3"/>
  <c r="BM74" i="3"/>
  <c r="AT74" i="3"/>
  <c r="BG74" i="3"/>
  <c r="AW74" i="3"/>
  <c r="BB74" i="3"/>
  <c r="U74" i="3"/>
  <c r="AM74" i="3"/>
  <c r="AL74" i="3"/>
  <c r="BL74" i="3"/>
  <c r="BC74" i="3"/>
  <c r="R74" i="3"/>
  <c r="Q74" i="3" l="1"/>
  <c r="J75" i="3" s="1"/>
  <c r="O74" i="3"/>
  <c r="P74" i="3"/>
  <c r="K75" i="3" l="1"/>
  <c r="L75" i="3" s="1"/>
  <c r="M75" i="3" l="1"/>
  <c r="N75" i="3" l="1"/>
  <c r="BA75" i="3" l="1"/>
  <c r="S75" i="3"/>
  <c r="T75" i="3"/>
  <c r="AO75" i="3"/>
  <c r="BF75" i="3"/>
  <c r="AF75" i="3"/>
  <c r="AS75" i="3"/>
  <c r="BJ75" i="3"/>
  <c r="AV75" i="3"/>
  <c r="AW75" i="3"/>
  <c r="BN75" i="3"/>
  <c r="BL75" i="3"/>
  <c r="V75" i="3"/>
  <c r="AI75" i="3"/>
  <c r="AN75" i="3"/>
  <c r="BE75" i="3"/>
  <c r="W75" i="3"/>
  <c r="AJ75" i="3"/>
  <c r="BI75" i="3"/>
  <c r="AA75" i="3"/>
  <c r="AZ75" i="3"/>
  <c r="BM75" i="3"/>
  <c r="AE75" i="3"/>
  <c r="X75" i="3"/>
  <c r="U75" i="3"/>
  <c r="AL75" i="3"/>
  <c r="AY75" i="3"/>
  <c r="BH75" i="3"/>
  <c r="Z75" i="3"/>
  <c r="AM75" i="3"/>
  <c r="BD75" i="3"/>
  <c r="AD75" i="3"/>
  <c r="AQ75" i="3"/>
  <c r="AB75" i="3"/>
  <c r="AH75" i="3"/>
  <c r="AU75" i="3"/>
  <c r="AR75" i="3"/>
  <c r="AK75" i="3"/>
  <c r="BB75" i="3"/>
  <c r="BO75" i="3"/>
  <c r="Y75" i="3"/>
  <c r="AP75" i="3"/>
  <c r="BC75" i="3"/>
  <c r="AC75" i="3"/>
  <c r="AT75" i="3"/>
  <c r="BG75" i="3"/>
  <c r="AG75" i="3"/>
  <c r="AX75" i="3"/>
  <c r="BK75" i="3"/>
  <c r="R75" i="3"/>
  <c r="Q75" i="3" l="1"/>
  <c r="J76" i="3" s="1"/>
  <c r="P75" i="3"/>
  <c r="O75" i="3"/>
  <c r="K76" i="3" l="1"/>
  <c r="L76" i="3" s="1"/>
  <c r="M76" i="3" l="1"/>
  <c r="N76" i="3" l="1"/>
  <c r="AN76" i="3" l="1"/>
  <c r="BE76" i="3"/>
  <c r="AU76" i="3"/>
  <c r="AR76" i="3"/>
  <c r="BI76" i="3"/>
  <c r="BK76" i="3"/>
  <c r="AV76" i="3"/>
  <c r="BM76" i="3"/>
  <c r="S76" i="3"/>
  <c r="AJ76" i="3"/>
  <c r="BA76" i="3"/>
  <c r="AE76" i="3"/>
  <c r="BD76" i="3"/>
  <c r="Z76" i="3"/>
  <c r="AY76" i="3"/>
  <c r="BH76" i="3"/>
  <c r="AD76" i="3"/>
  <c r="BO76" i="3"/>
  <c r="BL76" i="3"/>
  <c r="AH76" i="3"/>
  <c r="W76" i="3"/>
  <c r="AZ76" i="3"/>
  <c r="V76" i="3"/>
  <c r="AI76" i="3"/>
  <c r="AP76" i="3"/>
  <c r="AC76" i="3"/>
  <c r="AA76" i="3"/>
  <c r="AX76" i="3"/>
  <c r="U76" i="3"/>
  <c r="AM76" i="3"/>
  <c r="X76" i="3"/>
  <c r="BF76" i="3"/>
  <c r="AS76" i="3"/>
  <c r="AF76" i="3"/>
  <c r="BN76" i="3"/>
  <c r="AK76" i="3"/>
  <c r="BG76" i="3"/>
  <c r="Y76" i="3"/>
  <c r="BC76" i="3"/>
  <c r="AT76" i="3"/>
  <c r="AG76" i="3"/>
  <c r="AQ76" i="3"/>
  <c r="AL76" i="3"/>
  <c r="AO76" i="3"/>
  <c r="AB76" i="3"/>
  <c r="BJ76" i="3"/>
  <c r="AW76" i="3"/>
  <c r="T76" i="3"/>
  <c r="BB76" i="3"/>
  <c r="R76" i="3"/>
  <c r="Q76" i="3" l="1"/>
  <c r="J77" i="3" s="1"/>
  <c r="O76" i="3"/>
  <c r="P76" i="3"/>
  <c r="K77" i="3" l="1"/>
  <c r="L77" i="3" s="1"/>
  <c r="M77" i="3" l="1"/>
  <c r="N77" i="3" l="1"/>
  <c r="X77" i="3" l="1"/>
  <c r="AO77" i="3"/>
  <c r="Z77" i="3"/>
  <c r="AB77" i="3"/>
  <c r="AS77" i="3"/>
  <c r="AP77" i="3"/>
  <c r="BO77" i="3"/>
  <c r="AG77" i="3"/>
  <c r="AL77" i="3"/>
  <c r="BC77" i="3"/>
  <c r="U77" i="3"/>
  <c r="AX77" i="3"/>
  <c r="AA77" i="3"/>
  <c r="AN77" i="3"/>
  <c r="BE77" i="3"/>
  <c r="AE77" i="3"/>
  <c r="AR77" i="3"/>
  <c r="BI77" i="3"/>
  <c r="S77" i="3"/>
  <c r="AF77" i="3"/>
  <c r="AW77" i="3"/>
  <c r="BF77" i="3"/>
  <c r="T77" i="3"/>
  <c r="AK77" i="3"/>
  <c r="BB77" i="3"/>
  <c r="AQ77" i="3"/>
  <c r="BD77" i="3"/>
  <c r="AT77" i="3"/>
  <c r="AU77" i="3"/>
  <c r="BH77" i="3"/>
  <c r="BJ77" i="3"/>
  <c r="AI77" i="3"/>
  <c r="AV77" i="3"/>
  <c r="BM77" i="3"/>
  <c r="W77" i="3"/>
  <c r="AJ77" i="3"/>
  <c r="BA77" i="3"/>
  <c r="BG77" i="3"/>
  <c r="Y77" i="3"/>
  <c r="BN77" i="3"/>
  <c r="BK77" i="3"/>
  <c r="AC77" i="3"/>
  <c r="V77" i="3"/>
  <c r="AY77" i="3"/>
  <c r="BL77" i="3"/>
  <c r="AH77" i="3"/>
  <c r="AM77" i="3"/>
  <c r="AZ77" i="3"/>
  <c r="AD77" i="3"/>
  <c r="R77" i="3"/>
  <c r="O77" i="3" l="1"/>
  <c r="Q77" i="3"/>
  <c r="P77" i="3"/>
  <c r="J78" i="3" l="1"/>
  <c r="K78" i="3" s="1"/>
  <c r="L78" i="3" s="1"/>
  <c r="M78" i="3" l="1"/>
  <c r="N78" i="3" l="1"/>
  <c r="BJ78" i="3" l="1"/>
  <c r="X78" i="3"/>
  <c r="BM78" i="3"/>
  <c r="BF78" i="3"/>
  <c r="T78" i="3"/>
  <c r="AW78" i="3"/>
  <c r="BK78" i="3"/>
  <c r="V78" i="3"/>
  <c r="AV78" i="3"/>
  <c r="BN78" i="3"/>
  <c r="U78" i="3"/>
  <c r="AF78" i="3"/>
  <c r="AA78" i="3"/>
  <c r="AN78" i="3"/>
  <c r="Y78" i="3"/>
  <c r="W78" i="3"/>
  <c r="AJ78" i="3"/>
  <c r="BA78" i="3"/>
  <c r="AR78" i="3"/>
  <c r="BB78" i="3"/>
  <c r="AG78" i="3"/>
  <c r="AU78" i="3"/>
  <c r="AL78" i="3"/>
  <c r="BL78" i="3"/>
  <c r="AD78" i="3"/>
  <c r="AQ78" i="3"/>
  <c r="BD78" i="3"/>
  <c r="Z78" i="3"/>
  <c r="AM78" i="3"/>
  <c r="AZ78" i="3"/>
  <c r="AX78" i="3"/>
  <c r="BI78" i="3"/>
  <c r="AI78" i="3"/>
  <c r="BE78" i="3"/>
  <c r="AB78" i="3"/>
  <c r="S78" i="3"/>
  <c r="AK78" i="3"/>
  <c r="AT78" i="3"/>
  <c r="BG78" i="3"/>
  <c r="AS78" i="3"/>
  <c r="AP78" i="3"/>
  <c r="BC78" i="3"/>
  <c r="AC78" i="3"/>
  <c r="AE78" i="3"/>
  <c r="AO78" i="3"/>
  <c r="BO78" i="3"/>
  <c r="AH78" i="3"/>
  <c r="BH78" i="3"/>
  <c r="AY78" i="3"/>
  <c r="R78" i="3"/>
  <c r="Q78" i="3" l="1"/>
  <c r="P78" i="3"/>
  <c r="O78" i="3"/>
  <c r="J79" i="3" l="1"/>
  <c r="K79" i="3" s="1"/>
  <c r="L79" i="3" s="1"/>
  <c r="M79" i="3" l="1"/>
  <c r="N79" i="3" l="1"/>
  <c r="AG79" i="3" l="1"/>
  <c r="AX79" i="3"/>
  <c r="BK79" i="3"/>
  <c r="AQ79" i="3"/>
  <c r="BA79" i="3"/>
  <c r="S79" i="3"/>
  <c r="AF79" i="3"/>
  <c r="AO79" i="3"/>
  <c r="BF79" i="3"/>
  <c r="AB79" i="3"/>
  <c r="AS79" i="3"/>
  <c r="BJ79" i="3"/>
  <c r="BL79" i="3"/>
  <c r="AW79" i="3"/>
  <c r="BN79" i="3"/>
  <c r="BH79" i="3"/>
  <c r="X79" i="3"/>
  <c r="V79" i="3"/>
  <c r="AI79" i="3"/>
  <c r="AJ79" i="3"/>
  <c r="BE79" i="3"/>
  <c r="W79" i="3"/>
  <c r="AV79" i="3"/>
  <c r="BI79" i="3"/>
  <c r="AA79" i="3"/>
  <c r="BM79" i="3"/>
  <c r="AE79" i="3"/>
  <c r="T79" i="3"/>
  <c r="U79" i="3"/>
  <c r="AL79" i="3"/>
  <c r="AY79" i="3"/>
  <c r="BD79" i="3"/>
  <c r="Z79" i="3"/>
  <c r="AM79" i="3"/>
  <c r="AZ79" i="3"/>
  <c r="AD79" i="3"/>
  <c r="BG79" i="3"/>
  <c r="AK79" i="3"/>
  <c r="AP79" i="3"/>
  <c r="AR79" i="3"/>
  <c r="AH79" i="3"/>
  <c r="BB79" i="3"/>
  <c r="BC79" i="3"/>
  <c r="AU79" i="3"/>
  <c r="BO79" i="3"/>
  <c r="AC79" i="3"/>
  <c r="AN79" i="3"/>
  <c r="Y79" i="3"/>
  <c r="AT79" i="3"/>
  <c r="R79" i="3"/>
  <c r="P79" i="3" l="1"/>
  <c r="Q79" i="3"/>
  <c r="J80" i="3" s="1"/>
  <c r="O79" i="3"/>
  <c r="K80" i="3" l="1"/>
  <c r="L80" i="3" s="1"/>
  <c r="M80" i="3" l="1"/>
  <c r="N80" i="3" l="1"/>
  <c r="AJ80" i="3" l="1"/>
  <c r="BA80" i="3"/>
  <c r="AA80" i="3"/>
  <c r="X80" i="3"/>
  <c r="AO80" i="3"/>
  <c r="BF80" i="3"/>
  <c r="AB80" i="3"/>
  <c r="AS80" i="3"/>
  <c r="BJ80" i="3"/>
  <c r="AF80" i="3"/>
  <c r="AW80" i="3"/>
  <c r="BN80" i="3"/>
  <c r="AZ80" i="3"/>
  <c r="V80" i="3"/>
  <c r="AU80" i="3"/>
  <c r="AN80" i="3"/>
  <c r="BE80" i="3"/>
  <c r="AQ80" i="3"/>
  <c r="AR80" i="3"/>
  <c r="BI80" i="3"/>
  <c r="BG80" i="3"/>
  <c r="AV80" i="3"/>
  <c r="BM80" i="3"/>
  <c r="AE80" i="3"/>
  <c r="U80" i="3"/>
  <c r="AL80" i="3"/>
  <c r="AY80" i="3"/>
  <c r="BD80" i="3"/>
  <c r="Z80" i="3"/>
  <c r="BK80" i="3"/>
  <c r="BH80" i="3"/>
  <c r="AD80" i="3"/>
  <c r="S80" i="3"/>
  <c r="BL80" i="3"/>
  <c r="AH80" i="3"/>
  <c r="AI80" i="3"/>
  <c r="T80" i="3"/>
  <c r="AK80" i="3"/>
  <c r="BB80" i="3"/>
  <c r="BC80" i="3"/>
  <c r="Y80" i="3"/>
  <c r="AP80" i="3"/>
  <c r="BO80" i="3"/>
  <c r="AC80" i="3"/>
  <c r="AT80" i="3"/>
  <c r="W80" i="3"/>
  <c r="AG80" i="3"/>
  <c r="AX80" i="3"/>
  <c r="AM80" i="3"/>
  <c r="R80" i="3"/>
  <c r="P80" i="3" l="1"/>
  <c r="O80" i="3"/>
  <c r="Q80" i="3"/>
  <c r="J81" i="3" l="1"/>
  <c r="K81" i="3" s="1"/>
  <c r="L81" i="3" s="1"/>
  <c r="M81" i="3" l="1"/>
  <c r="N81" i="3" l="1"/>
  <c r="BC81" i="3" l="1"/>
  <c r="U81" i="3"/>
  <c r="AT81" i="3"/>
  <c r="BG81" i="3"/>
  <c r="Y81" i="3"/>
  <c r="BJ81" i="3"/>
  <c r="BK81" i="3"/>
  <c r="AC81" i="3"/>
  <c r="AH81" i="3"/>
  <c r="AY81" i="3"/>
  <c r="BL81" i="3"/>
  <c r="AD81" i="3"/>
  <c r="T81" i="3"/>
  <c r="AK81" i="3"/>
  <c r="BN81" i="3"/>
  <c r="X81" i="3"/>
  <c r="AO81" i="3"/>
  <c r="V81" i="3"/>
  <c r="AB81" i="3"/>
  <c r="AS81" i="3"/>
  <c r="AL81" i="3"/>
  <c r="BO81" i="3"/>
  <c r="AG81" i="3"/>
  <c r="AX81" i="3"/>
  <c r="W81" i="3"/>
  <c r="AJ81" i="3"/>
  <c r="BA81" i="3"/>
  <c r="AA81" i="3"/>
  <c r="AN81" i="3"/>
  <c r="BE81" i="3"/>
  <c r="AE81" i="3"/>
  <c r="AR81" i="3"/>
  <c r="BI81" i="3"/>
  <c r="S81" i="3"/>
  <c r="AF81" i="3"/>
  <c r="AW81" i="3"/>
  <c r="BB81" i="3"/>
  <c r="AM81" i="3"/>
  <c r="AZ81" i="3"/>
  <c r="Z81" i="3"/>
  <c r="AQ81" i="3"/>
  <c r="BD81" i="3"/>
  <c r="AP81" i="3"/>
  <c r="AU81" i="3"/>
  <c r="BH81" i="3"/>
  <c r="BF81" i="3"/>
  <c r="AI81" i="3"/>
  <c r="AV81" i="3"/>
  <c r="BM81" i="3"/>
  <c r="R81" i="3"/>
  <c r="Q81" i="3" l="1"/>
  <c r="O81" i="3"/>
  <c r="P81" i="3"/>
  <c r="J82" i="3" l="1"/>
  <c r="K82" i="3" s="1"/>
  <c r="L82" i="3" s="1"/>
  <c r="M82" i="3" l="1"/>
  <c r="N82" i="3" l="1"/>
  <c r="AD82" i="3" l="1"/>
  <c r="AQ82" i="3"/>
  <c r="BD82" i="3"/>
  <c r="AH82" i="3"/>
  <c r="AU82" i="3"/>
  <c r="BH82" i="3"/>
  <c r="V82" i="3"/>
  <c r="AI82" i="3"/>
  <c r="AV82" i="3"/>
  <c r="BA82" i="3"/>
  <c r="W82" i="3"/>
  <c r="AJ82" i="3"/>
  <c r="BM82" i="3"/>
  <c r="AT82" i="3"/>
  <c r="BG82" i="3"/>
  <c r="AO82" i="3"/>
  <c r="AX82" i="3"/>
  <c r="BK82" i="3"/>
  <c r="BE82" i="3"/>
  <c r="AL82" i="3"/>
  <c r="AY82" i="3"/>
  <c r="BL82" i="3"/>
  <c r="Z82" i="3"/>
  <c r="AM82" i="3"/>
  <c r="AZ82" i="3"/>
  <c r="BJ82" i="3"/>
  <c r="X82" i="3"/>
  <c r="BI82" i="3"/>
  <c r="BN82" i="3"/>
  <c r="AB82" i="3"/>
  <c r="AG82" i="3"/>
  <c r="BB82" i="3"/>
  <c r="BO82" i="3"/>
  <c r="AC82" i="3"/>
  <c r="AP82" i="3"/>
  <c r="BC82" i="3"/>
  <c r="Y82" i="3"/>
  <c r="AA82" i="3"/>
  <c r="AN82" i="3"/>
  <c r="U82" i="3"/>
  <c r="AE82" i="3"/>
  <c r="AR82" i="3"/>
  <c r="AK82" i="3"/>
  <c r="S82" i="3"/>
  <c r="AF82" i="3"/>
  <c r="AW82" i="3"/>
  <c r="BF82" i="3"/>
  <c r="T82" i="3"/>
  <c r="AS82" i="3"/>
  <c r="R82" i="3"/>
  <c r="O82" i="3" l="1"/>
  <c r="P82" i="3"/>
  <c r="Q82" i="3"/>
  <c r="J83" i="3" s="1"/>
  <c r="K83" i="3" l="1"/>
  <c r="L83" i="3" s="1"/>
  <c r="M83" i="3" l="1"/>
  <c r="N83" i="3" l="1"/>
  <c r="AC83" i="3" l="1"/>
  <c r="AT83" i="3"/>
  <c r="BC83" i="3"/>
  <c r="AO83" i="3"/>
  <c r="AU83" i="3"/>
  <c r="BM83" i="3"/>
  <c r="AR83" i="3"/>
  <c r="AA83" i="3"/>
  <c r="BA83" i="3"/>
  <c r="T83" i="3"/>
  <c r="BD83" i="3"/>
  <c r="BE83" i="3"/>
  <c r="AQ83" i="3"/>
  <c r="AS83" i="3"/>
  <c r="BJ83" i="3"/>
  <c r="AN83" i="3"/>
  <c r="Z83" i="3"/>
  <c r="BL83" i="3"/>
  <c r="AH83" i="3"/>
  <c r="AE83" i="3"/>
  <c r="BG83" i="3"/>
  <c r="V83" i="3"/>
  <c r="AZ83" i="3"/>
  <c r="AI83" i="3"/>
  <c r="BF83" i="3"/>
  <c r="BI83" i="3"/>
  <c r="AJ83" i="3"/>
  <c r="S83" i="3"/>
  <c r="AP83" i="3"/>
  <c r="AG83" i="3"/>
  <c r="AX83" i="3"/>
  <c r="BK83" i="3"/>
  <c r="U83" i="3"/>
  <c r="AL83" i="3"/>
  <c r="AM83" i="3"/>
  <c r="BO83" i="3"/>
  <c r="BH83" i="3"/>
  <c r="AD83" i="3"/>
  <c r="W83" i="3"/>
  <c r="AY83" i="3"/>
  <c r="AB83" i="3"/>
  <c r="AW83" i="3"/>
  <c r="BN83" i="3"/>
  <c r="AV83" i="3"/>
  <c r="AK83" i="3"/>
  <c r="BB83" i="3"/>
  <c r="X83" i="3"/>
  <c r="Y83" i="3"/>
  <c r="AF83" i="3"/>
  <c r="R83" i="3"/>
  <c r="Q83" i="3" l="1"/>
  <c r="P83" i="3"/>
  <c r="O83" i="3"/>
  <c r="J84" i="3" l="1"/>
  <c r="K84" i="3" s="1"/>
  <c r="L84" i="3" s="1"/>
  <c r="M84" i="3" l="1"/>
  <c r="N84" i="3" l="1"/>
  <c r="BD84" i="3" l="1"/>
  <c r="AA84" i="3"/>
  <c r="AH84" i="3"/>
  <c r="BH84" i="3"/>
  <c r="AI84" i="3"/>
  <c r="AP84" i="3"/>
  <c r="BL84" i="3"/>
  <c r="AQ84" i="3"/>
  <c r="BF84" i="3"/>
  <c r="AZ84" i="3"/>
  <c r="Y84" i="3"/>
  <c r="BG84" i="3"/>
  <c r="BK84" i="3"/>
  <c r="AC84" i="3"/>
  <c r="BO84" i="3"/>
  <c r="AX84" i="3"/>
  <c r="AG84" i="3"/>
  <c r="V84" i="3"/>
  <c r="BN84" i="3"/>
  <c r="AN84" i="3"/>
  <c r="BE84" i="3"/>
  <c r="W84" i="3"/>
  <c r="AR84" i="3"/>
  <c r="BI84" i="3"/>
  <c r="AE84" i="3"/>
  <c r="AV84" i="3"/>
  <c r="BM84" i="3"/>
  <c r="AM84" i="3"/>
  <c r="AJ84" i="3"/>
  <c r="AO84" i="3"/>
  <c r="AT84" i="3"/>
  <c r="T84" i="3"/>
  <c r="S84" i="3"/>
  <c r="Z84" i="3"/>
  <c r="AL84" i="3"/>
  <c r="AF84" i="3"/>
  <c r="U84" i="3"/>
  <c r="AY84" i="3"/>
  <c r="AU84" i="3"/>
  <c r="AB84" i="3"/>
  <c r="AW84" i="3"/>
  <c r="AK84" i="3"/>
  <c r="AD84" i="3"/>
  <c r="BC84" i="3"/>
  <c r="X84" i="3"/>
  <c r="AS84" i="3"/>
  <c r="BB84" i="3"/>
  <c r="BA84" i="3"/>
  <c r="BJ84" i="3"/>
  <c r="R84" i="3"/>
  <c r="O84" i="3" l="1"/>
  <c r="P84" i="3"/>
  <c r="Q84" i="3"/>
  <c r="J85" i="3" s="1"/>
  <c r="K85" i="3" l="1"/>
  <c r="L85" i="3" s="1"/>
  <c r="M85" i="3" s="1"/>
  <c r="N85" i="3" l="1"/>
  <c r="AB85" i="3" l="1"/>
  <c r="AU85" i="3"/>
  <c r="AS85" i="3"/>
  <c r="AM85" i="3"/>
  <c r="AC85" i="3"/>
  <c r="BH85" i="3"/>
  <c r="T85" i="3"/>
  <c r="AK85" i="3"/>
  <c r="BN85" i="3"/>
  <c r="X85" i="3"/>
  <c r="AQ85" i="3"/>
  <c r="AG85" i="3"/>
  <c r="Z85" i="3"/>
  <c r="BK85" i="3"/>
  <c r="V85" i="3"/>
  <c r="AF85" i="3"/>
  <c r="AY85" i="3"/>
  <c r="BA85" i="3"/>
  <c r="AJ85" i="3"/>
  <c r="BC85" i="3"/>
  <c r="BI85" i="3"/>
  <c r="AN85" i="3"/>
  <c r="BG85" i="3"/>
  <c r="BO85" i="3"/>
  <c r="S85" i="3"/>
  <c r="AX85" i="3"/>
  <c r="BE85" i="3"/>
  <c r="BL85" i="3"/>
  <c r="AH85" i="3"/>
  <c r="Y85" i="3"/>
  <c r="AL85" i="3"/>
  <c r="AP85" i="3"/>
  <c r="AO85" i="3"/>
  <c r="AV85" i="3"/>
  <c r="AT85" i="3"/>
  <c r="AW85" i="3"/>
  <c r="BD85" i="3"/>
  <c r="AI85" i="3"/>
  <c r="U85" i="3"/>
  <c r="AZ85" i="3"/>
  <c r="W85" i="3"/>
  <c r="BB85" i="3"/>
  <c r="BM85" i="3"/>
  <c r="AA85" i="3"/>
  <c r="BF85" i="3"/>
  <c r="AD85" i="3"/>
  <c r="AE85" i="3"/>
  <c r="BJ85" i="3"/>
  <c r="AR85" i="3"/>
  <c r="R85" i="3"/>
  <c r="Q85" i="3" l="1"/>
  <c r="P85" i="3"/>
  <c r="O85" i="3"/>
  <c r="J86" i="3" l="1"/>
  <c r="K86" i="3" s="1"/>
  <c r="L86" i="3" s="1"/>
  <c r="M86" i="3" l="1"/>
  <c r="N86" i="3" l="1"/>
  <c r="AN86" i="3" l="1"/>
  <c r="BE86" i="3"/>
  <c r="W86" i="3"/>
  <c r="AR86" i="3"/>
  <c r="BI86" i="3"/>
  <c r="AA86" i="3"/>
  <c r="AV86" i="3"/>
  <c r="BM86" i="3"/>
  <c r="AE86" i="3"/>
  <c r="AJ86" i="3"/>
  <c r="BA86" i="3"/>
  <c r="S86" i="3"/>
  <c r="BD86" i="3"/>
  <c r="Z86" i="3"/>
  <c r="AM86" i="3"/>
  <c r="BH86" i="3"/>
  <c r="AD86" i="3"/>
  <c r="AQ86" i="3"/>
  <c r="BL86" i="3"/>
  <c r="AH86" i="3"/>
  <c r="AU86" i="3"/>
  <c r="AZ86" i="3"/>
  <c r="V86" i="3"/>
  <c r="AI86" i="3"/>
  <c r="Y86" i="3"/>
  <c r="AP86" i="3"/>
  <c r="BC86" i="3"/>
  <c r="AC86" i="3"/>
  <c r="AT86" i="3"/>
  <c r="BG86" i="3"/>
  <c r="AG86" i="3"/>
  <c r="AX86" i="3"/>
  <c r="BK86" i="3"/>
  <c r="U86" i="3"/>
  <c r="AL86" i="3"/>
  <c r="AY86" i="3"/>
  <c r="X86" i="3"/>
  <c r="AO86" i="3"/>
  <c r="BF86" i="3"/>
  <c r="AB86" i="3"/>
  <c r="AS86" i="3"/>
  <c r="BJ86" i="3"/>
  <c r="AF86" i="3"/>
  <c r="AW86" i="3"/>
  <c r="BN86" i="3"/>
  <c r="T86" i="3"/>
  <c r="AK86" i="3"/>
  <c r="BB86" i="3"/>
  <c r="BO86" i="3"/>
  <c r="R86" i="3"/>
  <c r="P86" i="3" l="1"/>
  <c r="O86" i="3"/>
  <c r="Q86" i="3"/>
  <c r="J87" i="3" l="1"/>
  <c r="K87" i="3" s="1"/>
  <c r="L87" i="3" s="1"/>
  <c r="M87" i="3" l="1"/>
  <c r="N87" i="3" l="1"/>
  <c r="AM87" i="3" l="1"/>
  <c r="AZ87" i="3"/>
  <c r="V87" i="3"/>
  <c r="BO87" i="3"/>
  <c r="AH87" i="3"/>
  <c r="BG87" i="3"/>
  <c r="Y87" i="3"/>
  <c r="AP87" i="3"/>
  <c r="BK87" i="3"/>
  <c r="AC87" i="3"/>
  <c r="AT87" i="3"/>
  <c r="AF87" i="3"/>
  <c r="BC87" i="3"/>
  <c r="U87" i="3"/>
  <c r="AL87" i="3"/>
  <c r="AV87" i="3"/>
  <c r="BN87" i="3"/>
  <c r="X87" i="3"/>
  <c r="AO87" i="3"/>
  <c r="BF87" i="3"/>
  <c r="AB87" i="3"/>
  <c r="AS87" i="3"/>
  <c r="BJ87" i="3"/>
  <c r="BL87" i="3"/>
  <c r="T87" i="3"/>
  <c r="AK87" i="3"/>
  <c r="BB87" i="3"/>
  <c r="AG87" i="3"/>
  <c r="AA87" i="3"/>
  <c r="AN87" i="3"/>
  <c r="BE87" i="3"/>
  <c r="AE87" i="3"/>
  <c r="AR87" i="3"/>
  <c r="BI87" i="3"/>
  <c r="AI87" i="3"/>
  <c r="AW87" i="3"/>
  <c r="W87" i="3"/>
  <c r="AJ87" i="3"/>
  <c r="BA87" i="3"/>
  <c r="S87" i="3"/>
  <c r="BM87" i="3"/>
  <c r="AQ87" i="3"/>
  <c r="BD87" i="3"/>
  <c r="Z87" i="3"/>
  <c r="AU87" i="3"/>
  <c r="BH87" i="3"/>
  <c r="AD87" i="3"/>
  <c r="AY87" i="3"/>
  <c r="AX87" i="3"/>
  <c r="R87" i="3"/>
  <c r="P87" i="3" l="1"/>
  <c r="Q87" i="3"/>
  <c r="J88" i="3" s="1"/>
  <c r="O87" i="3"/>
  <c r="K88" i="3" l="1"/>
  <c r="L88" i="3" s="1"/>
  <c r="M88" i="3" l="1"/>
  <c r="N88" i="3" l="1"/>
  <c r="S88" i="3" l="1"/>
  <c r="AF88" i="3"/>
  <c r="AW88" i="3"/>
  <c r="BF88" i="3"/>
  <c r="T88" i="3"/>
  <c r="AK88" i="3"/>
  <c r="BJ88" i="3"/>
  <c r="X88" i="3"/>
  <c r="AO88" i="3"/>
  <c r="BN88" i="3"/>
  <c r="AB88" i="3"/>
  <c r="AS88" i="3"/>
  <c r="V88" i="3"/>
  <c r="AI88" i="3"/>
  <c r="AV88" i="3"/>
  <c r="BM88" i="3"/>
  <c r="W88" i="3"/>
  <c r="AJ88" i="3"/>
  <c r="BA88" i="3"/>
  <c r="AA88" i="3"/>
  <c r="AN88" i="3"/>
  <c r="BE88" i="3"/>
  <c r="AE88" i="3"/>
  <c r="AR88" i="3"/>
  <c r="BI88" i="3"/>
  <c r="AL88" i="3"/>
  <c r="AY88" i="3"/>
  <c r="BL88" i="3"/>
  <c r="Z88" i="3"/>
  <c r="AM88" i="3"/>
  <c r="AZ88" i="3"/>
  <c r="AD88" i="3"/>
  <c r="AQ88" i="3"/>
  <c r="BD88" i="3"/>
  <c r="AH88" i="3"/>
  <c r="AU88" i="3"/>
  <c r="BH88" i="3"/>
  <c r="BB88" i="3"/>
  <c r="BO88" i="3"/>
  <c r="AG88" i="3"/>
  <c r="AP88" i="3"/>
  <c r="BC88" i="3"/>
  <c r="U88" i="3"/>
  <c r="AT88" i="3"/>
  <c r="BG88" i="3"/>
  <c r="Y88" i="3"/>
  <c r="AX88" i="3"/>
  <c r="BK88" i="3"/>
  <c r="AC88" i="3"/>
  <c r="R88" i="3"/>
  <c r="O88" i="3" l="1"/>
  <c r="Q88" i="3"/>
  <c r="J89" i="3" s="1"/>
  <c r="P88" i="3"/>
  <c r="K89" i="3" l="1"/>
  <c r="L89" i="3" s="1"/>
  <c r="M89" i="3" l="1"/>
  <c r="N89" i="3" l="1"/>
  <c r="AH89" i="3" l="1"/>
  <c r="AU89" i="3"/>
  <c r="BH89" i="3"/>
  <c r="V89" i="3"/>
  <c r="AI89" i="3"/>
  <c r="AV89" i="3"/>
  <c r="BE89" i="3"/>
  <c r="W89" i="3"/>
  <c r="AJ89" i="3"/>
  <c r="BI89" i="3"/>
  <c r="AA89" i="3"/>
  <c r="AN89" i="3"/>
  <c r="AG89" i="3"/>
  <c r="AX89" i="3"/>
  <c r="BK89" i="3"/>
  <c r="U89" i="3"/>
  <c r="AL89" i="3"/>
  <c r="AY89" i="3"/>
  <c r="BL89" i="3"/>
  <c r="Z89" i="3"/>
  <c r="AM89" i="3"/>
  <c r="AZ89" i="3"/>
  <c r="AD89" i="3"/>
  <c r="AQ89" i="3"/>
  <c r="BD89" i="3"/>
  <c r="AW89" i="3"/>
  <c r="BN89" i="3"/>
  <c r="AB89" i="3"/>
  <c r="AK89" i="3"/>
  <c r="BB89" i="3"/>
  <c r="BO89" i="3"/>
  <c r="Y89" i="3"/>
  <c r="AP89" i="3"/>
  <c r="BC89" i="3"/>
  <c r="AC89" i="3"/>
  <c r="AT89" i="3"/>
  <c r="BG89" i="3"/>
  <c r="BM89" i="3"/>
  <c r="AE89" i="3"/>
  <c r="AR89" i="3"/>
  <c r="BA89" i="3"/>
  <c r="S89" i="3"/>
  <c r="AF89" i="3"/>
  <c r="AO89" i="3"/>
  <c r="BF89" i="3"/>
  <c r="T89" i="3"/>
  <c r="AS89" i="3"/>
  <c r="BJ89" i="3"/>
  <c r="X89" i="3"/>
  <c r="R89" i="3"/>
  <c r="O89" i="3" l="1"/>
  <c r="Q89" i="3"/>
  <c r="P89" i="3"/>
  <c r="J90" i="3" l="1"/>
  <c r="K90" i="3" s="1"/>
  <c r="L90" i="3" s="1"/>
  <c r="M90" i="3" l="1"/>
  <c r="N90" i="3" l="1"/>
  <c r="AZ90" i="3" l="1"/>
  <c r="V90" i="3"/>
  <c r="AI90" i="3"/>
  <c r="AN90" i="3"/>
  <c r="BE90" i="3"/>
  <c r="W90" i="3"/>
  <c r="AR90" i="3"/>
  <c r="BI90" i="3"/>
  <c r="AA90" i="3"/>
  <c r="AV90" i="3"/>
  <c r="BM90" i="3"/>
  <c r="AE90" i="3"/>
  <c r="U90" i="3"/>
  <c r="AL90" i="3"/>
  <c r="AY90" i="3"/>
  <c r="BD90" i="3"/>
  <c r="Z90" i="3"/>
  <c r="AM90" i="3"/>
  <c r="BH90" i="3"/>
  <c r="AD90" i="3"/>
  <c r="AQ90" i="3"/>
  <c r="BL90" i="3"/>
  <c r="AH90" i="3"/>
  <c r="AU90" i="3"/>
  <c r="T90" i="3"/>
  <c r="AK90" i="3"/>
  <c r="BB90" i="3"/>
  <c r="BO90" i="3"/>
  <c r="Y90" i="3"/>
  <c r="AP90" i="3"/>
  <c r="BC90" i="3"/>
  <c r="AC90" i="3"/>
  <c r="AT90" i="3"/>
  <c r="BG90" i="3"/>
  <c r="AG90" i="3"/>
  <c r="AX90" i="3"/>
  <c r="BK90" i="3"/>
  <c r="AJ90" i="3"/>
  <c r="BA90" i="3"/>
  <c r="S90" i="3"/>
  <c r="X90" i="3"/>
  <c r="AO90" i="3"/>
  <c r="BF90" i="3"/>
  <c r="AB90" i="3"/>
  <c r="AS90" i="3"/>
  <c r="BJ90" i="3"/>
  <c r="AF90" i="3"/>
  <c r="AW90" i="3"/>
  <c r="BN90" i="3"/>
  <c r="R90" i="3"/>
  <c r="Q90" i="3" l="1"/>
  <c r="P90" i="3"/>
  <c r="O90" i="3"/>
  <c r="J91" i="3" l="1"/>
  <c r="K91" i="3" s="1"/>
  <c r="L91" i="3" s="1"/>
  <c r="M91" i="3" s="1"/>
  <c r="N91" i="3" l="1"/>
  <c r="S91" i="3" l="1"/>
  <c r="AF91" i="3"/>
  <c r="AW91" i="3"/>
  <c r="BN91" i="3"/>
  <c r="AC91" i="3"/>
  <c r="AM91" i="3"/>
  <c r="AZ91" i="3"/>
  <c r="V91" i="3"/>
  <c r="AQ91" i="3"/>
  <c r="BD91" i="3"/>
  <c r="Z91" i="3"/>
  <c r="AB91" i="3"/>
  <c r="BJ91" i="3"/>
  <c r="AI91" i="3"/>
  <c r="AV91" i="3"/>
  <c r="BM91" i="3"/>
  <c r="AU91" i="3"/>
  <c r="BI91" i="3"/>
  <c r="BC91" i="3"/>
  <c r="U91" i="3"/>
  <c r="AL91" i="3"/>
  <c r="BG91" i="3"/>
  <c r="Y91" i="3"/>
  <c r="AP91" i="3"/>
  <c r="BH91" i="3"/>
  <c r="AY91" i="3"/>
  <c r="BL91" i="3"/>
  <c r="AH91" i="3"/>
  <c r="BK91" i="3"/>
  <c r="AT91" i="3"/>
  <c r="T91" i="3"/>
  <c r="AK91" i="3"/>
  <c r="BB91" i="3"/>
  <c r="X91" i="3"/>
  <c r="AO91" i="3"/>
  <c r="BF91" i="3"/>
  <c r="AS91" i="3"/>
  <c r="BO91" i="3"/>
  <c r="AG91" i="3"/>
  <c r="AX91" i="3"/>
  <c r="AR91" i="3"/>
  <c r="W91" i="3"/>
  <c r="AJ91" i="3"/>
  <c r="BA91" i="3"/>
  <c r="AA91" i="3"/>
  <c r="AN91" i="3"/>
  <c r="BE91" i="3"/>
  <c r="AE91" i="3"/>
  <c r="AD91" i="3"/>
  <c r="R91" i="3"/>
  <c r="O91" i="3" l="1"/>
  <c r="Q91" i="3"/>
  <c r="J92" i="3" s="1"/>
  <c r="P91" i="3"/>
  <c r="K92" i="3" l="1"/>
  <c r="L92" i="3" s="1"/>
  <c r="M92" i="3" l="1"/>
  <c r="N92" i="3" l="1"/>
  <c r="S92" i="3" l="1"/>
  <c r="AF92" i="3"/>
  <c r="AW92" i="3"/>
  <c r="BF92" i="3"/>
  <c r="T92" i="3"/>
  <c r="AK92" i="3"/>
  <c r="BJ92" i="3"/>
  <c r="X92" i="3"/>
  <c r="AO92" i="3"/>
  <c r="BN92" i="3"/>
  <c r="AB92" i="3"/>
  <c r="AS92" i="3"/>
  <c r="V92" i="3"/>
  <c r="AI92" i="3"/>
  <c r="AV92" i="3"/>
  <c r="BM92" i="3"/>
  <c r="W92" i="3"/>
  <c r="AJ92" i="3"/>
  <c r="BA92" i="3"/>
  <c r="AA92" i="3"/>
  <c r="AN92" i="3"/>
  <c r="BE92" i="3"/>
  <c r="AE92" i="3"/>
  <c r="AR92" i="3"/>
  <c r="BI92" i="3"/>
  <c r="BB92" i="3"/>
  <c r="BO92" i="3"/>
  <c r="AG92" i="3"/>
  <c r="AP92" i="3"/>
  <c r="BC92" i="3"/>
  <c r="U92" i="3"/>
  <c r="AT92" i="3"/>
  <c r="BG92" i="3"/>
  <c r="Y92" i="3"/>
  <c r="AX92" i="3"/>
  <c r="BK92" i="3"/>
  <c r="AC92" i="3"/>
  <c r="AL92" i="3"/>
  <c r="AM92" i="3"/>
  <c r="BD92" i="3"/>
  <c r="AY92" i="3"/>
  <c r="AZ92" i="3"/>
  <c r="AH92" i="3"/>
  <c r="BL92" i="3"/>
  <c r="AD92" i="3"/>
  <c r="AU92" i="3"/>
  <c r="Z92" i="3"/>
  <c r="AQ92" i="3"/>
  <c r="BH92" i="3"/>
  <c r="R92" i="3"/>
  <c r="Q92" i="3" l="1"/>
  <c r="O92" i="3"/>
  <c r="P92" i="3"/>
  <c r="J93" i="3" l="1"/>
  <c r="K93" i="3" s="1"/>
  <c r="L93" i="3" s="1"/>
  <c r="M93" i="3" s="1"/>
  <c r="N93" i="3" l="1"/>
  <c r="AD93" i="3" l="1"/>
  <c r="AQ93" i="3"/>
  <c r="BD93" i="3"/>
  <c r="AH93" i="3"/>
  <c r="AU93" i="3"/>
  <c r="BH93" i="3"/>
  <c r="V93" i="3"/>
  <c r="AI93" i="3"/>
  <c r="AV93" i="3"/>
  <c r="BE93" i="3"/>
  <c r="W93" i="3"/>
  <c r="AJ93" i="3"/>
  <c r="AC93" i="3"/>
  <c r="AT93" i="3"/>
  <c r="BG93" i="3"/>
  <c r="AG93" i="3"/>
  <c r="AX93" i="3"/>
  <c r="BK93" i="3"/>
  <c r="U93" i="3"/>
  <c r="AL93" i="3"/>
  <c r="AY93" i="3"/>
  <c r="BL93" i="3"/>
  <c r="Z93" i="3"/>
  <c r="AM93" i="3"/>
  <c r="AZ93" i="3"/>
  <c r="AS93" i="3"/>
  <c r="BJ93" i="3"/>
  <c r="X93" i="3"/>
  <c r="AW93" i="3"/>
  <c r="BN93" i="3"/>
  <c r="AB93" i="3"/>
  <c r="AK93" i="3"/>
  <c r="BB93" i="3"/>
  <c r="BO93" i="3"/>
  <c r="Y93" i="3"/>
  <c r="AP93" i="3"/>
  <c r="BC93" i="3"/>
  <c r="BI93" i="3"/>
  <c r="AA93" i="3"/>
  <c r="AN93" i="3"/>
  <c r="BM93" i="3"/>
  <c r="AE93" i="3"/>
  <c r="AR93" i="3"/>
  <c r="BA93" i="3"/>
  <c r="S93" i="3"/>
  <c r="AF93" i="3"/>
  <c r="AO93" i="3"/>
  <c r="BF93" i="3"/>
  <c r="T93" i="3"/>
  <c r="R93" i="3"/>
  <c r="O93" i="3" l="1"/>
  <c r="P93" i="3"/>
  <c r="Q93" i="3"/>
  <c r="J94" i="3" l="1"/>
  <c r="K94" i="3" s="1"/>
  <c r="L94" i="3" s="1"/>
  <c r="M94" i="3" l="1"/>
  <c r="N94" i="3" l="1"/>
  <c r="AF94" i="3" l="1"/>
  <c r="AW94" i="3"/>
  <c r="BN94" i="3"/>
  <c r="T94" i="3"/>
  <c r="AK94" i="3"/>
  <c r="BB94" i="3"/>
  <c r="BO94" i="3"/>
  <c r="Y94" i="3"/>
  <c r="AP94" i="3"/>
  <c r="BC94" i="3"/>
  <c r="AC94" i="3"/>
  <c r="AT94" i="3"/>
  <c r="BG94" i="3"/>
  <c r="AV94" i="3"/>
  <c r="BM94" i="3"/>
  <c r="AE94" i="3"/>
  <c r="AJ94" i="3"/>
  <c r="BA94" i="3"/>
  <c r="S94" i="3"/>
  <c r="X94" i="3"/>
  <c r="AO94" i="3"/>
  <c r="BF94" i="3"/>
  <c r="AB94" i="3"/>
  <c r="AS94" i="3"/>
  <c r="BJ94" i="3"/>
  <c r="BL94" i="3"/>
  <c r="AH94" i="3"/>
  <c r="AU94" i="3"/>
  <c r="AZ94" i="3"/>
  <c r="V94" i="3"/>
  <c r="AI94" i="3"/>
  <c r="AN94" i="3"/>
  <c r="BE94" i="3"/>
  <c r="W94" i="3"/>
  <c r="AR94" i="3"/>
  <c r="BI94" i="3"/>
  <c r="AA94" i="3"/>
  <c r="AG94" i="3"/>
  <c r="AX94" i="3"/>
  <c r="BK94" i="3"/>
  <c r="U94" i="3"/>
  <c r="AL94" i="3"/>
  <c r="AY94" i="3"/>
  <c r="BD94" i="3"/>
  <c r="Z94" i="3"/>
  <c r="AM94" i="3"/>
  <c r="BH94" i="3"/>
  <c r="AD94" i="3"/>
  <c r="AQ94" i="3"/>
  <c r="R94" i="3"/>
  <c r="O94" i="3" l="1"/>
  <c r="P94" i="3"/>
  <c r="Q94" i="3"/>
  <c r="J95" i="3" l="1"/>
  <c r="K95" i="3" s="1"/>
  <c r="L95" i="3" s="1"/>
  <c r="M95" i="3" l="1"/>
  <c r="N95" i="3" l="1"/>
  <c r="BK95" i="3" l="1"/>
  <c r="AC95" i="3"/>
  <c r="AT95" i="3"/>
  <c r="BD95" i="3"/>
  <c r="S95" i="3"/>
  <c r="AF95" i="3"/>
  <c r="AW95" i="3"/>
  <c r="BN95" i="3"/>
  <c r="T95" i="3"/>
  <c r="AK95" i="3"/>
  <c r="BB95" i="3"/>
  <c r="Y95" i="3"/>
  <c r="AB95" i="3"/>
  <c r="AS95" i="3"/>
  <c r="BJ95" i="3"/>
  <c r="AO95" i="3"/>
  <c r="AI95" i="3"/>
  <c r="AV95" i="3"/>
  <c r="BM95" i="3"/>
  <c r="W95" i="3"/>
  <c r="AJ95" i="3"/>
  <c r="BA95" i="3"/>
  <c r="AQ95" i="3"/>
  <c r="BE95" i="3"/>
  <c r="AE95" i="3"/>
  <c r="AR95" i="3"/>
  <c r="BI95" i="3"/>
  <c r="AA95" i="3"/>
  <c r="Z95" i="3"/>
  <c r="AY95" i="3"/>
  <c r="BL95" i="3"/>
  <c r="AH95" i="3"/>
  <c r="AM95" i="3"/>
  <c r="AZ95" i="3"/>
  <c r="V95" i="3"/>
  <c r="BG95" i="3"/>
  <c r="AP95" i="3"/>
  <c r="AU95" i="3"/>
  <c r="BH95" i="3"/>
  <c r="AD95" i="3"/>
  <c r="X95" i="3"/>
  <c r="BF95" i="3"/>
  <c r="BO95" i="3"/>
  <c r="AG95" i="3"/>
  <c r="AX95" i="3"/>
  <c r="BC95" i="3"/>
  <c r="U95" i="3"/>
  <c r="AL95" i="3"/>
  <c r="AN95" i="3"/>
  <c r="R95" i="3"/>
  <c r="Q95" i="3" l="1"/>
  <c r="O95" i="3"/>
  <c r="P95" i="3"/>
  <c r="J96" i="3" l="1"/>
  <c r="K96" i="3" s="1"/>
  <c r="L96" i="3" s="1"/>
  <c r="M96" i="3" l="1"/>
  <c r="N96" i="3" l="1"/>
  <c r="BN96" i="3" l="1"/>
  <c r="AB96" i="3"/>
  <c r="AS96" i="3"/>
  <c r="BB96" i="3"/>
  <c r="BO96" i="3"/>
  <c r="AG96" i="3"/>
  <c r="AP96" i="3"/>
  <c r="BC96" i="3"/>
  <c r="U96" i="3"/>
  <c r="AT96" i="3"/>
  <c r="BG96" i="3"/>
  <c r="Y96" i="3"/>
  <c r="AE96" i="3"/>
  <c r="AR96" i="3"/>
  <c r="BI96" i="3"/>
  <c r="S96" i="3"/>
  <c r="AF96" i="3"/>
  <c r="AW96" i="3"/>
  <c r="BF96" i="3"/>
  <c r="T96" i="3"/>
  <c r="AK96" i="3"/>
  <c r="BJ96" i="3"/>
  <c r="X96" i="3"/>
  <c r="AO96" i="3"/>
  <c r="AH96" i="3"/>
  <c r="AU96" i="3"/>
  <c r="BH96" i="3"/>
  <c r="V96" i="3"/>
  <c r="AI96" i="3"/>
  <c r="AV96" i="3"/>
  <c r="BM96" i="3"/>
  <c r="W96" i="3"/>
  <c r="AJ96" i="3"/>
  <c r="BA96" i="3"/>
  <c r="AA96" i="3"/>
  <c r="AN96" i="3"/>
  <c r="BE96" i="3"/>
  <c r="AX96" i="3"/>
  <c r="BK96" i="3"/>
  <c r="AC96" i="3"/>
  <c r="AL96" i="3"/>
  <c r="AY96" i="3"/>
  <c r="BL96" i="3"/>
  <c r="Z96" i="3"/>
  <c r="AM96" i="3"/>
  <c r="AZ96" i="3"/>
  <c r="AD96" i="3"/>
  <c r="AQ96" i="3"/>
  <c r="BD96" i="3"/>
  <c r="R96" i="3"/>
  <c r="P96" i="3" l="1"/>
  <c r="Q96" i="3"/>
  <c r="O96" i="3"/>
  <c r="J97" i="3" l="1"/>
  <c r="K97" i="3" s="1"/>
  <c r="L97" i="3" s="1"/>
  <c r="M97" i="3" l="1"/>
  <c r="N97" i="3" l="1"/>
  <c r="AO97" i="3" l="1"/>
  <c r="BF97" i="3"/>
  <c r="T97" i="3"/>
  <c r="AS97" i="3"/>
  <c r="BJ97" i="3"/>
  <c r="X97" i="3"/>
  <c r="AW97" i="3"/>
  <c r="BN97" i="3"/>
  <c r="AB97" i="3"/>
  <c r="AK97" i="3"/>
  <c r="BB97" i="3"/>
  <c r="BO97" i="3"/>
  <c r="BE97" i="3"/>
  <c r="W97" i="3"/>
  <c r="AJ97" i="3"/>
  <c r="BI97" i="3"/>
  <c r="AA97" i="3"/>
  <c r="AN97" i="3"/>
  <c r="BM97" i="3"/>
  <c r="AE97" i="3"/>
  <c r="AR97" i="3"/>
  <c r="BA97" i="3"/>
  <c r="S97" i="3"/>
  <c r="AF97" i="3"/>
  <c r="Z97" i="3"/>
  <c r="AM97" i="3"/>
  <c r="AZ97" i="3"/>
  <c r="AD97" i="3"/>
  <c r="AQ97" i="3"/>
  <c r="BD97" i="3"/>
  <c r="AH97" i="3"/>
  <c r="AU97" i="3"/>
  <c r="BH97" i="3"/>
  <c r="V97" i="3"/>
  <c r="AI97" i="3"/>
  <c r="AV97" i="3"/>
  <c r="Y97" i="3"/>
  <c r="AP97" i="3"/>
  <c r="BC97" i="3"/>
  <c r="AC97" i="3"/>
  <c r="AT97" i="3"/>
  <c r="BG97" i="3"/>
  <c r="AG97" i="3"/>
  <c r="AX97" i="3"/>
  <c r="BK97" i="3"/>
  <c r="U97" i="3"/>
  <c r="AL97" i="3"/>
  <c r="AY97" i="3"/>
  <c r="BL97" i="3"/>
  <c r="R97" i="3"/>
  <c r="P97" i="3" l="1"/>
  <c r="O97" i="3"/>
  <c r="Q97" i="3"/>
  <c r="J98" i="3" l="1"/>
  <c r="K98" i="3" s="1"/>
  <c r="L98" i="3" s="1"/>
  <c r="M98" i="3" l="1"/>
  <c r="N98" i="3" l="1"/>
  <c r="AC98" i="3" l="1"/>
  <c r="AT98" i="3"/>
  <c r="BG98" i="3"/>
  <c r="AG98" i="3"/>
  <c r="AX98" i="3"/>
  <c r="BK98" i="3"/>
  <c r="U98" i="3"/>
  <c r="AL98" i="3"/>
  <c r="AY98" i="3"/>
  <c r="BD98" i="3"/>
  <c r="Z98" i="3"/>
  <c r="AM98" i="3"/>
  <c r="AB98" i="3"/>
  <c r="AS98" i="3"/>
  <c r="BJ98" i="3"/>
  <c r="AF98" i="3"/>
  <c r="AW98" i="3"/>
  <c r="BN98" i="3"/>
  <c r="T98" i="3"/>
  <c r="AK98" i="3"/>
  <c r="BB98" i="3"/>
  <c r="BO98" i="3"/>
  <c r="Y98" i="3"/>
  <c r="AP98" i="3"/>
  <c r="BC98" i="3"/>
  <c r="AR98" i="3"/>
  <c r="BI98" i="3"/>
  <c r="AA98" i="3"/>
  <c r="AV98" i="3"/>
  <c r="BM98" i="3"/>
  <c r="AE98" i="3"/>
  <c r="AJ98" i="3"/>
  <c r="BA98" i="3"/>
  <c r="S98" i="3"/>
  <c r="X98" i="3"/>
  <c r="AO98" i="3"/>
  <c r="BF98" i="3"/>
  <c r="BH98" i="3"/>
  <c r="AD98" i="3"/>
  <c r="AQ98" i="3"/>
  <c r="BL98" i="3"/>
  <c r="AH98" i="3"/>
  <c r="AU98" i="3"/>
  <c r="AZ98" i="3"/>
  <c r="V98" i="3"/>
  <c r="AI98" i="3"/>
  <c r="AN98" i="3"/>
  <c r="BE98" i="3"/>
  <c r="W98" i="3"/>
  <c r="R98" i="3"/>
  <c r="Q98" i="3" l="1"/>
  <c r="O98" i="3"/>
  <c r="P98" i="3"/>
  <c r="J99" i="3" l="1"/>
  <c r="K99" i="3" s="1"/>
  <c r="L99" i="3" s="1"/>
  <c r="M99" i="3" l="1"/>
  <c r="N99" i="3" l="1"/>
  <c r="AQ99" i="3" l="1"/>
  <c r="BD99" i="3"/>
  <c r="AT99" i="3"/>
  <c r="T99" i="3"/>
  <c r="AE99" i="3"/>
  <c r="AR99" i="3"/>
  <c r="BA99" i="3"/>
  <c r="S99" i="3"/>
  <c r="AF99" i="3"/>
  <c r="AH99" i="3"/>
  <c r="BN99" i="3"/>
  <c r="AJ99" i="3"/>
  <c r="BG99" i="3"/>
  <c r="Y99" i="3"/>
  <c r="AW99" i="3"/>
  <c r="U99" i="3"/>
  <c r="AU99" i="3"/>
  <c r="BH99" i="3"/>
  <c r="BB99" i="3"/>
  <c r="AI99" i="3"/>
  <c r="AV99" i="3"/>
  <c r="BI99" i="3"/>
  <c r="AZ99" i="3"/>
  <c r="V99" i="3"/>
  <c r="X99" i="3"/>
  <c r="Z99" i="3"/>
  <c r="AX99" i="3"/>
  <c r="AK99" i="3"/>
  <c r="BK99" i="3"/>
  <c r="AC99" i="3"/>
  <c r="BE99" i="3"/>
  <c r="AY99" i="3"/>
  <c r="BL99" i="3"/>
  <c r="BJ99" i="3"/>
  <c r="W99" i="3"/>
  <c r="AL99" i="3"/>
  <c r="AA99" i="3"/>
  <c r="AN99" i="3"/>
  <c r="AS99" i="3"/>
  <c r="AM99" i="3"/>
  <c r="AO99" i="3"/>
  <c r="AB99" i="3"/>
  <c r="AD99" i="3"/>
  <c r="BF99" i="3"/>
  <c r="BO99" i="3"/>
  <c r="AG99" i="3"/>
  <c r="BM99" i="3"/>
  <c r="BC99" i="3"/>
  <c r="AP99" i="3"/>
  <c r="R99" i="3"/>
  <c r="O99" i="3" l="1"/>
  <c r="Q99" i="3"/>
  <c r="J100" i="3" s="1"/>
  <c r="P99" i="3"/>
  <c r="K100" i="3" l="1"/>
  <c r="L100" i="3" s="1"/>
  <c r="M100" i="3" l="1"/>
  <c r="N100" i="3" l="1"/>
  <c r="AM100" i="3" l="1"/>
  <c r="BE100" i="3"/>
  <c r="AY100" i="3"/>
  <c r="AA100" i="3"/>
  <c r="AR100" i="3"/>
  <c r="AG100" i="3"/>
  <c r="AE100" i="3"/>
  <c r="AW100" i="3"/>
  <c r="AO100" i="3"/>
  <c r="AI100" i="3"/>
  <c r="BA100" i="3"/>
  <c r="AU100" i="3"/>
  <c r="V100" i="3"/>
  <c r="AQ100" i="3"/>
  <c r="AF100" i="3"/>
  <c r="BO100" i="3"/>
  <c r="T100" i="3"/>
  <c r="BI100" i="3"/>
  <c r="BC100" i="3"/>
  <c r="AB100" i="3"/>
  <c r="BM100" i="3"/>
  <c r="BG100" i="3"/>
  <c r="AJ100" i="3"/>
  <c r="X100" i="3"/>
  <c r="BK100" i="3"/>
  <c r="AL100" i="3"/>
  <c r="BH100" i="3"/>
  <c r="BB100" i="3"/>
  <c r="Z100" i="3"/>
  <c r="AV100" i="3"/>
  <c r="AN100" i="3"/>
  <c r="AD100" i="3"/>
  <c r="AZ100" i="3"/>
  <c r="AS100" i="3"/>
  <c r="AH100" i="3"/>
  <c r="BD100" i="3"/>
  <c r="AX100" i="3"/>
  <c r="W100" i="3"/>
  <c r="AK100" i="3"/>
  <c r="Y100" i="3"/>
  <c r="AP100" i="3"/>
  <c r="BL100" i="3"/>
  <c r="BF100" i="3"/>
  <c r="AT100" i="3"/>
  <c r="U100" i="3"/>
  <c r="BJ100" i="3"/>
  <c r="S100" i="3"/>
  <c r="AC100" i="3"/>
  <c r="BN100" i="3"/>
  <c r="R100" i="3"/>
  <c r="P100" i="3" l="1"/>
  <c r="Q100" i="3"/>
  <c r="O100" i="3"/>
  <c r="J101" i="3" l="1"/>
  <c r="K101" i="3" s="1"/>
  <c r="L101" i="3" s="1"/>
  <c r="M101" i="3" l="1"/>
  <c r="N101" i="3" l="1"/>
  <c r="BO101" i="3" l="1"/>
  <c r="AG101" i="3"/>
  <c r="AX101" i="3"/>
  <c r="BC101" i="3"/>
  <c r="U101" i="3"/>
  <c r="AL101" i="3"/>
  <c r="BG101" i="3"/>
  <c r="Y101" i="3"/>
  <c r="AP101" i="3"/>
  <c r="BK101" i="3"/>
  <c r="AC101" i="3"/>
  <c r="AT101" i="3"/>
  <c r="S101" i="3"/>
  <c r="AF101" i="3"/>
  <c r="AW101" i="3"/>
  <c r="BN101" i="3"/>
  <c r="T101" i="3"/>
  <c r="AK101" i="3"/>
  <c r="BB101" i="3"/>
  <c r="X101" i="3"/>
  <c r="AO101" i="3"/>
  <c r="BF101" i="3"/>
  <c r="AB101" i="3"/>
  <c r="AS101" i="3"/>
  <c r="BJ101" i="3"/>
  <c r="AI101" i="3"/>
  <c r="AV101" i="3"/>
  <c r="BM101" i="3"/>
  <c r="W101" i="3"/>
  <c r="AJ101" i="3"/>
  <c r="BA101" i="3"/>
  <c r="AA101" i="3"/>
  <c r="AN101" i="3"/>
  <c r="BE101" i="3"/>
  <c r="AE101" i="3"/>
  <c r="AR101" i="3"/>
  <c r="BI101" i="3"/>
  <c r="AY101" i="3"/>
  <c r="BL101" i="3"/>
  <c r="AH101" i="3"/>
  <c r="AM101" i="3"/>
  <c r="AZ101" i="3"/>
  <c r="V101" i="3"/>
  <c r="AQ101" i="3"/>
  <c r="BD101" i="3"/>
  <c r="Z101" i="3"/>
  <c r="AU101" i="3"/>
  <c r="BH101" i="3"/>
  <c r="AD101" i="3"/>
  <c r="R101" i="3"/>
  <c r="O101" i="3" l="1"/>
  <c r="P101" i="3"/>
  <c r="Q101" i="3"/>
  <c r="J102" i="3" l="1"/>
  <c r="K102" i="3" s="1"/>
  <c r="L102" i="3" s="1"/>
  <c r="M102" i="3" l="1"/>
  <c r="N102" i="3" l="1"/>
  <c r="W102" i="3" l="1"/>
  <c r="AJ102" i="3"/>
  <c r="BA102" i="3"/>
  <c r="AA102" i="3"/>
  <c r="AN102" i="3"/>
  <c r="BE102" i="3"/>
  <c r="AE102" i="3"/>
  <c r="AR102" i="3"/>
  <c r="BI102" i="3"/>
  <c r="S102" i="3"/>
  <c r="AF102" i="3"/>
  <c r="AW102" i="3"/>
  <c r="Z102" i="3"/>
  <c r="AM102" i="3"/>
  <c r="AZ102" i="3"/>
  <c r="AD102" i="3"/>
  <c r="AQ102" i="3"/>
  <c r="BD102" i="3"/>
  <c r="AH102" i="3"/>
  <c r="AU102" i="3"/>
  <c r="BH102" i="3"/>
  <c r="V102" i="3"/>
  <c r="AI102" i="3"/>
  <c r="AV102" i="3"/>
  <c r="BM102" i="3"/>
  <c r="AP102" i="3"/>
  <c r="BC102" i="3"/>
  <c r="U102" i="3"/>
  <c r="AT102" i="3"/>
  <c r="BG102" i="3"/>
  <c r="Y102" i="3"/>
  <c r="AX102" i="3"/>
  <c r="BK102" i="3"/>
  <c r="AC102" i="3"/>
  <c r="AL102" i="3"/>
  <c r="AY102" i="3"/>
  <c r="BL102" i="3"/>
  <c r="BF102" i="3"/>
  <c r="T102" i="3"/>
  <c r="AK102" i="3"/>
  <c r="BJ102" i="3"/>
  <c r="X102" i="3"/>
  <c r="AO102" i="3"/>
  <c r="BN102" i="3"/>
  <c r="AB102" i="3"/>
  <c r="AS102" i="3"/>
  <c r="BB102" i="3"/>
  <c r="BO102" i="3"/>
  <c r="AG102" i="3"/>
  <c r="R102" i="3"/>
  <c r="P102" i="3" l="1"/>
  <c r="O102" i="3"/>
  <c r="Q102" i="3"/>
  <c r="J103" i="3" l="1"/>
  <c r="K103" i="3" s="1"/>
  <c r="L103" i="3" s="1"/>
  <c r="M103" i="3" l="1"/>
  <c r="N103" i="3" l="1"/>
  <c r="BE103" i="3" l="1"/>
  <c r="W103" i="3"/>
  <c r="AJ103" i="3"/>
  <c r="BB103" i="3"/>
  <c r="AC103" i="3"/>
  <c r="AT103" i="3"/>
  <c r="BG103" i="3"/>
  <c r="AG103" i="3"/>
  <c r="AX103" i="3"/>
  <c r="BK103" i="3"/>
  <c r="AK103" i="3"/>
  <c r="AY103" i="3"/>
  <c r="Z103" i="3"/>
  <c r="AM103" i="3"/>
  <c r="AZ103" i="3"/>
  <c r="AI103" i="3"/>
  <c r="AS103" i="3"/>
  <c r="BJ103" i="3"/>
  <c r="X103" i="3"/>
  <c r="AW103" i="3"/>
  <c r="BN103" i="3"/>
  <c r="AB103" i="3"/>
  <c r="BA103" i="3"/>
  <c r="AF103" i="3"/>
  <c r="Y103" i="3"/>
  <c r="AP103" i="3"/>
  <c r="BC103" i="3"/>
  <c r="U103" i="3"/>
  <c r="BO103" i="3"/>
  <c r="BI103" i="3"/>
  <c r="AA103" i="3"/>
  <c r="AN103" i="3"/>
  <c r="BM103" i="3"/>
  <c r="AE103" i="3"/>
  <c r="AR103" i="3"/>
  <c r="AL103" i="3"/>
  <c r="BL103" i="3"/>
  <c r="AO103" i="3"/>
  <c r="BF103" i="3"/>
  <c r="T103" i="3"/>
  <c r="V103" i="3"/>
  <c r="AV103" i="3"/>
  <c r="AD103" i="3"/>
  <c r="AQ103" i="3"/>
  <c r="BD103" i="3"/>
  <c r="AH103" i="3"/>
  <c r="AU103" i="3"/>
  <c r="BH103" i="3"/>
  <c r="S103" i="3"/>
  <c r="R103" i="3"/>
  <c r="Q103" i="3" l="1"/>
  <c r="O103" i="3"/>
  <c r="P103" i="3"/>
  <c r="J104" i="3" l="1"/>
  <c r="K104" i="3" s="1"/>
  <c r="L104" i="3" s="1"/>
  <c r="M104" i="3" l="1"/>
  <c r="N104" i="3" l="1"/>
  <c r="AV104" i="3" l="1"/>
  <c r="BM104" i="3"/>
  <c r="AE104" i="3"/>
  <c r="AJ104" i="3"/>
  <c r="BA104" i="3"/>
  <c r="S104" i="3"/>
  <c r="X104" i="3"/>
  <c r="AO104" i="3"/>
  <c r="BF104" i="3"/>
  <c r="AB104" i="3"/>
  <c r="AS104" i="3"/>
  <c r="BJ104" i="3"/>
  <c r="BL104" i="3"/>
  <c r="AH104" i="3"/>
  <c r="AU104" i="3"/>
  <c r="AZ104" i="3"/>
  <c r="V104" i="3"/>
  <c r="AI104" i="3"/>
  <c r="AN104" i="3"/>
  <c r="BE104" i="3"/>
  <c r="W104" i="3"/>
  <c r="AR104" i="3"/>
  <c r="BI104" i="3"/>
  <c r="AA104" i="3"/>
  <c r="AG104" i="3"/>
  <c r="AX104" i="3"/>
  <c r="BK104" i="3"/>
  <c r="U104" i="3"/>
  <c r="AL104" i="3"/>
  <c r="AY104" i="3"/>
  <c r="BD104" i="3"/>
  <c r="Z104" i="3"/>
  <c r="AM104" i="3"/>
  <c r="BH104" i="3"/>
  <c r="AD104" i="3"/>
  <c r="AQ104" i="3"/>
  <c r="AF104" i="3"/>
  <c r="AW104" i="3"/>
  <c r="BN104" i="3"/>
  <c r="T104" i="3"/>
  <c r="AK104" i="3"/>
  <c r="BB104" i="3"/>
  <c r="BO104" i="3"/>
  <c r="Y104" i="3"/>
  <c r="AP104" i="3"/>
  <c r="BC104" i="3"/>
  <c r="AC104" i="3"/>
  <c r="AT104" i="3"/>
  <c r="BG104" i="3"/>
  <c r="R104" i="3"/>
  <c r="Q104" i="3" l="1"/>
  <c r="O104" i="3"/>
  <c r="P104" i="3"/>
  <c r="J105" i="3" l="1"/>
  <c r="K105" i="3" s="1"/>
  <c r="L105" i="3" s="1"/>
  <c r="M105" i="3" l="1"/>
  <c r="N105" i="3" l="1"/>
  <c r="AB105" i="3" l="1"/>
  <c r="AS105" i="3"/>
  <c r="BJ105" i="3"/>
  <c r="BO105" i="3"/>
  <c r="AG105" i="3"/>
  <c r="AX105" i="3"/>
  <c r="BC105" i="3"/>
  <c r="U105" i="3"/>
  <c r="AL105" i="3"/>
  <c r="BG105" i="3"/>
  <c r="Y105" i="3"/>
  <c r="AP105" i="3"/>
  <c r="AE105" i="3"/>
  <c r="AR105" i="3"/>
  <c r="BI105" i="3"/>
  <c r="S105" i="3"/>
  <c r="AF105" i="3"/>
  <c r="AW105" i="3"/>
  <c r="BN105" i="3"/>
  <c r="T105" i="3"/>
  <c r="AK105" i="3"/>
  <c r="BB105" i="3"/>
  <c r="X105" i="3"/>
  <c r="AO105" i="3"/>
  <c r="BF105" i="3"/>
  <c r="AU105" i="3"/>
  <c r="BH105" i="3"/>
  <c r="AD105" i="3"/>
  <c r="AI105" i="3"/>
  <c r="AV105" i="3"/>
  <c r="BM105" i="3"/>
  <c r="W105" i="3"/>
  <c r="AJ105" i="3"/>
  <c r="BA105" i="3"/>
  <c r="AA105" i="3"/>
  <c r="AN105" i="3"/>
  <c r="BE105" i="3"/>
  <c r="BK105" i="3"/>
  <c r="AC105" i="3"/>
  <c r="AT105" i="3"/>
  <c r="AY105" i="3"/>
  <c r="BL105" i="3"/>
  <c r="AH105" i="3"/>
  <c r="AM105" i="3"/>
  <c r="AZ105" i="3"/>
  <c r="V105" i="3"/>
  <c r="AQ105" i="3"/>
  <c r="BD105" i="3"/>
  <c r="Z105" i="3"/>
  <c r="R105" i="3"/>
  <c r="Q105" i="3" l="1"/>
  <c r="O105" i="3"/>
  <c r="P105" i="3"/>
  <c r="J106" i="3" l="1"/>
  <c r="K106" i="3" s="1"/>
  <c r="L106" i="3" s="1"/>
  <c r="M106" i="3" l="1"/>
  <c r="N106" i="3" l="1"/>
  <c r="S106" i="3" l="1"/>
  <c r="AF106" i="3"/>
  <c r="AW106" i="3"/>
  <c r="BF106" i="3"/>
  <c r="T106" i="3"/>
  <c r="AK106" i="3"/>
  <c r="BJ106" i="3"/>
  <c r="X106" i="3"/>
  <c r="AO106" i="3"/>
  <c r="BN106" i="3"/>
  <c r="AB106" i="3"/>
  <c r="AS106" i="3"/>
  <c r="V106" i="3"/>
  <c r="AI106" i="3"/>
  <c r="AV106" i="3"/>
  <c r="BM106" i="3"/>
  <c r="W106" i="3"/>
  <c r="AJ106" i="3"/>
  <c r="BA106" i="3"/>
  <c r="AA106" i="3"/>
  <c r="AN106" i="3"/>
  <c r="BE106" i="3"/>
  <c r="AE106" i="3"/>
  <c r="AR106" i="3"/>
  <c r="BI106" i="3"/>
  <c r="AL106" i="3"/>
  <c r="AY106" i="3"/>
  <c r="BL106" i="3"/>
  <c r="Z106" i="3"/>
  <c r="AM106" i="3"/>
  <c r="AZ106" i="3"/>
  <c r="AD106" i="3"/>
  <c r="AQ106" i="3"/>
  <c r="BD106" i="3"/>
  <c r="AH106" i="3"/>
  <c r="AU106" i="3"/>
  <c r="BH106" i="3"/>
  <c r="BB106" i="3"/>
  <c r="BO106" i="3"/>
  <c r="AG106" i="3"/>
  <c r="AP106" i="3"/>
  <c r="BC106" i="3"/>
  <c r="U106" i="3"/>
  <c r="AT106" i="3"/>
  <c r="BG106" i="3"/>
  <c r="Y106" i="3"/>
  <c r="AX106" i="3"/>
  <c r="BK106" i="3"/>
  <c r="AC106" i="3"/>
  <c r="R106" i="3"/>
  <c r="P106" i="3" l="1"/>
  <c r="Q106" i="3"/>
  <c r="O106" i="3"/>
  <c r="J107" i="3" l="1"/>
  <c r="K107" i="3" s="1"/>
  <c r="L107" i="3" s="1"/>
  <c r="M107" i="3" l="1"/>
  <c r="N107" i="3" l="1"/>
  <c r="AK107" i="3" l="1"/>
  <c r="BB107" i="3"/>
  <c r="BO107" i="3"/>
  <c r="AG107" i="3"/>
  <c r="AR107" i="3"/>
  <c r="Z107" i="3"/>
  <c r="AM107" i="3"/>
  <c r="AZ107" i="3"/>
  <c r="AD107" i="3"/>
  <c r="AQ107" i="3"/>
  <c r="BD107" i="3"/>
  <c r="AX107" i="3"/>
  <c r="BA107" i="3"/>
  <c r="S107" i="3"/>
  <c r="AF107" i="3"/>
  <c r="AH107" i="3"/>
  <c r="Y107" i="3"/>
  <c r="AP107" i="3"/>
  <c r="BC107" i="3"/>
  <c r="AC107" i="3"/>
  <c r="AT107" i="3"/>
  <c r="BG107" i="3"/>
  <c r="BM107" i="3"/>
  <c r="AE107" i="3"/>
  <c r="V107" i="3"/>
  <c r="AI107" i="3"/>
  <c r="AV107" i="3"/>
  <c r="BN107" i="3"/>
  <c r="AO107" i="3"/>
  <c r="BF107" i="3"/>
  <c r="T107" i="3"/>
  <c r="AS107" i="3"/>
  <c r="BJ107" i="3"/>
  <c r="X107" i="3"/>
  <c r="BK107" i="3"/>
  <c r="AB107" i="3"/>
  <c r="U107" i="3"/>
  <c r="AU107" i="3"/>
  <c r="BI107" i="3"/>
  <c r="BH107" i="3"/>
  <c r="AL107" i="3"/>
  <c r="BE107" i="3"/>
  <c r="AA107" i="3"/>
  <c r="AY107" i="3"/>
  <c r="W107" i="3"/>
  <c r="AN107" i="3"/>
  <c r="BL107" i="3"/>
  <c r="AJ107" i="3"/>
  <c r="AW107" i="3"/>
  <c r="R107" i="3"/>
  <c r="P107" i="3" l="1"/>
  <c r="Q107" i="3"/>
  <c r="O107" i="3"/>
  <c r="J108" i="3" l="1"/>
  <c r="K108" i="3" s="1"/>
  <c r="L108" i="3" s="1"/>
  <c r="M108" i="3" l="1"/>
  <c r="N108" i="3" l="1"/>
  <c r="AF108" i="3" l="1"/>
  <c r="AW108" i="3"/>
  <c r="BN108" i="3"/>
  <c r="T108" i="3"/>
  <c r="AK108" i="3"/>
  <c r="BB108" i="3"/>
  <c r="BO108" i="3"/>
  <c r="Y108" i="3"/>
  <c r="AP108" i="3"/>
  <c r="BC108" i="3"/>
  <c r="AC108" i="3"/>
  <c r="AT108" i="3"/>
  <c r="BG108" i="3"/>
  <c r="AV108" i="3"/>
  <c r="BM108" i="3"/>
  <c r="AE108" i="3"/>
  <c r="AJ108" i="3"/>
  <c r="BA108" i="3"/>
  <c r="S108" i="3"/>
  <c r="X108" i="3"/>
  <c r="AO108" i="3"/>
  <c r="BF108" i="3"/>
  <c r="AB108" i="3"/>
  <c r="AS108" i="3"/>
  <c r="BJ108" i="3"/>
  <c r="BL108" i="3"/>
  <c r="AH108" i="3"/>
  <c r="AU108" i="3"/>
  <c r="AZ108" i="3"/>
  <c r="V108" i="3"/>
  <c r="AI108" i="3"/>
  <c r="AN108" i="3"/>
  <c r="BE108" i="3"/>
  <c r="W108" i="3"/>
  <c r="AR108" i="3"/>
  <c r="BI108" i="3"/>
  <c r="AA108" i="3"/>
  <c r="AG108" i="3"/>
  <c r="AX108" i="3"/>
  <c r="BK108" i="3"/>
  <c r="U108" i="3"/>
  <c r="AL108" i="3"/>
  <c r="AY108" i="3"/>
  <c r="BD108" i="3"/>
  <c r="Z108" i="3"/>
  <c r="AM108" i="3"/>
  <c r="BH108" i="3"/>
  <c r="AD108" i="3"/>
  <c r="AQ108" i="3"/>
  <c r="R108" i="3"/>
  <c r="Q108" i="3" l="1"/>
  <c r="J109" i="3" s="1"/>
  <c r="P108" i="3"/>
  <c r="O108" i="3"/>
  <c r="K109" i="3" l="1"/>
  <c r="L109" i="3" s="1"/>
  <c r="M109" i="3" l="1"/>
  <c r="N109" i="3" l="1"/>
  <c r="AQ109" i="3" l="1"/>
  <c r="BD109" i="3"/>
  <c r="Z109" i="3"/>
  <c r="AU109" i="3"/>
  <c r="BH109" i="3"/>
  <c r="AD109" i="3"/>
  <c r="AI109" i="3"/>
  <c r="AV109" i="3"/>
  <c r="BM109" i="3"/>
  <c r="W109" i="3"/>
  <c r="AJ109" i="3"/>
  <c r="BA109" i="3"/>
  <c r="BG109" i="3"/>
  <c r="Y109" i="3"/>
  <c r="AP109" i="3"/>
  <c r="BK109" i="3"/>
  <c r="AC109" i="3"/>
  <c r="AT109" i="3"/>
  <c r="AY109" i="3"/>
  <c r="BL109" i="3"/>
  <c r="AH109" i="3"/>
  <c r="AM109" i="3"/>
  <c r="AZ109" i="3"/>
  <c r="V109" i="3"/>
  <c r="X109" i="3"/>
  <c r="AO109" i="3"/>
  <c r="BF109" i="3"/>
  <c r="AB109" i="3"/>
  <c r="AS109" i="3"/>
  <c r="BJ109" i="3"/>
  <c r="BO109" i="3"/>
  <c r="AG109" i="3"/>
  <c r="AX109" i="3"/>
  <c r="BC109" i="3"/>
  <c r="U109" i="3"/>
  <c r="AL109" i="3"/>
  <c r="AA109" i="3"/>
  <c r="AN109" i="3"/>
  <c r="BE109" i="3"/>
  <c r="AE109" i="3"/>
  <c r="AR109" i="3"/>
  <c r="BI109" i="3"/>
  <c r="S109" i="3"/>
  <c r="AF109" i="3"/>
  <c r="AW109" i="3"/>
  <c r="BN109" i="3"/>
  <c r="T109" i="3"/>
  <c r="AK109" i="3"/>
  <c r="BB109" i="3"/>
  <c r="R109" i="3"/>
  <c r="P109" i="3" l="1"/>
  <c r="O109" i="3"/>
  <c r="Q109" i="3"/>
  <c r="J110" i="3" l="1"/>
  <c r="K110" i="3" s="1"/>
  <c r="L110" i="3" s="1"/>
  <c r="M110" i="3" s="1"/>
  <c r="N110" i="3" l="1"/>
  <c r="AX110" i="3" l="1"/>
  <c r="BK110" i="3"/>
  <c r="AC110" i="3"/>
  <c r="AL110" i="3"/>
  <c r="AY110" i="3"/>
  <c r="BL110" i="3"/>
  <c r="Z110" i="3"/>
  <c r="AM110" i="3"/>
  <c r="AZ110" i="3"/>
  <c r="AD110" i="3"/>
  <c r="AQ110" i="3"/>
  <c r="BD110" i="3"/>
  <c r="BN110" i="3"/>
  <c r="AB110" i="3"/>
  <c r="AS110" i="3"/>
  <c r="BB110" i="3"/>
  <c r="BO110" i="3"/>
  <c r="AG110" i="3"/>
  <c r="AP110" i="3"/>
  <c r="BC110" i="3"/>
  <c r="U110" i="3"/>
  <c r="AT110" i="3"/>
  <c r="BG110" i="3"/>
  <c r="Y110" i="3"/>
  <c r="AE110" i="3"/>
  <c r="AR110" i="3"/>
  <c r="BI110" i="3"/>
  <c r="S110" i="3"/>
  <c r="AF110" i="3"/>
  <c r="AW110" i="3"/>
  <c r="BF110" i="3"/>
  <c r="T110" i="3"/>
  <c r="AK110" i="3"/>
  <c r="BJ110" i="3"/>
  <c r="X110" i="3"/>
  <c r="AO110" i="3"/>
  <c r="AH110" i="3"/>
  <c r="AU110" i="3"/>
  <c r="BH110" i="3"/>
  <c r="V110" i="3"/>
  <c r="AI110" i="3"/>
  <c r="AV110" i="3"/>
  <c r="BM110" i="3"/>
  <c r="W110" i="3"/>
  <c r="AJ110" i="3"/>
  <c r="BA110" i="3"/>
  <c r="AA110" i="3"/>
  <c r="AN110" i="3"/>
  <c r="BE110" i="3"/>
  <c r="R110" i="3"/>
  <c r="O110" i="3" l="1"/>
  <c r="P110" i="3"/>
  <c r="Q110" i="3"/>
  <c r="J111" i="3" l="1"/>
  <c r="K111" i="3" s="1"/>
  <c r="L111" i="3" s="1"/>
  <c r="M111" i="3" l="1"/>
  <c r="N111" i="3" l="1"/>
  <c r="AH111" i="3" l="1"/>
  <c r="AU111" i="3"/>
  <c r="BH111" i="3"/>
  <c r="AQ111" i="3"/>
  <c r="AK111" i="3"/>
  <c r="BB111" i="3"/>
  <c r="BO111" i="3"/>
  <c r="Y111" i="3"/>
  <c r="AP111" i="3"/>
  <c r="BC111" i="3"/>
  <c r="AC111" i="3"/>
  <c r="BG111" i="3"/>
  <c r="AG111" i="3"/>
  <c r="AX111" i="3"/>
  <c r="BK111" i="3"/>
  <c r="AS111" i="3"/>
  <c r="X111" i="3"/>
  <c r="BA111" i="3"/>
  <c r="S111" i="3"/>
  <c r="AF111" i="3"/>
  <c r="AO111" i="3"/>
  <c r="BF111" i="3"/>
  <c r="T111" i="3"/>
  <c r="BI111" i="3"/>
  <c r="AN111" i="3"/>
  <c r="AW111" i="3"/>
  <c r="BN111" i="3"/>
  <c r="AB111" i="3"/>
  <c r="AD111" i="3"/>
  <c r="BD111" i="3"/>
  <c r="V111" i="3"/>
  <c r="AI111" i="3"/>
  <c r="AV111" i="3"/>
  <c r="BE111" i="3"/>
  <c r="W111" i="3"/>
  <c r="AJ111" i="3"/>
  <c r="AT111" i="3"/>
  <c r="BM111" i="3"/>
  <c r="AE111" i="3"/>
  <c r="AR111" i="3"/>
  <c r="BJ111" i="3"/>
  <c r="U111" i="3"/>
  <c r="AL111" i="3"/>
  <c r="AY111" i="3"/>
  <c r="BL111" i="3"/>
  <c r="Z111" i="3"/>
  <c r="AM111" i="3"/>
  <c r="AZ111" i="3"/>
  <c r="AA111" i="3"/>
  <c r="R111" i="3"/>
  <c r="O111" i="3" l="1"/>
  <c r="P111" i="3"/>
  <c r="Q111" i="3"/>
  <c r="J112" i="3" s="1"/>
  <c r="K112" i="3" l="1"/>
  <c r="L112" i="3" s="1"/>
  <c r="M112" i="3" l="1"/>
  <c r="N112" i="3" l="1"/>
  <c r="AF112" i="3" l="1"/>
  <c r="AW112" i="3"/>
  <c r="BN112" i="3"/>
  <c r="T112" i="3"/>
  <c r="AK112" i="3"/>
  <c r="BB112" i="3"/>
  <c r="BO112" i="3"/>
  <c r="Y112" i="3"/>
  <c r="AP112" i="3"/>
  <c r="BC112" i="3"/>
  <c r="AC112" i="3"/>
  <c r="AT112" i="3"/>
  <c r="BG112" i="3"/>
  <c r="AV112" i="3"/>
  <c r="BM112" i="3"/>
  <c r="AE112" i="3"/>
  <c r="AJ112" i="3"/>
  <c r="BA112" i="3"/>
  <c r="S112" i="3"/>
  <c r="X112" i="3"/>
  <c r="AO112" i="3"/>
  <c r="BF112" i="3"/>
  <c r="AB112" i="3"/>
  <c r="AS112" i="3"/>
  <c r="BJ112" i="3"/>
  <c r="BL112" i="3"/>
  <c r="AH112" i="3"/>
  <c r="AU112" i="3"/>
  <c r="AZ112" i="3"/>
  <c r="V112" i="3"/>
  <c r="AI112" i="3"/>
  <c r="AN112" i="3"/>
  <c r="BE112" i="3"/>
  <c r="W112" i="3"/>
  <c r="AR112" i="3"/>
  <c r="BI112" i="3"/>
  <c r="AA112" i="3"/>
  <c r="AG112" i="3"/>
  <c r="AX112" i="3"/>
  <c r="BK112" i="3"/>
  <c r="U112" i="3"/>
  <c r="AL112" i="3"/>
  <c r="AY112" i="3"/>
  <c r="BD112" i="3"/>
  <c r="Z112" i="3"/>
  <c r="AM112" i="3"/>
  <c r="BH112" i="3"/>
  <c r="AD112" i="3"/>
  <c r="AQ112" i="3"/>
  <c r="R112" i="3"/>
  <c r="P112" i="3" l="1"/>
  <c r="Q112" i="3"/>
  <c r="O112" i="3"/>
  <c r="J113" i="3" l="1"/>
  <c r="K113" i="3" s="1"/>
  <c r="L113" i="3" s="1"/>
  <c r="M113" i="3" l="1"/>
  <c r="N113" i="3" l="1"/>
  <c r="BC113" i="3" l="1"/>
  <c r="U113" i="3"/>
  <c r="AL113" i="3"/>
  <c r="BG113" i="3"/>
  <c r="Y113" i="3"/>
  <c r="AP113" i="3"/>
  <c r="BK113" i="3"/>
  <c r="AC113" i="3"/>
  <c r="AT113" i="3"/>
  <c r="AY113" i="3"/>
  <c r="BL113" i="3"/>
  <c r="AH113" i="3"/>
  <c r="T113" i="3"/>
  <c r="AK113" i="3"/>
  <c r="BB113" i="3"/>
  <c r="X113" i="3"/>
  <c r="AO113" i="3"/>
  <c r="BF113" i="3"/>
  <c r="AB113" i="3"/>
  <c r="AS113" i="3"/>
  <c r="BJ113" i="3"/>
  <c r="BO113" i="3"/>
  <c r="AG113" i="3"/>
  <c r="AX113" i="3"/>
  <c r="W113" i="3"/>
  <c r="AJ113" i="3"/>
  <c r="BA113" i="3"/>
  <c r="AA113" i="3"/>
  <c r="AN113" i="3"/>
  <c r="BE113" i="3"/>
  <c r="AE113" i="3"/>
  <c r="AR113" i="3"/>
  <c r="BI113" i="3"/>
  <c r="S113" i="3"/>
  <c r="AF113" i="3"/>
  <c r="AW113" i="3"/>
  <c r="BN113" i="3"/>
  <c r="AM113" i="3"/>
  <c r="AZ113" i="3"/>
  <c r="V113" i="3"/>
  <c r="AQ113" i="3"/>
  <c r="BD113" i="3"/>
  <c r="Z113" i="3"/>
  <c r="AU113" i="3"/>
  <c r="BH113" i="3"/>
  <c r="AD113" i="3"/>
  <c r="AI113" i="3"/>
  <c r="AV113" i="3"/>
  <c r="BM113" i="3"/>
  <c r="R113" i="3"/>
  <c r="O113" i="3" l="1"/>
  <c r="P113" i="3"/>
  <c r="Q113" i="3"/>
  <c r="J114" i="3" s="1"/>
  <c r="K114" i="3" l="1"/>
  <c r="L114" i="3" s="1"/>
  <c r="M114" i="3" s="1"/>
  <c r="N114" i="3" l="1"/>
  <c r="AT114" i="3" l="1"/>
  <c r="BG114" i="3"/>
  <c r="Y114" i="3"/>
  <c r="AX114" i="3"/>
  <c r="BK114" i="3"/>
  <c r="AC114" i="3"/>
  <c r="AL114" i="3"/>
  <c r="AY114" i="3"/>
  <c r="BL114" i="3"/>
  <c r="Z114" i="3"/>
  <c r="AM114" i="3"/>
  <c r="AZ114" i="3"/>
  <c r="BJ114" i="3"/>
  <c r="X114" i="3"/>
  <c r="AO114" i="3"/>
  <c r="BN114" i="3"/>
  <c r="AB114" i="3"/>
  <c r="AS114" i="3"/>
  <c r="BB114" i="3"/>
  <c r="BO114" i="3"/>
  <c r="AG114" i="3"/>
  <c r="AP114" i="3"/>
  <c r="BC114" i="3"/>
  <c r="U114" i="3"/>
  <c r="AA114" i="3"/>
  <c r="AN114" i="3"/>
  <c r="BE114" i="3"/>
  <c r="AE114" i="3"/>
  <c r="AR114" i="3"/>
  <c r="BI114" i="3"/>
  <c r="S114" i="3"/>
  <c r="AF114" i="3"/>
  <c r="AW114" i="3"/>
  <c r="BF114" i="3"/>
  <c r="T114" i="3"/>
  <c r="AK114" i="3"/>
  <c r="AD114" i="3"/>
  <c r="AQ114" i="3"/>
  <c r="BD114" i="3"/>
  <c r="AH114" i="3"/>
  <c r="AU114" i="3"/>
  <c r="BH114" i="3"/>
  <c r="V114" i="3"/>
  <c r="AI114" i="3"/>
  <c r="AV114" i="3"/>
  <c r="BM114" i="3"/>
  <c r="W114" i="3"/>
  <c r="AJ114" i="3"/>
  <c r="BA114" i="3"/>
  <c r="R114" i="3"/>
  <c r="P114" i="3" l="1"/>
  <c r="O114" i="3"/>
  <c r="Q114" i="3"/>
  <c r="J115" i="3" s="1"/>
  <c r="K115" i="3" l="1"/>
  <c r="L115" i="3" s="1"/>
  <c r="M115" i="3" l="1"/>
  <c r="N115" i="3" l="1"/>
  <c r="BI115" i="3" l="1"/>
  <c r="AA115" i="3"/>
  <c r="AN115" i="3"/>
  <c r="BF115" i="3"/>
  <c r="AW115" i="3"/>
  <c r="BN115" i="3"/>
  <c r="AB115" i="3"/>
  <c r="AK115" i="3"/>
  <c r="BB115" i="3"/>
  <c r="BO115" i="3"/>
  <c r="Y115" i="3"/>
  <c r="BC115" i="3"/>
  <c r="AD115" i="3"/>
  <c r="AQ115" i="3"/>
  <c r="BD115" i="3"/>
  <c r="AM115" i="3"/>
  <c r="BM115" i="3"/>
  <c r="AE115" i="3"/>
  <c r="AR115" i="3"/>
  <c r="BA115" i="3"/>
  <c r="S115" i="3"/>
  <c r="AF115" i="3"/>
  <c r="BE115" i="3"/>
  <c r="AJ115" i="3"/>
  <c r="AC115" i="3"/>
  <c r="AT115" i="3"/>
  <c r="BG115" i="3"/>
  <c r="AO115" i="3"/>
  <c r="T115" i="3"/>
  <c r="AH115" i="3"/>
  <c r="AU115" i="3"/>
  <c r="BH115" i="3"/>
  <c r="V115" i="3"/>
  <c r="AI115" i="3"/>
  <c r="AV115" i="3"/>
  <c r="AP115" i="3"/>
  <c r="AZ115" i="3"/>
  <c r="AS115" i="3"/>
  <c r="BJ115" i="3"/>
  <c r="X115" i="3"/>
  <c r="Z115" i="3"/>
  <c r="AG115" i="3"/>
  <c r="AX115" i="3"/>
  <c r="BK115" i="3"/>
  <c r="U115" i="3"/>
  <c r="AL115" i="3"/>
  <c r="AY115" i="3"/>
  <c r="BL115" i="3"/>
  <c r="W115" i="3"/>
  <c r="R115" i="3"/>
  <c r="Q115" i="3" l="1"/>
  <c r="O115" i="3"/>
  <c r="P115" i="3"/>
  <c r="J116" i="3" l="1"/>
  <c r="K116" i="3" s="1"/>
  <c r="L116" i="3" s="1"/>
  <c r="M116" i="3" l="1"/>
  <c r="N116" i="3" l="1"/>
  <c r="BH116" i="3" l="1"/>
  <c r="AD116" i="3"/>
  <c r="AQ116" i="3"/>
  <c r="BL116" i="3"/>
  <c r="AH116" i="3"/>
  <c r="AU116" i="3"/>
  <c r="AZ116" i="3"/>
  <c r="V116" i="3"/>
  <c r="AI116" i="3"/>
  <c r="AN116" i="3"/>
  <c r="BE116" i="3"/>
  <c r="W116" i="3"/>
  <c r="AC116" i="3"/>
  <c r="AT116" i="3"/>
  <c r="BG116" i="3"/>
  <c r="AG116" i="3"/>
  <c r="AX116" i="3"/>
  <c r="BK116" i="3"/>
  <c r="U116" i="3"/>
  <c r="AL116" i="3"/>
  <c r="AY116" i="3"/>
  <c r="BD116" i="3"/>
  <c r="Z116" i="3"/>
  <c r="AM116" i="3"/>
  <c r="AB116" i="3"/>
  <c r="AS116" i="3"/>
  <c r="BJ116" i="3"/>
  <c r="AF116" i="3"/>
  <c r="AW116" i="3"/>
  <c r="BN116" i="3"/>
  <c r="T116" i="3"/>
  <c r="AK116" i="3"/>
  <c r="BB116" i="3"/>
  <c r="BO116" i="3"/>
  <c r="Y116" i="3"/>
  <c r="AP116" i="3"/>
  <c r="BC116" i="3"/>
  <c r="AR116" i="3"/>
  <c r="BI116" i="3"/>
  <c r="AA116" i="3"/>
  <c r="AV116" i="3"/>
  <c r="BM116" i="3"/>
  <c r="AE116" i="3"/>
  <c r="AJ116" i="3"/>
  <c r="BA116" i="3"/>
  <c r="S116" i="3"/>
  <c r="X116" i="3"/>
  <c r="AO116" i="3"/>
  <c r="BF116" i="3"/>
  <c r="R116" i="3"/>
  <c r="O116" i="3" l="1"/>
  <c r="P116" i="3"/>
  <c r="Q116" i="3"/>
  <c r="J117" i="3" s="1"/>
  <c r="K117" i="3" l="1"/>
  <c r="L117" i="3" s="1"/>
  <c r="M117" i="3" l="1"/>
  <c r="N117" i="3" l="1"/>
  <c r="BO117" i="3" l="1"/>
  <c r="AG117" i="3"/>
  <c r="AX117" i="3"/>
  <c r="BC117" i="3"/>
  <c r="U117" i="3"/>
  <c r="AL117" i="3"/>
  <c r="BG117" i="3"/>
  <c r="Y117" i="3"/>
  <c r="AP117" i="3"/>
  <c r="BK117" i="3"/>
  <c r="AC117" i="3"/>
  <c r="AT117" i="3"/>
  <c r="S117" i="3"/>
  <c r="AF117" i="3"/>
  <c r="AW117" i="3"/>
  <c r="BN117" i="3"/>
  <c r="T117" i="3"/>
  <c r="AK117" i="3"/>
  <c r="BB117" i="3"/>
  <c r="X117" i="3"/>
  <c r="AO117" i="3"/>
  <c r="BF117" i="3"/>
  <c r="AB117" i="3"/>
  <c r="AS117" i="3"/>
  <c r="BJ117" i="3"/>
  <c r="AV117" i="3"/>
  <c r="W117" i="3"/>
  <c r="BA117" i="3"/>
  <c r="AN117" i="3"/>
  <c r="AE117" i="3"/>
  <c r="BI117" i="3"/>
  <c r="BL117" i="3"/>
  <c r="AM117" i="3"/>
  <c r="V117" i="3"/>
  <c r="BD117" i="3"/>
  <c r="AU117" i="3"/>
  <c r="AD117" i="3"/>
  <c r="AI117" i="3"/>
  <c r="BM117" i="3"/>
  <c r="AJ117" i="3"/>
  <c r="AA117" i="3"/>
  <c r="BE117" i="3"/>
  <c r="AR117" i="3"/>
  <c r="AY117" i="3"/>
  <c r="AH117" i="3"/>
  <c r="AZ117" i="3"/>
  <c r="AQ117" i="3"/>
  <c r="Z117" i="3"/>
  <c r="BH117" i="3"/>
  <c r="R117" i="3"/>
  <c r="Q117" i="3" l="1"/>
  <c r="O117" i="3"/>
  <c r="P117" i="3"/>
  <c r="J118" i="3" l="1"/>
  <c r="K118" i="3" s="1"/>
  <c r="L118" i="3" s="1"/>
  <c r="M118" i="3" l="1"/>
  <c r="N118" i="3" l="1"/>
  <c r="AP118" i="3" l="1"/>
  <c r="BC118" i="3"/>
  <c r="U118" i="3"/>
  <c r="AT118" i="3"/>
  <c r="BG118" i="3"/>
  <c r="Y118" i="3"/>
  <c r="AX118" i="3"/>
  <c r="BK118" i="3"/>
  <c r="AC118" i="3"/>
  <c r="AL118" i="3"/>
  <c r="AY118" i="3"/>
  <c r="BL118" i="3"/>
  <c r="BF118" i="3"/>
  <c r="T118" i="3"/>
  <c r="AK118" i="3"/>
  <c r="BJ118" i="3"/>
  <c r="X118" i="3"/>
  <c r="AO118" i="3"/>
  <c r="BN118" i="3"/>
  <c r="AB118" i="3"/>
  <c r="AS118" i="3"/>
  <c r="BB118" i="3"/>
  <c r="BO118" i="3"/>
  <c r="AG118" i="3"/>
  <c r="W118" i="3"/>
  <c r="AJ118" i="3"/>
  <c r="BA118" i="3"/>
  <c r="AA118" i="3"/>
  <c r="AN118" i="3"/>
  <c r="BE118" i="3"/>
  <c r="AE118" i="3"/>
  <c r="AR118" i="3"/>
  <c r="BI118" i="3"/>
  <c r="S118" i="3"/>
  <c r="AF118" i="3"/>
  <c r="AW118" i="3"/>
  <c r="Z118" i="3"/>
  <c r="AM118" i="3"/>
  <c r="AZ118" i="3"/>
  <c r="AD118" i="3"/>
  <c r="AQ118" i="3"/>
  <c r="BD118" i="3"/>
  <c r="AH118" i="3"/>
  <c r="AU118" i="3"/>
  <c r="BH118" i="3"/>
  <c r="V118" i="3"/>
  <c r="AI118" i="3"/>
  <c r="AV118" i="3"/>
  <c r="BM118" i="3"/>
  <c r="R118" i="3"/>
  <c r="Q118" i="3" l="1"/>
  <c r="P118" i="3"/>
  <c r="O118" i="3"/>
  <c r="J119" i="3" l="1"/>
  <c r="K119" i="3" s="1"/>
  <c r="L119" i="3" s="1"/>
  <c r="M119" i="3" l="1"/>
  <c r="N119" i="3" l="1"/>
  <c r="AO119" i="3" l="1"/>
  <c r="BF119" i="3"/>
  <c r="T119" i="3"/>
  <c r="V119" i="3"/>
  <c r="AC119" i="3"/>
  <c r="AT119" i="3"/>
  <c r="BG119" i="3"/>
  <c r="AG119" i="3"/>
  <c r="AX119" i="3"/>
  <c r="BK119" i="3"/>
  <c r="AK119" i="3"/>
  <c r="AI119" i="3"/>
  <c r="BE119" i="3"/>
  <c r="W119" i="3"/>
  <c r="AJ119" i="3"/>
  <c r="BB119" i="3"/>
  <c r="AS119" i="3"/>
  <c r="BJ119" i="3"/>
  <c r="X119" i="3"/>
  <c r="AW119" i="3"/>
  <c r="BN119" i="3"/>
  <c r="AB119" i="3"/>
  <c r="BA119" i="3"/>
  <c r="AY119" i="3"/>
  <c r="Z119" i="3"/>
  <c r="AZ119" i="3"/>
  <c r="BI119" i="3"/>
  <c r="AN119" i="3"/>
  <c r="AE119" i="3"/>
  <c r="AL119" i="3"/>
  <c r="AP119" i="3"/>
  <c r="U119" i="3"/>
  <c r="AD119" i="3"/>
  <c r="BD119" i="3"/>
  <c r="AU119" i="3"/>
  <c r="S119" i="3"/>
  <c r="AM119" i="3"/>
  <c r="BO119" i="3"/>
  <c r="AA119" i="3"/>
  <c r="BM119" i="3"/>
  <c r="AR119" i="3"/>
  <c r="AF119" i="3"/>
  <c r="Y119" i="3"/>
  <c r="BC119" i="3"/>
  <c r="AV119" i="3"/>
  <c r="AQ119" i="3"/>
  <c r="AH119" i="3"/>
  <c r="BH119" i="3"/>
  <c r="BL119" i="3"/>
  <c r="R119" i="3"/>
  <c r="Q119" i="3" l="1"/>
  <c r="O119" i="3"/>
  <c r="P119" i="3"/>
  <c r="J120" i="3" l="1"/>
  <c r="K120" i="3" s="1"/>
  <c r="L120" i="3" s="1"/>
  <c r="M120" i="3" l="1"/>
  <c r="N120" i="3" l="1"/>
  <c r="AB120" i="3" l="1"/>
  <c r="AS120" i="3"/>
  <c r="BJ120" i="3"/>
  <c r="AF120" i="3"/>
  <c r="AW120" i="3"/>
  <c r="BN120" i="3"/>
  <c r="T120" i="3"/>
  <c r="AK120" i="3"/>
  <c r="BB120" i="3"/>
  <c r="BO120" i="3"/>
  <c r="Y120" i="3"/>
  <c r="AP120" i="3"/>
  <c r="BC120" i="3"/>
  <c r="AR120" i="3"/>
  <c r="BI120" i="3"/>
  <c r="AA120" i="3"/>
  <c r="AV120" i="3"/>
  <c r="BM120" i="3"/>
  <c r="AE120" i="3"/>
  <c r="AJ120" i="3"/>
  <c r="BA120" i="3"/>
  <c r="S120" i="3"/>
  <c r="X120" i="3"/>
  <c r="AO120" i="3"/>
  <c r="BF120" i="3"/>
  <c r="AC120" i="3"/>
  <c r="AT120" i="3"/>
  <c r="BG120" i="3"/>
  <c r="AG120" i="3"/>
  <c r="AX120" i="3"/>
  <c r="BK120" i="3"/>
  <c r="U120" i="3"/>
  <c r="AL120" i="3"/>
  <c r="AY120" i="3"/>
  <c r="BD120" i="3"/>
  <c r="Z120" i="3"/>
  <c r="AM120" i="3"/>
  <c r="AD120" i="3"/>
  <c r="AU120" i="3"/>
  <c r="AN120" i="3"/>
  <c r="AQ120" i="3"/>
  <c r="AZ120" i="3"/>
  <c r="BE120" i="3"/>
  <c r="BL120" i="3"/>
  <c r="V120" i="3"/>
  <c r="W120" i="3"/>
  <c r="BH120" i="3"/>
  <c r="AH120" i="3"/>
  <c r="AI120" i="3"/>
  <c r="R120" i="3"/>
  <c r="O120" i="3" l="1"/>
  <c r="Q120" i="3"/>
  <c r="J121" i="3" s="1"/>
  <c r="P120" i="3"/>
  <c r="K121" i="3" l="1"/>
  <c r="L121" i="3" s="1"/>
  <c r="M121" i="3" l="1"/>
  <c r="N121" i="3" l="1"/>
  <c r="AU121" i="3" l="1"/>
  <c r="BH121" i="3"/>
  <c r="AD121" i="3"/>
  <c r="AI121" i="3"/>
  <c r="AV121" i="3"/>
  <c r="BM121" i="3"/>
  <c r="W121" i="3"/>
  <c r="AJ121" i="3"/>
  <c r="BA121" i="3"/>
  <c r="AA121" i="3"/>
  <c r="AN121" i="3"/>
  <c r="BE121" i="3"/>
  <c r="BK121" i="3"/>
  <c r="AC121" i="3"/>
  <c r="AT121" i="3"/>
  <c r="AY121" i="3"/>
  <c r="BL121" i="3"/>
  <c r="AH121" i="3"/>
  <c r="AM121" i="3"/>
  <c r="AZ121" i="3"/>
  <c r="V121" i="3"/>
  <c r="AQ121" i="3"/>
  <c r="BD121" i="3"/>
  <c r="Z121" i="3"/>
  <c r="AB121" i="3"/>
  <c r="AS121" i="3"/>
  <c r="BJ121" i="3"/>
  <c r="BO121" i="3"/>
  <c r="AG121" i="3"/>
  <c r="AX121" i="3"/>
  <c r="BC121" i="3"/>
  <c r="U121" i="3"/>
  <c r="AL121" i="3"/>
  <c r="BG121" i="3"/>
  <c r="Y121" i="3"/>
  <c r="AP121" i="3"/>
  <c r="AE121" i="3"/>
  <c r="AR121" i="3"/>
  <c r="BI121" i="3"/>
  <c r="S121" i="3"/>
  <c r="AF121" i="3"/>
  <c r="AW121" i="3"/>
  <c r="BN121" i="3"/>
  <c r="T121" i="3"/>
  <c r="AK121" i="3"/>
  <c r="BB121" i="3"/>
  <c r="X121" i="3"/>
  <c r="AO121" i="3"/>
  <c r="BF121" i="3"/>
  <c r="R121" i="3"/>
  <c r="Q121" i="3" l="1"/>
  <c r="J122" i="3" s="1"/>
  <c r="O121" i="3"/>
  <c r="P121" i="3"/>
  <c r="K122" i="3" l="1"/>
  <c r="L122" i="3" s="1"/>
  <c r="M122" i="3" l="1"/>
  <c r="N122" i="3" l="1"/>
  <c r="AL122" i="3" l="1"/>
  <c r="AY122" i="3"/>
  <c r="BL122" i="3"/>
  <c r="Z122" i="3"/>
  <c r="AM122" i="3"/>
  <c r="AZ122" i="3"/>
  <c r="AD122" i="3"/>
  <c r="AQ122" i="3"/>
  <c r="BD122" i="3"/>
  <c r="AH122" i="3"/>
  <c r="AU122" i="3"/>
  <c r="BH122" i="3"/>
  <c r="BB122" i="3"/>
  <c r="BO122" i="3"/>
  <c r="AG122" i="3"/>
  <c r="AP122" i="3"/>
  <c r="BC122" i="3"/>
  <c r="U122" i="3"/>
  <c r="AT122" i="3"/>
  <c r="BG122" i="3"/>
  <c r="Y122" i="3"/>
  <c r="AX122" i="3"/>
  <c r="BK122" i="3"/>
  <c r="AC122" i="3"/>
  <c r="S122" i="3"/>
  <c r="AF122" i="3"/>
  <c r="AW122" i="3"/>
  <c r="BF122" i="3"/>
  <c r="T122" i="3"/>
  <c r="AK122" i="3"/>
  <c r="BJ122" i="3"/>
  <c r="X122" i="3"/>
  <c r="AO122" i="3"/>
  <c r="BN122" i="3"/>
  <c r="AB122" i="3"/>
  <c r="AS122" i="3"/>
  <c r="V122" i="3"/>
  <c r="AI122" i="3"/>
  <c r="AV122" i="3"/>
  <c r="BM122" i="3"/>
  <c r="W122" i="3"/>
  <c r="AJ122" i="3"/>
  <c r="BA122" i="3"/>
  <c r="AA122" i="3"/>
  <c r="AN122" i="3"/>
  <c r="BE122" i="3"/>
  <c r="AE122" i="3"/>
  <c r="AR122" i="3"/>
  <c r="BI122" i="3"/>
  <c r="R122" i="3"/>
  <c r="O122" i="3" l="1"/>
  <c r="Q122" i="3"/>
  <c r="P122" i="3"/>
  <c r="J123" i="3" l="1"/>
  <c r="K123" i="3" s="1"/>
  <c r="L123" i="3" s="1"/>
  <c r="M123" i="3" l="1"/>
  <c r="N123" i="3" l="1"/>
  <c r="AK123" i="3" l="1"/>
  <c r="BB123" i="3"/>
  <c r="BO123" i="3"/>
  <c r="AG123" i="3"/>
  <c r="AB123" i="3"/>
  <c r="Z123" i="3"/>
  <c r="AM123" i="3"/>
  <c r="AZ123" i="3"/>
  <c r="AD123" i="3"/>
  <c r="AQ123" i="3"/>
  <c r="BD123" i="3"/>
  <c r="AE123" i="3"/>
  <c r="BA123" i="3"/>
  <c r="S123" i="3"/>
  <c r="AF123" i="3"/>
  <c r="AH123" i="3"/>
  <c r="Y123" i="3"/>
  <c r="AP123" i="3"/>
  <c r="BC123" i="3"/>
  <c r="AC123" i="3"/>
  <c r="AT123" i="3"/>
  <c r="BG123" i="3"/>
  <c r="AW123" i="3"/>
  <c r="BK123" i="3"/>
  <c r="V123" i="3"/>
  <c r="AI123" i="3"/>
  <c r="AV123" i="3"/>
  <c r="BN123" i="3"/>
  <c r="AO123" i="3"/>
  <c r="BF123" i="3"/>
  <c r="T123" i="3"/>
  <c r="AS123" i="3"/>
  <c r="BJ123" i="3"/>
  <c r="X123" i="3"/>
  <c r="BM123" i="3"/>
  <c r="AR123" i="3"/>
  <c r="U123" i="3"/>
  <c r="AL123" i="3"/>
  <c r="AY123" i="3"/>
  <c r="BL123" i="3"/>
  <c r="AU123" i="3"/>
  <c r="BE123" i="3"/>
  <c r="W123" i="3"/>
  <c r="AJ123" i="3"/>
  <c r="BI123" i="3"/>
  <c r="AA123" i="3"/>
  <c r="AN123" i="3"/>
  <c r="AX123" i="3"/>
  <c r="BH123" i="3"/>
  <c r="R123" i="3"/>
  <c r="P123" i="3" l="1"/>
  <c r="O123" i="3"/>
  <c r="Q123" i="3"/>
  <c r="J124" i="3" s="1"/>
  <c r="K124" i="3" l="1"/>
  <c r="L124" i="3" s="1"/>
  <c r="M124" i="3" l="1"/>
  <c r="N124" i="3" l="1"/>
  <c r="AC124" i="3" l="1"/>
  <c r="AT124" i="3"/>
  <c r="BG124" i="3"/>
  <c r="AG124" i="3"/>
  <c r="AX124" i="3"/>
  <c r="BK124" i="3"/>
  <c r="U124" i="3"/>
  <c r="AL124" i="3"/>
  <c r="AY124" i="3"/>
  <c r="BD124" i="3"/>
  <c r="Z124" i="3"/>
  <c r="AM124" i="3"/>
  <c r="AB124" i="3"/>
  <c r="AS124" i="3"/>
  <c r="BJ124" i="3"/>
  <c r="AF124" i="3"/>
  <c r="AW124" i="3"/>
  <c r="BN124" i="3"/>
  <c r="T124" i="3"/>
  <c r="AK124" i="3"/>
  <c r="BB124" i="3"/>
  <c r="BO124" i="3"/>
  <c r="Y124" i="3"/>
  <c r="AP124" i="3"/>
  <c r="BC124" i="3"/>
  <c r="AR124" i="3"/>
  <c r="BI124" i="3"/>
  <c r="AA124" i="3"/>
  <c r="AV124" i="3"/>
  <c r="BM124" i="3"/>
  <c r="AE124" i="3"/>
  <c r="AJ124" i="3"/>
  <c r="BA124" i="3"/>
  <c r="S124" i="3"/>
  <c r="X124" i="3"/>
  <c r="AO124" i="3"/>
  <c r="BF124" i="3"/>
  <c r="BH124" i="3"/>
  <c r="AD124" i="3"/>
  <c r="AQ124" i="3"/>
  <c r="BL124" i="3"/>
  <c r="AH124" i="3"/>
  <c r="AU124" i="3"/>
  <c r="AZ124" i="3"/>
  <c r="V124" i="3"/>
  <c r="AI124" i="3"/>
  <c r="AN124" i="3"/>
  <c r="BE124" i="3"/>
  <c r="W124" i="3"/>
  <c r="R124" i="3"/>
  <c r="Q124" i="3" l="1"/>
  <c r="J125" i="3" s="1"/>
  <c r="P124" i="3"/>
  <c r="O124" i="3"/>
  <c r="K125" i="3" l="1"/>
  <c r="L125" i="3" s="1"/>
  <c r="M125" i="3" s="1"/>
  <c r="N125" i="3" l="1"/>
  <c r="BG125" i="3" l="1"/>
  <c r="AS125" i="3"/>
  <c r="AW125" i="3"/>
  <c r="BK125" i="3"/>
  <c r="V125" i="3"/>
  <c r="BE125" i="3"/>
  <c r="AY125" i="3"/>
  <c r="AK125" i="3"/>
  <c r="BD125" i="3"/>
  <c r="AM125" i="3"/>
  <c r="Y125" i="3"/>
  <c r="BJ125" i="3"/>
  <c r="X125" i="3"/>
  <c r="AH125" i="3"/>
  <c r="BH125" i="3"/>
  <c r="AB125" i="3"/>
  <c r="AL125" i="3"/>
  <c r="BA125" i="3"/>
  <c r="BO125" i="3"/>
  <c r="Z125" i="3"/>
  <c r="BM125" i="3"/>
  <c r="BC125" i="3"/>
  <c r="AO125" i="3"/>
  <c r="BL125" i="3"/>
  <c r="AN125" i="3"/>
  <c r="AE125" i="3"/>
  <c r="BB125" i="3"/>
  <c r="AF125" i="3"/>
  <c r="BI125" i="3"/>
  <c r="AD125" i="3"/>
  <c r="AC125" i="3"/>
  <c r="AU125" i="3"/>
  <c r="AV125" i="3"/>
  <c r="U125" i="3"/>
  <c r="W125" i="3"/>
  <c r="AT125" i="3"/>
  <c r="AA125" i="3"/>
  <c r="AX125" i="3"/>
  <c r="AR125" i="3"/>
  <c r="S125" i="3"/>
  <c r="AP125" i="3"/>
  <c r="T125" i="3"/>
  <c r="AZ125" i="3"/>
  <c r="AQ125" i="3"/>
  <c r="BN125" i="3"/>
  <c r="AG125" i="3"/>
  <c r="AI125" i="3"/>
  <c r="BF125" i="3"/>
  <c r="AJ125" i="3"/>
  <c r="R125" i="3"/>
  <c r="P125" i="3" l="1"/>
  <c r="O125" i="3"/>
  <c r="Q125" i="3"/>
  <c r="J126" i="3" s="1"/>
  <c r="K126" i="3" l="1"/>
  <c r="L126" i="3" s="1"/>
  <c r="M126" i="3" l="1"/>
  <c r="N126" i="3" l="1"/>
  <c r="AH126" i="3" l="1"/>
  <c r="AW126" i="3"/>
  <c r="BL126" i="3"/>
  <c r="V126" i="3"/>
  <c r="AK126" i="3"/>
  <c r="AN126" i="3"/>
  <c r="BH126" i="3"/>
  <c r="Y126" i="3"/>
  <c r="BK126" i="3"/>
  <c r="AJ126" i="3"/>
  <c r="AC126" i="3"/>
  <c r="X126" i="3"/>
  <c r="AR126" i="3"/>
  <c r="AX126" i="3"/>
  <c r="BM126" i="3"/>
  <c r="AQ126" i="3"/>
  <c r="AL126" i="3"/>
  <c r="BA126" i="3"/>
  <c r="S126" i="3"/>
  <c r="Z126" i="3"/>
  <c r="AO126" i="3"/>
  <c r="AV126" i="3"/>
  <c r="AD126" i="3"/>
  <c r="AS126" i="3"/>
  <c r="BD126" i="3"/>
  <c r="BN126" i="3"/>
  <c r="AU126" i="3"/>
  <c r="T126" i="3"/>
  <c r="BB126" i="3"/>
  <c r="W126" i="3"/>
  <c r="AY126" i="3"/>
  <c r="AP126" i="3"/>
  <c r="BE126" i="3"/>
  <c r="AA126" i="3"/>
  <c r="AT126" i="3"/>
  <c r="BI126" i="3"/>
  <c r="AI126" i="3"/>
  <c r="AG126" i="3"/>
  <c r="AF126" i="3"/>
  <c r="AZ126" i="3"/>
  <c r="U126" i="3"/>
  <c r="BC126" i="3"/>
  <c r="AB126" i="3"/>
  <c r="BF126" i="3"/>
  <c r="AE126" i="3"/>
  <c r="BG126" i="3"/>
  <c r="BJ126" i="3"/>
  <c r="AM126" i="3"/>
  <c r="BO126" i="3"/>
  <c r="R126" i="3"/>
  <c r="P126" i="3" l="1"/>
  <c r="Q126" i="3"/>
  <c r="J127" i="3" s="1"/>
  <c r="O126" i="3"/>
  <c r="K127" i="3" l="1"/>
  <c r="L127" i="3" s="1"/>
  <c r="M127" i="3" l="1"/>
  <c r="N127" i="3" l="1"/>
  <c r="AJ127" i="3" l="1"/>
  <c r="AU127" i="3"/>
  <c r="BG127" i="3"/>
  <c r="AM127" i="3"/>
  <c r="AK127" i="3"/>
  <c r="BD127" i="3"/>
  <c r="AH127" i="3"/>
  <c r="Y127" i="3"/>
  <c r="AR127" i="3"/>
  <c r="BJ127" i="3"/>
  <c r="AS127" i="3"/>
  <c r="BN127" i="3"/>
  <c r="AG127" i="3"/>
  <c r="AZ127" i="3"/>
  <c r="Z127" i="3"/>
  <c r="AC127" i="3"/>
  <c r="AX127" i="3"/>
  <c r="BA127" i="3"/>
  <c r="AT127" i="3"/>
  <c r="BK127" i="3"/>
  <c r="AO127" i="3"/>
  <c r="V127" i="3"/>
  <c r="AP127" i="3"/>
  <c r="BI127" i="3"/>
  <c r="S127" i="3"/>
  <c r="AW127" i="3"/>
  <c r="AL127" i="3"/>
  <c r="BF127" i="3"/>
  <c r="AF127" i="3"/>
  <c r="AY127" i="3"/>
  <c r="X127" i="3"/>
  <c r="W127" i="3"/>
  <c r="AI127" i="3"/>
  <c r="BE127" i="3"/>
  <c r="BB127" i="3"/>
  <c r="BO127" i="3"/>
  <c r="AV127" i="3"/>
  <c r="T127" i="3"/>
  <c r="BM127" i="3"/>
  <c r="AA127" i="3"/>
  <c r="AD127" i="3"/>
  <c r="U127" i="3"/>
  <c r="AN127" i="3"/>
  <c r="BC127" i="3"/>
  <c r="BL127" i="3"/>
  <c r="AB127" i="3"/>
  <c r="AE127" i="3"/>
  <c r="AQ127" i="3"/>
  <c r="BH127" i="3"/>
  <c r="R127" i="3"/>
  <c r="O127" i="3" l="1"/>
  <c r="P127" i="3"/>
  <c r="Q127" i="3"/>
  <c r="J128" i="3" l="1"/>
  <c r="K128" i="3" s="1"/>
  <c r="L128" i="3" s="1"/>
  <c r="M128" i="3" l="1"/>
  <c r="N128" i="3" l="1"/>
  <c r="BH128" i="3" l="1"/>
  <c r="AD128" i="3"/>
  <c r="AQ128" i="3"/>
  <c r="BL128" i="3"/>
  <c r="AH128" i="3"/>
  <c r="AU128" i="3"/>
  <c r="AZ128" i="3"/>
  <c r="V128" i="3"/>
  <c r="AI128" i="3"/>
  <c r="AN128" i="3"/>
  <c r="BE128" i="3"/>
  <c r="W128" i="3"/>
  <c r="AC128" i="3"/>
  <c r="AT128" i="3"/>
  <c r="BG128" i="3"/>
  <c r="AG128" i="3"/>
  <c r="AX128" i="3"/>
  <c r="BK128" i="3"/>
  <c r="U128" i="3"/>
  <c r="AL128" i="3"/>
  <c r="AY128" i="3"/>
  <c r="BD128" i="3"/>
  <c r="Z128" i="3"/>
  <c r="AM128" i="3"/>
  <c r="AB128" i="3"/>
  <c r="AS128" i="3"/>
  <c r="BJ128" i="3"/>
  <c r="AF128" i="3"/>
  <c r="AW128" i="3"/>
  <c r="BN128" i="3"/>
  <c r="T128" i="3"/>
  <c r="AK128" i="3"/>
  <c r="BB128" i="3"/>
  <c r="BO128" i="3"/>
  <c r="Y128" i="3"/>
  <c r="AP128" i="3"/>
  <c r="BC128" i="3"/>
  <c r="AR128" i="3"/>
  <c r="BI128" i="3"/>
  <c r="AA128" i="3"/>
  <c r="AV128" i="3"/>
  <c r="BM128" i="3"/>
  <c r="AE128" i="3"/>
  <c r="AJ128" i="3"/>
  <c r="BA128" i="3"/>
  <c r="S128" i="3"/>
  <c r="X128" i="3"/>
  <c r="AO128" i="3"/>
  <c r="BF128" i="3"/>
  <c r="R128" i="3"/>
  <c r="P128" i="3" l="1"/>
  <c r="Q128" i="3"/>
  <c r="J129" i="3" s="1"/>
  <c r="O128" i="3"/>
  <c r="K129" i="3" l="1"/>
  <c r="L129" i="3" s="1"/>
  <c r="M129" i="3" l="1"/>
  <c r="N129" i="3" l="1"/>
  <c r="BC129" i="3" l="1"/>
  <c r="U129" i="3"/>
  <c r="AL129" i="3"/>
  <c r="BG129" i="3"/>
  <c r="Y129" i="3"/>
  <c r="AP129" i="3"/>
  <c r="BK129" i="3"/>
  <c r="AC129" i="3"/>
  <c r="AT129" i="3"/>
  <c r="AY129" i="3"/>
  <c r="BL129" i="3"/>
  <c r="AH129" i="3"/>
  <c r="T129" i="3"/>
  <c r="AK129" i="3"/>
  <c r="BB129" i="3"/>
  <c r="X129" i="3"/>
  <c r="AO129" i="3"/>
  <c r="BF129" i="3"/>
  <c r="AB129" i="3"/>
  <c r="AS129" i="3"/>
  <c r="BJ129" i="3"/>
  <c r="BO129" i="3"/>
  <c r="AG129" i="3"/>
  <c r="AX129" i="3"/>
  <c r="W129" i="3"/>
  <c r="AJ129" i="3"/>
  <c r="BA129" i="3"/>
  <c r="AA129" i="3"/>
  <c r="AN129" i="3"/>
  <c r="BE129" i="3"/>
  <c r="AE129" i="3"/>
  <c r="AR129" i="3"/>
  <c r="BI129" i="3"/>
  <c r="S129" i="3"/>
  <c r="AF129" i="3"/>
  <c r="AW129" i="3"/>
  <c r="BN129" i="3"/>
  <c r="AM129" i="3"/>
  <c r="AZ129" i="3"/>
  <c r="V129" i="3"/>
  <c r="AQ129" i="3"/>
  <c r="BD129" i="3"/>
  <c r="Z129" i="3"/>
  <c r="AU129" i="3"/>
  <c r="BH129" i="3"/>
  <c r="AD129" i="3"/>
  <c r="AI129" i="3"/>
  <c r="AV129" i="3"/>
  <c r="BM129" i="3"/>
  <c r="R129" i="3"/>
  <c r="O129" i="3" l="1"/>
  <c r="P129" i="3"/>
  <c r="Q129" i="3"/>
  <c r="J130" i="3" l="1"/>
  <c r="K130" i="3" s="1"/>
  <c r="L130" i="3" s="1"/>
  <c r="M130" i="3" s="1"/>
  <c r="N130" i="3" l="1"/>
  <c r="BJ130" i="3" l="1"/>
  <c r="X130" i="3"/>
  <c r="AO130" i="3"/>
  <c r="BN130" i="3"/>
  <c r="AB130" i="3"/>
  <c r="AS130" i="3"/>
  <c r="BB130" i="3"/>
  <c r="BO130" i="3"/>
  <c r="AG130" i="3"/>
  <c r="AP130" i="3"/>
  <c r="BC130" i="3"/>
  <c r="U130" i="3"/>
  <c r="AA130" i="3"/>
  <c r="AN130" i="3"/>
  <c r="BE130" i="3"/>
  <c r="AE130" i="3"/>
  <c r="AR130" i="3"/>
  <c r="BI130" i="3"/>
  <c r="S130" i="3"/>
  <c r="AF130" i="3"/>
  <c r="AW130" i="3"/>
  <c r="BF130" i="3"/>
  <c r="T130" i="3"/>
  <c r="AK130" i="3"/>
  <c r="AD130" i="3"/>
  <c r="AQ130" i="3"/>
  <c r="BD130" i="3"/>
  <c r="AH130" i="3"/>
  <c r="AU130" i="3"/>
  <c r="BH130" i="3"/>
  <c r="V130" i="3"/>
  <c r="AI130" i="3"/>
  <c r="AV130" i="3"/>
  <c r="BM130" i="3"/>
  <c r="W130" i="3"/>
  <c r="AJ130" i="3"/>
  <c r="BA130" i="3"/>
  <c r="AT130" i="3"/>
  <c r="BG130" i="3"/>
  <c r="Y130" i="3"/>
  <c r="AX130" i="3"/>
  <c r="BK130" i="3"/>
  <c r="AC130" i="3"/>
  <c r="AL130" i="3"/>
  <c r="AY130" i="3"/>
  <c r="BL130" i="3"/>
  <c r="Z130" i="3"/>
  <c r="AM130" i="3"/>
  <c r="AZ130" i="3"/>
  <c r="R130" i="3"/>
  <c r="Q130" i="3" l="1"/>
  <c r="O130" i="3"/>
  <c r="P130" i="3"/>
  <c r="J131" i="3" l="1"/>
  <c r="K131" i="3" s="1"/>
  <c r="L131" i="3" s="1"/>
  <c r="M131" i="3" s="1"/>
  <c r="N131" i="3" l="1"/>
  <c r="AS131" i="3" l="1"/>
  <c r="BJ131" i="3"/>
  <c r="X131" i="3"/>
  <c r="Z131" i="3"/>
  <c r="AZ131" i="3"/>
  <c r="AH131" i="3"/>
  <c r="AU131" i="3"/>
  <c r="BH131" i="3"/>
  <c r="V131" i="3"/>
  <c r="AI131" i="3"/>
  <c r="AV131" i="3"/>
  <c r="AP131" i="3"/>
  <c r="BI131" i="3"/>
  <c r="AA131" i="3"/>
  <c r="AN131" i="3"/>
  <c r="BF131" i="3"/>
  <c r="AG131" i="3"/>
  <c r="AX131" i="3"/>
  <c r="BK131" i="3"/>
  <c r="U131" i="3"/>
  <c r="AL131" i="3"/>
  <c r="AY131" i="3"/>
  <c r="BL131" i="3"/>
  <c r="W131" i="3"/>
  <c r="AD131" i="3"/>
  <c r="AQ131" i="3"/>
  <c r="BD131" i="3"/>
  <c r="AM131" i="3"/>
  <c r="AW131" i="3"/>
  <c r="BN131" i="3"/>
  <c r="AB131" i="3"/>
  <c r="AK131" i="3"/>
  <c r="BB131" i="3"/>
  <c r="BO131" i="3"/>
  <c r="Y131" i="3"/>
  <c r="BC131" i="3"/>
  <c r="AC131" i="3"/>
  <c r="AT131" i="3"/>
  <c r="BG131" i="3"/>
  <c r="AO131" i="3"/>
  <c r="T131" i="3"/>
  <c r="BM131" i="3"/>
  <c r="AE131" i="3"/>
  <c r="AR131" i="3"/>
  <c r="BA131" i="3"/>
  <c r="S131" i="3"/>
  <c r="AF131" i="3"/>
  <c r="BE131" i="3"/>
  <c r="AJ131" i="3"/>
  <c r="R131" i="3"/>
  <c r="O131" i="3" l="1"/>
  <c r="Q131" i="3"/>
  <c r="P131" i="3"/>
  <c r="J132" i="3" l="1"/>
  <c r="K132" i="3" s="1"/>
  <c r="L132" i="3" s="1"/>
  <c r="M132" i="3" l="1"/>
  <c r="N132" i="3" l="1"/>
  <c r="Y132" i="3" l="1"/>
  <c r="AP132" i="3"/>
  <c r="BC132" i="3"/>
  <c r="AC132" i="3"/>
  <c r="AT132" i="3"/>
  <c r="BG132" i="3"/>
  <c r="AG132" i="3"/>
  <c r="AX132" i="3"/>
  <c r="BK132" i="3"/>
  <c r="U132" i="3"/>
  <c r="AL132" i="3"/>
  <c r="AY132" i="3"/>
  <c r="X132" i="3"/>
  <c r="AO132" i="3"/>
  <c r="BF132" i="3"/>
  <c r="AB132" i="3"/>
  <c r="AS132" i="3"/>
  <c r="BJ132" i="3"/>
  <c r="AF132" i="3"/>
  <c r="AW132" i="3"/>
  <c r="BN132" i="3"/>
  <c r="T132" i="3"/>
  <c r="AK132" i="3"/>
  <c r="BB132" i="3"/>
  <c r="BO132" i="3"/>
  <c r="AN132" i="3"/>
  <c r="BE132" i="3"/>
  <c r="W132" i="3"/>
  <c r="AR132" i="3"/>
  <c r="BI132" i="3"/>
  <c r="AA132" i="3"/>
  <c r="AV132" i="3"/>
  <c r="BM132" i="3"/>
  <c r="AE132" i="3"/>
  <c r="AJ132" i="3"/>
  <c r="BA132" i="3"/>
  <c r="S132" i="3"/>
  <c r="BD132" i="3"/>
  <c r="Z132" i="3"/>
  <c r="AM132" i="3"/>
  <c r="BH132" i="3"/>
  <c r="AD132" i="3"/>
  <c r="AQ132" i="3"/>
  <c r="BL132" i="3"/>
  <c r="AH132" i="3"/>
  <c r="AU132" i="3"/>
  <c r="AZ132" i="3"/>
  <c r="V132" i="3"/>
  <c r="AI132" i="3"/>
  <c r="R132" i="3"/>
  <c r="Q132" i="3" l="1"/>
  <c r="O132" i="3"/>
  <c r="P132" i="3"/>
  <c r="J133" i="3" l="1"/>
  <c r="K133" i="3" s="1"/>
  <c r="L133" i="3" s="1"/>
  <c r="M133" i="3" l="1"/>
  <c r="N133" i="3" l="1"/>
  <c r="AY133" i="3" l="1"/>
  <c r="BL133" i="3"/>
  <c r="AH133" i="3"/>
  <c r="AM133" i="3"/>
  <c r="AZ133" i="3"/>
  <c r="V133" i="3"/>
  <c r="AQ133" i="3"/>
  <c r="BD133" i="3"/>
  <c r="Z133" i="3"/>
  <c r="AU133" i="3"/>
  <c r="BH133" i="3"/>
  <c r="AD133" i="3"/>
  <c r="BO133" i="3"/>
  <c r="AG133" i="3"/>
  <c r="AX133" i="3"/>
  <c r="BC133" i="3"/>
  <c r="U133" i="3"/>
  <c r="AL133" i="3"/>
  <c r="BG133" i="3"/>
  <c r="Y133" i="3"/>
  <c r="AP133" i="3"/>
  <c r="BK133" i="3"/>
  <c r="AC133" i="3"/>
  <c r="AT133" i="3"/>
  <c r="S133" i="3"/>
  <c r="AF133" i="3"/>
  <c r="AW133" i="3"/>
  <c r="BN133" i="3"/>
  <c r="T133" i="3"/>
  <c r="AK133" i="3"/>
  <c r="BB133" i="3"/>
  <c r="X133" i="3"/>
  <c r="AO133" i="3"/>
  <c r="BF133" i="3"/>
  <c r="AB133" i="3"/>
  <c r="AS133" i="3"/>
  <c r="BJ133" i="3"/>
  <c r="AI133" i="3"/>
  <c r="AV133" i="3"/>
  <c r="BM133" i="3"/>
  <c r="W133" i="3"/>
  <c r="AJ133" i="3"/>
  <c r="BA133" i="3"/>
  <c r="AA133" i="3"/>
  <c r="AN133" i="3"/>
  <c r="BE133" i="3"/>
  <c r="AE133" i="3"/>
  <c r="AR133" i="3"/>
  <c r="BI133" i="3"/>
  <c r="R133" i="3"/>
  <c r="P133" i="3" l="1"/>
  <c r="Q133" i="3"/>
  <c r="J134" i="3" s="1"/>
  <c r="O133" i="3"/>
  <c r="K134" i="3" l="1"/>
  <c r="L134" i="3" s="1"/>
  <c r="M134" i="3" l="1"/>
  <c r="N134" i="3" l="1"/>
  <c r="BF134" i="3" l="1"/>
  <c r="T134" i="3"/>
  <c r="AK134" i="3"/>
  <c r="BJ134" i="3"/>
  <c r="X134" i="3"/>
  <c r="AO134" i="3"/>
  <c r="BN134" i="3"/>
  <c r="AB134" i="3"/>
  <c r="AS134" i="3"/>
  <c r="BB134" i="3"/>
  <c r="BO134" i="3"/>
  <c r="AG134" i="3"/>
  <c r="W134" i="3"/>
  <c r="AJ134" i="3"/>
  <c r="BA134" i="3"/>
  <c r="AA134" i="3"/>
  <c r="AN134" i="3"/>
  <c r="BE134" i="3"/>
  <c r="AE134" i="3"/>
  <c r="AR134" i="3"/>
  <c r="BI134" i="3"/>
  <c r="S134" i="3"/>
  <c r="AF134" i="3"/>
  <c r="AW134" i="3"/>
  <c r="Z134" i="3"/>
  <c r="AM134" i="3"/>
  <c r="AZ134" i="3"/>
  <c r="AD134" i="3"/>
  <c r="AQ134" i="3"/>
  <c r="BD134" i="3"/>
  <c r="AH134" i="3"/>
  <c r="AU134" i="3"/>
  <c r="BH134" i="3"/>
  <c r="V134" i="3"/>
  <c r="AI134" i="3"/>
  <c r="AV134" i="3"/>
  <c r="BM134" i="3"/>
  <c r="AP134" i="3"/>
  <c r="BC134" i="3"/>
  <c r="U134" i="3"/>
  <c r="AT134" i="3"/>
  <c r="BG134" i="3"/>
  <c r="Y134" i="3"/>
  <c r="AX134" i="3"/>
  <c r="BK134" i="3"/>
  <c r="AC134" i="3"/>
  <c r="AL134" i="3"/>
  <c r="AY134" i="3"/>
  <c r="BL134" i="3"/>
  <c r="R134" i="3"/>
  <c r="O134" i="3" l="1"/>
  <c r="Q134" i="3"/>
  <c r="P134" i="3"/>
  <c r="J135" i="3" l="1"/>
  <c r="K135" i="3" s="1"/>
  <c r="L135" i="3" s="1"/>
  <c r="M135" i="3" l="1"/>
  <c r="N135" i="3" l="1"/>
  <c r="BE135" i="3" l="1"/>
  <c r="W135" i="3"/>
  <c r="AJ135" i="3"/>
  <c r="BB135" i="3"/>
  <c r="AC135" i="3"/>
  <c r="AT135" i="3"/>
  <c r="BG135" i="3"/>
  <c r="AG135" i="3"/>
  <c r="AX135" i="3"/>
  <c r="BK135" i="3"/>
  <c r="U135" i="3"/>
  <c r="AY135" i="3"/>
  <c r="Z135" i="3"/>
  <c r="AM135" i="3"/>
  <c r="AZ135" i="3"/>
  <c r="AI135" i="3"/>
  <c r="AS135" i="3"/>
  <c r="BJ135" i="3"/>
  <c r="X135" i="3"/>
  <c r="AW135" i="3"/>
  <c r="BN135" i="3"/>
  <c r="AB135" i="3"/>
  <c r="BA135" i="3"/>
  <c r="AF135" i="3"/>
  <c r="Y135" i="3"/>
  <c r="AP135" i="3"/>
  <c r="BC135" i="3"/>
  <c r="AK135" i="3"/>
  <c r="BO135" i="3"/>
  <c r="BI135" i="3"/>
  <c r="AA135" i="3"/>
  <c r="AN135" i="3"/>
  <c r="BM135" i="3"/>
  <c r="AE135" i="3"/>
  <c r="AR135" i="3"/>
  <c r="AL135" i="3"/>
  <c r="BL135" i="3"/>
  <c r="AO135" i="3"/>
  <c r="BF135" i="3"/>
  <c r="T135" i="3"/>
  <c r="V135" i="3"/>
  <c r="AV135" i="3"/>
  <c r="AD135" i="3"/>
  <c r="AQ135" i="3"/>
  <c r="BD135" i="3"/>
  <c r="AH135" i="3"/>
  <c r="AU135" i="3"/>
  <c r="BH135" i="3"/>
  <c r="S135" i="3"/>
  <c r="R135" i="3"/>
  <c r="Q135" i="3" l="1"/>
  <c r="P135" i="3"/>
  <c r="O135" i="3"/>
  <c r="J136" i="3" l="1"/>
  <c r="K136" i="3" s="1"/>
  <c r="L136" i="3" s="1"/>
  <c r="M136" i="3" l="1"/>
  <c r="N136" i="3" l="1"/>
  <c r="BD136" i="3" l="1"/>
  <c r="Z136" i="3"/>
  <c r="AM136" i="3"/>
  <c r="BH136" i="3"/>
  <c r="AD136" i="3"/>
  <c r="AQ136" i="3"/>
  <c r="BL136" i="3"/>
  <c r="AH136" i="3"/>
  <c r="AU136" i="3"/>
  <c r="AZ136" i="3"/>
  <c r="V136" i="3"/>
  <c r="AI136" i="3"/>
  <c r="Y136" i="3"/>
  <c r="AP136" i="3"/>
  <c r="BC136" i="3"/>
  <c r="AC136" i="3"/>
  <c r="AT136" i="3"/>
  <c r="BG136" i="3"/>
  <c r="AG136" i="3"/>
  <c r="AX136" i="3"/>
  <c r="BK136" i="3"/>
  <c r="U136" i="3"/>
  <c r="AL136" i="3"/>
  <c r="AY136" i="3"/>
  <c r="X136" i="3"/>
  <c r="AO136" i="3"/>
  <c r="BF136" i="3"/>
  <c r="AB136" i="3"/>
  <c r="AS136" i="3"/>
  <c r="BJ136" i="3"/>
  <c r="AF136" i="3"/>
  <c r="AW136" i="3"/>
  <c r="BN136" i="3"/>
  <c r="T136" i="3"/>
  <c r="AK136" i="3"/>
  <c r="BB136" i="3"/>
  <c r="BO136" i="3"/>
  <c r="AR136" i="3"/>
  <c r="BM136" i="3"/>
  <c r="S136" i="3"/>
  <c r="AN136" i="3"/>
  <c r="BI136" i="3"/>
  <c r="AE136" i="3"/>
  <c r="BE136" i="3"/>
  <c r="AA136" i="3"/>
  <c r="AJ136" i="3"/>
  <c r="W136" i="3"/>
  <c r="AV136" i="3"/>
  <c r="BA136" i="3"/>
  <c r="R136" i="3"/>
  <c r="Q136" i="3" l="1"/>
  <c r="O136" i="3"/>
  <c r="P136" i="3"/>
  <c r="J137" i="3" l="1"/>
  <c r="K137" i="3" s="1"/>
  <c r="L137" i="3" s="1"/>
  <c r="M137" i="3" l="1"/>
  <c r="N137" i="3" l="1"/>
  <c r="AE137" i="3" l="1"/>
  <c r="AR137" i="3"/>
  <c r="BI137" i="3"/>
  <c r="S137" i="3"/>
  <c r="AF137" i="3"/>
  <c r="AW137" i="3"/>
  <c r="BN137" i="3"/>
  <c r="T137" i="3"/>
  <c r="AK137" i="3"/>
  <c r="BB137" i="3"/>
  <c r="X137" i="3"/>
  <c r="AO137" i="3"/>
  <c r="BF137" i="3"/>
  <c r="AU137" i="3"/>
  <c r="BH137" i="3"/>
  <c r="AD137" i="3"/>
  <c r="AI137" i="3"/>
  <c r="AV137" i="3"/>
  <c r="BM137" i="3"/>
  <c r="W137" i="3"/>
  <c r="AJ137" i="3"/>
  <c r="BA137" i="3"/>
  <c r="AA137" i="3"/>
  <c r="AN137" i="3"/>
  <c r="BE137" i="3"/>
  <c r="BK137" i="3"/>
  <c r="AC137" i="3"/>
  <c r="AT137" i="3"/>
  <c r="AY137" i="3"/>
  <c r="BL137" i="3"/>
  <c r="AH137" i="3"/>
  <c r="AM137" i="3"/>
  <c r="AZ137" i="3"/>
  <c r="V137" i="3"/>
  <c r="AQ137" i="3"/>
  <c r="BD137" i="3"/>
  <c r="Z137" i="3"/>
  <c r="AB137" i="3"/>
  <c r="AS137" i="3"/>
  <c r="BJ137" i="3"/>
  <c r="BO137" i="3"/>
  <c r="AG137" i="3"/>
  <c r="AX137" i="3"/>
  <c r="BC137" i="3"/>
  <c r="U137" i="3"/>
  <c r="AL137" i="3"/>
  <c r="BG137" i="3"/>
  <c r="Y137" i="3"/>
  <c r="AP137" i="3"/>
  <c r="R137" i="3"/>
  <c r="P137" i="3" l="1"/>
  <c r="Q137" i="3"/>
  <c r="J138" i="3" s="1"/>
  <c r="O137" i="3"/>
  <c r="K138" i="3" l="1"/>
  <c r="L138" i="3" s="1"/>
  <c r="M138" i="3" l="1"/>
  <c r="N138" i="3" l="1"/>
  <c r="V138" i="3" l="1"/>
  <c r="AI138" i="3"/>
  <c r="AV138" i="3"/>
  <c r="BM138" i="3"/>
  <c r="W138" i="3"/>
  <c r="AJ138" i="3"/>
  <c r="BA138" i="3"/>
  <c r="AA138" i="3"/>
  <c r="AN138" i="3"/>
  <c r="BE138" i="3"/>
  <c r="AE138" i="3"/>
  <c r="AR138" i="3"/>
  <c r="BI138" i="3"/>
  <c r="AL138" i="3"/>
  <c r="AY138" i="3"/>
  <c r="BL138" i="3"/>
  <c r="Z138" i="3"/>
  <c r="AM138" i="3"/>
  <c r="AZ138" i="3"/>
  <c r="AD138" i="3"/>
  <c r="AQ138" i="3"/>
  <c r="BD138" i="3"/>
  <c r="AH138" i="3"/>
  <c r="AU138" i="3"/>
  <c r="BH138" i="3"/>
  <c r="BB138" i="3"/>
  <c r="BO138" i="3"/>
  <c r="AG138" i="3"/>
  <c r="AP138" i="3"/>
  <c r="BC138" i="3"/>
  <c r="U138" i="3"/>
  <c r="AT138" i="3"/>
  <c r="BG138" i="3"/>
  <c r="Y138" i="3"/>
  <c r="AX138" i="3"/>
  <c r="BK138" i="3"/>
  <c r="AC138" i="3"/>
  <c r="S138" i="3"/>
  <c r="AF138" i="3"/>
  <c r="AW138" i="3"/>
  <c r="BF138" i="3"/>
  <c r="T138" i="3"/>
  <c r="AK138" i="3"/>
  <c r="BJ138" i="3"/>
  <c r="X138" i="3"/>
  <c r="AO138" i="3"/>
  <c r="BN138" i="3"/>
  <c r="AB138" i="3"/>
  <c r="AS138" i="3"/>
  <c r="R138" i="3"/>
  <c r="O138" i="3" l="1"/>
  <c r="P138" i="3"/>
  <c r="Q138" i="3"/>
  <c r="J139" i="3" l="1"/>
  <c r="K139" i="3" s="1"/>
  <c r="L139" i="3" s="1"/>
  <c r="M139" i="3" l="1"/>
  <c r="N139" i="3" l="1"/>
  <c r="U139" i="3" l="1"/>
  <c r="AL139" i="3"/>
  <c r="AY139" i="3"/>
  <c r="BL139" i="3"/>
  <c r="AU139" i="3"/>
  <c r="AO139" i="3"/>
  <c r="BF139" i="3"/>
  <c r="T139" i="3"/>
  <c r="AS139" i="3"/>
  <c r="BJ139" i="3"/>
  <c r="X139" i="3"/>
  <c r="AH139" i="3"/>
  <c r="AR139" i="3"/>
  <c r="AK139" i="3"/>
  <c r="BB139" i="3"/>
  <c r="BO139" i="3"/>
  <c r="AG139" i="3"/>
  <c r="AB139" i="3"/>
  <c r="BE139" i="3"/>
  <c r="W139" i="3"/>
  <c r="AJ139" i="3"/>
  <c r="BI139" i="3"/>
  <c r="AA139" i="3"/>
  <c r="AN139" i="3"/>
  <c r="AX139" i="3"/>
  <c r="BA139" i="3"/>
  <c r="S139" i="3"/>
  <c r="AF139" i="3"/>
  <c r="BM139" i="3"/>
  <c r="BH139" i="3"/>
  <c r="Z139" i="3"/>
  <c r="AM139" i="3"/>
  <c r="AZ139" i="3"/>
  <c r="AD139" i="3"/>
  <c r="AQ139" i="3"/>
  <c r="BD139" i="3"/>
  <c r="AE139" i="3"/>
  <c r="V139" i="3"/>
  <c r="AI139" i="3"/>
  <c r="AV139" i="3"/>
  <c r="BN139" i="3"/>
  <c r="Y139" i="3"/>
  <c r="AP139" i="3"/>
  <c r="BC139" i="3"/>
  <c r="AC139" i="3"/>
  <c r="AT139" i="3"/>
  <c r="BG139" i="3"/>
  <c r="AW139" i="3"/>
  <c r="BK139" i="3"/>
  <c r="R139" i="3"/>
  <c r="P139" i="3" l="1"/>
  <c r="Q139" i="3"/>
  <c r="O139" i="3"/>
  <c r="J140" i="3" l="1"/>
  <c r="K140" i="3" s="1"/>
  <c r="L140" i="3" s="1"/>
  <c r="M140" i="3" l="1"/>
  <c r="N140" i="3" l="1"/>
  <c r="X140" i="3" l="1"/>
  <c r="AO140" i="3"/>
  <c r="BF140" i="3"/>
  <c r="AB140" i="3"/>
  <c r="AS140" i="3"/>
  <c r="BJ140" i="3"/>
  <c r="AF140" i="3"/>
  <c r="AW140" i="3"/>
  <c r="BN140" i="3"/>
  <c r="T140" i="3"/>
  <c r="AK140" i="3"/>
  <c r="BB140" i="3"/>
  <c r="BO140" i="3"/>
  <c r="AN140" i="3"/>
  <c r="BE140" i="3"/>
  <c r="W140" i="3"/>
  <c r="AR140" i="3"/>
  <c r="BI140" i="3"/>
  <c r="AA140" i="3"/>
  <c r="AV140" i="3"/>
  <c r="BM140" i="3"/>
  <c r="AE140" i="3"/>
  <c r="AJ140" i="3"/>
  <c r="BA140" i="3"/>
  <c r="S140" i="3"/>
  <c r="BD140" i="3"/>
  <c r="Z140" i="3"/>
  <c r="AM140" i="3"/>
  <c r="BH140" i="3"/>
  <c r="AD140" i="3"/>
  <c r="AQ140" i="3"/>
  <c r="BL140" i="3"/>
  <c r="AH140" i="3"/>
  <c r="AU140" i="3"/>
  <c r="AZ140" i="3"/>
  <c r="V140" i="3"/>
  <c r="AI140" i="3"/>
  <c r="Y140" i="3"/>
  <c r="AP140" i="3"/>
  <c r="BC140" i="3"/>
  <c r="AC140" i="3"/>
  <c r="AT140" i="3"/>
  <c r="BG140" i="3"/>
  <c r="AG140" i="3"/>
  <c r="AX140" i="3"/>
  <c r="BK140" i="3"/>
  <c r="U140" i="3"/>
  <c r="AL140" i="3"/>
  <c r="AY140" i="3"/>
  <c r="R140" i="3"/>
  <c r="P140" i="3" l="1"/>
  <c r="O140" i="3"/>
  <c r="Q140" i="3"/>
  <c r="J141" i="3" s="1"/>
  <c r="K141" i="3" l="1"/>
  <c r="L141" i="3" s="1"/>
  <c r="M141" i="3" l="1"/>
  <c r="N141" i="3" l="1"/>
  <c r="BG141" i="3" l="1"/>
  <c r="Y141" i="3"/>
  <c r="AP141" i="3"/>
  <c r="BK141" i="3"/>
  <c r="AC141" i="3"/>
  <c r="AT141" i="3"/>
  <c r="AY141" i="3"/>
  <c r="BL141" i="3"/>
  <c r="AH141" i="3"/>
  <c r="AM141" i="3"/>
  <c r="AZ141" i="3"/>
  <c r="V141" i="3"/>
  <c r="X141" i="3"/>
  <c r="AO141" i="3"/>
  <c r="BF141" i="3"/>
  <c r="AB141" i="3"/>
  <c r="AS141" i="3"/>
  <c r="BJ141" i="3"/>
  <c r="BO141" i="3"/>
  <c r="AG141" i="3"/>
  <c r="AX141" i="3"/>
  <c r="BC141" i="3"/>
  <c r="U141" i="3"/>
  <c r="AL141" i="3"/>
  <c r="AA141" i="3"/>
  <c r="AN141" i="3"/>
  <c r="BE141" i="3"/>
  <c r="AE141" i="3"/>
  <c r="AR141" i="3"/>
  <c r="BI141" i="3"/>
  <c r="S141" i="3"/>
  <c r="AF141" i="3"/>
  <c r="AW141" i="3"/>
  <c r="BN141" i="3"/>
  <c r="T141" i="3"/>
  <c r="AK141" i="3"/>
  <c r="BB141" i="3"/>
  <c r="AQ141" i="3"/>
  <c r="BD141" i="3"/>
  <c r="Z141" i="3"/>
  <c r="AU141" i="3"/>
  <c r="BH141" i="3"/>
  <c r="AD141" i="3"/>
  <c r="AI141" i="3"/>
  <c r="AV141" i="3"/>
  <c r="BM141" i="3"/>
  <c r="W141" i="3"/>
  <c r="AJ141" i="3"/>
  <c r="BA141" i="3"/>
  <c r="R141" i="3"/>
  <c r="O141" i="3" l="1"/>
  <c r="Q141" i="3"/>
  <c r="J142" i="3" s="1"/>
  <c r="P141" i="3"/>
  <c r="K142" i="3" l="1"/>
  <c r="L142" i="3" s="1"/>
  <c r="M142" i="3" l="1"/>
  <c r="N142" i="3" l="1"/>
  <c r="AE142" i="3" l="1"/>
  <c r="AR142" i="3"/>
  <c r="BI142" i="3"/>
  <c r="S142" i="3"/>
  <c r="AF142" i="3"/>
  <c r="AW142" i="3"/>
  <c r="BF142" i="3"/>
  <c r="T142" i="3"/>
  <c r="AK142" i="3"/>
  <c r="BJ142" i="3"/>
  <c r="X142" i="3"/>
  <c r="AO142" i="3"/>
  <c r="AH142" i="3"/>
  <c r="AU142" i="3"/>
  <c r="BH142" i="3"/>
  <c r="V142" i="3"/>
  <c r="AI142" i="3"/>
  <c r="AV142" i="3"/>
  <c r="BM142" i="3"/>
  <c r="W142" i="3"/>
  <c r="AJ142" i="3"/>
  <c r="BA142" i="3"/>
  <c r="AA142" i="3"/>
  <c r="AN142" i="3"/>
  <c r="BE142" i="3"/>
  <c r="AX142" i="3"/>
  <c r="BK142" i="3"/>
  <c r="AC142" i="3"/>
  <c r="AL142" i="3"/>
  <c r="AY142" i="3"/>
  <c r="BL142" i="3"/>
  <c r="Z142" i="3"/>
  <c r="AM142" i="3"/>
  <c r="AZ142" i="3"/>
  <c r="AD142" i="3"/>
  <c r="AQ142" i="3"/>
  <c r="BD142" i="3"/>
  <c r="BN142" i="3"/>
  <c r="AB142" i="3"/>
  <c r="AS142" i="3"/>
  <c r="BB142" i="3"/>
  <c r="BO142" i="3"/>
  <c r="AG142" i="3"/>
  <c r="AP142" i="3"/>
  <c r="BC142" i="3"/>
  <c r="U142" i="3"/>
  <c r="AT142" i="3"/>
  <c r="BG142" i="3"/>
  <c r="Y142" i="3"/>
  <c r="R142" i="3"/>
  <c r="Q142" i="3" l="1"/>
  <c r="P142" i="3"/>
  <c r="O142" i="3"/>
  <c r="J143" i="3" l="1"/>
  <c r="K143" i="3" s="1"/>
  <c r="L143" i="3" s="1"/>
  <c r="M143" i="3" l="1"/>
  <c r="N143" i="3" l="1"/>
  <c r="AG143" i="3" l="1"/>
  <c r="AX143" i="3"/>
  <c r="BK143" i="3"/>
  <c r="AS143" i="3"/>
  <c r="BD143" i="3"/>
  <c r="V143" i="3"/>
  <c r="AI143" i="3"/>
  <c r="AV143" i="3"/>
  <c r="AO143" i="3"/>
  <c r="BF143" i="3"/>
  <c r="T143" i="3"/>
  <c r="AD143" i="3"/>
  <c r="AN143" i="3"/>
  <c r="AW143" i="3"/>
  <c r="BN143" i="3"/>
  <c r="AB143" i="3"/>
  <c r="AT143" i="3"/>
  <c r="U143" i="3"/>
  <c r="AL143" i="3"/>
  <c r="AY143" i="3"/>
  <c r="BL143" i="3"/>
  <c r="BE143" i="3"/>
  <c r="W143" i="3"/>
  <c r="AJ143" i="3"/>
  <c r="AA143" i="3"/>
  <c r="BM143" i="3"/>
  <c r="AE143" i="3"/>
  <c r="AR143" i="3"/>
  <c r="BJ143" i="3"/>
  <c r="AK143" i="3"/>
  <c r="BB143" i="3"/>
  <c r="BO143" i="3"/>
  <c r="BI143" i="3"/>
  <c r="Z143" i="3"/>
  <c r="AM143" i="3"/>
  <c r="AZ143" i="3"/>
  <c r="AQ143" i="3"/>
  <c r="BH143" i="3"/>
  <c r="AF143" i="3"/>
  <c r="AC143" i="3"/>
  <c r="BG143" i="3"/>
  <c r="Y143" i="3"/>
  <c r="X143" i="3"/>
  <c r="AH143" i="3"/>
  <c r="BA143" i="3"/>
  <c r="AP143" i="3"/>
  <c r="AU143" i="3"/>
  <c r="S143" i="3"/>
  <c r="BC143" i="3"/>
  <c r="R143" i="3"/>
  <c r="O143" i="3" l="1"/>
  <c r="P143" i="3"/>
  <c r="Q143" i="3"/>
  <c r="J144" i="3" l="1"/>
  <c r="K144" i="3" s="1"/>
  <c r="L144" i="3" s="1"/>
  <c r="M144" i="3" s="1"/>
  <c r="N144" i="3" l="1"/>
  <c r="AJ144" i="3" l="1"/>
  <c r="BA144" i="3"/>
  <c r="S144" i="3"/>
  <c r="X144" i="3"/>
  <c r="AO144" i="3"/>
  <c r="BF144" i="3"/>
  <c r="AB144" i="3"/>
  <c r="AS144" i="3"/>
  <c r="BJ144" i="3"/>
  <c r="AF144" i="3"/>
  <c r="AW144" i="3"/>
  <c r="BN144" i="3"/>
  <c r="AZ144" i="3"/>
  <c r="V144" i="3"/>
  <c r="AI144" i="3"/>
  <c r="AN144" i="3"/>
  <c r="BE144" i="3"/>
  <c r="W144" i="3"/>
  <c r="AR144" i="3"/>
  <c r="BI144" i="3"/>
  <c r="AA144" i="3"/>
  <c r="AV144" i="3"/>
  <c r="BM144" i="3"/>
  <c r="AE144" i="3"/>
  <c r="U144" i="3"/>
  <c r="AL144" i="3"/>
  <c r="AY144" i="3"/>
  <c r="BD144" i="3"/>
  <c r="Z144" i="3"/>
  <c r="AM144" i="3"/>
  <c r="BH144" i="3"/>
  <c r="AD144" i="3"/>
  <c r="AQ144" i="3"/>
  <c r="BL144" i="3"/>
  <c r="AH144" i="3"/>
  <c r="AU144" i="3"/>
  <c r="T144" i="3"/>
  <c r="AK144" i="3"/>
  <c r="BB144" i="3"/>
  <c r="BO144" i="3"/>
  <c r="Y144" i="3"/>
  <c r="AP144" i="3"/>
  <c r="BC144" i="3"/>
  <c r="AC144" i="3"/>
  <c r="AT144" i="3"/>
  <c r="BG144" i="3"/>
  <c r="AG144" i="3"/>
  <c r="AX144" i="3"/>
  <c r="BK144" i="3"/>
  <c r="R144" i="3"/>
  <c r="O144" i="3" l="1"/>
  <c r="Q144" i="3"/>
  <c r="P144" i="3"/>
  <c r="J145" i="3" l="1"/>
  <c r="K145" i="3" s="1"/>
  <c r="L145" i="3" s="1"/>
  <c r="M145" i="3" l="1"/>
  <c r="N145" i="3" l="1"/>
  <c r="AM145" i="3" l="1"/>
  <c r="AZ145" i="3"/>
  <c r="V145" i="3"/>
  <c r="AQ145" i="3"/>
  <c r="BD145" i="3"/>
  <c r="Z145" i="3"/>
  <c r="AU145" i="3"/>
  <c r="BH145" i="3"/>
  <c r="AD145" i="3"/>
  <c r="AI145" i="3"/>
  <c r="AV145" i="3"/>
  <c r="BM145" i="3"/>
  <c r="BC145" i="3"/>
  <c r="U145" i="3"/>
  <c r="AL145" i="3"/>
  <c r="BG145" i="3"/>
  <c r="Y145" i="3"/>
  <c r="AP145" i="3"/>
  <c r="BK145" i="3"/>
  <c r="AC145" i="3"/>
  <c r="AT145" i="3"/>
  <c r="AY145" i="3"/>
  <c r="BL145" i="3"/>
  <c r="AH145" i="3"/>
  <c r="T145" i="3"/>
  <c r="AK145" i="3"/>
  <c r="BB145" i="3"/>
  <c r="X145" i="3"/>
  <c r="AO145" i="3"/>
  <c r="BF145" i="3"/>
  <c r="AB145" i="3"/>
  <c r="AS145" i="3"/>
  <c r="BJ145" i="3"/>
  <c r="BO145" i="3"/>
  <c r="AG145" i="3"/>
  <c r="AX145" i="3"/>
  <c r="W145" i="3"/>
  <c r="AJ145" i="3"/>
  <c r="BA145" i="3"/>
  <c r="AA145" i="3"/>
  <c r="AN145" i="3"/>
  <c r="BE145" i="3"/>
  <c r="AE145" i="3"/>
  <c r="AR145" i="3"/>
  <c r="BI145" i="3"/>
  <c r="S145" i="3"/>
  <c r="AF145" i="3"/>
  <c r="AW145" i="3"/>
  <c r="BN145" i="3"/>
  <c r="R145" i="3"/>
  <c r="Q145" i="3" l="1"/>
  <c r="O145" i="3"/>
  <c r="P145" i="3"/>
  <c r="J146" i="3" l="1"/>
  <c r="K146" i="3" s="1"/>
  <c r="L146" i="3" s="1"/>
  <c r="M146" i="3" l="1"/>
  <c r="N146" i="3" l="1"/>
  <c r="BJ146" i="3" l="1"/>
  <c r="X146" i="3"/>
  <c r="AO146" i="3"/>
  <c r="BN146" i="3"/>
  <c r="AB146" i="3"/>
  <c r="AS146" i="3"/>
  <c r="BB146" i="3"/>
  <c r="BO146" i="3"/>
  <c r="AG146" i="3"/>
  <c r="AP146" i="3"/>
  <c r="BC146" i="3"/>
  <c r="U146" i="3"/>
  <c r="AA146" i="3"/>
  <c r="AN146" i="3"/>
  <c r="BE146" i="3"/>
  <c r="AE146" i="3"/>
  <c r="AR146" i="3"/>
  <c r="BI146" i="3"/>
  <c r="S146" i="3"/>
  <c r="AF146" i="3"/>
  <c r="AW146" i="3"/>
  <c r="BF146" i="3"/>
  <c r="T146" i="3"/>
  <c r="AK146" i="3"/>
  <c r="AD146" i="3"/>
  <c r="AQ146" i="3"/>
  <c r="BD146" i="3"/>
  <c r="AH146" i="3"/>
  <c r="AU146" i="3"/>
  <c r="BH146" i="3"/>
  <c r="V146" i="3"/>
  <c r="AI146" i="3"/>
  <c r="AV146" i="3"/>
  <c r="BM146" i="3"/>
  <c r="W146" i="3"/>
  <c r="AJ146" i="3"/>
  <c r="BA146" i="3"/>
  <c r="AT146" i="3"/>
  <c r="BG146" i="3"/>
  <c r="Y146" i="3"/>
  <c r="AX146" i="3"/>
  <c r="BK146" i="3"/>
  <c r="AC146" i="3"/>
  <c r="AL146" i="3"/>
  <c r="AY146" i="3"/>
  <c r="BL146" i="3"/>
  <c r="Z146" i="3"/>
  <c r="AM146" i="3"/>
  <c r="AZ146" i="3"/>
  <c r="R146" i="3"/>
  <c r="O146" i="3" l="1"/>
  <c r="P146" i="3"/>
  <c r="Q146" i="3"/>
  <c r="J147" i="3" l="1"/>
  <c r="K147" i="3" s="1"/>
  <c r="L147" i="3" s="1"/>
  <c r="M147" i="3" s="1"/>
  <c r="N147" i="3" l="1"/>
  <c r="AC147" i="3" l="1"/>
  <c r="AT147" i="3"/>
  <c r="BG147" i="3"/>
  <c r="Y147" i="3"/>
  <c r="T147" i="3"/>
  <c r="BM147" i="3"/>
  <c r="AE147" i="3"/>
  <c r="AR147" i="3"/>
  <c r="BA147" i="3"/>
  <c r="S147" i="3"/>
  <c r="AF147" i="3"/>
  <c r="BE147" i="3"/>
  <c r="AZ147" i="3"/>
  <c r="AS147" i="3"/>
  <c r="BJ147" i="3"/>
  <c r="X147" i="3"/>
  <c r="Z147" i="3"/>
  <c r="AJ147" i="3"/>
  <c r="AH147" i="3"/>
  <c r="AU147" i="3"/>
  <c r="BH147" i="3"/>
  <c r="V147" i="3"/>
  <c r="AI147" i="3"/>
  <c r="AV147" i="3"/>
  <c r="AP147" i="3"/>
  <c r="BI147" i="3"/>
  <c r="AA147" i="3"/>
  <c r="AN147" i="3"/>
  <c r="BF147" i="3"/>
  <c r="AG147" i="3"/>
  <c r="AX147" i="3"/>
  <c r="BK147" i="3"/>
  <c r="U147" i="3"/>
  <c r="AL147" i="3"/>
  <c r="AY147" i="3"/>
  <c r="BL147" i="3"/>
  <c r="W147" i="3"/>
  <c r="AD147" i="3"/>
  <c r="AQ147" i="3"/>
  <c r="BD147" i="3"/>
  <c r="AM147" i="3"/>
  <c r="AW147" i="3"/>
  <c r="BN147" i="3"/>
  <c r="AB147" i="3"/>
  <c r="AK147" i="3"/>
  <c r="BB147" i="3"/>
  <c r="BO147" i="3"/>
  <c r="AO147" i="3"/>
  <c r="BC147" i="3"/>
  <c r="R147" i="3"/>
  <c r="O147" i="3" l="1"/>
  <c r="Q147" i="3"/>
  <c r="P147" i="3"/>
  <c r="J148" i="3" l="1"/>
  <c r="K148" i="3" s="1"/>
  <c r="L148" i="3" s="1"/>
  <c r="M148" i="3" l="1"/>
  <c r="N148" i="3" l="1"/>
  <c r="AN148" i="3" l="1"/>
  <c r="BE148" i="3"/>
  <c r="W148" i="3"/>
  <c r="AR148" i="3"/>
  <c r="BI148" i="3"/>
  <c r="AA148" i="3"/>
  <c r="AV148" i="3"/>
  <c r="BM148" i="3"/>
  <c r="AE148" i="3"/>
  <c r="AJ148" i="3"/>
  <c r="BA148" i="3"/>
  <c r="S148" i="3"/>
  <c r="BD148" i="3"/>
  <c r="Z148" i="3"/>
  <c r="AM148" i="3"/>
  <c r="BH148" i="3"/>
  <c r="AD148" i="3"/>
  <c r="AQ148" i="3"/>
  <c r="BL148" i="3"/>
  <c r="AH148" i="3"/>
  <c r="AU148" i="3"/>
  <c r="AZ148" i="3"/>
  <c r="V148" i="3"/>
  <c r="AI148" i="3"/>
  <c r="Y148" i="3"/>
  <c r="AP148" i="3"/>
  <c r="BC148" i="3"/>
  <c r="AC148" i="3"/>
  <c r="AT148" i="3"/>
  <c r="BG148" i="3"/>
  <c r="AG148" i="3"/>
  <c r="AX148" i="3"/>
  <c r="BK148" i="3"/>
  <c r="U148" i="3"/>
  <c r="AL148" i="3"/>
  <c r="AY148" i="3"/>
  <c r="X148" i="3"/>
  <c r="AO148" i="3"/>
  <c r="BF148" i="3"/>
  <c r="AB148" i="3"/>
  <c r="AS148" i="3"/>
  <c r="BJ148" i="3"/>
  <c r="AF148" i="3"/>
  <c r="AW148" i="3"/>
  <c r="BN148" i="3"/>
  <c r="T148" i="3"/>
  <c r="AK148" i="3"/>
  <c r="BB148" i="3"/>
  <c r="BO148" i="3"/>
  <c r="R148" i="3"/>
  <c r="Q148" i="3" l="1"/>
  <c r="O148" i="3"/>
  <c r="P148" i="3"/>
  <c r="J149" i="3" l="1"/>
  <c r="K149" i="3" s="1"/>
  <c r="L149" i="3" s="1"/>
  <c r="M149" i="3" l="1"/>
  <c r="N149" i="3" l="1"/>
  <c r="AI149" i="3" l="1"/>
  <c r="AV149" i="3"/>
  <c r="BM149" i="3"/>
  <c r="W149" i="3"/>
  <c r="AJ149" i="3"/>
  <c r="BA149" i="3"/>
  <c r="AA149" i="3"/>
  <c r="AN149" i="3"/>
  <c r="BE149" i="3"/>
  <c r="AE149" i="3"/>
  <c r="AR149" i="3"/>
  <c r="BI149" i="3"/>
  <c r="AY149" i="3"/>
  <c r="BL149" i="3"/>
  <c r="AH149" i="3"/>
  <c r="AM149" i="3"/>
  <c r="AZ149" i="3"/>
  <c r="V149" i="3"/>
  <c r="AQ149" i="3"/>
  <c r="BD149" i="3"/>
  <c r="Z149" i="3"/>
  <c r="AU149" i="3"/>
  <c r="BH149" i="3"/>
  <c r="AD149" i="3"/>
  <c r="BO149" i="3"/>
  <c r="AG149" i="3"/>
  <c r="AX149" i="3"/>
  <c r="BC149" i="3"/>
  <c r="U149" i="3"/>
  <c r="AL149" i="3"/>
  <c r="BG149" i="3"/>
  <c r="Y149" i="3"/>
  <c r="AP149" i="3"/>
  <c r="BK149" i="3"/>
  <c r="AC149" i="3"/>
  <c r="AT149" i="3"/>
  <c r="S149" i="3"/>
  <c r="AF149" i="3"/>
  <c r="AW149" i="3"/>
  <c r="BN149" i="3"/>
  <c r="T149" i="3"/>
  <c r="AK149" i="3"/>
  <c r="BB149" i="3"/>
  <c r="X149" i="3"/>
  <c r="AO149" i="3"/>
  <c r="BF149" i="3"/>
  <c r="AB149" i="3"/>
  <c r="AS149" i="3"/>
  <c r="BJ149" i="3"/>
  <c r="R149" i="3"/>
  <c r="P149" i="3" l="1"/>
  <c r="Q149" i="3"/>
  <c r="O149" i="3"/>
  <c r="J150" i="3" l="1"/>
  <c r="K150" i="3" s="1"/>
  <c r="L150" i="3" s="1"/>
  <c r="M150" i="3" s="1"/>
  <c r="N150" i="3" l="1"/>
  <c r="BF150" i="3" l="1"/>
  <c r="T150" i="3"/>
  <c r="AK150" i="3"/>
  <c r="BJ150" i="3"/>
  <c r="X150" i="3"/>
  <c r="AO150" i="3"/>
  <c r="BN150" i="3"/>
  <c r="AB150" i="3"/>
  <c r="AS150" i="3"/>
  <c r="BB150" i="3"/>
  <c r="BO150" i="3"/>
  <c r="AG150" i="3"/>
  <c r="W150" i="3"/>
  <c r="AJ150" i="3"/>
  <c r="BA150" i="3"/>
  <c r="AA150" i="3"/>
  <c r="AN150" i="3"/>
  <c r="BE150" i="3"/>
  <c r="AE150" i="3"/>
  <c r="AR150" i="3"/>
  <c r="BI150" i="3"/>
  <c r="S150" i="3"/>
  <c r="AF150" i="3"/>
  <c r="AW150" i="3"/>
  <c r="Z150" i="3"/>
  <c r="AM150" i="3"/>
  <c r="AZ150" i="3"/>
  <c r="AD150" i="3"/>
  <c r="AQ150" i="3"/>
  <c r="BD150" i="3"/>
  <c r="AH150" i="3"/>
  <c r="AU150" i="3"/>
  <c r="BH150" i="3"/>
  <c r="V150" i="3"/>
  <c r="AI150" i="3"/>
  <c r="AV150" i="3"/>
  <c r="BM150" i="3"/>
  <c r="U150" i="3"/>
  <c r="AX150" i="3"/>
  <c r="AY150" i="3"/>
  <c r="AT150" i="3"/>
  <c r="BK150" i="3"/>
  <c r="BL150" i="3"/>
  <c r="AP150" i="3"/>
  <c r="BG150" i="3"/>
  <c r="AC150" i="3"/>
  <c r="BC150" i="3"/>
  <c r="Y150" i="3"/>
  <c r="AL150" i="3"/>
  <c r="R150" i="3"/>
  <c r="P150" i="3" l="1"/>
  <c r="O150" i="3"/>
  <c r="Q150" i="3"/>
  <c r="J151" i="3" l="1"/>
  <c r="K151" i="3" s="1"/>
  <c r="L151" i="3" s="1"/>
  <c r="M151" i="3" l="1"/>
  <c r="N151" i="3" l="1"/>
  <c r="Y151" i="3" l="1"/>
  <c r="AP151" i="3"/>
  <c r="BC151" i="3"/>
  <c r="U151" i="3"/>
  <c r="BO151" i="3"/>
  <c r="AS151" i="3"/>
  <c r="BJ151" i="3"/>
  <c r="X151" i="3"/>
  <c r="AW151" i="3"/>
  <c r="BN151" i="3"/>
  <c r="AB151" i="3"/>
  <c r="BA151" i="3"/>
  <c r="AV151" i="3"/>
  <c r="AO151" i="3"/>
  <c r="BF151" i="3"/>
  <c r="T151" i="3"/>
  <c r="V151" i="3"/>
  <c r="AF151" i="3"/>
  <c r="BI151" i="3"/>
  <c r="AA151" i="3"/>
  <c r="AN151" i="3"/>
  <c r="BM151" i="3"/>
  <c r="AE151" i="3"/>
  <c r="AR151" i="3"/>
  <c r="BB151" i="3"/>
  <c r="BE151" i="3"/>
  <c r="W151" i="3"/>
  <c r="AJ151" i="3"/>
  <c r="AL151" i="3"/>
  <c r="BL151" i="3"/>
  <c r="AD151" i="3"/>
  <c r="AQ151" i="3"/>
  <c r="BD151" i="3"/>
  <c r="AH151" i="3"/>
  <c r="AU151" i="3"/>
  <c r="BH151" i="3"/>
  <c r="AI151" i="3"/>
  <c r="Z151" i="3"/>
  <c r="AM151" i="3"/>
  <c r="AZ151" i="3"/>
  <c r="S151" i="3"/>
  <c r="AC151" i="3"/>
  <c r="AT151" i="3"/>
  <c r="BG151" i="3"/>
  <c r="AG151" i="3"/>
  <c r="AX151" i="3"/>
  <c r="BK151" i="3"/>
  <c r="AK151" i="3"/>
  <c r="AY151" i="3"/>
  <c r="R151" i="3"/>
  <c r="Q151" i="3" l="1"/>
  <c r="P151" i="3"/>
  <c r="O151" i="3"/>
  <c r="J152" i="3" l="1"/>
  <c r="K152" i="3" s="1"/>
  <c r="L152" i="3" s="1"/>
  <c r="M152" i="3" l="1"/>
  <c r="N152" i="3" l="1"/>
  <c r="AZ152" i="3" l="1"/>
  <c r="V152" i="3"/>
  <c r="AI152" i="3"/>
  <c r="AN152" i="3"/>
  <c r="BE152" i="3"/>
  <c r="W152" i="3"/>
  <c r="AR152" i="3"/>
  <c r="BI152" i="3"/>
  <c r="AA152" i="3"/>
  <c r="AV152" i="3"/>
  <c r="BM152" i="3"/>
  <c r="AE152" i="3"/>
  <c r="U152" i="3"/>
  <c r="AL152" i="3"/>
  <c r="AY152" i="3"/>
  <c r="BD152" i="3"/>
  <c r="Z152" i="3"/>
  <c r="AM152" i="3"/>
  <c r="BH152" i="3"/>
  <c r="AD152" i="3"/>
  <c r="AQ152" i="3"/>
  <c r="BL152" i="3"/>
  <c r="AH152" i="3"/>
  <c r="AU152" i="3"/>
  <c r="T152" i="3"/>
  <c r="AK152" i="3"/>
  <c r="BB152" i="3"/>
  <c r="BO152" i="3"/>
  <c r="Y152" i="3"/>
  <c r="AP152" i="3"/>
  <c r="BC152" i="3"/>
  <c r="AC152" i="3"/>
  <c r="AT152" i="3"/>
  <c r="BG152" i="3"/>
  <c r="AG152" i="3"/>
  <c r="AX152" i="3"/>
  <c r="BK152" i="3"/>
  <c r="AJ152" i="3"/>
  <c r="BA152" i="3"/>
  <c r="S152" i="3"/>
  <c r="X152" i="3"/>
  <c r="AO152" i="3"/>
  <c r="BF152" i="3"/>
  <c r="AB152" i="3"/>
  <c r="AS152" i="3"/>
  <c r="BJ152" i="3"/>
  <c r="AF152" i="3"/>
  <c r="AW152" i="3"/>
  <c r="BN152" i="3"/>
  <c r="R152" i="3"/>
  <c r="Q152" i="3" l="1"/>
  <c r="J153" i="3" s="1"/>
  <c r="P152" i="3"/>
  <c r="O152" i="3"/>
  <c r="K153" i="3" l="1"/>
  <c r="L153" i="3" s="1"/>
  <c r="M153" i="3" l="1"/>
  <c r="N153" i="3" l="1"/>
  <c r="AE153" i="3" l="1"/>
  <c r="AR153" i="3"/>
  <c r="BI153" i="3"/>
  <c r="S153" i="3"/>
  <c r="AF153" i="3"/>
  <c r="AW153" i="3"/>
  <c r="BN153" i="3"/>
  <c r="T153" i="3"/>
  <c r="AK153" i="3"/>
  <c r="BB153" i="3"/>
  <c r="X153" i="3"/>
  <c r="AO153" i="3"/>
  <c r="BF153" i="3"/>
  <c r="AU153" i="3"/>
  <c r="BH153" i="3"/>
  <c r="AD153" i="3"/>
  <c r="AI153" i="3"/>
  <c r="AV153" i="3"/>
  <c r="BM153" i="3"/>
  <c r="W153" i="3"/>
  <c r="AJ153" i="3"/>
  <c r="BA153" i="3"/>
  <c r="AA153" i="3"/>
  <c r="AN153" i="3"/>
  <c r="BE153" i="3"/>
  <c r="BK153" i="3"/>
  <c r="AC153" i="3"/>
  <c r="AT153" i="3"/>
  <c r="AY153" i="3"/>
  <c r="BL153" i="3"/>
  <c r="AH153" i="3"/>
  <c r="AM153" i="3"/>
  <c r="AZ153" i="3"/>
  <c r="V153" i="3"/>
  <c r="AQ153" i="3"/>
  <c r="BD153" i="3"/>
  <c r="Z153" i="3"/>
  <c r="AB153" i="3"/>
  <c r="AS153" i="3"/>
  <c r="BJ153" i="3"/>
  <c r="BO153" i="3"/>
  <c r="AG153" i="3"/>
  <c r="AX153" i="3"/>
  <c r="BC153" i="3"/>
  <c r="U153" i="3"/>
  <c r="AL153" i="3"/>
  <c r="BG153" i="3"/>
  <c r="Y153" i="3"/>
  <c r="AP153" i="3"/>
  <c r="R153" i="3"/>
  <c r="P153" i="3" l="1"/>
  <c r="Q153" i="3"/>
  <c r="J154" i="3" s="1"/>
  <c r="O153" i="3"/>
  <c r="K154" i="3" l="1"/>
  <c r="L154" i="3" s="1"/>
  <c r="M154" i="3" l="1"/>
  <c r="N154" i="3" l="1"/>
  <c r="AL154" i="3" l="1"/>
  <c r="X154" i="3"/>
  <c r="BI154" i="3"/>
  <c r="Z154" i="3"/>
  <c r="AM154" i="3"/>
  <c r="AW154" i="3"/>
  <c r="AD154" i="3"/>
  <c r="AQ154" i="3"/>
  <c r="BA154" i="3"/>
  <c r="AH154" i="3"/>
  <c r="T154" i="3"/>
  <c r="BE154" i="3"/>
  <c r="BB154" i="3"/>
  <c r="AN154" i="3"/>
  <c r="BK154" i="3"/>
  <c r="AP154" i="3"/>
  <c r="AB154" i="3"/>
  <c r="BM154" i="3"/>
  <c r="AT154" i="3"/>
  <c r="AF154" i="3"/>
  <c r="AU154" i="3"/>
  <c r="AX154" i="3"/>
  <c r="AJ154" i="3"/>
  <c r="BC154" i="3"/>
  <c r="S154" i="3"/>
  <c r="AC154" i="3"/>
  <c r="AY154" i="3"/>
  <c r="BF154" i="3"/>
  <c r="AR154" i="3"/>
  <c r="AV154" i="3"/>
  <c r="BJ154" i="3"/>
  <c r="U154" i="3"/>
  <c r="BD154" i="3"/>
  <c r="BN154" i="3"/>
  <c r="Y154" i="3"/>
  <c r="BL154" i="3"/>
  <c r="V154" i="3"/>
  <c r="AI154" i="3"/>
  <c r="AS154" i="3"/>
  <c r="BH154" i="3"/>
  <c r="W154" i="3"/>
  <c r="AG154" i="3"/>
  <c r="BG154" i="3"/>
  <c r="AA154" i="3"/>
  <c r="AK154" i="3"/>
  <c r="BO154" i="3"/>
  <c r="AE154" i="3"/>
  <c r="AO154" i="3"/>
  <c r="AZ154" i="3"/>
  <c r="R154" i="3"/>
  <c r="Q154" i="3" l="1"/>
  <c r="P154" i="3"/>
  <c r="O154" i="3"/>
  <c r="J155" i="3" l="1"/>
  <c r="K155" i="3" s="1"/>
  <c r="L155" i="3" s="1"/>
  <c r="M155" i="3" l="1"/>
  <c r="N155" i="3" l="1"/>
  <c r="BA155" i="3" l="1"/>
  <c r="V155" i="3"/>
  <c r="BF155" i="3"/>
  <c r="AF155" i="3"/>
  <c r="BG155" i="3"/>
  <c r="X155" i="3"/>
  <c r="BJ155" i="3"/>
  <c r="AQ155" i="3"/>
  <c r="AB155" i="3"/>
  <c r="W155" i="3"/>
  <c r="AY155" i="3"/>
  <c r="AT155" i="3"/>
  <c r="T155" i="3"/>
  <c r="BB155" i="3"/>
  <c r="AI155" i="3"/>
  <c r="BL155" i="3"/>
  <c r="Y155" i="3"/>
  <c r="AN155" i="3"/>
  <c r="AU155" i="3"/>
  <c r="AC155" i="3"/>
  <c r="AR155" i="3"/>
  <c r="BC155" i="3"/>
  <c r="AG155" i="3"/>
  <c r="BK155" i="3"/>
  <c r="U155" i="3"/>
  <c r="AJ155" i="3"/>
  <c r="AM155" i="3"/>
  <c r="BO155" i="3"/>
  <c r="AE155" i="3"/>
  <c r="AO155" i="3"/>
  <c r="BD155" i="3"/>
  <c r="AH155" i="3"/>
  <c r="AS155" i="3"/>
  <c r="BH155" i="3"/>
  <c r="AP155" i="3"/>
  <c r="BM155" i="3"/>
  <c r="AA155" i="3"/>
  <c r="AK155" i="3"/>
  <c r="AZ155" i="3"/>
  <c r="Z155" i="3"/>
  <c r="AW155" i="3"/>
  <c r="AX155" i="3"/>
  <c r="BE155" i="3"/>
  <c r="AD155" i="3"/>
  <c r="BN155" i="3"/>
  <c r="BI155" i="3"/>
  <c r="AL155" i="3"/>
  <c r="S155" i="3"/>
  <c r="AV155" i="3"/>
  <c r="R155" i="3"/>
  <c r="P155" i="3" l="1"/>
  <c r="O155" i="3"/>
  <c r="Q155" i="3"/>
  <c r="J156" i="3" s="1"/>
  <c r="K156" i="3" l="1"/>
  <c r="L156" i="3" s="1"/>
  <c r="M156" i="3" l="1"/>
  <c r="N156" i="3" l="1"/>
  <c r="Z156" i="3" l="1"/>
  <c r="AQ156" i="3"/>
  <c r="BH156" i="3"/>
  <c r="BI156" i="3"/>
  <c r="AE156" i="3"/>
  <c r="AV156" i="3"/>
  <c r="AW156" i="3"/>
  <c r="BN156" i="3"/>
  <c r="AJ156" i="3"/>
  <c r="Y156" i="3"/>
  <c r="AP156" i="3"/>
  <c r="BG156" i="3"/>
  <c r="T156" i="3"/>
  <c r="AD156" i="3"/>
  <c r="AU156" i="3"/>
  <c r="BL156" i="3"/>
  <c r="BM156" i="3"/>
  <c r="AI156" i="3"/>
  <c r="AZ156" i="3"/>
  <c r="V156" i="3"/>
  <c r="AM156" i="3"/>
  <c r="BD156" i="3"/>
  <c r="AO156" i="3"/>
  <c r="BF156" i="3"/>
  <c r="AB156" i="3"/>
  <c r="AC156" i="3"/>
  <c r="AT156" i="3"/>
  <c r="BK156" i="3"/>
  <c r="S156" i="3"/>
  <c r="AH156" i="3"/>
  <c r="AY156" i="3"/>
  <c r="U156" i="3"/>
  <c r="AL156" i="3"/>
  <c r="BC156" i="3"/>
  <c r="AS156" i="3"/>
  <c r="AX156" i="3"/>
  <c r="BB156" i="3"/>
  <c r="BE156" i="3"/>
  <c r="BJ156" i="3"/>
  <c r="BO156" i="3"/>
  <c r="W156" i="3"/>
  <c r="AA156" i="3"/>
  <c r="AF156" i="3"/>
  <c r="AK156" i="3"/>
  <c r="X156" i="3"/>
  <c r="AR156" i="3"/>
  <c r="AG156" i="3"/>
  <c r="BA156" i="3"/>
  <c r="AN156" i="3"/>
  <c r="R156" i="3"/>
  <c r="P156" i="3" l="1"/>
  <c r="Q156" i="3"/>
  <c r="O156" i="3"/>
  <c r="J157" i="3" l="1"/>
  <c r="K157" i="3" s="1"/>
  <c r="L157" i="3" s="1"/>
  <c r="M157" i="3" l="1"/>
  <c r="N157" i="3" l="1"/>
  <c r="BH157" i="3" l="1"/>
  <c r="AD157" i="3"/>
  <c r="AQ157" i="3"/>
  <c r="BL157" i="3"/>
  <c r="AH157" i="3"/>
  <c r="AU157" i="3"/>
  <c r="AZ157" i="3"/>
  <c r="V157" i="3"/>
  <c r="AI157" i="3"/>
  <c r="AN157" i="3"/>
  <c r="BE157" i="3"/>
  <c r="W157" i="3"/>
  <c r="AC157" i="3"/>
  <c r="AT157" i="3"/>
  <c r="BG157" i="3"/>
  <c r="AG157" i="3"/>
  <c r="AX157" i="3"/>
  <c r="BK157" i="3"/>
  <c r="U157" i="3"/>
  <c r="AL157" i="3"/>
  <c r="AY157" i="3"/>
  <c r="BD157" i="3"/>
  <c r="Z157" i="3"/>
  <c r="AM157" i="3"/>
  <c r="AB157" i="3"/>
  <c r="AS157" i="3"/>
  <c r="BJ157" i="3"/>
  <c r="AF157" i="3"/>
  <c r="AW157" i="3"/>
  <c r="BN157" i="3"/>
  <c r="T157" i="3"/>
  <c r="AK157" i="3"/>
  <c r="BB157" i="3"/>
  <c r="BO157" i="3"/>
  <c r="Y157" i="3"/>
  <c r="AP157" i="3"/>
  <c r="BC157" i="3"/>
  <c r="AR157" i="3"/>
  <c r="BI157" i="3"/>
  <c r="AA157" i="3"/>
  <c r="AV157" i="3"/>
  <c r="BM157" i="3"/>
  <c r="AE157" i="3"/>
  <c r="AJ157" i="3"/>
  <c r="BA157" i="3"/>
  <c r="S157" i="3"/>
  <c r="X157" i="3"/>
  <c r="AO157" i="3"/>
  <c r="BF157" i="3"/>
  <c r="R157" i="3"/>
  <c r="O157" i="3" l="1"/>
  <c r="Q157" i="3"/>
  <c r="P157" i="3"/>
  <c r="J158" i="3" l="1"/>
  <c r="K158" i="3" s="1"/>
  <c r="L158" i="3" s="1"/>
  <c r="M158" i="3" l="1"/>
  <c r="N158" i="3" l="1"/>
  <c r="BK158" i="3" l="1"/>
  <c r="AC158" i="3"/>
  <c r="AT158" i="3"/>
  <c r="AY158" i="3"/>
  <c r="BL158" i="3"/>
  <c r="AH158" i="3"/>
  <c r="AM158" i="3"/>
  <c r="AZ158" i="3"/>
  <c r="V158" i="3"/>
  <c r="AQ158" i="3"/>
  <c r="BD158" i="3"/>
  <c r="Z158" i="3"/>
  <c r="AB158" i="3"/>
  <c r="AS158" i="3"/>
  <c r="BJ158" i="3"/>
  <c r="BO158" i="3"/>
  <c r="AG158" i="3"/>
  <c r="AX158" i="3"/>
  <c r="BC158" i="3"/>
  <c r="U158" i="3"/>
  <c r="AL158" i="3"/>
  <c r="BG158" i="3"/>
  <c r="Y158" i="3"/>
  <c r="AP158" i="3"/>
  <c r="AE158" i="3"/>
  <c r="AR158" i="3"/>
  <c r="BI158" i="3"/>
  <c r="S158" i="3"/>
  <c r="AF158" i="3"/>
  <c r="AW158" i="3"/>
  <c r="BN158" i="3"/>
  <c r="T158" i="3"/>
  <c r="AK158" i="3"/>
  <c r="BB158" i="3"/>
  <c r="X158" i="3"/>
  <c r="AO158" i="3"/>
  <c r="BF158" i="3"/>
  <c r="AU158" i="3"/>
  <c r="BH158" i="3"/>
  <c r="AD158" i="3"/>
  <c r="AI158" i="3"/>
  <c r="AV158" i="3"/>
  <c r="BM158" i="3"/>
  <c r="W158" i="3"/>
  <c r="AJ158" i="3"/>
  <c r="BA158" i="3"/>
  <c r="AA158" i="3"/>
  <c r="AN158" i="3"/>
  <c r="BE158" i="3"/>
  <c r="R158" i="3"/>
  <c r="O158" i="3" l="1"/>
  <c r="P158" i="3"/>
  <c r="Q158" i="3"/>
  <c r="J159" i="3" l="1"/>
  <c r="K159" i="3" s="1"/>
  <c r="L159" i="3" s="1"/>
  <c r="M159" i="3" l="1"/>
  <c r="N159" i="3" l="1"/>
  <c r="AX159" i="3" l="1"/>
  <c r="BK159" i="3"/>
  <c r="AC159" i="3"/>
  <c r="BJ159" i="3"/>
  <c r="AO159" i="3"/>
  <c r="S159" i="3"/>
  <c r="AF159" i="3"/>
  <c r="AW159" i="3"/>
  <c r="BF159" i="3"/>
  <c r="T159" i="3"/>
  <c r="AK159" i="3"/>
  <c r="BG159" i="3"/>
  <c r="BN159" i="3"/>
  <c r="AB159" i="3"/>
  <c r="AS159" i="3"/>
  <c r="AQ159" i="3"/>
  <c r="V159" i="3"/>
  <c r="AI159" i="3"/>
  <c r="AV159" i="3"/>
  <c r="BM159" i="3"/>
  <c r="W159" i="3"/>
  <c r="AJ159" i="3"/>
  <c r="BA159" i="3"/>
  <c r="AN159" i="3"/>
  <c r="AE159" i="3"/>
  <c r="AR159" i="3"/>
  <c r="BI159" i="3"/>
  <c r="X159" i="3"/>
  <c r="AL159" i="3"/>
  <c r="AY159" i="3"/>
  <c r="BL159" i="3"/>
  <c r="Z159" i="3"/>
  <c r="AM159" i="3"/>
  <c r="AZ159" i="3"/>
  <c r="AD159" i="3"/>
  <c r="Y159" i="3"/>
  <c r="AH159" i="3"/>
  <c r="AU159" i="3"/>
  <c r="BH159" i="3"/>
  <c r="AT159" i="3"/>
  <c r="BD159" i="3"/>
  <c r="BB159" i="3"/>
  <c r="BO159" i="3"/>
  <c r="AG159" i="3"/>
  <c r="AP159" i="3"/>
  <c r="BC159" i="3"/>
  <c r="U159" i="3"/>
  <c r="AA159" i="3"/>
  <c r="BE159" i="3"/>
  <c r="R159" i="3"/>
  <c r="O159" i="3" l="1"/>
  <c r="P159" i="3"/>
  <c r="Q159" i="3"/>
  <c r="J160" i="3" s="1"/>
  <c r="K160" i="3" l="1"/>
  <c r="L160" i="3" s="1"/>
  <c r="M160" i="3" s="1"/>
  <c r="N160" i="3" l="1"/>
  <c r="BA160" i="3" l="1"/>
  <c r="S160" i="3"/>
  <c r="AF160" i="3"/>
  <c r="AO160" i="3"/>
  <c r="BF160" i="3"/>
  <c r="T160" i="3"/>
  <c r="AS160" i="3"/>
  <c r="BJ160" i="3"/>
  <c r="X160" i="3"/>
  <c r="AW160" i="3"/>
  <c r="BN160" i="3"/>
  <c r="AB160" i="3"/>
  <c r="V160" i="3"/>
  <c r="AI160" i="3"/>
  <c r="AV160" i="3"/>
  <c r="BE160" i="3"/>
  <c r="W160" i="3"/>
  <c r="AJ160" i="3"/>
  <c r="BI160" i="3"/>
  <c r="AA160" i="3"/>
  <c r="AN160" i="3"/>
  <c r="BM160" i="3"/>
  <c r="AE160" i="3"/>
  <c r="AR160" i="3"/>
  <c r="AK160" i="3"/>
  <c r="BB160" i="3"/>
  <c r="BO160" i="3"/>
  <c r="Y160" i="3"/>
  <c r="AP160" i="3"/>
  <c r="BC160" i="3"/>
  <c r="AC160" i="3"/>
  <c r="AT160" i="3"/>
  <c r="BG160" i="3"/>
  <c r="AG160" i="3"/>
  <c r="AX160" i="3"/>
  <c r="BK160" i="3"/>
  <c r="U160" i="3"/>
  <c r="Z160" i="3"/>
  <c r="AQ160" i="3"/>
  <c r="BH160" i="3"/>
  <c r="AL160" i="3"/>
  <c r="AM160" i="3"/>
  <c r="BD160" i="3"/>
  <c r="AY160" i="3"/>
  <c r="AZ160" i="3"/>
  <c r="AH160" i="3"/>
  <c r="BL160" i="3"/>
  <c r="AD160" i="3"/>
  <c r="AU160" i="3"/>
  <c r="R160" i="3"/>
  <c r="O160" i="3" l="1"/>
  <c r="Q160" i="3"/>
  <c r="J161" i="3" s="1"/>
  <c r="P160" i="3"/>
  <c r="K161" i="3" l="1"/>
  <c r="L161" i="3" s="1"/>
  <c r="M161" i="3" l="1"/>
  <c r="N161" i="3" l="1"/>
  <c r="AN161" i="3" l="1"/>
  <c r="BE161" i="3"/>
  <c r="W161" i="3"/>
  <c r="AR161" i="3"/>
  <c r="BI161" i="3"/>
  <c r="AA161" i="3"/>
  <c r="AV161" i="3"/>
  <c r="BM161" i="3"/>
  <c r="AE161" i="3"/>
  <c r="AJ161" i="3"/>
  <c r="BA161" i="3"/>
  <c r="S161" i="3"/>
  <c r="BD161" i="3"/>
  <c r="Z161" i="3"/>
  <c r="AM161" i="3"/>
  <c r="BH161" i="3"/>
  <c r="AD161" i="3"/>
  <c r="AQ161" i="3"/>
  <c r="BL161" i="3"/>
  <c r="AH161" i="3"/>
  <c r="AU161" i="3"/>
  <c r="AZ161" i="3"/>
  <c r="V161" i="3"/>
  <c r="AI161" i="3"/>
  <c r="Y161" i="3"/>
  <c r="AP161" i="3"/>
  <c r="BC161" i="3"/>
  <c r="AC161" i="3"/>
  <c r="AT161" i="3"/>
  <c r="BG161" i="3"/>
  <c r="AG161" i="3"/>
  <c r="AX161" i="3"/>
  <c r="BK161" i="3"/>
  <c r="U161" i="3"/>
  <c r="AL161" i="3"/>
  <c r="AY161" i="3"/>
  <c r="X161" i="3"/>
  <c r="AO161" i="3"/>
  <c r="BF161" i="3"/>
  <c r="AB161" i="3"/>
  <c r="AS161" i="3"/>
  <c r="BJ161" i="3"/>
  <c r="AF161" i="3"/>
  <c r="AW161" i="3"/>
  <c r="BN161" i="3"/>
  <c r="T161" i="3"/>
  <c r="AK161" i="3"/>
  <c r="BB161" i="3"/>
  <c r="BO161" i="3"/>
  <c r="R161" i="3"/>
  <c r="Q161" i="3" l="1"/>
  <c r="O161" i="3"/>
  <c r="P161" i="3"/>
  <c r="J162" i="3" l="1"/>
  <c r="K162" i="3" s="1"/>
  <c r="L162" i="3" s="1"/>
  <c r="M162" i="3" l="1"/>
  <c r="N162" i="3" l="1"/>
  <c r="BG162" i="3" l="1"/>
  <c r="Y162" i="3"/>
  <c r="AP162" i="3"/>
  <c r="BK162" i="3"/>
  <c r="AC162" i="3"/>
  <c r="AT162" i="3"/>
  <c r="AY162" i="3"/>
  <c r="BL162" i="3"/>
  <c r="AH162" i="3"/>
  <c r="AM162" i="3"/>
  <c r="AZ162" i="3"/>
  <c r="V162" i="3"/>
  <c r="X162" i="3"/>
  <c r="AO162" i="3"/>
  <c r="BF162" i="3"/>
  <c r="AB162" i="3"/>
  <c r="AS162" i="3"/>
  <c r="BJ162" i="3"/>
  <c r="BO162" i="3"/>
  <c r="AG162" i="3"/>
  <c r="AX162" i="3"/>
  <c r="BC162" i="3"/>
  <c r="U162" i="3"/>
  <c r="AL162" i="3"/>
  <c r="AA162" i="3"/>
  <c r="AN162" i="3"/>
  <c r="BE162" i="3"/>
  <c r="AE162" i="3"/>
  <c r="AR162" i="3"/>
  <c r="BI162" i="3"/>
  <c r="S162" i="3"/>
  <c r="AF162" i="3"/>
  <c r="AW162" i="3"/>
  <c r="BN162" i="3"/>
  <c r="T162" i="3"/>
  <c r="AK162" i="3"/>
  <c r="BB162" i="3"/>
  <c r="AQ162" i="3"/>
  <c r="BD162" i="3"/>
  <c r="Z162" i="3"/>
  <c r="AU162" i="3"/>
  <c r="BH162" i="3"/>
  <c r="AD162" i="3"/>
  <c r="AI162" i="3"/>
  <c r="AV162" i="3"/>
  <c r="BM162" i="3"/>
  <c r="W162" i="3"/>
  <c r="AJ162" i="3"/>
  <c r="BA162" i="3"/>
  <c r="R162" i="3"/>
  <c r="P162" i="3" l="1"/>
  <c r="Q162" i="3"/>
  <c r="J163" i="3" s="1"/>
  <c r="O162" i="3"/>
  <c r="K163" i="3" l="1"/>
  <c r="L163" i="3" s="1"/>
  <c r="M163" i="3" l="1"/>
  <c r="N163" i="3" l="1"/>
  <c r="AT163" i="3" l="1"/>
  <c r="BG163" i="3"/>
  <c r="Y163" i="3"/>
  <c r="W163" i="3"/>
  <c r="BA163" i="3"/>
  <c r="AE163" i="3"/>
  <c r="AR163" i="3"/>
  <c r="BI163" i="3"/>
  <c r="S163" i="3"/>
  <c r="AF163" i="3"/>
  <c r="AW163" i="3"/>
  <c r="AM163" i="3"/>
  <c r="BJ163" i="3"/>
  <c r="X163" i="3"/>
  <c r="AO163" i="3"/>
  <c r="BC163" i="3"/>
  <c r="AH163" i="3"/>
  <c r="AU163" i="3"/>
  <c r="BH163" i="3"/>
  <c r="V163" i="3"/>
  <c r="AI163" i="3"/>
  <c r="AV163" i="3"/>
  <c r="BM163" i="3"/>
  <c r="T163" i="3"/>
  <c r="AA163" i="3"/>
  <c r="AN163" i="3"/>
  <c r="BE163" i="3"/>
  <c r="AJ163" i="3"/>
  <c r="AX163" i="3"/>
  <c r="BK163" i="3"/>
  <c r="AC163" i="3"/>
  <c r="AL163" i="3"/>
  <c r="AY163" i="3"/>
  <c r="BL163" i="3"/>
  <c r="AP163" i="3"/>
  <c r="AZ163" i="3"/>
  <c r="AD163" i="3"/>
  <c r="AQ163" i="3"/>
  <c r="BD163" i="3"/>
  <c r="Z163" i="3"/>
  <c r="U163" i="3"/>
  <c r="BN163" i="3"/>
  <c r="AB163" i="3"/>
  <c r="AS163" i="3"/>
  <c r="BB163" i="3"/>
  <c r="BO163" i="3"/>
  <c r="AG163" i="3"/>
  <c r="BF163" i="3"/>
  <c r="AK163" i="3"/>
  <c r="R163" i="3"/>
  <c r="O163" i="3" l="1"/>
  <c r="Q163" i="3"/>
  <c r="P163" i="3"/>
  <c r="J164" i="3" l="1"/>
  <c r="K164" i="3" s="1"/>
  <c r="L164" i="3" s="1"/>
  <c r="M164" i="3" l="1"/>
  <c r="N164" i="3" l="1"/>
  <c r="AH164" i="3" l="1"/>
  <c r="AU164" i="3"/>
  <c r="BH164" i="3"/>
  <c r="V164" i="3"/>
  <c r="AI164" i="3"/>
  <c r="AV164" i="3"/>
  <c r="BE164" i="3"/>
  <c r="W164" i="3"/>
  <c r="AJ164" i="3"/>
  <c r="BI164" i="3"/>
  <c r="AA164" i="3"/>
  <c r="AN164" i="3"/>
  <c r="AG164" i="3"/>
  <c r="AX164" i="3"/>
  <c r="BK164" i="3"/>
  <c r="U164" i="3"/>
  <c r="AL164" i="3"/>
  <c r="AY164" i="3"/>
  <c r="BL164" i="3"/>
  <c r="Z164" i="3"/>
  <c r="AM164" i="3"/>
  <c r="AZ164" i="3"/>
  <c r="AD164" i="3"/>
  <c r="AQ164" i="3"/>
  <c r="BD164" i="3"/>
  <c r="AW164" i="3"/>
  <c r="BN164" i="3"/>
  <c r="AB164" i="3"/>
  <c r="AK164" i="3"/>
  <c r="BB164" i="3"/>
  <c r="BO164" i="3"/>
  <c r="Y164" i="3"/>
  <c r="AP164" i="3"/>
  <c r="BC164" i="3"/>
  <c r="AC164" i="3"/>
  <c r="AT164" i="3"/>
  <c r="BG164" i="3"/>
  <c r="BM164" i="3"/>
  <c r="AE164" i="3"/>
  <c r="AR164" i="3"/>
  <c r="BA164" i="3"/>
  <c r="S164" i="3"/>
  <c r="AF164" i="3"/>
  <c r="AO164" i="3"/>
  <c r="BF164" i="3"/>
  <c r="T164" i="3"/>
  <c r="AS164" i="3"/>
  <c r="BJ164" i="3"/>
  <c r="X164" i="3"/>
  <c r="R164" i="3"/>
  <c r="Q164" i="3" l="1"/>
  <c r="O164" i="3"/>
  <c r="P164" i="3"/>
  <c r="J165" i="3" l="1"/>
  <c r="K165" i="3" s="1"/>
  <c r="L165" i="3" s="1"/>
  <c r="M165" i="3" s="1"/>
  <c r="N165" i="3" l="1"/>
  <c r="AJ165" i="3" l="1"/>
  <c r="BA165" i="3"/>
  <c r="S165" i="3"/>
  <c r="X165" i="3"/>
  <c r="AO165" i="3"/>
  <c r="BF165" i="3"/>
  <c r="AB165" i="3"/>
  <c r="AS165" i="3"/>
  <c r="BJ165" i="3"/>
  <c r="AF165" i="3"/>
  <c r="AW165" i="3"/>
  <c r="BN165" i="3"/>
  <c r="AZ165" i="3"/>
  <c r="V165" i="3"/>
  <c r="AI165" i="3"/>
  <c r="AN165" i="3"/>
  <c r="BE165" i="3"/>
  <c r="W165" i="3"/>
  <c r="AR165" i="3"/>
  <c r="BI165" i="3"/>
  <c r="AA165" i="3"/>
  <c r="AV165" i="3"/>
  <c r="BM165" i="3"/>
  <c r="AE165" i="3"/>
  <c r="U165" i="3"/>
  <c r="AL165" i="3"/>
  <c r="AY165" i="3"/>
  <c r="BD165" i="3"/>
  <c r="Z165" i="3"/>
  <c r="AM165" i="3"/>
  <c r="BH165" i="3"/>
  <c r="AD165" i="3"/>
  <c r="AQ165" i="3"/>
  <c r="BL165" i="3"/>
  <c r="AH165" i="3"/>
  <c r="AU165" i="3"/>
  <c r="T165" i="3"/>
  <c r="AK165" i="3"/>
  <c r="BB165" i="3"/>
  <c r="BO165" i="3"/>
  <c r="Y165" i="3"/>
  <c r="AP165" i="3"/>
  <c r="BC165" i="3"/>
  <c r="AC165" i="3"/>
  <c r="AT165" i="3"/>
  <c r="BG165" i="3"/>
  <c r="AG165" i="3"/>
  <c r="AX165" i="3"/>
  <c r="BK165" i="3"/>
  <c r="R165" i="3"/>
  <c r="P165" i="3" l="1"/>
  <c r="Q165" i="3"/>
  <c r="O165" i="3"/>
  <c r="J166" i="3" l="1"/>
  <c r="K166" i="3" s="1"/>
  <c r="L166" i="3" s="1"/>
  <c r="M166" i="3" s="1"/>
  <c r="N166" i="3" l="1"/>
  <c r="AM166" i="3" l="1"/>
  <c r="AZ166" i="3"/>
  <c r="V166" i="3"/>
  <c r="AQ166" i="3"/>
  <c r="BD166" i="3"/>
  <c r="Z166" i="3"/>
  <c r="AU166" i="3"/>
  <c r="BH166" i="3"/>
  <c r="AD166" i="3"/>
  <c r="AI166" i="3"/>
  <c r="AV166" i="3"/>
  <c r="BM166" i="3"/>
  <c r="BC166" i="3"/>
  <c r="U166" i="3"/>
  <c r="AL166" i="3"/>
  <c r="BG166" i="3"/>
  <c r="Y166" i="3"/>
  <c r="AP166" i="3"/>
  <c r="BK166" i="3"/>
  <c r="AC166" i="3"/>
  <c r="AT166" i="3"/>
  <c r="AY166" i="3"/>
  <c r="BL166" i="3"/>
  <c r="AH166" i="3"/>
  <c r="T166" i="3"/>
  <c r="AK166" i="3"/>
  <c r="BB166" i="3"/>
  <c r="X166" i="3"/>
  <c r="AO166" i="3"/>
  <c r="BF166" i="3"/>
  <c r="AB166" i="3"/>
  <c r="AS166" i="3"/>
  <c r="BJ166" i="3"/>
  <c r="BO166" i="3"/>
  <c r="AG166" i="3"/>
  <c r="AX166" i="3"/>
  <c r="W166" i="3"/>
  <c r="AJ166" i="3"/>
  <c r="BA166" i="3"/>
  <c r="AA166" i="3"/>
  <c r="AN166" i="3"/>
  <c r="BE166" i="3"/>
  <c r="AE166" i="3"/>
  <c r="AR166" i="3"/>
  <c r="BI166" i="3"/>
  <c r="S166" i="3"/>
  <c r="AF166" i="3"/>
  <c r="AW166" i="3"/>
  <c r="BN166" i="3"/>
  <c r="R166" i="3"/>
  <c r="O166" i="3" l="1"/>
  <c r="P166" i="3"/>
  <c r="Q166" i="3"/>
  <c r="J167" i="3" s="1"/>
  <c r="K167" i="3" l="1"/>
  <c r="L167" i="3" s="1"/>
  <c r="M167" i="3" l="1"/>
  <c r="N167" i="3" l="1"/>
  <c r="W167" i="3" l="1"/>
  <c r="AJ167" i="3"/>
  <c r="BA167" i="3"/>
  <c r="AF167" i="3"/>
  <c r="AT167" i="3"/>
  <c r="BG167" i="3"/>
  <c r="Y167" i="3"/>
  <c r="AX167" i="3"/>
  <c r="BK167" i="3"/>
  <c r="AC167" i="3"/>
  <c r="BB167" i="3"/>
  <c r="AG167" i="3"/>
  <c r="Z167" i="3"/>
  <c r="AM167" i="3"/>
  <c r="AZ167" i="3"/>
  <c r="AL167" i="3"/>
  <c r="BL167" i="3"/>
  <c r="BJ167" i="3"/>
  <c r="X167" i="3"/>
  <c r="AO167" i="3"/>
  <c r="BN167" i="3"/>
  <c r="AB167" i="3"/>
  <c r="AS167" i="3"/>
  <c r="AI167" i="3"/>
  <c r="BM167" i="3"/>
  <c r="AP167" i="3"/>
  <c r="BC167" i="3"/>
  <c r="U167" i="3"/>
  <c r="S167" i="3"/>
  <c r="AW167" i="3"/>
  <c r="AA167" i="3"/>
  <c r="AN167" i="3"/>
  <c r="BE167" i="3"/>
  <c r="AE167" i="3"/>
  <c r="AR167" i="3"/>
  <c r="BI167" i="3"/>
  <c r="BO167" i="3"/>
  <c r="BF167" i="3"/>
  <c r="T167" i="3"/>
  <c r="AK167" i="3"/>
  <c r="AY167" i="3"/>
  <c r="AD167" i="3"/>
  <c r="AQ167" i="3"/>
  <c r="BD167" i="3"/>
  <c r="AH167" i="3"/>
  <c r="AU167" i="3"/>
  <c r="BH167" i="3"/>
  <c r="V167" i="3"/>
  <c r="AV167" i="3"/>
  <c r="R167" i="3"/>
  <c r="Q167" i="3" l="1"/>
  <c r="P167" i="3"/>
  <c r="O167" i="3"/>
  <c r="J168" i="3" l="1"/>
  <c r="K168" i="3" s="1"/>
  <c r="L168" i="3" s="1"/>
  <c r="M168" i="3" l="1"/>
  <c r="N168" i="3" l="1"/>
  <c r="BA168" i="3" l="1"/>
  <c r="S168" i="3"/>
  <c r="AF168" i="3"/>
  <c r="AO168" i="3"/>
  <c r="BF168" i="3"/>
  <c r="T168" i="3"/>
  <c r="AS168" i="3"/>
  <c r="BJ168" i="3"/>
  <c r="X168" i="3"/>
  <c r="AW168" i="3"/>
  <c r="BN168" i="3"/>
  <c r="AB168" i="3"/>
  <c r="V168" i="3"/>
  <c r="AI168" i="3"/>
  <c r="AV168" i="3"/>
  <c r="BE168" i="3"/>
  <c r="W168" i="3"/>
  <c r="AJ168" i="3"/>
  <c r="BI168" i="3"/>
  <c r="AA168" i="3"/>
  <c r="AN168" i="3"/>
  <c r="BM168" i="3"/>
  <c r="AE168" i="3"/>
  <c r="AR168" i="3"/>
  <c r="U168" i="3"/>
  <c r="AL168" i="3"/>
  <c r="AY168" i="3"/>
  <c r="BL168" i="3"/>
  <c r="Z168" i="3"/>
  <c r="AM168" i="3"/>
  <c r="AZ168" i="3"/>
  <c r="AD168" i="3"/>
  <c r="AQ168" i="3"/>
  <c r="BD168" i="3"/>
  <c r="AH168" i="3"/>
  <c r="AU168" i="3"/>
  <c r="BH168" i="3"/>
  <c r="AK168" i="3"/>
  <c r="BB168" i="3"/>
  <c r="BO168" i="3"/>
  <c r="Y168" i="3"/>
  <c r="AP168" i="3"/>
  <c r="BC168" i="3"/>
  <c r="AC168" i="3"/>
  <c r="AT168" i="3"/>
  <c r="BG168" i="3"/>
  <c r="AG168" i="3"/>
  <c r="AX168" i="3"/>
  <c r="BK168" i="3"/>
  <c r="R168" i="3"/>
  <c r="Q168" i="3" l="1"/>
  <c r="P168" i="3"/>
  <c r="O168" i="3"/>
  <c r="J169" i="3" l="1"/>
  <c r="K169" i="3" s="1"/>
  <c r="L169" i="3" s="1"/>
  <c r="M169" i="3" l="1"/>
  <c r="N169" i="3" l="1"/>
  <c r="BL169" i="3" l="1"/>
  <c r="AH169" i="3"/>
  <c r="AU169" i="3"/>
  <c r="AZ169" i="3"/>
  <c r="V169" i="3"/>
  <c r="AI169" i="3"/>
  <c r="AN169" i="3"/>
  <c r="BE169" i="3"/>
  <c r="W169" i="3"/>
  <c r="AR169" i="3"/>
  <c r="BI169" i="3"/>
  <c r="AA169" i="3"/>
  <c r="AG169" i="3"/>
  <c r="AX169" i="3"/>
  <c r="BK169" i="3"/>
  <c r="U169" i="3"/>
  <c r="AL169" i="3"/>
  <c r="AY169" i="3"/>
  <c r="BD169" i="3"/>
  <c r="Z169" i="3"/>
  <c r="AM169" i="3"/>
  <c r="BH169" i="3"/>
  <c r="AD169" i="3"/>
  <c r="AQ169" i="3"/>
  <c r="AF169" i="3"/>
  <c r="AW169" i="3"/>
  <c r="BN169" i="3"/>
  <c r="T169" i="3"/>
  <c r="AK169" i="3"/>
  <c r="BB169" i="3"/>
  <c r="BO169" i="3"/>
  <c r="Y169" i="3"/>
  <c r="AP169" i="3"/>
  <c r="BC169" i="3"/>
  <c r="AC169" i="3"/>
  <c r="AT169" i="3"/>
  <c r="BG169" i="3"/>
  <c r="AV169" i="3"/>
  <c r="BM169" i="3"/>
  <c r="AE169" i="3"/>
  <c r="AJ169" i="3"/>
  <c r="BA169" i="3"/>
  <c r="S169" i="3"/>
  <c r="X169" i="3"/>
  <c r="AO169" i="3"/>
  <c r="BF169" i="3"/>
  <c r="AB169" i="3"/>
  <c r="AS169" i="3"/>
  <c r="BJ169" i="3"/>
  <c r="R169" i="3"/>
  <c r="O169" i="3" l="1"/>
  <c r="P169" i="3"/>
  <c r="Q169" i="3"/>
  <c r="J170" i="3" s="1"/>
  <c r="K170" i="3" l="1"/>
  <c r="L170" i="3" s="1"/>
  <c r="M170" i="3" l="1"/>
  <c r="N170" i="3" l="1"/>
  <c r="S170" i="3" l="1"/>
  <c r="AF170" i="3"/>
  <c r="AW170" i="3"/>
  <c r="BN170" i="3"/>
  <c r="T170" i="3"/>
  <c r="AK170" i="3"/>
  <c r="BB170" i="3"/>
  <c r="X170" i="3"/>
  <c r="AO170" i="3"/>
  <c r="BF170" i="3"/>
  <c r="AB170" i="3"/>
  <c r="AS170" i="3"/>
  <c r="BJ170" i="3"/>
  <c r="AI170" i="3"/>
  <c r="AV170" i="3"/>
  <c r="BM170" i="3"/>
  <c r="W170" i="3"/>
  <c r="AJ170" i="3"/>
  <c r="BA170" i="3"/>
  <c r="AA170" i="3"/>
  <c r="AN170" i="3"/>
  <c r="BE170" i="3"/>
  <c r="AE170" i="3"/>
  <c r="AR170" i="3"/>
  <c r="BI170" i="3"/>
  <c r="AY170" i="3"/>
  <c r="BL170" i="3"/>
  <c r="AH170" i="3"/>
  <c r="AM170" i="3"/>
  <c r="AZ170" i="3"/>
  <c r="V170" i="3"/>
  <c r="AQ170" i="3"/>
  <c r="BD170" i="3"/>
  <c r="Z170" i="3"/>
  <c r="AU170" i="3"/>
  <c r="BH170" i="3"/>
  <c r="AD170" i="3"/>
  <c r="BO170" i="3"/>
  <c r="AG170" i="3"/>
  <c r="AX170" i="3"/>
  <c r="BC170" i="3"/>
  <c r="U170" i="3"/>
  <c r="AL170" i="3"/>
  <c r="BG170" i="3"/>
  <c r="Y170" i="3"/>
  <c r="AP170" i="3"/>
  <c r="BK170" i="3"/>
  <c r="AC170" i="3"/>
  <c r="AT170" i="3"/>
  <c r="R170" i="3"/>
  <c r="P170" i="3" l="1"/>
  <c r="Q170" i="3"/>
  <c r="O170" i="3"/>
  <c r="J171" i="3" l="1"/>
  <c r="K171" i="3" s="1"/>
  <c r="L171" i="3" s="1"/>
  <c r="M171" i="3" l="1"/>
  <c r="N171" i="3" l="1"/>
  <c r="S171" i="3" l="1"/>
  <c r="AF171" i="3"/>
  <c r="AW171" i="3"/>
  <c r="AR171" i="3"/>
  <c r="BF171" i="3"/>
  <c r="T171" i="3"/>
  <c r="AK171" i="3"/>
  <c r="AT171" i="3"/>
  <c r="BG171" i="3"/>
  <c r="Y171" i="3"/>
  <c r="AE171" i="3"/>
  <c r="AC171" i="3"/>
  <c r="V171" i="3"/>
  <c r="AI171" i="3"/>
  <c r="AV171" i="3"/>
  <c r="BM171" i="3"/>
  <c r="AS171" i="3"/>
  <c r="W171" i="3"/>
  <c r="AJ171" i="3"/>
  <c r="BA171" i="3"/>
  <c r="BJ171" i="3"/>
  <c r="X171" i="3"/>
  <c r="AO171" i="3"/>
  <c r="BK171" i="3"/>
  <c r="BI171" i="3"/>
  <c r="AL171" i="3"/>
  <c r="AY171" i="3"/>
  <c r="BL171" i="3"/>
  <c r="AH171" i="3"/>
  <c r="Z171" i="3"/>
  <c r="AM171" i="3"/>
  <c r="AZ171" i="3"/>
  <c r="BN171" i="3"/>
  <c r="AA171" i="3"/>
  <c r="AN171" i="3"/>
  <c r="BE171" i="3"/>
  <c r="AB171" i="3"/>
  <c r="BB171" i="3"/>
  <c r="BO171" i="3"/>
  <c r="AG171" i="3"/>
  <c r="AU171" i="3"/>
  <c r="AP171" i="3"/>
  <c r="BC171" i="3"/>
  <c r="U171" i="3"/>
  <c r="AD171" i="3"/>
  <c r="AQ171" i="3"/>
  <c r="BD171" i="3"/>
  <c r="AX171" i="3"/>
  <c r="BH171" i="3"/>
  <c r="R171" i="3"/>
  <c r="P171" i="3" l="1"/>
  <c r="Q171" i="3"/>
  <c r="O171" i="3"/>
  <c r="J172" i="3" l="1"/>
  <c r="K172" i="3" s="1"/>
  <c r="L172" i="3" s="1"/>
  <c r="M172" i="3" s="1"/>
  <c r="N172" i="3" l="1"/>
  <c r="BI172" i="3" l="1"/>
  <c r="AA172" i="3"/>
  <c r="AN172" i="3"/>
  <c r="BM172" i="3"/>
  <c r="AE172" i="3"/>
  <c r="AR172" i="3"/>
  <c r="BA172" i="3"/>
  <c r="S172" i="3"/>
  <c r="AF172" i="3"/>
  <c r="AO172" i="3"/>
  <c r="BF172" i="3"/>
  <c r="T172" i="3"/>
  <c r="AD172" i="3"/>
  <c r="AQ172" i="3"/>
  <c r="BD172" i="3"/>
  <c r="AH172" i="3"/>
  <c r="AU172" i="3"/>
  <c r="BH172" i="3"/>
  <c r="V172" i="3"/>
  <c r="AI172" i="3"/>
  <c r="AV172" i="3"/>
  <c r="BE172" i="3"/>
  <c r="W172" i="3"/>
  <c r="AJ172" i="3"/>
  <c r="AC172" i="3"/>
  <c r="AT172" i="3"/>
  <c r="BG172" i="3"/>
  <c r="AG172" i="3"/>
  <c r="AX172" i="3"/>
  <c r="BK172" i="3"/>
  <c r="U172" i="3"/>
  <c r="AL172" i="3"/>
  <c r="AY172" i="3"/>
  <c r="BL172" i="3"/>
  <c r="Z172" i="3"/>
  <c r="AM172" i="3"/>
  <c r="AZ172" i="3"/>
  <c r="AS172" i="3"/>
  <c r="BJ172" i="3"/>
  <c r="X172" i="3"/>
  <c r="AW172" i="3"/>
  <c r="BN172" i="3"/>
  <c r="AB172" i="3"/>
  <c r="AK172" i="3"/>
  <c r="BB172" i="3"/>
  <c r="BO172" i="3"/>
  <c r="Y172" i="3"/>
  <c r="AP172" i="3"/>
  <c r="BC172" i="3"/>
  <c r="R172" i="3"/>
  <c r="Q172" i="3" l="1"/>
  <c r="P172" i="3"/>
  <c r="O172" i="3"/>
  <c r="J173" i="3" l="1"/>
  <c r="K173" i="3" s="1"/>
  <c r="L173" i="3" s="1"/>
  <c r="M173" i="3" s="1"/>
  <c r="N173" i="3" l="1"/>
  <c r="AR173" i="3" l="1"/>
  <c r="BI173" i="3"/>
  <c r="AA173" i="3"/>
  <c r="AV173" i="3"/>
  <c r="BM173" i="3"/>
  <c r="AE173" i="3"/>
  <c r="AJ173" i="3"/>
  <c r="BA173" i="3"/>
  <c r="S173" i="3"/>
  <c r="X173" i="3"/>
  <c r="AO173" i="3"/>
  <c r="BF173" i="3"/>
  <c r="BH173" i="3"/>
  <c r="AD173" i="3"/>
  <c r="AQ173" i="3"/>
  <c r="BL173" i="3"/>
  <c r="AH173" i="3"/>
  <c r="AU173" i="3"/>
  <c r="AZ173" i="3"/>
  <c r="V173" i="3"/>
  <c r="AI173" i="3"/>
  <c r="AN173" i="3"/>
  <c r="BE173" i="3"/>
  <c r="W173" i="3"/>
  <c r="AC173" i="3"/>
  <c r="AT173" i="3"/>
  <c r="BG173" i="3"/>
  <c r="AG173" i="3"/>
  <c r="AX173" i="3"/>
  <c r="BK173" i="3"/>
  <c r="U173" i="3"/>
  <c r="AL173" i="3"/>
  <c r="AY173" i="3"/>
  <c r="BD173" i="3"/>
  <c r="Z173" i="3"/>
  <c r="AM173" i="3"/>
  <c r="AF173" i="3"/>
  <c r="AK173" i="3"/>
  <c r="AP173" i="3"/>
  <c r="AB173" i="3"/>
  <c r="AW173" i="3"/>
  <c r="BB173" i="3"/>
  <c r="BC173" i="3"/>
  <c r="AS173" i="3"/>
  <c r="BN173" i="3"/>
  <c r="BO173" i="3"/>
  <c r="BJ173" i="3"/>
  <c r="T173" i="3"/>
  <c r="Y173" i="3"/>
  <c r="R173" i="3"/>
  <c r="O173" i="3" l="1"/>
  <c r="Q173" i="3"/>
  <c r="J174" i="3" s="1"/>
  <c r="P173" i="3"/>
  <c r="K174" i="3" l="1"/>
  <c r="L174" i="3" s="1"/>
  <c r="M174" i="3" s="1"/>
  <c r="N174" i="3" l="1"/>
  <c r="BK174" i="3" l="1"/>
  <c r="AC174" i="3"/>
  <c r="AT174" i="3"/>
  <c r="AY174" i="3"/>
  <c r="BL174" i="3"/>
  <c r="AH174" i="3"/>
  <c r="AM174" i="3"/>
  <c r="AZ174" i="3"/>
  <c r="V174" i="3"/>
  <c r="AQ174" i="3"/>
  <c r="BD174" i="3"/>
  <c r="Z174" i="3"/>
  <c r="AB174" i="3"/>
  <c r="AS174" i="3"/>
  <c r="BJ174" i="3"/>
  <c r="BO174" i="3"/>
  <c r="AG174" i="3"/>
  <c r="AX174" i="3"/>
  <c r="BC174" i="3"/>
  <c r="U174" i="3"/>
  <c r="AL174" i="3"/>
  <c r="BG174" i="3"/>
  <c r="Y174" i="3"/>
  <c r="AP174" i="3"/>
  <c r="AE174" i="3"/>
  <c r="AR174" i="3"/>
  <c r="BI174" i="3"/>
  <c r="S174" i="3"/>
  <c r="AF174" i="3"/>
  <c r="AW174" i="3"/>
  <c r="BN174" i="3"/>
  <c r="T174" i="3"/>
  <c r="AK174" i="3"/>
  <c r="BB174" i="3"/>
  <c r="X174" i="3"/>
  <c r="AO174" i="3"/>
  <c r="BF174" i="3"/>
  <c r="AU174" i="3"/>
  <c r="BH174" i="3"/>
  <c r="AD174" i="3"/>
  <c r="AI174" i="3"/>
  <c r="AV174" i="3"/>
  <c r="BM174" i="3"/>
  <c r="W174" i="3"/>
  <c r="AJ174" i="3"/>
  <c r="BA174" i="3"/>
  <c r="AA174" i="3"/>
  <c r="AN174" i="3"/>
  <c r="BE174" i="3"/>
  <c r="R174" i="3"/>
  <c r="O174" i="3" l="1"/>
  <c r="Q174" i="3"/>
  <c r="J175" i="3" s="1"/>
  <c r="P174" i="3"/>
  <c r="K175" i="3" l="1"/>
  <c r="L175" i="3" s="1"/>
  <c r="M175" i="3" l="1"/>
  <c r="N175" i="3" l="1"/>
  <c r="BN175" i="3" l="1"/>
  <c r="AB175" i="3"/>
  <c r="AS175" i="3"/>
  <c r="AQ175" i="3"/>
  <c r="V175" i="3"/>
  <c r="AI175" i="3"/>
  <c r="AV175" i="3"/>
  <c r="BM175" i="3"/>
  <c r="W175" i="3"/>
  <c r="AJ175" i="3"/>
  <c r="BA175" i="3"/>
  <c r="AN175" i="3"/>
  <c r="AE175" i="3"/>
  <c r="AR175" i="3"/>
  <c r="BI175" i="3"/>
  <c r="X175" i="3"/>
  <c r="AL175" i="3"/>
  <c r="AY175" i="3"/>
  <c r="BL175" i="3"/>
  <c r="Z175" i="3"/>
  <c r="AM175" i="3"/>
  <c r="AZ175" i="3"/>
  <c r="AT175" i="3"/>
  <c r="Y175" i="3"/>
  <c r="AH175" i="3"/>
  <c r="AU175" i="3"/>
  <c r="BH175" i="3"/>
  <c r="AD175" i="3"/>
  <c r="BD175" i="3"/>
  <c r="BB175" i="3"/>
  <c r="BO175" i="3"/>
  <c r="AG175" i="3"/>
  <c r="AP175" i="3"/>
  <c r="BC175" i="3"/>
  <c r="U175" i="3"/>
  <c r="AA175" i="3"/>
  <c r="BE175" i="3"/>
  <c r="AX175" i="3"/>
  <c r="BK175" i="3"/>
  <c r="AC175" i="3"/>
  <c r="BJ175" i="3"/>
  <c r="AO175" i="3"/>
  <c r="S175" i="3"/>
  <c r="AF175" i="3"/>
  <c r="AW175" i="3"/>
  <c r="BF175" i="3"/>
  <c r="T175" i="3"/>
  <c r="AK175" i="3"/>
  <c r="BG175" i="3"/>
  <c r="R175" i="3"/>
  <c r="O175" i="3" l="1"/>
  <c r="P175" i="3"/>
  <c r="Q175" i="3"/>
  <c r="J176" i="3" s="1"/>
  <c r="K176" i="3" l="1"/>
  <c r="L176" i="3" s="1"/>
  <c r="M176" i="3" l="1"/>
  <c r="N176" i="3" l="1"/>
  <c r="BI176" i="3" l="1"/>
  <c r="AA176" i="3"/>
  <c r="AN176" i="3"/>
  <c r="BM176" i="3"/>
  <c r="AE176" i="3"/>
  <c r="AR176" i="3"/>
  <c r="BA176" i="3"/>
  <c r="S176" i="3"/>
  <c r="AF176" i="3"/>
  <c r="AO176" i="3"/>
  <c r="BF176" i="3"/>
  <c r="T176" i="3"/>
  <c r="AD176" i="3"/>
  <c r="AQ176" i="3"/>
  <c r="BD176" i="3"/>
  <c r="AH176" i="3"/>
  <c r="AU176" i="3"/>
  <c r="BH176" i="3"/>
  <c r="V176" i="3"/>
  <c r="AI176" i="3"/>
  <c r="AV176" i="3"/>
  <c r="BE176" i="3"/>
  <c r="W176" i="3"/>
  <c r="AJ176" i="3"/>
  <c r="AC176" i="3"/>
  <c r="AT176" i="3"/>
  <c r="BG176" i="3"/>
  <c r="AG176" i="3"/>
  <c r="AX176" i="3"/>
  <c r="BK176" i="3"/>
  <c r="U176" i="3"/>
  <c r="AL176" i="3"/>
  <c r="AY176" i="3"/>
  <c r="BL176" i="3"/>
  <c r="Z176" i="3"/>
  <c r="AM176" i="3"/>
  <c r="AZ176" i="3"/>
  <c r="AS176" i="3"/>
  <c r="BJ176" i="3"/>
  <c r="X176" i="3"/>
  <c r="AW176" i="3"/>
  <c r="BN176" i="3"/>
  <c r="AB176" i="3"/>
  <c r="AK176" i="3"/>
  <c r="BB176" i="3"/>
  <c r="BO176" i="3"/>
  <c r="Y176" i="3"/>
  <c r="AP176" i="3"/>
  <c r="BC176" i="3"/>
  <c r="R176" i="3"/>
  <c r="Q176" i="3" l="1"/>
  <c r="P176" i="3"/>
  <c r="O176" i="3"/>
  <c r="J177" i="3" l="1"/>
  <c r="K177" i="3" s="1"/>
  <c r="L177" i="3" s="1"/>
  <c r="M177" i="3" l="1"/>
  <c r="N177" i="3" l="1"/>
  <c r="Y177" i="3" l="1"/>
  <c r="AP177" i="3"/>
  <c r="BC177" i="3"/>
  <c r="AC177" i="3"/>
  <c r="AT177" i="3"/>
  <c r="BG177" i="3"/>
  <c r="AG177" i="3"/>
  <c r="AX177" i="3"/>
  <c r="BK177" i="3"/>
  <c r="U177" i="3"/>
  <c r="AL177" i="3"/>
  <c r="AY177" i="3"/>
  <c r="X177" i="3"/>
  <c r="AO177" i="3"/>
  <c r="BF177" i="3"/>
  <c r="AB177" i="3"/>
  <c r="AS177" i="3"/>
  <c r="BJ177" i="3"/>
  <c r="AF177" i="3"/>
  <c r="AW177" i="3"/>
  <c r="BN177" i="3"/>
  <c r="T177" i="3"/>
  <c r="AK177" i="3"/>
  <c r="BB177" i="3"/>
  <c r="BO177" i="3"/>
  <c r="AN177" i="3"/>
  <c r="BE177" i="3"/>
  <c r="W177" i="3"/>
  <c r="AR177" i="3"/>
  <c r="BI177" i="3"/>
  <c r="AA177" i="3"/>
  <c r="AV177" i="3"/>
  <c r="BM177" i="3"/>
  <c r="AE177" i="3"/>
  <c r="AJ177" i="3"/>
  <c r="BA177" i="3"/>
  <c r="S177" i="3"/>
  <c r="BD177" i="3"/>
  <c r="AD177" i="3"/>
  <c r="AU177" i="3"/>
  <c r="Z177" i="3"/>
  <c r="AQ177" i="3"/>
  <c r="AZ177" i="3"/>
  <c r="AM177" i="3"/>
  <c r="BL177" i="3"/>
  <c r="V177" i="3"/>
  <c r="BH177" i="3"/>
  <c r="AH177" i="3"/>
  <c r="AI177" i="3"/>
  <c r="R177" i="3"/>
  <c r="O177" i="3" l="1"/>
  <c r="P177" i="3"/>
  <c r="Q177" i="3"/>
  <c r="J178" i="3" l="1"/>
  <c r="K178" i="3" s="1"/>
  <c r="L178" i="3" s="1"/>
  <c r="M178" i="3" l="1"/>
  <c r="N178" i="3" l="1"/>
  <c r="AA178" i="3" l="1"/>
  <c r="AN178" i="3"/>
  <c r="BE178" i="3"/>
  <c r="AE178" i="3"/>
  <c r="AR178" i="3"/>
  <c r="BI178" i="3"/>
  <c r="S178" i="3"/>
  <c r="AF178" i="3"/>
  <c r="AW178" i="3"/>
  <c r="BN178" i="3"/>
  <c r="T178" i="3"/>
  <c r="AK178" i="3"/>
  <c r="BB178" i="3"/>
  <c r="AQ178" i="3"/>
  <c r="BD178" i="3"/>
  <c r="Z178" i="3"/>
  <c r="AU178" i="3"/>
  <c r="BH178" i="3"/>
  <c r="AD178" i="3"/>
  <c r="AI178" i="3"/>
  <c r="AV178" i="3"/>
  <c r="BM178" i="3"/>
  <c r="W178" i="3"/>
  <c r="AJ178" i="3"/>
  <c r="BA178" i="3"/>
  <c r="BG178" i="3"/>
  <c r="Y178" i="3"/>
  <c r="AP178" i="3"/>
  <c r="BK178" i="3"/>
  <c r="AC178" i="3"/>
  <c r="AT178" i="3"/>
  <c r="AY178" i="3"/>
  <c r="BL178" i="3"/>
  <c r="AH178" i="3"/>
  <c r="AM178" i="3"/>
  <c r="AZ178" i="3"/>
  <c r="V178" i="3"/>
  <c r="X178" i="3"/>
  <c r="AO178" i="3"/>
  <c r="BF178" i="3"/>
  <c r="AB178" i="3"/>
  <c r="AS178" i="3"/>
  <c r="BJ178" i="3"/>
  <c r="BO178" i="3"/>
  <c r="AG178" i="3"/>
  <c r="AX178" i="3"/>
  <c r="BC178" i="3"/>
  <c r="U178" i="3"/>
  <c r="AL178" i="3"/>
  <c r="R178" i="3"/>
  <c r="O178" i="3" l="1"/>
  <c r="P178" i="3"/>
  <c r="Q178" i="3"/>
  <c r="J179" i="3" s="1"/>
  <c r="K179" i="3" l="1"/>
  <c r="L179" i="3" s="1"/>
  <c r="M179" i="3" l="1"/>
  <c r="N179" i="3" l="1"/>
  <c r="AA179" i="3" l="1"/>
  <c r="AN179" i="3"/>
  <c r="BE179" i="3"/>
  <c r="AJ179" i="3"/>
  <c r="BN179" i="3"/>
  <c r="AB179" i="3"/>
  <c r="AS179" i="3"/>
  <c r="BB179" i="3"/>
  <c r="BO179" i="3"/>
  <c r="AG179" i="3"/>
  <c r="BF179" i="3"/>
  <c r="AK179" i="3"/>
  <c r="AD179" i="3"/>
  <c r="AQ179" i="3"/>
  <c r="BD179" i="3"/>
  <c r="Z179" i="3"/>
  <c r="U179" i="3"/>
  <c r="AE179" i="3"/>
  <c r="AR179" i="3"/>
  <c r="BI179" i="3"/>
  <c r="S179" i="3"/>
  <c r="AF179" i="3"/>
  <c r="AW179" i="3"/>
  <c r="AM179" i="3"/>
  <c r="BA179" i="3"/>
  <c r="AT179" i="3"/>
  <c r="BG179" i="3"/>
  <c r="Y179" i="3"/>
  <c r="W179" i="3"/>
  <c r="AH179" i="3"/>
  <c r="AU179" i="3"/>
  <c r="BH179" i="3"/>
  <c r="V179" i="3"/>
  <c r="AI179" i="3"/>
  <c r="AV179" i="3"/>
  <c r="BM179" i="3"/>
  <c r="BC179" i="3"/>
  <c r="BJ179" i="3"/>
  <c r="X179" i="3"/>
  <c r="AO179" i="3"/>
  <c r="T179" i="3"/>
  <c r="AX179" i="3"/>
  <c r="BK179" i="3"/>
  <c r="AC179" i="3"/>
  <c r="AL179" i="3"/>
  <c r="AY179" i="3"/>
  <c r="BL179" i="3"/>
  <c r="AP179" i="3"/>
  <c r="AZ179" i="3"/>
  <c r="R179" i="3"/>
  <c r="O179" i="3" l="1"/>
  <c r="P179" i="3"/>
  <c r="Q179" i="3"/>
  <c r="J180" i="3" s="1"/>
  <c r="K180" i="3" l="1"/>
  <c r="L180" i="3" s="1"/>
  <c r="M180" i="3" l="1"/>
  <c r="N180" i="3" l="1"/>
  <c r="AW180" i="3" l="1"/>
  <c r="BN180" i="3"/>
  <c r="AB180" i="3"/>
  <c r="AK180" i="3"/>
  <c r="BB180" i="3"/>
  <c r="BO180" i="3"/>
  <c r="Y180" i="3"/>
  <c r="AP180" i="3"/>
  <c r="BC180" i="3"/>
  <c r="AC180" i="3"/>
  <c r="AT180" i="3"/>
  <c r="BG180" i="3"/>
  <c r="BM180" i="3"/>
  <c r="AE180" i="3"/>
  <c r="AR180" i="3"/>
  <c r="BA180" i="3"/>
  <c r="S180" i="3"/>
  <c r="AF180" i="3"/>
  <c r="AO180" i="3"/>
  <c r="BF180" i="3"/>
  <c r="T180" i="3"/>
  <c r="AS180" i="3"/>
  <c r="BJ180" i="3"/>
  <c r="X180" i="3"/>
  <c r="AH180" i="3"/>
  <c r="AU180" i="3"/>
  <c r="BH180" i="3"/>
  <c r="V180" i="3"/>
  <c r="AI180" i="3"/>
  <c r="AV180" i="3"/>
  <c r="BE180" i="3"/>
  <c r="W180" i="3"/>
  <c r="AJ180" i="3"/>
  <c r="BI180" i="3"/>
  <c r="AA180" i="3"/>
  <c r="AN180" i="3"/>
  <c r="AG180" i="3"/>
  <c r="AX180" i="3"/>
  <c r="BK180" i="3"/>
  <c r="U180" i="3"/>
  <c r="AL180" i="3"/>
  <c r="AY180" i="3"/>
  <c r="BL180" i="3"/>
  <c r="Z180" i="3"/>
  <c r="AM180" i="3"/>
  <c r="AZ180" i="3"/>
  <c r="AD180" i="3"/>
  <c r="AQ180" i="3"/>
  <c r="BD180" i="3"/>
  <c r="R180" i="3"/>
  <c r="O180" i="3" l="1"/>
  <c r="P180" i="3"/>
  <c r="Q180" i="3"/>
  <c r="J181" i="3" s="1"/>
  <c r="K181" i="3" l="1"/>
  <c r="L181" i="3" s="1"/>
  <c r="M181" i="3" l="1"/>
  <c r="N181" i="3" l="1"/>
  <c r="AJ181" i="3" l="1"/>
  <c r="BA181" i="3"/>
  <c r="S181" i="3"/>
  <c r="X181" i="3"/>
  <c r="AO181" i="3"/>
  <c r="BF181" i="3"/>
  <c r="AB181" i="3"/>
  <c r="AS181" i="3"/>
  <c r="BJ181" i="3"/>
  <c r="AF181" i="3"/>
  <c r="AW181" i="3"/>
  <c r="BN181" i="3"/>
  <c r="AZ181" i="3"/>
  <c r="V181" i="3"/>
  <c r="AI181" i="3"/>
  <c r="AN181" i="3"/>
  <c r="BE181" i="3"/>
  <c r="W181" i="3"/>
  <c r="AR181" i="3"/>
  <c r="BI181" i="3"/>
  <c r="AA181" i="3"/>
  <c r="AV181" i="3"/>
  <c r="BM181" i="3"/>
  <c r="AE181" i="3"/>
  <c r="U181" i="3"/>
  <c r="AL181" i="3"/>
  <c r="AY181" i="3"/>
  <c r="BD181" i="3"/>
  <c r="Z181" i="3"/>
  <c r="AM181" i="3"/>
  <c r="BH181" i="3"/>
  <c r="AD181" i="3"/>
  <c r="AQ181" i="3"/>
  <c r="BL181" i="3"/>
  <c r="AH181" i="3"/>
  <c r="AU181" i="3"/>
  <c r="T181" i="3"/>
  <c r="AK181" i="3"/>
  <c r="BB181" i="3"/>
  <c r="BO181" i="3"/>
  <c r="Y181" i="3"/>
  <c r="AP181" i="3"/>
  <c r="BC181" i="3"/>
  <c r="AC181" i="3"/>
  <c r="AT181" i="3"/>
  <c r="BG181" i="3"/>
  <c r="AG181" i="3"/>
  <c r="AX181" i="3"/>
  <c r="BK181" i="3"/>
  <c r="R181" i="3"/>
  <c r="Q181" i="3" l="1"/>
  <c r="P181" i="3"/>
  <c r="O181" i="3"/>
  <c r="J182" i="3" l="1"/>
  <c r="K182" i="3" s="1"/>
  <c r="L182" i="3" s="1"/>
  <c r="M182" i="3" l="1"/>
  <c r="N182" i="3" l="1"/>
  <c r="T182" i="3" l="1"/>
  <c r="AK182" i="3"/>
  <c r="BB182" i="3"/>
  <c r="X182" i="3"/>
  <c r="AO182" i="3"/>
  <c r="BF182" i="3"/>
  <c r="AB182" i="3"/>
  <c r="AS182" i="3"/>
  <c r="BJ182" i="3"/>
  <c r="BO182" i="3"/>
  <c r="AG182" i="3"/>
  <c r="AX182" i="3"/>
  <c r="W182" i="3"/>
  <c r="AJ182" i="3"/>
  <c r="BA182" i="3"/>
  <c r="AA182" i="3"/>
  <c r="AN182" i="3"/>
  <c r="BE182" i="3"/>
  <c r="AE182" i="3"/>
  <c r="AR182" i="3"/>
  <c r="BI182" i="3"/>
  <c r="S182" i="3"/>
  <c r="AF182" i="3"/>
  <c r="AW182" i="3"/>
  <c r="BN182" i="3"/>
  <c r="AM182" i="3"/>
  <c r="AZ182" i="3"/>
  <c r="V182" i="3"/>
  <c r="AQ182" i="3"/>
  <c r="BD182" i="3"/>
  <c r="Z182" i="3"/>
  <c r="AU182" i="3"/>
  <c r="BH182" i="3"/>
  <c r="AD182" i="3"/>
  <c r="AI182" i="3"/>
  <c r="AV182" i="3"/>
  <c r="BM182" i="3"/>
  <c r="BC182" i="3"/>
  <c r="U182" i="3"/>
  <c r="AL182" i="3"/>
  <c r="BG182" i="3"/>
  <c r="Y182" i="3"/>
  <c r="AP182" i="3"/>
  <c r="BK182" i="3"/>
  <c r="AC182" i="3"/>
  <c r="AT182" i="3"/>
  <c r="AY182" i="3"/>
  <c r="BL182" i="3"/>
  <c r="AH182" i="3"/>
  <c r="R182" i="3"/>
  <c r="Q182" i="3" l="1"/>
  <c r="O182" i="3"/>
  <c r="P182" i="3"/>
  <c r="J183" i="3" l="1"/>
  <c r="K183" i="3" s="1"/>
  <c r="L183" i="3" s="1"/>
  <c r="M183" i="3" l="1"/>
  <c r="N183" i="3" l="1"/>
  <c r="Z183" i="3" l="1"/>
  <c r="AM183" i="3"/>
  <c r="AZ183" i="3"/>
  <c r="V183" i="3"/>
  <c r="AD183" i="3"/>
  <c r="AQ183" i="3"/>
  <c r="BD183" i="3"/>
  <c r="AH183" i="3"/>
  <c r="AU183" i="3"/>
  <c r="BH183" i="3"/>
  <c r="AL183" i="3"/>
  <c r="BO183" i="3"/>
  <c r="BM183" i="3"/>
  <c r="AP183" i="3"/>
  <c r="BC183" i="3"/>
  <c r="U183" i="3"/>
  <c r="S183" i="3"/>
  <c r="AT183" i="3"/>
  <c r="BG183" i="3"/>
  <c r="Y183" i="3"/>
  <c r="AX183" i="3"/>
  <c r="BK183" i="3"/>
  <c r="AC183" i="3"/>
  <c r="BB183" i="3"/>
  <c r="AV183" i="3"/>
  <c r="BF183" i="3"/>
  <c r="T183" i="3"/>
  <c r="AK183" i="3"/>
  <c r="AF183" i="3"/>
  <c r="BJ183" i="3"/>
  <c r="X183" i="3"/>
  <c r="AO183" i="3"/>
  <c r="BN183" i="3"/>
  <c r="AB183" i="3"/>
  <c r="AS183" i="3"/>
  <c r="AI183" i="3"/>
  <c r="BL183" i="3"/>
  <c r="W183" i="3"/>
  <c r="AJ183" i="3"/>
  <c r="BA183" i="3"/>
  <c r="AG183" i="3"/>
  <c r="AA183" i="3"/>
  <c r="AN183" i="3"/>
  <c r="BE183" i="3"/>
  <c r="AE183" i="3"/>
  <c r="AR183" i="3"/>
  <c r="BI183" i="3"/>
  <c r="AY183" i="3"/>
  <c r="AW183" i="3"/>
  <c r="R183" i="3"/>
  <c r="Q183" i="3" l="1"/>
  <c r="J184" i="3" s="1"/>
  <c r="P183" i="3"/>
  <c r="O183" i="3"/>
  <c r="K184" i="3" l="1"/>
  <c r="L184" i="3" s="1"/>
  <c r="M184" i="3" l="1"/>
  <c r="N184" i="3" l="1"/>
  <c r="AW184" i="3" l="1"/>
  <c r="BN184" i="3"/>
  <c r="AB184" i="3"/>
  <c r="AK184" i="3"/>
  <c r="BB184" i="3"/>
  <c r="BO184" i="3"/>
  <c r="Y184" i="3"/>
  <c r="AP184" i="3"/>
  <c r="BC184" i="3"/>
  <c r="AC184" i="3"/>
  <c r="AT184" i="3"/>
  <c r="BG184" i="3"/>
  <c r="BM184" i="3"/>
  <c r="AE184" i="3"/>
  <c r="AR184" i="3"/>
  <c r="BA184" i="3"/>
  <c r="S184" i="3"/>
  <c r="AF184" i="3"/>
  <c r="AO184" i="3"/>
  <c r="BF184" i="3"/>
  <c r="T184" i="3"/>
  <c r="AS184" i="3"/>
  <c r="BJ184" i="3"/>
  <c r="X184" i="3"/>
  <c r="AH184" i="3"/>
  <c r="AU184" i="3"/>
  <c r="BH184" i="3"/>
  <c r="V184" i="3"/>
  <c r="AI184" i="3"/>
  <c r="AV184" i="3"/>
  <c r="BE184" i="3"/>
  <c r="W184" i="3"/>
  <c r="AJ184" i="3"/>
  <c r="BI184" i="3"/>
  <c r="AA184" i="3"/>
  <c r="AN184" i="3"/>
  <c r="AG184" i="3"/>
  <c r="AX184" i="3"/>
  <c r="BK184" i="3"/>
  <c r="U184" i="3"/>
  <c r="AL184" i="3"/>
  <c r="AY184" i="3"/>
  <c r="BL184" i="3"/>
  <c r="Z184" i="3"/>
  <c r="AM184" i="3"/>
  <c r="AZ184" i="3"/>
  <c r="AD184" i="3"/>
  <c r="AQ184" i="3"/>
  <c r="BD184" i="3"/>
  <c r="R184" i="3"/>
  <c r="P184" i="3" l="1"/>
  <c r="O184" i="3"/>
  <c r="Q184" i="3"/>
  <c r="J185" i="3" s="1"/>
  <c r="K185" i="3" l="1"/>
  <c r="L185" i="3" s="1"/>
  <c r="M185" i="3" l="1"/>
  <c r="N185" i="3" l="1"/>
  <c r="AF185" i="3" l="1"/>
  <c r="AW185" i="3"/>
  <c r="BN185" i="3"/>
  <c r="T185" i="3"/>
  <c r="AK185" i="3"/>
  <c r="BB185" i="3"/>
  <c r="BO185" i="3"/>
  <c r="Y185" i="3"/>
  <c r="AP185" i="3"/>
  <c r="BC185" i="3"/>
  <c r="AC185" i="3"/>
  <c r="AT185" i="3"/>
  <c r="BG185" i="3"/>
  <c r="AV185" i="3"/>
  <c r="BM185" i="3"/>
  <c r="AE185" i="3"/>
  <c r="AJ185" i="3"/>
  <c r="BA185" i="3"/>
  <c r="S185" i="3"/>
  <c r="X185" i="3"/>
  <c r="AO185" i="3"/>
  <c r="BF185" i="3"/>
  <c r="AB185" i="3"/>
  <c r="AS185" i="3"/>
  <c r="BJ185" i="3"/>
  <c r="BL185" i="3"/>
  <c r="AU185" i="3"/>
  <c r="V185" i="3"/>
  <c r="AN185" i="3"/>
  <c r="W185" i="3"/>
  <c r="BI185" i="3"/>
  <c r="AG185" i="3"/>
  <c r="BK185" i="3"/>
  <c r="AL185" i="3"/>
  <c r="BD185" i="3"/>
  <c r="AM185" i="3"/>
  <c r="AD185" i="3"/>
  <c r="AH185" i="3"/>
  <c r="AZ185" i="3"/>
  <c r="AI185" i="3"/>
  <c r="BE185" i="3"/>
  <c r="AR185" i="3"/>
  <c r="AA185" i="3"/>
  <c r="AX185" i="3"/>
  <c r="U185" i="3"/>
  <c r="AY185" i="3"/>
  <c r="Z185" i="3"/>
  <c r="BH185" i="3"/>
  <c r="AQ185" i="3"/>
  <c r="R185" i="3"/>
  <c r="P185" i="3" l="1"/>
  <c r="O185" i="3"/>
  <c r="Q185" i="3"/>
  <c r="J186" i="3" s="1"/>
  <c r="K186" i="3" l="1"/>
  <c r="L186" i="3" s="1"/>
  <c r="M186" i="3" l="1"/>
  <c r="N186" i="3" l="1"/>
  <c r="AI186" i="3" l="1"/>
  <c r="AV186" i="3"/>
  <c r="BM186" i="3"/>
  <c r="W186" i="3"/>
  <c r="AJ186" i="3"/>
  <c r="BA186" i="3"/>
  <c r="AA186" i="3"/>
  <c r="AN186" i="3"/>
  <c r="BE186" i="3"/>
  <c r="AY186" i="3"/>
  <c r="BL186" i="3"/>
  <c r="AH186" i="3"/>
  <c r="AM186" i="3"/>
  <c r="AZ186" i="3"/>
  <c r="V186" i="3"/>
  <c r="AQ186" i="3"/>
  <c r="BD186" i="3"/>
  <c r="Z186" i="3"/>
  <c r="BO186" i="3"/>
  <c r="AX186" i="3"/>
  <c r="U186" i="3"/>
  <c r="BG186" i="3"/>
  <c r="AP186" i="3"/>
  <c r="BK186" i="3"/>
  <c r="AC186" i="3"/>
  <c r="AT186" i="3"/>
  <c r="AF186" i="3"/>
  <c r="BN186" i="3"/>
  <c r="AK186" i="3"/>
  <c r="X186" i="3"/>
  <c r="BF186" i="3"/>
  <c r="AB186" i="3"/>
  <c r="AS186" i="3"/>
  <c r="BJ186" i="3"/>
  <c r="AG186" i="3"/>
  <c r="BC186" i="3"/>
  <c r="AL186" i="3"/>
  <c r="Y186" i="3"/>
  <c r="AE186" i="3"/>
  <c r="AR186" i="3"/>
  <c r="BI186" i="3"/>
  <c r="S186" i="3"/>
  <c r="AW186" i="3"/>
  <c r="T186" i="3"/>
  <c r="BB186" i="3"/>
  <c r="AO186" i="3"/>
  <c r="AU186" i="3"/>
  <c r="BH186" i="3"/>
  <c r="AD186" i="3"/>
  <c r="R186" i="3"/>
  <c r="Q186" i="3" l="1"/>
  <c r="J187" i="3" s="1"/>
  <c r="O186" i="3"/>
  <c r="P186" i="3"/>
  <c r="K187" i="3" l="1"/>
  <c r="L187" i="3" s="1"/>
  <c r="M187" i="3" s="1"/>
  <c r="N187" i="3" l="1"/>
  <c r="BB187" i="3" l="1"/>
  <c r="BO187" i="3"/>
  <c r="AG187" i="3"/>
  <c r="AE187" i="3"/>
  <c r="BI187" i="3"/>
  <c r="W187" i="3"/>
  <c r="AJ187" i="3"/>
  <c r="BA187" i="3"/>
  <c r="AA187" i="3"/>
  <c r="AN187" i="3"/>
  <c r="BE187" i="3"/>
  <c r="AB187" i="3"/>
  <c r="S187" i="3"/>
  <c r="AF187" i="3"/>
  <c r="AW187" i="3"/>
  <c r="BK187" i="3"/>
  <c r="Z187" i="3"/>
  <c r="AM187" i="3"/>
  <c r="AZ187" i="3"/>
  <c r="AD187" i="3"/>
  <c r="AQ187" i="3"/>
  <c r="BD187" i="3"/>
  <c r="AX187" i="3"/>
  <c r="AC187" i="3"/>
  <c r="V187" i="3"/>
  <c r="AI187" i="3"/>
  <c r="AV187" i="3"/>
  <c r="BM187" i="3"/>
  <c r="AR187" i="3"/>
  <c r="AP187" i="3"/>
  <c r="BC187" i="3"/>
  <c r="U187" i="3"/>
  <c r="AT187" i="3"/>
  <c r="BG187" i="3"/>
  <c r="Y187" i="3"/>
  <c r="BN187" i="3"/>
  <c r="AS187" i="3"/>
  <c r="AL187" i="3"/>
  <c r="AY187" i="3"/>
  <c r="BL187" i="3"/>
  <c r="AH187" i="3"/>
  <c r="BH187" i="3"/>
  <c r="BF187" i="3"/>
  <c r="T187" i="3"/>
  <c r="AK187" i="3"/>
  <c r="BJ187" i="3"/>
  <c r="X187" i="3"/>
  <c r="AO187" i="3"/>
  <c r="AU187" i="3"/>
  <c r="R187" i="3"/>
  <c r="P187" i="3" l="1"/>
  <c r="Q187" i="3"/>
  <c r="O187" i="3"/>
  <c r="J188" i="3" l="1"/>
  <c r="K188" i="3" s="1"/>
  <c r="L188" i="3" s="1"/>
  <c r="M188" i="3" l="1"/>
  <c r="N188" i="3" l="1"/>
  <c r="Y188" i="3" l="1"/>
  <c r="AP188" i="3"/>
  <c r="BC188" i="3"/>
  <c r="AC188" i="3"/>
  <c r="AT188" i="3"/>
  <c r="BG188" i="3"/>
  <c r="AG188" i="3"/>
  <c r="AX188" i="3"/>
  <c r="BK188" i="3"/>
  <c r="U188" i="3"/>
  <c r="AL188" i="3"/>
  <c r="AY188" i="3"/>
  <c r="BL188" i="3"/>
  <c r="AO188" i="3"/>
  <c r="BF188" i="3"/>
  <c r="T188" i="3"/>
  <c r="AS188" i="3"/>
  <c r="BJ188" i="3"/>
  <c r="X188" i="3"/>
  <c r="AW188" i="3"/>
  <c r="BN188" i="3"/>
  <c r="AB188" i="3"/>
  <c r="AK188" i="3"/>
  <c r="BB188" i="3"/>
  <c r="BO188" i="3"/>
  <c r="BE188" i="3"/>
  <c r="W188" i="3"/>
  <c r="AJ188" i="3"/>
  <c r="BI188" i="3"/>
  <c r="AA188" i="3"/>
  <c r="AN188" i="3"/>
  <c r="BM188" i="3"/>
  <c r="AE188" i="3"/>
  <c r="AR188" i="3"/>
  <c r="BA188" i="3"/>
  <c r="S188" i="3"/>
  <c r="AF188" i="3"/>
  <c r="Z188" i="3"/>
  <c r="AM188" i="3"/>
  <c r="AZ188" i="3"/>
  <c r="AD188" i="3"/>
  <c r="AQ188" i="3"/>
  <c r="BD188" i="3"/>
  <c r="AH188" i="3"/>
  <c r="AU188" i="3"/>
  <c r="BH188" i="3"/>
  <c r="V188" i="3"/>
  <c r="AI188" i="3"/>
  <c r="AV188" i="3"/>
  <c r="R188" i="3"/>
  <c r="P188" i="3" l="1"/>
  <c r="O188" i="3"/>
  <c r="Q188" i="3"/>
  <c r="J189" i="3" s="1"/>
  <c r="K189" i="3" l="1"/>
  <c r="L189" i="3" s="1"/>
  <c r="M189" i="3" l="1"/>
  <c r="N189" i="3" l="1"/>
  <c r="BH189" i="3" l="1"/>
  <c r="AD189" i="3"/>
  <c r="AQ189" i="3"/>
  <c r="BL189" i="3"/>
  <c r="AH189" i="3"/>
  <c r="AU189" i="3"/>
  <c r="AZ189" i="3"/>
  <c r="V189" i="3"/>
  <c r="AI189" i="3"/>
  <c r="AN189" i="3"/>
  <c r="BE189" i="3"/>
  <c r="W189" i="3"/>
  <c r="AC189" i="3"/>
  <c r="AT189" i="3"/>
  <c r="BG189" i="3"/>
  <c r="AG189" i="3"/>
  <c r="AX189" i="3"/>
  <c r="BK189" i="3"/>
  <c r="U189" i="3"/>
  <c r="AL189" i="3"/>
  <c r="AY189" i="3"/>
  <c r="BD189" i="3"/>
  <c r="Z189" i="3"/>
  <c r="AM189" i="3"/>
  <c r="AB189" i="3"/>
  <c r="AS189" i="3"/>
  <c r="BJ189" i="3"/>
  <c r="AF189" i="3"/>
  <c r="AW189" i="3"/>
  <c r="BN189" i="3"/>
  <c r="T189" i="3"/>
  <c r="AK189" i="3"/>
  <c r="BB189" i="3"/>
  <c r="BO189" i="3"/>
  <c r="Y189" i="3"/>
  <c r="AP189" i="3"/>
  <c r="BC189" i="3"/>
  <c r="AR189" i="3"/>
  <c r="BI189" i="3"/>
  <c r="AA189" i="3"/>
  <c r="AV189" i="3"/>
  <c r="BM189" i="3"/>
  <c r="AE189" i="3"/>
  <c r="AJ189" i="3"/>
  <c r="BA189" i="3"/>
  <c r="S189" i="3"/>
  <c r="X189" i="3"/>
  <c r="AO189" i="3"/>
  <c r="BF189" i="3"/>
  <c r="R189" i="3"/>
  <c r="O189" i="3" l="1"/>
  <c r="Q189" i="3"/>
  <c r="P189" i="3"/>
  <c r="J190" i="3" l="1"/>
  <c r="K190" i="3" s="1"/>
  <c r="L190" i="3" s="1"/>
  <c r="M190" i="3" l="1"/>
  <c r="N190" i="3" l="1"/>
  <c r="AE190" i="3" l="1"/>
  <c r="AR190" i="3"/>
  <c r="BI190" i="3"/>
  <c r="S190" i="3"/>
  <c r="AF190" i="3"/>
  <c r="AW190" i="3"/>
  <c r="BN190" i="3"/>
  <c r="T190" i="3"/>
  <c r="AK190" i="3"/>
  <c r="BB190" i="3"/>
  <c r="X190" i="3"/>
  <c r="AO190" i="3"/>
  <c r="BF190" i="3"/>
  <c r="AU190" i="3"/>
  <c r="BH190" i="3"/>
  <c r="AD190" i="3"/>
  <c r="AI190" i="3"/>
  <c r="AV190" i="3"/>
  <c r="BM190" i="3"/>
  <c r="W190" i="3"/>
  <c r="AJ190" i="3"/>
  <c r="BA190" i="3"/>
  <c r="AA190" i="3"/>
  <c r="AN190" i="3"/>
  <c r="BE190" i="3"/>
  <c r="BK190" i="3"/>
  <c r="AC190" i="3"/>
  <c r="AT190" i="3"/>
  <c r="AY190" i="3"/>
  <c r="BL190" i="3"/>
  <c r="AH190" i="3"/>
  <c r="AM190" i="3"/>
  <c r="AZ190" i="3"/>
  <c r="V190" i="3"/>
  <c r="AQ190" i="3"/>
  <c r="BD190" i="3"/>
  <c r="Z190" i="3"/>
  <c r="BJ190" i="3"/>
  <c r="BC190" i="3"/>
  <c r="Y190" i="3"/>
  <c r="BO190" i="3"/>
  <c r="U190" i="3"/>
  <c r="AP190" i="3"/>
  <c r="AB190" i="3"/>
  <c r="AG190" i="3"/>
  <c r="AL190" i="3"/>
  <c r="AS190" i="3"/>
  <c r="AX190" i="3"/>
  <c r="BG190" i="3"/>
  <c r="R190" i="3"/>
  <c r="O190" i="3" l="1"/>
  <c r="P190" i="3"/>
  <c r="Q190" i="3"/>
  <c r="J191" i="3" l="1"/>
  <c r="K191" i="3" s="1"/>
  <c r="L191" i="3" s="1"/>
  <c r="M191" i="3" l="1"/>
  <c r="N191" i="3" l="1"/>
  <c r="AE191" i="3" l="1"/>
  <c r="AR191" i="3"/>
  <c r="BI191" i="3"/>
  <c r="AN191" i="3"/>
  <c r="AL191" i="3"/>
  <c r="AY191" i="3"/>
  <c r="BL191" i="3"/>
  <c r="BJ191" i="3"/>
  <c r="W191" i="3"/>
  <c r="AJ191" i="3"/>
  <c r="BA191" i="3"/>
  <c r="BD191" i="3"/>
  <c r="AH191" i="3"/>
  <c r="AU191" i="3"/>
  <c r="BH191" i="3"/>
  <c r="AT191" i="3"/>
  <c r="Y191" i="3"/>
  <c r="BB191" i="3"/>
  <c r="BO191" i="3"/>
  <c r="AG191" i="3"/>
  <c r="Z191" i="3"/>
  <c r="AM191" i="3"/>
  <c r="AZ191" i="3"/>
  <c r="AD191" i="3"/>
  <c r="AO191" i="3"/>
  <c r="AX191" i="3"/>
  <c r="BK191" i="3"/>
  <c r="AC191" i="3"/>
  <c r="AA191" i="3"/>
  <c r="BE191" i="3"/>
  <c r="S191" i="3"/>
  <c r="AF191" i="3"/>
  <c r="AW191" i="3"/>
  <c r="AP191" i="3"/>
  <c r="BC191" i="3"/>
  <c r="U191" i="3"/>
  <c r="AQ191" i="3"/>
  <c r="BN191" i="3"/>
  <c r="AB191" i="3"/>
  <c r="AS191" i="3"/>
  <c r="BG191" i="3"/>
  <c r="V191" i="3"/>
  <c r="AI191" i="3"/>
  <c r="AV191" i="3"/>
  <c r="BM191" i="3"/>
  <c r="BF191" i="3"/>
  <c r="T191" i="3"/>
  <c r="AK191" i="3"/>
  <c r="X191" i="3"/>
  <c r="R191" i="3"/>
  <c r="O191" i="3" l="1"/>
  <c r="P191" i="3"/>
  <c r="Q191" i="3"/>
  <c r="J192" i="3" l="1"/>
  <c r="K192" i="3" s="1"/>
  <c r="L192" i="3" s="1"/>
  <c r="M192" i="3" l="1"/>
  <c r="N192" i="3" l="1"/>
  <c r="BE192" i="3" l="1"/>
  <c r="W192" i="3"/>
  <c r="AJ192" i="3"/>
  <c r="BI192" i="3"/>
  <c r="AA192" i="3"/>
  <c r="AN192" i="3"/>
  <c r="BM192" i="3"/>
  <c r="AE192" i="3"/>
  <c r="AR192" i="3"/>
  <c r="BA192" i="3"/>
  <c r="S192" i="3"/>
  <c r="AF192" i="3"/>
  <c r="Z192" i="3"/>
  <c r="AM192" i="3"/>
  <c r="AZ192" i="3"/>
  <c r="AD192" i="3"/>
  <c r="AQ192" i="3"/>
  <c r="BD192" i="3"/>
  <c r="AH192" i="3"/>
  <c r="AU192" i="3"/>
  <c r="BH192" i="3"/>
  <c r="V192" i="3"/>
  <c r="AI192" i="3"/>
  <c r="AV192" i="3"/>
  <c r="Y192" i="3"/>
  <c r="AP192" i="3"/>
  <c r="BC192" i="3"/>
  <c r="AC192" i="3"/>
  <c r="AT192" i="3"/>
  <c r="BG192" i="3"/>
  <c r="AG192" i="3"/>
  <c r="AX192" i="3"/>
  <c r="BK192" i="3"/>
  <c r="U192" i="3"/>
  <c r="AL192" i="3"/>
  <c r="AY192" i="3"/>
  <c r="BL192" i="3"/>
  <c r="AO192" i="3"/>
  <c r="BF192" i="3"/>
  <c r="T192" i="3"/>
  <c r="AS192" i="3"/>
  <c r="BJ192" i="3"/>
  <c r="X192" i="3"/>
  <c r="AW192" i="3"/>
  <c r="BN192" i="3"/>
  <c r="AB192" i="3"/>
  <c r="AK192" i="3"/>
  <c r="BB192" i="3"/>
  <c r="BO192" i="3"/>
  <c r="R192" i="3"/>
  <c r="O192" i="3" l="1"/>
  <c r="P192" i="3"/>
  <c r="Q192" i="3"/>
  <c r="J193" i="3" s="1"/>
  <c r="K193" i="3" l="1"/>
  <c r="L193" i="3" s="1"/>
  <c r="M193" i="3" l="1"/>
  <c r="N193" i="3" l="1"/>
  <c r="X193" i="3" l="1"/>
  <c r="AO193" i="3"/>
  <c r="BF193" i="3"/>
  <c r="AB193" i="3"/>
  <c r="AS193" i="3"/>
  <c r="BJ193" i="3"/>
  <c r="AF193" i="3"/>
  <c r="AW193" i="3"/>
  <c r="BN193" i="3"/>
  <c r="T193" i="3"/>
  <c r="AK193" i="3"/>
  <c r="BB193" i="3"/>
  <c r="BO193" i="3"/>
  <c r="AN193" i="3"/>
  <c r="BE193" i="3"/>
  <c r="W193" i="3"/>
  <c r="AR193" i="3"/>
  <c r="BI193" i="3"/>
  <c r="AA193" i="3"/>
  <c r="AV193" i="3"/>
  <c r="BM193" i="3"/>
  <c r="AE193" i="3"/>
  <c r="AJ193" i="3"/>
  <c r="BA193" i="3"/>
  <c r="S193" i="3"/>
  <c r="BD193" i="3"/>
  <c r="Z193" i="3"/>
  <c r="AM193" i="3"/>
  <c r="BH193" i="3"/>
  <c r="AD193" i="3"/>
  <c r="AQ193" i="3"/>
  <c r="BL193" i="3"/>
  <c r="AH193" i="3"/>
  <c r="AU193" i="3"/>
  <c r="AZ193" i="3"/>
  <c r="V193" i="3"/>
  <c r="AI193" i="3"/>
  <c r="Y193" i="3"/>
  <c r="AP193" i="3"/>
  <c r="BC193" i="3"/>
  <c r="AC193" i="3"/>
  <c r="AT193" i="3"/>
  <c r="BG193" i="3"/>
  <c r="AG193" i="3"/>
  <c r="AX193" i="3"/>
  <c r="BK193" i="3"/>
  <c r="U193" i="3"/>
  <c r="AL193" i="3"/>
  <c r="AY193" i="3"/>
  <c r="R193" i="3"/>
  <c r="Q193" i="3" l="1"/>
  <c r="O193" i="3"/>
  <c r="P193" i="3"/>
  <c r="J194" i="3" l="1"/>
  <c r="K194" i="3" s="1"/>
  <c r="L194" i="3" s="1"/>
  <c r="M194" i="3" l="1"/>
  <c r="N194" i="3" l="1"/>
  <c r="AQ194" i="3" l="1"/>
  <c r="BD194" i="3"/>
  <c r="Z194" i="3"/>
  <c r="AU194" i="3"/>
  <c r="BH194" i="3"/>
  <c r="AD194" i="3"/>
  <c r="AI194" i="3"/>
  <c r="AV194" i="3"/>
  <c r="BM194" i="3"/>
  <c r="W194" i="3"/>
  <c r="AJ194" i="3"/>
  <c r="BA194" i="3"/>
  <c r="BG194" i="3"/>
  <c r="Y194" i="3"/>
  <c r="AP194" i="3"/>
  <c r="BK194" i="3"/>
  <c r="AC194" i="3"/>
  <c r="AT194" i="3"/>
  <c r="AY194" i="3"/>
  <c r="BL194" i="3"/>
  <c r="AH194" i="3"/>
  <c r="AM194" i="3"/>
  <c r="AZ194" i="3"/>
  <c r="V194" i="3"/>
  <c r="X194" i="3"/>
  <c r="AO194" i="3"/>
  <c r="BF194" i="3"/>
  <c r="AB194" i="3"/>
  <c r="AS194" i="3"/>
  <c r="BJ194" i="3"/>
  <c r="BO194" i="3"/>
  <c r="AG194" i="3"/>
  <c r="AX194" i="3"/>
  <c r="BC194" i="3"/>
  <c r="U194" i="3"/>
  <c r="AL194" i="3"/>
  <c r="AA194" i="3"/>
  <c r="AN194" i="3"/>
  <c r="BE194" i="3"/>
  <c r="AE194" i="3"/>
  <c r="AR194" i="3"/>
  <c r="BI194" i="3"/>
  <c r="S194" i="3"/>
  <c r="AF194" i="3"/>
  <c r="AW194" i="3"/>
  <c r="BN194" i="3"/>
  <c r="T194" i="3"/>
  <c r="AK194" i="3"/>
  <c r="BB194" i="3"/>
  <c r="R194" i="3"/>
  <c r="P194" i="3" l="1"/>
  <c r="O194" i="3"/>
  <c r="Q194" i="3"/>
  <c r="J195" i="3" s="1"/>
  <c r="K195" i="3" l="1"/>
  <c r="L195" i="3" s="1"/>
  <c r="M195" i="3" l="1"/>
  <c r="N195" i="3" l="1"/>
  <c r="AA195" i="3" l="1"/>
  <c r="AN195" i="3"/>
  <c r="BE195" i="3"/>
  <c r="AJ195" i="3"/>
  <c r="AH195" i="3"/>
  <c r="AU195" i="3"/>
  <c r="BH195" i="3"/>
  <c r="V195" i="3"/>
  <c r="AI195" i="3"/>
  <c r="AV195" i="3"/>
  <c r="BM195" i="3"/>
  <c r="T195" i="3"/>
  <c r="AD195" i="3"/>
  <c r="AQ195" i="3"/>
  <c r="BD195" i="3"/>
  <c r="AP195" i="3"/>
  <c r="AZ195" i="3"/>
  <c r="AX195" i="3"/>
  <c r="BK195" i="3"/>
  <c r="AC195" i="3"/>
  <c r="AL195" i="3"/>
  <c r="AY195" i="3"/>
  <c r="BL195" i="3"/>
  <c r="Z195" i="3"/>
  <c r="AK195" i="3"/>
  <c r="AT195" i="3"/>
  <c r="BG195" i="3"/>
  <c r="Y195" i="3"/>
  <c r="W195" i="3"/>
  <c r="U195" i="3"/>
  <c r="BN195" i="3"/>
  <c r="AB195" i="3"/>
  <c r="AS195" i="3"/>
  <c r="BB195" i="3"/>
  <c r="BO195" i="3"/>
  <c r="AG195" i="3"/>
  <c r="BF195" i="3"/>
  <c r="BJ195" i="3"/>
  <c r="X195" i="3"/>
  <c r="AO195" i="3"/>
  <c r="BC195" i="3"/>
  <c r="BA195" i="3"/>
  <c r="AE195" i="3"/>
  <c r="AR195" i="3"/>
  <c r="BI195" i="3"/>
  <c r="S195" i="3"/>
  <c r="AF195" i="3"/>
  <c r="AW195" i="3"/>
  <c r="AM195" i="3"/>
  <c r="R195" i="3"/>
  <c r="Q195" i="3" l="1"/>
  <c r="O195" i="3"/>
  <c r="P195" i="3"/>
  <c r="J196" i="3" l="1"/>
  <c r="K196" i="3" s="1"/>
  <c r="L196" i="3" s="1"/>
  <c r="M196" i="3" l="1"/>
  <c r="N196" i="3" l="1"/>
  <c r="V196" i="3" l="1"/>
  <c r="AI196" i="3"/>
  <c r="AV196" i="3"/>
  <c r="BE196" i="3"/>
  <c r="W196" i="3"/>
  <c r="AJ196" i="3"/>
  <c r="BI196" i="3"/>
  <c r="AA196" i="3"/>
  <c r="AN196" i="3"/>
  <c r="BM196" i="3"/>
  <c r="AE196" i="3"/>
  <c r="AR196" i="3"/>
  <c r="U196" i="3"/>
  <c r="AL196" i="3"/>
  <c r="AY196" i="3"/>
  <c r="BL196" i="3"/>
  <c r="Z196" i="3"/>
  <c r="AM196" i="3"/>
  <c r="AZ196" i="3"/>
  <c r="AD196" i="3"/>
  <c r="AQ196" i="3"/>
  <c r="BD196" i="3"/>
  <c r="AH196" i="3"/>
  <c r="AU196" i="3"/>
  <c r="BH196" i="3"/>
  <c r="AK196" i="3"/>
  <c r="BB196" i="3"/>
  <c r="BO196" i="3"/>
  <c r="Y196" i="3"/>
  <c r="AP196" i="3"/>
  <c r="BC196" i="3"/>
  <c r="AC196" i="3"/>
  <c r="AT196" i="3"/>
  <c r="BG196" i="3"/>
  <c r="AG196" i="3"/>
  <c r="AX196" i="3"/>
  <c r="BK196" i="3"/>
  <c r="BA196" i="3"/>
  <c r="S196" i="3"/>
  <c r="AF196" i="3"/>
  <c r="AO196" i="3"/>
  <c r="BF196" i="3"/>
  <c r="T196" i="3"/>
  <c r="AS196" i="3"/>
  <c r="BJ196" i="3"/>
  <c r="X196" i="3"/>
  <c r="AW196" i="3"/>
  <c r="BN196" i="3"/>
  <c r="AB196" i="3"/>
  <c r="R196" i="3"/>
  <c r="Q196" i="3" l="1"/>
  <c r="O196" i="3"/>
  <c r="P196" i="3"/>
  <c r="J197" i="3" l="1"/>
  <c r="K197" i="3" s="1"/>
  <c r="L197" i="3" s="1"/>
  <c r="M197" i="3" l="1"/>
  <c r="N197" i="3" l="1"/>
  <c r="AJ197" i="3" l="1"/>
  <c r="BA197" i="3"/>
  <c r="S197" i="3"/>
  <c r="X197" i="3"/>
  <c r="AO197" i="3"/>
  <c r="BF197" i="3"/>
  <c r="AB197" i="3"/>
  <c r="AS197" i="3"/>
  <c r="BJ197" i="3"/>
  <c r="AF197" i="3"/>
  <c r="AW197" i="3"/>
  <c r="BN197" i="3"/>
  <c r="AZ197" i="3"/>
  <c r="V197" i="3"/>
  <c r="AI197" i="3"/>
  <c r="AN197" i="3"/>
  <c r="BE197" i="3"/>
  <c r="W197" i="3"/>
  <c r="AR197" i="3"/>
  <c r="BI197" i="3"/>
  <c r="AA197" i="3"/>
  <c r="AV197" i="3"/>
  <c r="BM197" i="3"/>
  <c r="AE197" i="3"/>
  <c r="U197" i="3"/>
  <c r="AL197" i="3"/>
  <c r="AY197" i="3"/>
  <c r="BD197" i="3"/>
  <c r="Z197" i="3"/>
  <c r="AM197" i="3"/>
  <c r="BH197" i="3"/>
  <c r="AD197" i="3"/>
  <c r="AQ197" i="3"/>
  <c r="BL197" i="3"/>
  <c r="AH197" i="3"/>
  <c r="AU197" i="3"/>
  <c r="T197" i="3"/>
  <c r="AK197" i="3"/>
  <c r="BB197" i="3"/>
  <c r="BO197" i="3"/>
  <c r="Y197" i="3"/>
  <c r="AP197" i="3"/>
  <c r="BC197" i="3"/>
  <c r="AC197" i="3"/>
  <c r="AT197" i="3"/>
  <c r="BG197" i="3"/>
  <c r="AG197" i="3"/>
  <c r="AX197" i="3"/>
  <c r="BK197" i="3"/>
  <c r="R197" i="3"/>
  <c r="P197" i="3" l="1"/>
  <c r="Q197" i="3"/>
  <c r="J198" i="3" s="1"/>
  <c r="O197" i="3"/>
  <c r="K198" i="3" l="1"/>
  <c r="L198" i="3" s="1"/>
  <c r="M198" i="3" l="1"/>
  <c r="N198" i="3" l="1"/>
  <c r="BC198" i="3" l="1"/>
  <c r="U198" i="3"/>
  <c r="AL198" i="3"/>
  <c r="BG198" i="3"/>
  <c r="Y198" i="3"/>
  <c r="AP198" i="3"/>
  <c r="BK198" i="3"/>
  <c r="AC198" i="3"/>
  <c r="AT198" i="3"/>
  <c r="AY198" i="3"/>
  <c r="BL198" i="3"/>
  <c r="AH198" i="3"/>
  <c r="T198" i="3"/>
  <c r="AK198" i="3"/>
  <c r="BB198" i="3"/>
  <c r="X198" i="3"/>
  <c r="AO198" i="3"/>
  <c r="BF198" i="3"/>
  <c r="AB198" i="3"/>
  <c r="AS198" i="3"/>
  <c r="BJ198" i="3"/>
  <c r="BO198" i="3"/>
  <c r="AG198" i="3"/>
  <c r="AX198" i="3"/>
  <c r="W198" i="3"/>
  <c r="AJ198" i="3"/>
  <c r="BA198" i="3"/>
  <c r="AA198" i="3"/>
  <c r="AN198" i="3"/>
  <c r="BE198" i="3"/>
  <c r="AE198" i="3"/>
  <c r="AR198" i="3"/>
  <c r="BI198" i="3"/>
  <c r="S198" i="3"/>
  <c r="AF198" i="3"/>
  <c r="AW198" i="3"/>
  <c r="BN198" i="3"/>
  <c r="AM198" i="3"/>
  <c r="AZ198" i="3"/>
  <c r="V198" i="3"/>
  <c r="AQ198" i="3"/>
  <c r="BD198" i="3"/>
  <c r="Z198" i="3"/>
  <c r="AU198" i="3"/>
  <c r="BH198" i="3"/>
  <c r="AD198" i="3"/>
  <c r="AI198" i="3"/>
  <c r="AV198" i="3"/>
  <c r="BM198" i="3"/>
  <c r="R198" i="3"/>
  <c r="Q198" i="3" l="1"/>
  <c r="O198" i="3"/>
  <c r="P198" i="3"/>
  <c r="J199" i="3" l="1"/>
  <c r="K199" i="3" s="1"/>
  <c r="L199" i="3" s="1"/>
  <c r="M199" i="3" l="1"/>
  <c r="N199" i="3" l="1"/>
  <c r="AP199" i="3" l="1"/>
  <c r="BC199" i="3"/>
  <c r="U199" i="3"/>
  <c r="S199" i="3"/>
  <c r="AW199" i="3"/>
  <c r="AA199" i="3"/>
  <c r="AN199" i="3"/>
  <c r="BE199" i="3"/>
  <c r="AE199" i="3"/>
  <c r="AR199" i="3"/>
  <c r="BI199" i="3"/>
  <c r="BO199" i="3"/>
  <c r="BF199" i="3"/>
  <c r="T199" i="3"/>
  <c r="AK199" i="3"/>
  <c r="AY199" i="3"/>
  <c r="AD199" i="3"/>
  <c r="AQ199" i="3"/>
  <c r="BD199" i="3"/>
  <c r="AH199" i="3"/>
  <c r="AU199" i="3"/>
  <c r="BH199" i="3"/>
  <c r="V199" i="3"/>
  <c r="AV199" i="3"/>
  <c r="Z199" i="3"/>
  <c r="AM199" i="3"/>
  <c r="AZ199" i="3"/>
  <c r="AL199" i="3"/>
  <c r="BL199" i="3"/>
  <c r="BJ199" i="3"/>
  <c r="X199" i="3"/>
  <c r="AO199" i="3"/>
  <c r="BN199" i="3"/>
  <c r="AB199" i="3"/>
  <c r="AS199" i="3"/>
  <c r="AI199" i="3"/>
  <c r="BM199" i="3"/>
  <c r="AF199" i="3"/>
  <c r="AX199" i="3"/>
  <c r="AG199" i="3"/>
  <c r="W199" i="3"/>
  <c r="AT199" i="3"/>
  <c r="BK199" i="3"/>
  <c r="AJ199" i="3"/>
  <c r="BG199" i="3"/>
  <c r="AC199" i="3"/>
  <c r="BA199" i="3"/>
  <c r="Y199" i="3"/>
  <c r="BB199" i="3"/>
  <c r="R199" i="3"/>
  <c r="Q199" i="3" l="1"/>
  <c r="J200" i="3" s="1"/>
  <c r="O199" i="3"/>
  <c r="P199" i="3"/>
  <c r="K200" i="3" l="1"/>
  <c r="L200" i="3" s="1"/>
  <c r="M200" i="3" l="1"/>
  <c r="N200" i="3" l="1"/>
  <c r="AD200" i="3" l="1"/>
  <c r="AQ200" i="3"/>
  <c r="BD200" i="3"/>
  <c r="AH200" i="3"/>
  <c r="AU200" i="3"/>
  <c r="BH200" i="3"/>
  <c r="V200" i="3"/>
  <c r="AI200" i="3"/>
  <c r="AV200" i="3"/>
  <c r="BE200" i="3"/>
  <c r="W200" i="3"/>
  <c r="AJ200" i="3"/>
  <c r="AC200" i="3"/>
  <c r="AT200" i="3"/>
  <c r="BG200" i="3"/>
  <c r="AG200" i="3"/>
  <c r="AX200" i="3"/>
  <c r="BK200" i="3"/>
  <c r="U200" i="3"/>
  <c r="AL200" i="3"/>
  <c r="AY200" i="3"/>
  <c r="BL200" i="3"/>
  <c r="Z200" i="3"/>
  <c r="AM200" i="3"/>
  <c r="AZ200" i="3"/>
  <c r="AS200" i="3"/>
  <c r="BJ200" i="3"/>
  <c r="X200" i="3"/>
  <c r="AW200" i="3"/>
  <c r="BN200" i="3"/>
  <c r="AB200" i="3"/>
  <c r="AK200" i="3"/>
  <c r="BB200" i="3"/>
  <c r="BO200" i="3"/>
  <c r="Y200" i="3"/>
  <c r="AP200" i="3"/>
  <c r="BC200" i="3"/>
  <c r="BI200" i="3"/>
  <c r="AA200" i="3"/>
  <c r="AN200" i="3"/>
  <c r="BM200" i="3"/>
  <c r="AE200" i="3"/>
  <c r="AR200" i="3"/>
  <c r="BA200" i="3"/>
  <c r="S200" i="3"/>
  <c r="AF200" i="3"/>
  <c r="AO200" i="3"/>
  <c r="BF200" i="3"/>
  <c r="T200" i="3"/>
  <c r="R200" i="3"/>
  <c r="P200" i="3" l="1"/>
  <c r="Q200" i="3"/>
  <c r="O200" i="3"/>
  <c r="J201" i="3" l="1"/>
  <c r="K201" i="3" s="1"/>
  <c r="L201" i="3" s="1"/>
  <c r="M201" i="3" l="1"/>
  <c r="N201" i="3" l="1"/>
  <c r="AG201" i="3" l="1"/>
  <c r="AX201" i="3"/>
  <c r="BK201" i="3"/>
  <c r="U201" i="3"/>
  <c r="AL201" i="3"/>
  <c r="AY201" i="3"/>
  <c r="BD201" i="3"/>
  <c r="Z201" i="3"/>
  <c r="AM201" i="3"/>
  <c r="BH201" i="3"/>
  <c r="AD201" i="3"/>
  <c r="AQ201" i="3"/>
  <c r="AF201" i="3"/>
  <c r="AW201" i="3"/>
  <c r="BN201" i="3"/>
  <c r="T201" i="3"/>
  <c r="AK201" i="3"/>
  <c r="BB201" i="3"/>
  <c r="BO201" i="3"/>
  <c r="Y201" i="3"/>
  <c r="AP201" i="3"/>
  <c r="BC201" i="3"/>
  <c r="AC201" i="3"/>
  <c r="AT201" i="3"/>
  <c r="BG201" i="3"/>
  <c r="AV201" i="3"/>
  <c r="BM201" i="3"/>
  <c r="AE201" i="3"/>
  <c r="AJ201" i="3"/>
  <c r="BA201" i="3"/>
  <c r="S201" i="3"/>
  <c r="X201" i="3"/>
  <c r="AO201" i="3"/>
  <c r="BF201" i="3"/>
  <c r="AB201" i="3"/>
  <c r="AS201" i="3"/>
  <c r="BJ201" i="3"/>
  <c r="BL201" i="3"/>
  <c r="AH201" i="3"/>
  <c r="AU201" i="3"/>
  <c r="AZ201" i="3"/>
  <c r="V201" i="3"/>
  <c r="AI201" i="3"/>
  <c r="AN201" i="3"/>
  <c r="BE201" i="3"/>
  <c r="W201" i="3"/>
  <c r="AR201" i="3"/>
  <c r="BI201" i="3"/>
  <c r="AA201" i="3"/>
  <c r="R201" i="3"/>
  <c r="P201" i="3" l="1"/>
  <c r="O201" i="3"/>
  <c r="Q201" i="3"/>
  <c r="J202" i="3" s="1"/>
  <c r="K202" i="3" l="1"/>
  <c r="L202" i="3" s="1"/>
  <c r="M202" i="3" l="1"/>
  <c r="N202" i="3" l="1"/>
  <c r="BO202" i="3" l="1"/>
  <c r="AG202" i="3"/>
  <c r="AX202" i="3"/>
  <c r="BC202" i="3"/>
  <c r="U202" i="3"/>
  <c r="AL202" i="3"/>
  <c r="BG202" i="3"/>
  <c r="Y202" i="3"/>
  <c r="AP202" i="3"/>
  <c r="BK202" i="3"/>
  <c r="AC202" i="3"/>
  <c r="AT202" i="3"/>
  <c r="S202" i="3"/>
  <c r="AF202" i="3"/>
  <c r="AW202" i="3"/>
  <c r="BN202" i="3"/>
  <c r="T202" i="3"/>
  <c r="AK202" i="3"/>
  <c r="BB202" i="3"/>
  <c r="X202" i="3"/>
  <c r="AO202" i="3"/>
  <c r="BF202" i="3"/>
  <c r="AB202" i="3"/>
  <c r="AS202" i="3"/>
  <c r="BJ202" i="3"/>
  <c r="AI202" i="3"/>
  <c r="AV202" i="3"/>
  <c r="BM202" i="3"/>
  <c r="W202" i="3"/>
  <c r="AJ202" i="3"/>
  <c r="BA202" i="3"/>
  <c r="AA202" i="3"/>
  <c r="AN202" i="3"/>
  <c r="BE202" i="3"/>
  <c r="AE202" i="3"/>
  <c r="AR202" i="3"/>
  <c r="BI202" i="3"/>
  <c r="AY202" i="3"/>
  <c r="BL202" i="3"/>
  <c r="AH202" i="3"/>
  <c r="AM202" i="3"/>
  <c r="AZ202" i="3"/>
  <c r="V202" i="3"/>
  <c r="AQ202" i="3"/>
  <c r="BD202" i="3"/>
  <c r="Z202" i="3"/>
  <c r="AU202" i="3"/>
  <c r="BH202" i="3"/>
  <c r="AD202" i="3"/>
  <c r="R202" i="3"/>
  <c r="O202" i="3" l="1"/>
  <c r="P202" i="3"/>
  <c r="Q202" i="3"/>
  <c r="J203" i="3" l="1"/>
  <c r="K203" i="3" s="1"/>
  <c r="L203" i="3" s="1"/>
  <c r="M203" i="3" l="1"/>
  <c r="N203" i="3" l="1"/>
  <c r="BB203" i="3" l="1"/>
  <c r="BO203" i="3"/>
  <c r="AG203" i="3"/>
  <c r="AE203" i="3"/>
  <c r="BI203" i="3"/>
  <c r="W203" i="3"/>
  <c r="AJ203" i="3"/>
  <c r="BA203" i="3"/>
  <c r="BJ203" i="3"/>
  <c r="X203" i="3"/>
  <c r="AO203" i="3"/>
  <c r="AB203" i="3"/>
  <c r="S203" i="3"/>
  <c r="AF203" i="3"/>
  <c r="AW203" i="3"/>
  <c r="BK203" i="3"/>
  <c r="Z203" i="3"/>
  <c r="AM203" i="3"/>
  <c r="AZ203" i="3"/>
  <c r="BN203" i="3"/>
  <c r="AA203" i="3"/>
  <c r="AN203" i="3"/>
  <c r="BE203" i="3"/>
  <c r="BH203" i="3"/>
  <c r="V203" i="3"/>
  <c r="AI203" i="3"/>
  <c r="AV203" i="3"/>
  <c r="BM203" i="3"/>
  <c r="AR203" i="3"/>
  <c r="AP203" i="3"/>
  <c r="BC203" i="3"/>
  <c r="U203" i="3"/>
  <c r="AD203" i="3"/>
  <c r="AQ203" i="3"/>
  <c r="BD203" i="3"/>
  <c r="AH203" i="3"/>
  <c r="AS203" i="3"/>
  <c r="AL203" i="3"/>
  <c r="AY203" i="3"/>
  <c r="BL203" i="3"/>
  <c r="AX203" i="3"/>
  <c r="AC203" i="3"/>
  <c r="BF203" i="3"/>
  <c r="T203" i="3"/>
  <c r="AK203" i="3"/>
  <c r="AT203" i="3"/>
  <c r="BG203" i="3"/>
  <c r="Y203" i="3"/>
  <c r="AU203" i="3"/>
  <c r="R203" i="3"/>
  <c r="P203" i="3" l="1"/>
  <c r="O203" i="3"/>
  <c r="Q203" i="3"/>
  <c r="J204" i="3" s="1"/>
  <c r="K204" i="3" l="1"/>
  <c r="L204" i="3" s="1"/>
  <c r="M204" i="3" l="1"/>
  <c r="N204" i="3" l="1"/>
  <c r="BI204" i="3" l="1"/>
  <c r="AA204" i="3"/>
  <c r="AN204" i="3"/>
  <c r="BM204" i="3"/>
  <c r="AE204" i="3"/>
  <c r="AR204" i="3"/>
  <c r="BA204" i="3"/>
  <c r="S204" i="3"/>
  <c r="AF204" i="3"/>
  <c r="AO204" i="3"/>
  <c r="BF204" i="3"/>
  <c r="T204" i="3"/>
  <c r="AD204" i="3"/>
  <c r="AQ204" i="3"/>
  <c r="BD204" i="3"/>
  <c r="AH204" i="3"/>
  <c r="AU204" i="3"/>
  <c r="BH204" i="3"/>
  <c r="V204" i="3"/>
  <c r="AI204" i="3"/>
  <c r="AV204" i="3"/>
  <c r="BE204" i="3"/>
  <c r="W204" i="3"/>
  <c r="AJ204" i="3"/>
  <c r="AC204" i="3"/>
  <c r="AT204" i="3"/>
  <c r="BG204" i="3"/>
  <c r="AG204" i="3"/>
  <c r="AX204" i="3"/>
  <c r="BK204" i="3"/>
  <c r="U204" i="3"/>
  <c r="AL204" i="3"/>
  <c r="AY204" i="3"/>
  <c r="BL204" i="3"/>
  <c r="Z204" i="3"/>
  <c r="AM204" i="3"/>
  <c r="AZ204" i="3"/>
  <c r="AS204" i="3"/>
  <c r="BJ204" i="3"/>
  <c r="X204" i="3"/>
  <c r="AW204" i="3"/>
  <c r="BN204" i="3"/>
  <c r="AB204" i="3"/>
  <c r="AK204" i="3"/>
  <c r="BB204" i="3"/>
  <c r="BO204" i="3"/>
  <c r="Y204" i="3"/>
  <c r="AP204" i="3"/>
  <c r="BC204" i="3"/>
  <c r="R204" i="3"/>
  <c r="P204" i="3" l="1"/>
  <c r="O204" i="3"/>
  <c r="Q204" i="3"/>
  <c r="J205" i="3" s="1"/>
  <c r="K205" i="3" l="1"/>
  <c r="L205" i="3" s="1"/>
  <c r="M205" i="3" l="1"/>
  <c r="N205" i="3" l="1"/>
  <c r="AC205" i="3" l="1"/>
  <c r="AT205" i="3"/>
  <c r="BG205" i="3"/>
  <c r="AG205" i="3"/>
  <c r="AX205" i="3"/>
  <c r="BK205" i="3"/>
  <c r="U205" i="3"/>
  <c r="AL205" i="3"/>
  <c r="AY205" i="3"/>
  <c r="BD205" i="3"/>
  <c r="Z205" i="3"/>
  <c r="AM205" i="3"/>
  <c r="AB205" i="3"/>
  <c r="AS205" i="3"/>
  <c r="BJ205" i="3"/>
  <c r="AF205" i="3"/>
  <c r="AW205" i="3"/>
  <c r="BN205" i="3"/>
  <c r="T205" i="3"/>
  <c r="AK205" i="3"/>
  <c r="BB205" i="3"/>
  <c r="BO205" i="3"/>
  <c r="Y205" i="3"/>
  <c r="AP205" i="3"/>
  <c r="BC205" i="3"/>
  <c r="AR205" i="3"/>
  <c r="BI205" i="3"/>
  <c r="AA205" i="3"/>
  <c r="AV205" i="3"/>
  <c r="BM205" i="3"/>
  <c r="AE205" i="3"/>
  <c r="AJ205" i="3"/>
  <c r="BA205" i="3"/>
  <c r="S205" i="3"/>
  <c r="X205" i="3"/>
  <c r="AO205" i="3"/>
  <c r="BF205" i="3"/>
  <c r="BH205" i="3"/>
  <c r="AD205" i="3"/>
  <c r="AQ205" i="3"/>
  <c r="BL205" i="3"/>
  <c r="AH205" i="3"/>
  <c r="AU205" i="3"/>
  <c r="AZ205" i="3"/>
  <c r="V205" i="3"/>
  <c r="AI205" i="3"/>
  <c r="AN205" i="3"/>
  <c r="BE205" i="3"/>
  <c r="W205" i="3"/>
  <c r="R205" i="3"/>
  <c r="O205" i="3" l="1"/>
  <c r="Q205" i="3"/>
  <c r="P205" i="3"/>
  <c r="J206" i="3" l="1"/>
  <c r="K206" i="3" s="1"/>
  <c r="L206" i="3" s="1"/>
  <c r="M206" i="3" l="1"/>
  <c r="N206" i="3" l="1"/>
  <c r="AU206" i="3" l="1"/>
  <c r="BH206" i="3"/>
  <c r="AD206" i="3"/>
  <c r="AI206" i="3"/>
  <c r="AV206" i="3"/>
  <c r="BM206" i="3"/>
  <c r="W206" i="3"/>
  <c r="AJ206" i="3"/>
  <c r="BA206" i="3"/>
  <c r="AA206" i="3"/>
  <c r="AN206" i="3"/>
  <c r="BE206" i="3"/>
  <c r="BK206" i="3"/>
  <c r="AC206" i="3"/>
  <c r="AT206" i="3"/>
  <c r="AY206" i="3"/>
  <c r="BL206" i="3"/>
  <c r="AH206" i="3"/>
  <c r="AM206" i="3"/>
  <c r="AZ206" i="3"/>
  <c r="V206" i="3"/>
  <c r="AQ206" i="3"/>
  <c r="BD206" i="3"/>
  <c r="Z206" i="3"/>
  <c r="AB206" i="3"/>
  <c r="AS206" i="3"/>
  <c r="BJ206" i="3"/>
  <c r="BO206" i="3"/>
  <c r="AG206" i="3"/>
  <c r="AX206" i="3"/>
  <c r="BC206" i="3"/>
  <c r="U206" i="3"/>
  <c r="AL206" i="3"/>
  <c r="BG206" i="3"/>
  <c r="Y206" i="3"/>
  <c r="AP206" i="3"/>
  <c r="AE206" i="3"/>
  <c r="AR206" i="3"/>
  <c r="BI206" i="3"/>
  <c r="S206" i="3"/>
  <c r="AF206" i="3"/>
  <c r="AW206" i="3"/>
  <c r="BN206" i="3"/>
  <c r="T206" i="3"/>
  <c r="AK206" i="3"/>
  <c r="BB206" i="3"/>
  <c r="X206" i="3"/>
  <c r="AO206" i="3"/>
  <c r="BF206" i="3"/>
  <c r="R206" i="3"/>
  <c r="Q206" i="3" l="1"/>
  <c r="J207" i="3" s="1"/>
  <c r="P206" i="3"/>
  <c r="O206" i="3"/>
  <c r="K207" i="3" l="1"/>
  <c r="L207" i="3" s="1"/>
  <c r="M207" i="3" l="1"/>
  <c r="N207" i="3" l="1"/>
  <c r="AX207" i="3" l="1"/>
  <c r="BK207" i="3"/>
  <c r="AC207" i="3"/>
  <c r="BJ207" i="3"/>
  <c r="V207" i="3"/>
  <c r="AI207" i="3"/>
  <c r="AV207" i="3"/>
  <c r="BM207" i="3"/>
  <c r="BF207" i="3"/>
  <c r="T207" i="3"/>
  <c r="AK207" i="3"/>
  <c r="AQ207" i="3"/>
  <c r="BN207" i="3"/>
  <c r="AB207" i="3"/>
  <c r="AS207" i="3"/>
  <c r="BG207" i="3"/>
  <c r="AL207" i="3"/>
  <c r="AY207" i="3"/>
  <c r="BL207" i="3"/>
  <c r="BE207" i="3"/>
  <c r="W207" i="3"/>
  <c r="AJ207" i="3"/>
  <c r="BA207" i="3"/>
  <c r="X207" i="3"/>
  <c r="AE207" i="3"/>
  <c r="AR207" i="3"/>
  <c r="BI207" i="3"/>
  <c r="AN207" i="3"/>
  <c r="BB207" i="3"/>
  <c r="BO207" i="3"/>
  <c r="AG207" i="3"/>
  <c r="Z207" i="3"/>
  <c r="AM207" i="3"/>
  <c r="AZ207" i="3"/>
  <c r="AD207" i="3"/>
  <c r="BD207" i="3"/>
  <c r="AH207" i="3"/>
  <c r="AU207" i="3"/>
  <c r="BH207" i="3"/>
  <c r="AT207" i="3"/>
  <c r="AO207" i="3"/>
  <c r="S207" i="3"/>
  <c r="AF207" i="3"/>
  <c r="AW207" i="3"/>
  <c r="AP207" i="3"/>
  <c r="BC207" i="3"/>
  <c r="U207" i="3"/>
  <c r="AA207" i="3"/>
  <c r="Y207" i="3"/>
  <c r="R207" i="3"/>
  <c r="O207" i="3" l="1"/>
  <c r="P207" i="3"/>
  <c r="Q207" i="3"/>
  <c r="J208" i="3" s="1"/>
  <c r="K208" i="3" l="1"/>
  <c r="L208" i="3" s="1"/>
  <c r="M208" i="3" l="1"/>
  <c r="N208" i="3" l="1"/>
  <c r="U208" i="3" l="1"/>
  <c r="AL208" i="3"/>
  <c r="AY208" i="3"/>
  <c r="BL208" i="3"/>
  <c r="Z208" i="3"/>
  <c r="AM208" i="3"/>
  <c r="AZ208" i="3"/>
  <c r="AD208" i="3"/>
  <c r="AQ208" i="3"/>
  <c r="BD208" i="3"/>
  <c r="AH208" i="3"/>
  <c r="AU208" i="3"/>
  <c r="BH208" i="3"/>
  <c r="AK208" i="3"/>
  <c r="BB208" i="3"/>
  <c r="BO208" i="3"/>
  <c r="Y208" i="3"/>
  <c r="AP208" i="3"/>
  <c r="BC208" i="3"/>
  <c r="AC208" i="3"/>
  <c r="AT208" i="3"/>
  <c r="BG208" i="3"/>
  <c r="AG208" i="3"/>
  <c r="AX208" i="3"/>
  <c r="BK208" i="3"/>
  <c r="BA208" i="3"/>
  <c r="S208" i="3"/>
  <c r="AF208" i="3"/>
  <c r="AO208" i="3"/>
  <c r="BF208" i="3"/>
  <c r="T208" i="3"/>
  <c r="AS208" i="3"/>
  <c r="BJ208" i="3"/>
  <c r="X208" i="3"/>
  <c r="AW208" i="3"/>
  <c r="BN208" i="3"/>
  <c r="AB208" i="3"/>
  <c r="V208" i="3"/>
  <c r="AI208" i="3"/>
  <c r="AV208" i="3"/>
  <c r="BE208" i="3"/>
  <c r="W208" i="3"/>
  <c r="AJ208" i="3"/>
  <c r="BI208" i="3"/>
  <c r="AA208" i="3"/>
  <c r="AN208" i="3"/>
  <c r="BM208" i="3"/>
  <c r="AE208" i="3"/>
  <c r="AR208" i="3"/>
  <c r="R208" i="3"/>
  <c r="O208" i="3" l="1"/>
  <c r="P208" i="3"/>
  <c r="Q208" i="3"/>
  <c r="J209" i="3" l="1"/>
  <c r="K209" i="3" s="1"/>
  <c r="L209" i="3" s="1"/>
  <c r="M209" i="3" l="1"/>
  <c r="N209" i="3" l="1"/>
  <c r="BD209" i="3" l="1"/>
  <c r="Z209" i="3"/>
  <c r="AM209" i="3"/>
  <c r="BH209" i="3"/>
  <c r="AD209" i="3"/>
  <c r="AQ209" i="3"/>
  <c r="BL209" i="3"/>
  <c r="AH209" i="3"/>
  <c r="AU209" i="3"/>
  <c r="AZ209" i="3"/>
  <c r="V209" i="3"/>
  <c r="AI209" i="3"/>
  <c r="Y209" i="3"/>
  <c r="AP209" i="3"/>
  <c r="BC209" i="3"/>
  <c r="AC209" i="3"/>
  <c r="AT209" i="3"/>
  <c r="BG209" i="3"/>
  <c r="AG209" i="3"/>
  <c r="AX209" i="3"/>
  <c r="BK209" i="3"/>
  <c r="U209" i="3"/>
  <c r="AL209" i="3"/>
  <c r="AY209" i="3"/>
  <c r="X209" i="3"/>
  <c r="BF209" i="3"/>
  <c r="AS209" i="3"/>
  <c r="AF209" i="3"/>
  <c r="BN209" i="3"/>
  <c r="AK209" i="3"/>
  <c r="BO209" i="3"/>
  <c r="AN209" i="3"/>
  <c r="W209" i="3"/>
  <c r="BI209" i="3"/>
  <c r="AV209" i="3"/>
  <c r="AE209" i="3"/>
  <c r="BA209" i="3"/>
  <c r="AO209" i="3"/>
  <c r="AB209" i="3"/>
  <c r="BJ209" i="3"/>
  <c r="AW209" i="3"/>
  <c r="T209" i="3"/>
  <c r="BB209" i="3"/>
  <c r="BE209" i="3"/>
  <c r="AR209" i="3"/>
  <c r="AA209" i="3"/>
  <c r="BM209" i="3"/>
  <c r="AJ209" i="3"/>
  <c r="S209" i="3"/>
  <c r="R209" i="3"/>
  <c r="Q209" i="3" l="1"/>
  <c r="O209" i="3"/>
  <c r="P209" i="3"/>
  <c r="J210" i="3" l="1"/>
  <c r="K210" i="3" s="1"/>
  <c r="L210" i="3" s="1"/>
  <c r="E5" i="3" l="1"/>
  <c r="E4" i="3"/>
  <c r="M210" i="3"/>
  <c r="N210" i="3" l="1"/>
  <c r="X210" i="3" l="1"/>
  <c r="V210" i="3"/>
  <c r="AO210" i="3"/>
  <c r="AB210" i="3"/>
  <c r="Z210" i="3"/>
  <c r="AT210" i="3"/>
  <c r="AI210" i="3"/>
  <c r="AG210" i="3"/>
  <c r="BI210" i="3"/>
  <c r="W210" i="3"/>
  <c r="U210" i="3"/>
  <c r="AS210" i="3"/>
  <c r="AN210" i="3"/>
  <c r="AL210" i="3"/>
  <c r="BJ210" i="3"/>
  <c r="AR210" i="3"/>
  <c r="AQ210" i="3"/>
  <c r="BO210" i="3"/>
  <c r="AF210" i="3"/>
  <c r="AD210" i="3"/>
  <c r="AY210" i="3"/>
  <c r="T210" i="3"/>
  <c r="AK210" i="3"/>
  <c r="BN210" i="3"/>
  <c r="BD210" i="3"/>
  <c r="BG210" i="3"/>
  <c r="BA210" i="3"/>
  <c r="BH210" i="3"/>
  <c r="BM210" i="3"/>
  <c r="BF210" i="3"/>
  <c r="AV210" i="3"/>
  <c r="AW210" i="3"/>
  <c r="AP210" i="3"/>
  <c r="AJ210" i="3"/>
  <c r="AH210" i="3"/>
  <c r="BE210" i="3"/>
  <c r="AA210" i="3"/>
  <c r="Y210" i="3"/>
  <c r="AX210" i="3"/>
  <c r="AE210" i="3"/>
  <c r="AC210" i="3"/>
  <c r="BC210" i="3"/>
  <c r="S210" i="3"/>
  <c r="BL210" i="3"/>
  <c r="AM210" i="3"/>
  <c r="BK210" i="3"/>
  <c r="AZ210" i="3"/>
  <c r="BB210" i="3"/>
  <c r="AU210" i="3"/>
  <c r="R210" i="3"/>
  <c r="O210" i="3" l="1"/>
  <c r="Q210" i="3"/>
  <c r="P210" i="3"/>
  <c r="E6" i="3" l="1"/>
</calcChain>
</file>

<file path=xl/sharedStrings.xml><?xml version="1.0" encoding="utf-8"?>
<sst xmlns="http://schemas.openxmlformats.org/spreadsheetml/2006/main" count="206" uniqueCount="46">
  <si>
    <t>Nr</t>
  </si>
  <si>
    <t>Odd/Even</t>
  </si>
  <si>
    <t>H/L</t>
  </si>
  <si>
    <t>R/B</t>
  </si>
  <si>
    <t>Spin</t>
  </si>
  <si>
    <t>Starting sequence</t>
  </si>
  <si>
    <t>Seq.Nr</t>
  </si>
  <si>
    <t>Units</t>
  </si>
  <si>
    <t>EC</t>
  </si>
  <si>
    <t>Red/Black</t>
  </si>
  <si>
    <t>High/Low</t>
  </si>
  <si>
    <t>Last</t>
  </si>
  <si>
    <t>Odd</t>
  </si>
  <si>
    <t>Even</t>
  </si>
  <si>
    <t>Red</t>
  </si>
  <si>
    <t>Black</t>
  </si>
  <si>
    <t>High</t>
  </si>
  <si>
    <t>Low</t>
  </si>
  <si>
    <t>Play type</t>
  </si>
  <si>
    <t>Opposite</t>
  </si>
  <si>
    <t>2nd last</t>
  </si>
  <si>
    <t>Decision</t>
  </si>
  <si>
    <t>Zero</t>
  </si>
  <si>
    <t>WL</t>
  </si>
  <si>
    <t>Bet</t>
  </si>
  <si>
    <t>Result</t>
  </si>
  <si>
    <t>Net</t>
  </si>
  <si>
    <t>Total</t>
  </si>
  <si>
    <t>Min</t>
  </si>
  <si>
    <t>Max</t>
  </si>
  <si>
    <t>cntf</t>
  </si>
  <si>
    <t>Reset new high?</t>
  </si>
  <si>
    <t>Yes</t>
  </si>
  <si>
    <t>No</t>
  </si>
  <si>
    <t>Seq length</t>
  </si>
  <si>
    <t>Max Bet</t>
  </si>
  <si>
    <t>Reset on max bet?</t>
  </si>
  <si>
    <t>Wins</t>
  </si>
  <si>
    <t>Losses</t>
  </si>
  <si>
    <t>End</t>
  </si>
  <si>
    <t>Stelle</t>
  </si>
  <si>
    <t>Unit bank, end of spin</t>
  </si>
  <si>
    <t>Rst</t>
  </si>
  <si>
    <t>1st bet</t>
  </si>
  <si>
    <t>2nd bet</t>
  </si>
  <si>
    <t>Custom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</si>
</sst>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0" borderId="4" xfId="0" applyBorder="1"/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RevLab!$L$11:$L$210</c:f>
              <c:numCache>
                <c:formatCode>General</c:formatCode>
                <c:ptCount val="200"/>
                <c:pt idx="0">
                  <c:v>5</c:v>
                </c:pt>
                <c:pt idx="1">
                  <c:v>-1</c:v>
                </c:pt>
                <c:pt idx="2">
                  <c:v>-7</c:v>
                </c:pt>
                <c:pt idx="3">
                  <c:v>-4</c:v>
                </c:pt>
                <c:pt idx="4">
                  <c:v>-10</c:v>
                </c:pt>
                <c:pt idx="5">
                  <c:v>-5</c:v>
                </c:pt>
                <c:pt idx="6">
                  <c:v>-11</c:v>
                </c:pt>
                <c:pt idx="7">
                  <c:v>-5</c:v>
                </c:pt>
                <c:pt idx="8">
                  <c:v>3</c:v>
                </c:pt>
                <c:pt idx="9">
                  <c:v>-7</c:v>
                </c:pt>
                <c:pt idx="10">
                  <c:v>2</c:v>
                </c:pt>
                <c:pt idx="11">
                  <c:v>14</c:v>
                </c:pt>
                <c:pt idx="12">
                  <c:v>-1</c:v>
                </c:pt>
                <c:pt idx="13">
                  <c:v>-14</c:v>
                </c:pt>
                <c:pt idx="14">
                  <c:v>-8</c:v>
                </c:pt>
                <c:pt idx="15">
                  <c:v>-20</c:v>
                </c:pt>
                <c:pt idx="16">
                  <c:v>-15</c:v>
                </c:pt>
                <c:pt idx="17">
                  <c:v>-21</c:v>
                </c:pt>
                <c:pt idx="18">
                  <c:v>-15</c:v>
                </c:pt>
                <c:pt idx="19">
                  <c:v>-23</c:v>
                </c:pt>
                <c:pt idx="20">
                  <c:v>-16</c:v>
                </c:pt>
                <c:pt idx="21">
                  <c:v>-26</c:v>
                </c:pt>
                <c:pt idx="22">
                  <c:v>-22</c:v>
                </c:pt>
                <c:pt idx="23">
                  <c:v>-14</c:v>
                </c:pt>
                <c:pt idx="24">
                  <c:v>-2</c:v>
                </c:pt>
                <c:pt idx="25">
                  <c:v>14</c:v>
                </c:pt>
                <c:pt idx="26">
                  <c:v>-6</c:v>
                </c:pt>
                <c:pt idx="27">
                  <c:v>-11</c:v>
                </c:pt>
                <c:pt idx="28">
                  <c:v>-6</c:v>
                </c:pt>
                <c:pt idx="29">
                  <c:v>-13</c:v>
                </c:pt>
                <c:pt idx="30">
                  <c:v>-16</c:v>
                </c:pt>
                <c:pt idx="31">
                  <c:v>-11</c:v>
                </c:pt>
                <c:pt idx="32">
                  <c:v>-17</c:v>
                </c:pt>
                <c:pt idx="33">
                  <c:v>-23</c:v>
                </c:pt>
                <c:pt idx="34">
                  <c:v>-20</c:v>
                </c:pt>
                <c:pt idx="35">
                  <c:v>-26</c:v>
                </c:pt>
                <c:pt idx="36">
                  <c:v>-21</c:v>
                </c:pt>
                <c:pt idx="37">
                  <c:v>-15</c:v>
                </c:pt>
                <c:pt idx="38">
                  <c:v>-22</c:v>
                </c:pt>
                <c:pt idx="39">
                  <c:v>-15</c:v>
                </c:pt>
                <c:pt idx="40">
                  <c:v>-6</c:v>
                </c:pt>
                <c:pt idx="41">
                  <c:v>-17</c:v>
                </c:pt>
                <c:pt idx="42">
                  <c:v>-27</c:v>
                </c:pt>
                <c:pt idx="43">
                  <c:v>-36</c:v>
                </c:pt>
                <c:pt idx="44">
                  <c:v>-41</c:v>
                </c:pt>
                <c:pt idx="45">
                  <c:v>-36</c:v>
                </c:pt>
                <c:pt idx="46">
                  <c:v>-43</c:v>
                </c:pt>
                <c:pt idx="47">
                  <c:v>-40</c:v>
                </c:pt>
                <c:pt idx="48">
                  <c:v>-46</c:v>
                </c:pt>
                <c:pt idx="49">
                  <c:v>-41</c:v>
                </c:pt>
                <c:pt idx="50">
                  <c:v>-35</c:v>
                </c:pt>
                <c:pt idx="51">
                  <c:v>-28</c:v>
                </c:pt>
                <c:pt idx="52">
                  <c:v>-36</c:v>
                </c:pt>
                <c:pt idx="53">
                  <c:v>-28</c:v>
                </c:pt>
                <c:pt idx="54">
                  <c:v>-18</c:v>
                </c:pt>
                <c:pt idx="55">
                  <c:v>-30</c:v>
                </c:pt>
                <c:pt idx="56">
                  <c:v>-41</c:v>
                </c:pt>
                <c:pt idx="57">
                  <c:v>-51</c:v>
                </c:pt>
                <c:pt idx="58">
                  <c:v>-46</c:v>
                </c:pt>
                <c:pt idx="59">
                  <c:v>-36</c:v>
                </c:pt>
                <c:pt idx="60">
                  <c:v>-51</c:v>
                </c:pt>
                <c:pt idx="61">
                  <c:v>-46</c:v>
                </c:pt>
                <c:pt idx="62">
                  <c:v>-56</c:v>
                </c:pt>
                <c:pt idx="63">
                  <c:v>-61</c:v>
                </c:pt>
                <c:pt idx="64">
                  <c:v>-56</c:v>
                </c:pt>
                <c:pt idx="65">
                  <c:v>-49</c:v>
                </c:pt>
                <c:pt idx="66">
                  <c:v>-58</c:v>
                </c:pt>
                <c:pt idx="67">
                  <c:v>-66</c:v>
                </c:pt>
                <c:pt idx="68">
                  <c:v>-71</c:v>
                </c:pt>
                <c:pt idx="69">
                  <c:v>-76</c:v>
                </c:pt>
                <c:pt idx="70">
                  <c:v>-71</c:v>
                </c:pt>
                <c:pt idx="71">
                  <c:v>-65</c:v>
                </c:pt>
                <c:pt idx="72">
                  <c:v>-72</c:v>
                </c:pt>
                <c:pt idx="73">
                  <c:v>-65</c:v>
                </c:pt>
                <c:pt idx="74">
                  <c:v>-74</c:v>
                </c:pt>
                <c:pt idx="75">
                  <c:v>-82</c:v>
                </c:pt>
                <c:pt idx="76">
                  <c:v>-86</c:v>
                </c:pt>
                <c:pt idx="77">
                  <c:v>-91</c:v>
                </c:pt>
                <c:pt idx="78">
                  <c:v>-96</c:v>
                </c:pt>
                <c:pt idx="79">
                  <c:v>-101</c:v>
                </c:pt>
                <c:pt idx="80">
                  <c:v>-96</c:v>
                </c:pt>
                <c:pt idx="81">
                  <c:v>-103</c:v>
                </c:pt>
                <c:pt idx="82">
                  <c:v>-106</c:v>
                </c:pt>
                <c:pt idx="83">
                  <c:v>-101</c:v>
                </c:pt>
                <c:pt idx="84">
                  <c:v>-107</c:v>
                </c:pt>
                <c:pt idx="85">
                  <c:v>-101</c:v>
                </c:pt>
                <c:pt idx="86">
                  <c:v>-109</c:v>
                </c:pt>
                <c:pt idx="87">
                  <c:v>-102</c:v>
                </c:pt>
                <c:pt idx="88">
                  <c:v>-92</c:v>
                </c:pt>
                <c:pt idx="89">
                  <c:v>-79</c:v>
                </c:pt>
                <c:pt idx="90">
                  <c:v>-95</c:v>
                </c:pt>
                <c:pt idx="91">
                  <c:v>-81</c:v>
                </c:pt>
                <c:pt idx="92">
                  <c:v>-99</c:v>
                </c:pt>
                <c:pt idx="93">
                  <c:v>-116</c:v>
                </c:pt>
                <c:pt idx="94">
                  <c:v>-111</c:v>
                </c:pt>
                <c:pt idx="95">
                  <c:v>-117</c:v>
                </c:pt>
                <c:pt idx="96">
                  <c:v>-111</c:v>
                </c:pt>
                <c:pt idx="97">
                  <c:v>-119</c:v>
                </c:pt>
                <c:pt idx="98">
                  <c:v>-126</c:v>
                </c:pt>
                <c:pt idx="99">
                  <c:v>-121</c:v>
                </c:pt>
                <c:pt idx="100">
                  <c:v>-127</c:v>
                </c:pt>
                <c:pt idx="101">
                  <c:v>-133</c:v>
                </c:pt>
                <c:pt idx="102">
                  <c:v>-136</c:v>
                </c:pt>
                <c:pt idx="103">
                  <c:v>-141</c:v>
                </c:pt>
                <c:pt idx="104">
                  <c:v>-136</c:v>
                </c:pt>
                <c:pt idx="105">
                  <c:v>-129</c:v>
                </c:pt>
                <c:pt idx="106">
                  <c:v>-120</c:v>
                </c:pt>
                <c:pt idx="107">
                  <c:v>-131</c:v>
                </c:pt>
                <c:pt idx="108">
                  <c:v>-121</c:v>
                </c:pt>
                <c:pt idx="109">
                  <c:v>-134</c:v>
                </c:pt>
                <c:pt idx="110">
                  <c:v>-146</c:v>
                </c:pt>
                <c:pt idx="111">
                  <c:v>-141</c:v>
                </c:pt>
                <c:pt idx="112">
                  <c:v>-147</c:v>
                </c:pt>
                <c:pt idx="113">
                  <c:v>-153</c:v>
                </c:pt>
                <c:pt idx="114">
                  <c:v>-150</c:v>
                </c:pt>
                <c:pt idx="115">
                  <c:v>-156</c:v>
                </c:pt>
                <c:pt idx="116">
                  <c:v>-161</c:v>
                </c:pt>
                <c:pt idx="117">
                  <c:v>-156</c:v>
                </c:pt>
                <c:pt idx="118">
                  <c:v>-163</c:v>
                </c:pt>
                <c:pt idx="119">
                  <c:v>-160</c:v>
                </c:pt>
                <c:pt idx="120">
                  <c:v>-166</c:v>
                </c:pt>
                <c:pt idx="121">
                  <c:v>-171</c:v>
                </c:pt>
                <c:pt idx="122">
                  <c:v>-166</c:v>
                </c:pt>
                <c:pt idx="123">
                  <c:v>-173</c:v>
                </c:pt>
                <c:pt idx="124">
                  <c:v>-176</c:v>
                </c:pt>
                <c:pt idx="125">
                  <c:v>-181</c:v>
                </c:pt>
                <c:pt idx="126">
                  <c:v>-186</c:v>
                </c:pt>
                <c:pt idx="127">
                  <c:v>-191</c:v>
                </c:pt>
                <c:pt idx="128">
                  <c:v>-186</c:v>
                </c:pt>
                <c:pt idx="129">
                  <c:v>-193</c:v>
                </c:pt>
                <c:pt idx="130">
                  <c:v>-190</c:v>
                </c:pt>
                <c:pt idx="131">
                  <c:v>-184</c:v>
                </c:pt>
                <c:pt idx="132">
                  <c:v>-193</c:v>
                </c:pt>
                <c:pt idx="133">
                  <c:v>-190</c:v>
                </c:pt>
                <c:pt idx="134">
                  <c:v>-196</c:v>
                </c:pt>
                <c:pt idx="135">
                  <c:v>-201</c:v>
                </c:pt>
                <c:pt idx="136">
                  <c:v>-196</c:v>
                </c:pt>
                <c:pt idx="137">
                  <c:v>-203</c:v>
                </c:pt>
                <c:pt idx="138">
                  <c:v>-200</c:v>
                </c:pt>
                <c:pt idx="139">
                  <c:v>-194</c:v>
                </c:pt>
                <c:pt idx="140">
                  <c:v>-203</c:v>
                </c:pt>
                <c:pt idx="141">
                  <c:v>-200</c:v>
                </c:pt>
                <c:pt idx="142">
                  <c:v>-194</c:v>
                </c:pt>
                <c:pt idx="143">
                  <c:v>-203</c:v>
                </c:pt>
                <c:pt idx="144">
                  <c:v>-200</c:v>
                </c:pt>
                <c:pt idx="145">
                  <c:v>-194</c:v>
                </c:pt>
                <c:pt idx="146">
                  <c:v>-185</c:v>
                </c:pt>
                <c:pt idx="147">
                  <c:v>-173</c:v>
                </c:pt>
                <c:pt idx="148">
                  <c:v>-158</c:v>
                </c:pt>
                <c:pt idx="149">
                  <c:v>-176</c:v>
                </c:pt>
                <c:pt idx="150">
                  <c:v>-161</c:v>
                </c:pt>
                <c:pt idx="151">
                  <c:v>-179</c:v>
                </c:pt>
                <c:pt idx="152">
                  <c:v>-161</c:v>
                </c:pt>
                <c:pt idx="153">
                  <c:v>-141</c:v>
                </c:pt>
                <c:pt idx="154">
                  <c:v>-136</c:v>
                </c:pt>
                <c:pt idx="155">
                  <c:v>-142</c:v>
                </c:pt>
                <c:pt idx="156">
                  <c:v>-148</c:v>
                </c:pt>
                <c:pt idx="157">
                  <c:v>-151</c:v>
                </c:pt>
                <c:pt idx="158">
                  <c:v>-146</c:v>
                </c:pt>
                <c:pt idx="159">
                  <c:v>-140</c:v>
                </c:pt>
                <c:pt idx="160">
                  <c:v>-147</c:v>
                </c:pt>
                <c:pt idx="161">
                  <c:v>-154</c:v>
                </c:pt>
                <c:pt idx="162">
                  <c:v>-147</c:v>
                </c:pt>
                <c:pt idx="163">
                  <c:v>-137</c:v>
                </c:pt>
                <c:pt idx="164">
                  <c:v>-124</c:v>
                </c:pt>
                <c:pt idx="165">
                  <c:v>-140</c:v>
                </c:pt>
                <c:pt idx="166">
                  <c:v>-126</c:v>
                </c:pt>
                <c:pt idx="167">
                  <c:v>-144</c:v>
                </c:pt>
                <c:pt idx="168">
                  <c:v>-161</c:v>
                </c:pt>
                <c:pt idx="169">
                  <c:v>-156</c:v>
                </c:pt>
                <c:pt idx="170">
                  <c:v>-150</c:v>
                </c:pt>
                <c:pt idx="171">
                  <c:v>-143</c:v>
                </c:pt>
                <c:pt idx="172">
                  <c:v>-135</c:v>
                </c:pt>
                <c:pt idx="173">
                  <c:v>-126</c:v>
                </c:pt>
                <c:pt idx="174">
                  <c:v>-136</c:v>
                </c:pt>
                <c:pt idx="175">
                  <c:v>-146</c:v>
                </c:pt>
                <c:pt idx="176">
                  <c:v>-136</c:v>
                </c:pt>
                <c:pt idx="177">
                  <c:v>-123</c:v>
                </c:pt>
                <c:pt idx="178">
                  <c:v>-107</c:v>
                </c:pt>
                <c:pt idx="179">
                  <c:v>-88</c:v>
                </c:pt>
                <c:pt idx="180">
                  <c:v>-68</c:v>
                </c:pt>
                <c:pt idx="181">
                  <c:v>-63</c:v>
                </c:pt>
                <c:pt idx="182">
                  <c:v>-69</c:v>
                </c:pt>
                <c:pt idx="183">
                  <c:v>-75</c:v>
                </c:pt>
                <c:pt idx="184">
                  <c:v>-72</c:v>
                </c:pt>
                <c:pt idx="185">
                  <c:v>-66</c:v>
                </c:pt>
                <c:pt idx="186">
                  <c:v>-57</c:v>
                </c:pt>
                <c:pt idx="187">
                  <c:v>-45</c:v>
                </c:pt>
                <c:pt idx="188">
                  <c:v>-30</c:v>
                </c:pt>
                <c:pt idx="189">
                  <c:v>-12</c:v>
                </c:pt>
                <c:pt idx="190">
                  <c:v>8</c:v>
                </c:pt>
                <c:pt idx="191">
                  <c:v>3</c:v>
                </c:pt>
                <c:pt idx="192">
                  <c:v>-2</c:v>
                </c:pt>
                <c:pt idx="193">
                  <c:v>-7</c:v>
                </c:pt>
                <c:pt idx="194">
                  <c:v>-12</c:v>
                </c:pt>
                <c:pt idx="195">
                  <c:v>-17</c:v>
                </c:pt>
                <c:pt idx="196">
                  <c:v>-12</c:v>
                </c:pt>
                <c:pt idx="197">
                  <c:v>-5</c:v>
                </c:pt>
                <c:pt idx="198">
                  <c:v>4</c:v>
                </c:pt>
                <c:pt idx="19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45-4DCD-9ED2-AE281F81C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8985856"/>
        <c:axId val="379164160"/>
      </c:lineChart>
      <c:catAx>
        <c:axId val="37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9164160"/>
        <c:crosses val="autoZero"/>
        <c:auto val="1"/>
        <c:lblAlgn val="ctr"/>
        <c:lblOffset val="100"/>
        <c:noMultiLvlLbl val="0"/>
      </c:catAx>
      <c:valAx>
        <c:axId val="37916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Labouchere!$L$11:$L$210</c:f>
              <c:numCache>
                <c:formatCode>General</c:formatCode>
                <c:ptCount val="200"/>
                <c:pt idx="0">
                  <c:v>-5</c:v>
                </c:pt>
                <c:pt idx="1">
                  <c:v>-11</c:v>
                </c:pt>
                <c:pt idx="2">
                  <c:v>-18</c:v>
                </c:pt>
                <c:pt idx="3">
                  <c:v>-10</c:v>
                </c:pt>
                <c:pt idx="4">
                  <c:v>-18</c:v>
                </c:pt>
                <c:pt idx="5">
                  <c:v>-28</c:v>
                </c:pt>
                <c:pt idx="6">
                  <c:v>-40</c:v>
                </c:pt>
                <c:pt idx="7">
                  <c:v>-26</c:v>
                </c:pt>
                <c:pt idx="8">
                  <c:v>-39</c:v>
                </c:pt>
                <c:pt idx="9">
                  <c:v>-23</c:v>
                </c:pt>
                <c:pt idx="10">
                  <c:v>-9</c:v>
                </c:pt>
                <c:pt idx="11">
                  <c:v>-22</c:v>
                </c:pt>
                <c:pt idx="12">
                  <c:v>-4</c:v>
                </c:pt>
                <c:pt idx="13">
                  <c:v>-18</c:v>
                </c:pt>
                <c:pt idx="14">
                  <c:v>2</c:v>
                </c:pt>
                <c:pt idx="15">
                  <c:v>10</c:v>
                </c:pt>
                <c:pt idx="16">
                  <c:v>5</c:v>
                </c:pt>
                <c:pt idx="17">
                  <c:v>11</c:v>
                </c:pt>
                <c:pt idx="18">
                  <c:v>17</c:v>
                </c:pt>
                <c:pt idx="19">
                  <c:v>14</c:v>
                </c:pt>
                <c:pt idx="20">
                  <c:v>8</c:v>
                </c:pt>
                <c:pt idx="21">
                  <c:v>17</c:v>
                </c:pt>
                <c:pt idx="22">
                  <c:v>14</c:v>
                </c:pt>
                <c:pt idx="23">
                  <c:v>20</c:v>
                </c:pt>
                <c:pt idx="24">
                  <c:v>15</c:v>
                </c:pt>
                <c:pt idx="25">
                  <c:v>9</c:v>
                </c:pt>
                <c:pt idx="26">
                  <c:v>2</c:v>
                </c:pt>
                <c:pt idx="27">
                  <c:v>10</c:v>
                </c:pt>
                <c:pt idx="28">
                  <c:v>2</c:v>
                </c:pt>
                <c:pt idx="29">
                  <c:v>-8</c:v>
                </c:pt>
                <c:pt idx="30">
                  <c:v>-20</c:v>
                </c:pt>
                <c:pt idx="31">
                  <c:v>-34</c:v>
                </c:pt>
                <c:pt idx="32">
                  <c:v>-18</c:v>
                </c:pt>
                <c:pt idx="33">
                  <c:v>-3</c:v>
                </c:pt>
                <c:pt idx="34">
                  <c:v>-17</c:v>
                </c:pt>
                <c:pt idx="35">
                  <c:v>-35</c:v>
                </c:pt>
                <c:pt idx="36">
                  <c:v>-57</c:v>
                </c:pt>
                <c:pt idx="37">
                  <c:v>-31</c:v>
                </c:pt>
                <c:pt idx="38">
                  <c:v>-54</c:v>
                </c:pt>
                <c:pt idx="39">
                  <c:v>-26</c:v>
                </c:pt>
                <c:pt idx="40">
                  <c:v>-50</c:v>
                </c:pt>
                <c:pt idx="41">
                  <c:v>-80</c:v>
                </c:pt>
                <c:pt idx="42">
                  <c:v>-116</c:v>
                </c:pt>
                <c:pt idx="43">
                  <c:v>-158</c:v>
                </c:pt>
                <c:pt idx="44">
                  <c:v>-206</c:v>
                </c:pt>
                <c:pt idx="45">
                  <c:v>-260</c:v>
                </c:pt>
                <c:pt idx="46">
                  <c:v>-200</c:v>
                </c:pt>
                <c:pt idx="47">
                  <c:v>-256</c:v>
                </c:pt>
                <c:pt idx="48">
                  <c:v>-320</c:v>
                </c:pt>
                <c:pt idx="49">
                  <c:v>-248</c:v>
                </c:pt>
                <c:pt idx="50">
                  <c:v>-314</c:v>
                </c:pt>
                <c:pt idx="51">
                  <c:v>-238</c:v>
                </c:pt>
                <c:pt idx="52">
                  <c:v>-168</c:v>
                </c:pt>
                <c:pt idx="53">
                  <c:v>-102</c:v>
                </c:pt>
                <c:pt idx="54">
                  <c:v>-168</c:v>
                </c:pt>
                <c:pt idx="55">
                  <c:v>-258</c:v>
                </c:pt>
                <c:pt idx="56">
                  <c:v>-158</c:v>
                </c:pt>
                <c:pt idx="57">
                  <c:v>-153</c:v>
                </c:pt>
                <c:pt idx="58">
                  <c:v>-148</c:v>
                </c:pt>
                <c:pt idx="59">
                  <c:v>-143</c:v>
                </c:pt>
                <c:pt idx="60">
                  <c:v>-138</c:v>
                </c:pt>
                <c:pt idx="61">
                  <c:v>-143</c:v>
                </c:pt>
                <c:pt idx="62">
                  <c:v>-149</c:v>
                </c:pt>
                <c:pt idx="63">
                  <c:v>-156</c:v>
                </c:pt>
                <c:pt idx="64">
                  <c:v>-148</c:v>
                </c:pt>
                <c:pt idx="65">
                  <c:v>-140</c:v>
                </c:pt>
                <c:pt idx="66">
                  <c:v>-148</c:v>
                </c:pt>
                <c:pt idx="67">
                  <c:v>-137</c:v>
                </c:pt>
                <c:pt idx="68">
                  <c:v>-146</c:v>
                </c:pt>
                <c:pt idx="69">
                  <c:v>-133</c:v>
                </c:pt>
                <c:pt idx="70">
                  <c:v>-138</c:v>
                </c:pt>
                <c:pt idx="71">
                  <c:v>-128</c:v>
                </c:pt>
                <c:pt idx="72">
                  <c:v>-123</c:v>
                </c:pt>
                <c:pt idx="73">
                  <c:v>-128</c:v>
                </c:pt>
                <c:pt idx="74">
                  <c:v>-135</c:v>
                </c:pt>
                <c:pt idx="75">
                  <c:v>-126</c:v>
                </c:pt>
                <c:pt idx="76">
                  <c:v>-118</c:v>
                </c:pt>
                <c:pt idx="77">
                  <c:v>-123</c:v>
                </c:pt>
                <c:pt idx="78">
                  <c:v>-117</c:v>
                </c:pt>
                <c:pt idx="79">
                  <c:v>-123</c:v>
                </c:pt>
                <c:pt idx="80">
                  <c:v>-115</c:v>
                </c:pt>
                <c:pt idx="81">
                  <c:v>-122</c:v>
                </c:pt>
                <c:pt idx="82">
                  <c:v>-132</c:v>
                </c:pt>
                <c:pt idx="83">
                  <c:v>-119</c:v>
                </c:pt>
                <c:pt idx="84">
                  <c:v>-108</c:v>
                </c:pt>
                <c:pt idx="85">
                  <c:v>-103</c:v>
                </c:pt>
                <c:pt idx="86">
                  <c:v>-108</c:v>
                </c:pt>
                <c:pt idx="87">
                  <c:v>-115</c:v>
                </c:pt>
                <c:pt idx="88">
                  <c:v>-106</c:v>
                </c:pt>
                <c:pt idx="89">
                  <c:v>-98</c:v>
                </c:pt>
                <c:pt idx="90">
                  <c:v>-103</c:v>
                </c:pt>
                <c:pt idx="91">
                  <c:v>-109</c:v>
                </c:pt>
                <c:pt idx="92">
                  <c:v>-116</c:v>
                </c:pt>
                <c:pt idx="93">
                  <c:v>-124</c:v>
                </c:pt>
                <c:pt idx="94">
                  <c:v>-115</c:v>
                </c:pt>
                <c:pt idx="95">
                  <c:v>-106</c:v>
                </c:pt>
                <c:pt idx="96">
                  <c:v>-115</c:v>
                </c:pt>
                <c:pt idx="97">
                  <c:v>-127</c:v>
                </c:pt>
                <c:pt idx="98">
                  <c:v>-142</c:v>
                </c:pt>
                <c:pt idx="99">
                  <c:v>-160</c:v>
                </c:pt>
                <c:pt idx="100">
                  <c:v>-181</c:v>
                </c:pt>
                <c:pt idx="101">
                  <c:v>-205</c:v>
                </c:pt>
                <c:pt idx="102">
                  <c:v>-232</c:v>
                </c:pt>
                <c:pt idx="103">
                  <c:v>-202</c:v>
                </c:pt>
                <c:pt idx="104">
                  <c:v>-174</c:v>
                </c:pt>
                <c:pt idx="105">
                  <c:v>-148</c:v>
                </c:pt>
                <c:pt idx="106">
                  <c:v>-172</c:v>
                </c:pt>
                <c:pt idx="107">
                  <c:v>-142</c:v>
                </c:pt>
                <c:pt idx="108">
                  <c:v>-115</c:v>
                </c:pt>
                <c:pt idx="109">
                  <c:v>-142</c:v>
                </c:pt>
                <c:pt idx="110">
                  <c:v>-103</c:v>
                </c:pt>
                <c:pt idx="111">
                  <c:v>-88</c:v>
                </c:pt>
                <c:pt idx="112">
                  <c:v>-93</c:v>
                </c:pt>
                <c:pt idx="113">
                  <c:v>-99</c:v>
                </c:pt>
                <c:pt idx="114">
                  <c:v>-106</c:v>
                </c:pt>
                <c:pt idx="115">
                  <c:v>-98</c:v>
                </c:pt>
                <c:pt idx="116">
                  <c:v>-106</c:v>
                </c:pt>
                <c:pt idx="117">
                  <c:v>-96</c:v>
                </c:pt>
                <c:pt idx="118">
                  <c:v>-87</c:v>
                </c:pt>
                <c:pt idx="119">
                  <c:v>-96</c:v>
                </c:pt>
                <c:pt idx="120">
                  <c:v>-109</c:v>
                </c:pt>
                <c:pt idx="121">
                  <c:v>-126</c:v>
                </c:pt>
                <c:pt idx="122">
                  <c:v>-147</c:v>
                </c:pt>
                <c:pt idx="123">
                  <c:v>-172</c:v>
                </c:pt>
                <c:pt idx="124">
                  <c:v>-143</c:v>
                </c:pt>
                <c:pt idx="125">
                  <c:v>-117</c:v>
                </c:pt>
                <c:pt idx="126">
                  <c:v>-143</c:v>
                </c:pt>
                <c:pt idx="127">
                  <c:v>-108</c:v>
                </c:pt>
                <c:pt idx="128">
                  <c:v>-78</c:v>
                </c:pt>
                <c:pt idx="129">
                  <c:v>-83</c:v>
                </c:pt>
                <c:pt idx="130">
                  <c:v>-89</c:v>
                </c:pt>
                <c:pt idx="131">
                  <c:v>-82</c:v>
                </c:pt>
                <c:pt idx="132">
                  <c:v>-75</c:v>
                </c:pt>
                <c:pt idx="133">
                  <c:v>-68</c:v>
                </c:pt>
                <c:pt idx="134">
                  <c:v>-73</c:v>
                </c:pt>
                <c:pt idx="135">
                  <c:v>-67</c:v>
                </c:pt>
                <c:pt idx="136">
                  <c:v>-73</c:v>
                </c:pt>
                <c:pt idx="137">
                  <c:v>-81</c:v>
                </c:pt>
                <c:pt idx="138">
                  <c:v>-71</c:v>
                </c:pt>
                <c:pt idx="139">
                  <c:v>-80</c:v>
                </c:pt>
                <c:pt idx="140">
                  <c:v>-68</c:v>
                </c:pt>
                <c:pt idx="141">
                  <c:v>-78</c:v>
                </c:pt>
                <c:pt idx="142">
                  <c:v>-64</c:v>
                </c:pt>
                <c:pt idx="143">
                  <c:v>-70</c:v>
                </c:pt>
                <c:pt idx="144">
                  <c:v>-82</c:v>
                </c:pt>
                <c:pt idx="145">
                  <c:v>-100</c:v>
                </c:pt>
                <c:pt idx="146">
                  <c:v>-76</c:v>
                </c:pt>
                <c:pt idx="147">
                  <c:v>-94</c:v>
                </c:pt>
                <c:pt idx="148">
                  <c:v>-70</c:v>
                </c:pt>
                <c:pt idx="149">
                  <c:v>-82</c:v>
                </c:pt>
                <c:pt idx="150">
                  <c:v>-58</c:v>
                </c:pt>
                <c:pt idx="151">
                  <c:v>-63</c:v>
                </c:pt>
                <c:pt idx="152">
                  <c:v>-69</c:v>
                </c:pt>
                <c:pt idx="153">
                  <c:v>-76</c:v>
                </c:pt>
                <c:pt idx="154">
                  <c:v>-84</c:v>
                </c:pt>
                <c:pt idx="155">
                  <c:v>-93</c:v>
                </c:pt>
                <c:pt idx="156">
                  <c:v>-103</c:v>
                </c:pt>
                <c:pt idx="157">
                  <c:v>-114</c:v>
                </c:pt>
                <c:pt idx="158">
                  <c:v>-102</c:v>
                </c:pt>
                <c:pt idx="159">
                  <c:v>-90</c:v>
                </c:pt>
                <c:pt idx="160">
                  <c:v>-102</c:v>
                </c:pt>
                <c:pt idx="161">
                  <c:v>-117</c:v>
                </c:pt>
                <c:pt idx="162">
                  <c:v>-135</c:v>
                </c:pt>
                <c:pt idx="163">
                  <c:v>-156</c:v>
                </c:pt>
                <c:pt idx="164">
                  <c:v>-132</c:v>
                </c:pt>
                <c:pt idx="165">
                  <c:v>-110</c:v>
                </c:pt>
                <c:pt idx="166">
                  <c:v>-130</c:v>
                </c:pt>
                <c:pt idx="167">
                  <c:v>-155</c:v>
                </c:pt>
                <c:pt idx="168">
                  <c:v>-125</c:v>
                </c:pt>
                <c:pt idx="169">
                  <c:v>-99</c:v>
                </c:pt>
                <c:pt idx="170">
                  <c:v>-121</c:v>
                </c:pt>
                <c:pt idx="171">
                  <c:v>-150</c:v>
                </c:pt>
                <c:pt idx="172">
                  <c:v>-114</c:v>
                </c:pt>
                <c:pt idx="173">
                  <c:v>-84</c:v>
                </c:pt>
                <c:pt idx="174">
                  <c:v>-108</c:v>
                </c:pt>
                <c:pt idx="175">
                  <c:v>-141</c:v>
                </c:pt>
                <c:pt idx="176">
                  <c:v>-99</c:v>
                </c:pt>
                <c:pt idx="177">
                  <c:v>-63</c:v>
                </c:pt>
                <c:pt idx="178">
                  <c:v>-48</c:v>
                </c:pt>
                <c:pt idx="179">
                  <c:v>-53</c:v>
                </c:pt>
                <c:pt idx="180">
                  <c:v>-59</c:v>
                </c:pt>
                <c:pt idx="181">
                  <c:v>-52</c:v>
                </c:pt>
                <c:pt idx="182">
                  <c:v>-45</c:v>
                </c:pt>
                <c:pt idx="183">
                  <c:v>-38</c:v>
                </c:pt>
                <c:pt idx="184">
                  <c:v>-43</c:v>
                </c:pt>
                <c:pt idx="185">
                  <c:v>-49</c:v>
                </c:pt>
                <c:pt idx="186">
                  <c:v>-42</c:v>
                </c:pt>
                <c:pt idx="187">
                  <c:v>-49</c:v>
                </c:pt>
                <c:pt idx="188">
                  <c:v>-40</c:v>
                </c:pt>
                <c:pt idx="189">
                  <c:v>-32</c:v>
                </c:pt>
                <c:pt idx="190">
                  <c:v>-36</c:v>
                </c:pt>
                <c:pt idx="191">
                  <c:v>-28</c:v>
                </c:pt>
                <c:pt idx="192">
                  <c:v>-33</c:v>
                </c:pt>
                <c:pt idx="193">
                  <c:v>-39</c:v>
                </c:pt>
                <c:pt idx="194">
                  <c:v>-46</c:v>
                </c:pt>
                <c:pt idx="195">
                  <c:v>-54</c:v>
                </c:pt>
                <c:pt idx="196">
                  <c:v>-63</c:v>
                </c:pt>
                <c:pt idx="197">
                  <c:v>-53</c:v>
                </c:pt>
                <c:pt idx="198">
                  <c:v>-63</c:v>
                </c:pt>
                <c:pt idx="199">
                  <c:v>-75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5E-4FB2-A6E9-DBF6BF79A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885136"/>
        <c:axId val="375905872"/>
      </c:lineChart>
      <c:catAx>
        <c:axId val="94885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905872"/>
        <c:crosses val="autoZero"/>
        <c:auto val="1"/>
        <c:lblAlgn val="ctr"/>
        <c:lblOffset val="100"/>
        <c:noMultiLvlLbl val="0"/>
      </c:catAx>
      <c:valAx>
        <c:axId val="37590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88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1</xdr:rowOff>
    </xdr:from>
    <xdr:to>
      <xdr:col>13</xdr:col>
      <xdr:colOff>228600</xdr:colOff>
      <xdr:row>6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0</xdr:row>
      <xdr:rowOff>9531</xdr:rowOff>
    </xdr:from>
    <xdr:to>
      <xdr:col>14</xdr:col>
      <xdr:colOff>66675</xdr:colOff>
      <xdr:row>7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F3A2367-C80A-40F6-A818-E00E53D79C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210"/>
  <sheetViews>
    <sheetView tabSelected="1" workbookViewId="0">
      <pane xSplit="5" ySplit="10" topLeftCell="F205" activePane="bottomRight" state="frozen"/>
      <selection pane="topRight" activeCell="F1" sqref="F1"/>
      <selection pane="bottomLeft" activeCell="A11" sqref="A11"/>
      <selection pane="bottomRight" activeCell="E6" sqref="E6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6" width="6.85546875" style="1" customWidth="1"/>
    <col min="7" max="7" width="8.5703125" bestFit="1" customWidth="1"/>
    <col min="8" max="8" width="6.5703125" bestFit="1" customWidth="1"/>
    <col min="9" max="9" width="4" bestFit="1" customWidth="1"/>
    <col min="10" max="10" width="5" customWidth="1"/>
    <col min="11" max="11" width="4.7109375" bestFit="1" customWidth="1"/>
    <col min="12" max="12" width="8.42578125" bestFit="1" customWidth="1"/>
    <col min="13" max="13" width="6.42578125" hidden="1" customWidth="1"/>
    <col min="14" max="14" width="4" hidden="1" customWidth="1"/>
    <col min="15" max="16" width="9.140625" customWidth="1"/>
    <col min="17" max="17" width="9.140625" style="2" hidden="1" customWidth="1"/>
    <col min="18" max="18" width="4.85546875" style="4" customWidth="1"/>
    <col min="19" max="23" width="4.85546875" customWidth="1"/>
    <col min="24" max="56" width="4.28515625" customWidth="1"/>
    <col min="57" max="67" width="4.140625" customWidth="1"/>
    <col min="68" max="117" width="3.5703125" customWidth="1"/>
  </cols>
  <sheetData>
    <row r="1" spans="1:117" ht="32.25" customHeight="1" thickBot="1" x14ac:dyDescent="0.3"/>
    <row r="2" spans="1:117" x14ac:dyDescent="0.25">
      <c r="A2" s="6" t="s">
        <v>8</v>
      </c>
      <c r="B2" s="7" t="s">
        <v>10</v>
      </c>
      <c r="D2" s="6" t="s">
        <v>37</v>
      </c>
      <c r="E2" s="13">
        <f ca="1">COUNTIF(I11:I210,"1")</f>
        <v>102</v>
      </c>
      <c r="F2" s="5"/>
    </row>
    <row r="3" spans="1:117" x14ac:dyDescent="0.25">
      <c r="A3" s="10" t="s">
        <v>18</v>
      </c>
      <c r="B3" s="12" t="s">
        <v>17</v>
      </c>
      <c r="D3" s="10" t="s">
        <v>38</v>
      </c>
      <c r="E3" s="11">
        <f ca="1">COUNTIF(I11:I210,"-1")</f>
        <v>98</v>
      </c>
      <c r="F3" s="5"/>
    </row>
    <row r="4" spans="1:117" ht="15.75" thickBot="1" x14ac:dyDescent="0.3">
      <c r="A4" s="15" t="s">
        <v>35</v>
      </c>
      <c r="B4" s="16">
        <v>20</v>
      </c>
      <c r="D4" s="10" t="s">
        <v>39</v>
      </c>
      <c r="E4" s="11">
        <f ca="1">OFFSET(L10,MAX(D:D),0,1,1)</f>
        <v>15</v>
      </c>
      <c r="F4" s="5"/>
    </row>
    <row r="5" spans="1:117" x14ac:dyDescent="0.25">
      <c r="A5" s="22" t="s">
        <v>31</v>
      </c>
      <c r="B5" s="23"/>
      <c r="D5" s="10" t="s">
        <v>29</v>
      </c>
      <c r="E5" s="11">
        <f ca="1">MAX(L:L)</f>
        <v>15</v>
      </c>
      <c r="F5" s="5"/>
    </row>
    <row r="6" spans="1:117" ht="15" customHeight="1" thickBot="1" x14ac:dyDescent="0.3">
      <c r="A6" s="24" t="s">
        <v>33</v>
      </c>
      <c r="B6" s="25"/>
      <c r="D6" s="8" t="s">
        <v>35</v>
      </c>
      <c r="E6" s="14">
        <f ca="1">MAX(J11:J210)</f>
        <v>20</v>
      </c>
      <c r="F6" s="5"/>
    </row>
    <row r="7" spans="1:117" ht="15.75" thickBot="1" x14ac:dyDescent="0.3">
      <c r="A7" s="26" t="s">
        <v>36</v>
      </c>
      <c r="B7" s="27"/>
    </row>
    <row r="8" spans="1:117" ht="15.75" thickBot="1" x14ac:dyDescent="0.3">
      <c r="A8" s="24" t="s">
        <v>32</v>
      </c>
      <c r="B8" s="25"/>
      <c r="O8" t="s">
        <v>43</v>
      </c>
      <c r="P8" t="s">
        <v>44</v>
      </c>
      <c r="Q8" s="5" t="s">
        <v>40</v>
      </c>
      <c r="R8" s="17" t="s">
        <v>41</v>
      </c>
      <c r="S8" s="18"/>
      <c r="T8" s="18"/>
      <c r="U8" s="18"/>
      <c r="V8" s="19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7" ht="15.75" hidden="1" thickBot="1" x14ac:dyDescent="0.3">
      <c r="A9" t="s">
        <v>34</v>
      </c>
      <c r="B9">
        <f>COUNTIF(B12:B111,"&gt;0")</f>
        <v>4</v>
      </c>
      <c r="O9" t="s">
        <v>28</v>
      </c>
      <c r="P9" t="s">
        <v>29</v>
      </c>
      <c r="Q9" s="2" t="s">
        <v>30</v>
      </c>
      <c r="R9" s="4">
        <v>1</v>
      </c>
      <c r="S9">
        <v>2</v>
      </c>
      <c r="T9">
        <v>3</v>
      </c>
      <c r="U9">
        <v>4</v>
      </c>
      <c r="V9">
        <v>5</v>
      </c>
      <c r="W9">
        <v>6</v>
      </c>
      <c r="X9">
        <v>7</v>
      </c>
      <c r="Y9">
        <v>8</v>
      </c>
      <c r="Z9">
        <v>9</v>
      </c>
      <c r="AA9">
        <v>10</v>
      </c>
      <c r="AB9">
        <v>11</v>
      </c>
      <c r="AC9">
        <v>12</v>
      </c>
      <c r="AD9">
        <v>13</v>
      </c>
      <c r="AE9">
        <v>14</v>
      </c>
      <c r="AF9">
        <v>15</v>
      </c>
      <c r="AG9">
        <v>16</v>
      </c>
      <c r="AH9">
        <v>17</v>
      </c>
      <c r="AI9">
        <v>18</v>
      </c>
      <c r="AJ9">
        <v>19</v>
      </c>
      <c r="AK9">
        <v>20</v>
      </c>
      <c r="AL9">
        <v>21</v>
      </c>
      <c r="AM9">
        <v>22</v>
      </c>
      <c r="AN9">
        <v>23</v>
      </c>
      <c r="AO9">
        <v>24</v>
      </c>
      <c r="AP9">
        <v>25</v>
      </c>
      <c r="AQ9">
        <v>26</v>
      </c>
      <c r="AR9">
        <v>27</v>
      </c>
      <c r="AS9">
        <v>28</v>
      </c>
      <c r="AT9">
        <v>29</v>
      </c>
      <c r="AU9">
        <v>30</v>
      </c>
      <c r="AV9">
        <v>31</v>
      </c>
      <c r="AW9">
        <v>32</v>
      </c>
      <c r="AX9">
        <v>33</v>
      </c>
      <c r="AY9">
        <v>34</v>
      </c>
      <c r="AZ9">
        <v>35</v>
      </c>
      <c r="BA9">
        <v>36</v>
      </c>
      <c r="BB9">
        <v>37</v>
      </c>
      <c r="BC9">
        <v>38</v>
      </c>
      <c r="BD9">
        <v>39</v>
      </c>
      <c r="BE9">
        <v>40</v>
      </c>
      <c r="BF9">
        <v>41</v>
      </c>
      <c r="BG9">
        <v>42</v>
      </c>
      <c r="BH9">
        <v>43</v>
      </c>
      <c r="BI9">
        <v>44</v>
      </c>
      <c r="BJ9">
        <v>45</v>
      </c>
      <c r="BK9">
        <v>46</v>
      </c>
      <c r="BL9">
        <v>47</v>
      </c>
      <c r="BM9">
        <v>48</v>
      </c>
      <c r="BN9">
        <v>49</v>
      </c>
      <c r="BO9">
        <v>50</v>
      </c>
    </row>
    <row r="10" spans="1:117" x14ac:dyDescent="0.25">
      <c r="A10" s="20" t="s">
        <v>5</v>
      </c>
      <c r="B10" s="21"/>
      <c r="D10" s="4" t="s">
        <v>4</v>
      </c>
      <c r="E10" s="1" t="s">
        <v>0</v>
      </c>
      <c r="F10" s="1" t="s">
        <v>45</v>
      </c>
      <c r="G10" t="s">
        <v>21</v>
      </c>
      <c r="H10" t="s">
        <v>25</v>
      </c>
      <c r="I10" t="s">
        <v>23</v>
      </c>
      <c r="J10" t="s">
        <v>24</v>
      </c>
      <c r="K10" t="s">
        <v>26</v>
      </c>
      <c r="L10" t="s">
        <v>27</v>
      </c>
      <c r="M10" t="s">
        <v>29</v>
      </c>
      <c r="N10" t="s">
        <v>42</v>
      </c>
      <c r="O10">
        <f>IF(E10="","",R10)</f>
        <v>1</v>
      </c>
      <c r="P10">
        <f>IF(E10="","",MAX(R10:DM10))</f>
        <v>4</v>
      </c>
      <c r="Q10" s="2">
        <f>IF(E10="","",COUNTIF(R10:DM10,"&gt;0"))</f>
        <v>4</v>
      </c>
      <c r="R10" s="4">
        <f t="shared" ref="R10:AW10" si="0">IF(R9&gt;$B$9,"",IF($D11=1,LOOKUP(R9,$A12:$A111,$B12:$B111),""))</f>
        <v>1</v>
      </c>
      <c r="S10">
        <f t="shared" si="0"/>
        <v>2</v>
      </c>
      <c r="T10">
        <f t="shared" si="0"/>
        <v>3</v>
      </c>
      <c r="U10">
        <f t="shared" si="0"/>
        <v>4</v>
      </c>
      <c r="V10" t="str">
        <f t="shared" si="0"/>
        <v/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ref="AX10:BO10" si="1">IF(AX9&gt;$B$9,"",IF($D11=1,LOOKUP(AX9,$A12:$A111,$B12:$B111),""))</f>
        <v/>
      </c>
      <c r="AY10" t="str">
        <f t="shared" si="1"/>
        <v/>
      </c>
      <c r="AZ10" t="str">
        <f t="shared" si="1"/>
        <v/>
      </c>
      <c r="BA10" t="str">
        <f t="shared" si="1"/>
        <v/>
      </c>
      <c r="BB10" t="str">
        <f t="shared" si="1"/>
        <v/>
      </c>
      <c r="BC10" t="str">
        <f t="shared" si="1"/>
        <v/>
      </c>
      <c r="BD10" t="str">
        <f t="shared" si="1"/>
        <v/>
      </c>
      <c r="BE10" t="str">
        <f t="shared" si="1"/>
        <v/>
      </c>
      <c r="BF10" t="str">
        <f t="shared" si="1"/>
        <v/>
      </c>
      <c r="BG10" t="str">
        <f t="shared" si="1"/>
        <v/>
      </c>
      <c r="BH10" t="str">
        <f t="shared" si="1"/>
        <v/>
      </c>
      <c r="BI10" t="str">
        <f t="shared" si="1"/>
        <v/>
      </c>
      <c r="BJ10" t="str">
        <f t="shared" si="1"/>
        <v/>
      </c>
      <c r="BK10" t="str">
        <f t="shared" si="1"/>
        <v/>
      </c>
      <c r="BL10" t="str">
        <f t="shared" si="1"/>
        <v/>
      </c>
      <c r="BM10" t="str">
        <f t="shared" si="1"/>
        <v/>
      </c>
      <c r="BN10" t="str">
        <f t="shared" si="1"/>
        <v/>
      </c>
      <c r="BO10" t="str">
        <f t="shared" si="1"/>
        <v/>
      </c>
    </row>
    <row r="11" spans="1:117" x14ac:dyDescent="0.25">
      <c r="A11" s="10" t="s">
        <v>6</v>
      </c>
      <c r="B11" s="11" t="s">
        <v>7</v>
      </c>
      <c r="D11" s="4">
        <v>1</v>
      </c>
      <c r="E11" s="1">
        <f ca="1">RANDBETWEEN(0,36)</f>
        <v>16</v>
      </c>
      <c r="G11" t="str">
        <f>IF(E10="","",IF($B$3=Refs!$B$17,RevLab!F11,IF(COUNTIF(Refs!$E$5:$I$6,B$3)=1,RevLab!B$3,"")))</f>
        <v>Low</v>
      </c>
      <c r="H11" t="str">
        <f ca="1">IF(E11="","",IF(B$2="Red/Black",LOOKUP(E11,Refs!D:D,Refs!F:F),IF(B$2="High/Low",LOOKUP(E11,Refs!D:D,Refs!H:H),IF(B$2="Odd/Even",LOOKUP(E11,Refs!D:D,Refs!J:J),""))))</f>
        <v>Low</v>
      </c>
      <c r="I11">
        <f ca="1">IF(E11="","",IF(G11="","",IF(H11=G11,1,-1)))</f>
        <v>1</v>
      </c>
      <c r="J11">
        <f>IF(E10="","",IF(G11="","",IF(AND(Q10&gt;1,O10+P10&gt;=$B$4),$B$4,IF(Q10=1,O10,O10+P10))))</f>
        <v>5</v>
      </c>
      <c r="K11">
        <f ca="1">IF(E11="","",IF(G11="","",IF(I11=1,J11,-J11)))</f>
        <v>5</v>
      </c>
      <c r="L11">
        <f ca="1">IF(E11="","",IF(G11="",0,K11))</f>
        <v>5</v>
      </c>
      <c r="N11">
        <f ca="1">IF(E10="","",IF(OR(AND($A$6="Yes",$M11&gt;$M10),AND($A$8="Yes",$O10+$P10&gt;=$B$4),AND($Q10&lt;=2,$I11=-1)),1,0))</f>
        <v>0</v>
      </c>
      <c r="O11">
        <f ca="1">IF(E11="","",R11)</f>
        <v>1</v>
      </c>
      <c r="P11">
        <f ca="1">IF(E11="","",MAX(R11:DM11))</f>
        <v>5</v>
      </c>
      <c r="Q11" s="2">
        <f ca="1">IF(E11="","",COUNTIF(R11:DM11,"&gt;0"))</f>
        <v>5</v>
      </c>
      <c r="R11" s="4">
        <f ca="1">IF(E10="","",IF($G11="",R10,IF($N11=1,LOOKUP(R$9,$A$12:$A$111,$B$12:$B$111),IF(AND($I11=-1,S$9=$Q10),"",IF($I11=-1,S10,IF($I11=1,R10))))))</f>
        <v>1</v>
      </c>
      <c r="S11">
        <f ca="1">IF($E10="","",IF($G11="",S10,IF(AND($N11=1,S$9&gt;$B$9),"",IF(AND($N11=1,S$9&lt;=$B$9),LOOKUP(S$9,$A$12:$A$111,$B$12:$B$111),IF(AND($I11=-1,T$9=$Q10),"",IF($I11=-1,T10,IF(AND($I11=1,R$9=$Q10),$K11,IF($I11=1,S10,""))))))))</f>
        <v>2</v>
      </c>
      <c r="T11">
        <f ca="1">IF($E10="","",IF($G11="",T10,IF(AND($N11=1,T$9&gt;$B$9),"",IF(AND($N11=1,T$9&lt;=$B$9),LOOKUP(T$9,$A$12:$A$111,$B$12:$B$111),IF(AND($I11=-1,U$9=$Q10),"",IF($I11=-1,U10,IF(AND($I11=1,S$9=$Q10),$K11,IF($I11=1,T10,""))))))))</f>
        <v>3</v>
      </c>
      <c r="U11">
        <f ca="1">IF($E10="","",IF($G11="",U10,IF(AND($N11=1,U$9&gt;$B$9),"",IF(AND($N11=1,U$9&lt;=$B$9),LOOKUP(U$9,$A$12:$A$111,$B$12:$B$111),IF(AND($I11=-1,V$9=$Q10),"",IF($I11=-1,V10,IF(AND($I11=1,T$9=$Q10),$K11,IF($I11=1,U10,""))))))))</f>
        <v>4</v>
      </c>
      <c r="V11">
        <f ca="1">IF($E10="","",IF($G11="",V10,IF(AND($N11=1,V$9&gt;$B$9),"",IF(AND($N11=1,V$9&lt;=$B$9),LOOKUP(V$9,$A$12:$A$111,$B$12:$B$111),IF(AND($I11=-1,W$9=$Q10),"",IF($I11=-1,W10,IF(AND($I11=1,U$9=$Q10),$K11,IF($I11=1,V10,""))))))))</f>
        <v>5</v>
      </c>
      <c r="W11" t="str">
        <f ca="1">IF($E10="","",IF($G11="",W10,IF(AND($N11=1,W$9&gt;$B$9),"",IF(AND($N11=1,W$9&lt;=$B$9),LOOKUP(W$9,$A$12:$A$111,$B$12:$B$111),IF(AND($I11=-1,X$9=$Q10),"",IF($I11=-1,X10,IF(AND($I11=1,V$9=$Q10),$K11,IF($I11=1,W10,""))))))))</f>
        <v/>
      </c>
      <c r="X11" t="str">
        <f ca="1">IF($E10="","",IF($G11="",X10,IF(AND($N11=1,X$9&gt;$B$9),"",IF(AND($N11=1,X$9&lt;=$B$9),LOOKUP(X$9,$A$12:$A$111,$B$12:$B$111),IF(AND($I11=-1,Y$9=$Q10),"",IF($I11=-1,Y10,IF(AND($I11=1,W$9=$Q10),$K11,IF($I11=1,X10,""))))))))</f>
        <v/>
      </c>
      <c r="Y11" t="str">
        <f ca="1">IF($E10="","",IF($G11="",Y10,IF(AND($N11=1,Y$9&gt;$B$9),"",IF(AND($N11=1,Y$9&lt;=$B$9),LOOKUP(Y$9,$A$12:$A$111,$B$12:$B$111),IF(AND($I11=-1,Z$9=$Q10),"",IF($I11=-1,Z10,IF(AND($I11=1,X$9=$Q10),$K11,IF($I11=1,Y10,""))))))))</f>
        <v/>
      </c>
      <c r="Z11" t="str">
        <f ca="1">IF($E10="","",IF($G11="",Z10,IF(AND($N11=1,Z$9&gt;$B$9),"",IF(AND($N11=1,Z$9&lt;=$B$9),LOOKUP(Z$9,$A$12:$A$111,$B$12:$B$111),IF(AND($I11=-1,AA$9=$Q10),"",IF($I11=-1,AA10,IF(AND($I11=1,Y$9=$Q10),$K11,IF($I11=1,Z10,""))))))))</f>
        <v/>
      </c>
      <c r="AA11" t="str">
        <f ca="1">IF($E10="","",IF($G11="",AA10,IF(AND($N11=1,AA$9&gt;$B$9),"",IF(AND($N11=1,AA$9&lt;=$B$9),LOOKUP(AA$9,$A$12:$A$111,$B$12:$B$111),IF(AND($I11=-1,AB$9=$Q10),"",IF($I11=-1,AB10,IF(AND($I11=1,Z$9=$Q10),$K11,IF($I11=1,AA10,""))))))))</f>
        <v/>
      </c>
      <c r="AB11" t="str">
        <f ca="1">IF($E10="","",IF($G11="",AB10,IF(AND($N11=1,AB$9&gt;$B$9),"",IF(AND($N11=1,AB$9&lt;=$B$9),LOOKUP(AB$9,$A$12:$A$111,$B$12:$B$111),IF(AND($I11=-1,AC$9=$Q10),"",IF($I11=-1,AC10,IF(AND($I11=1,AA$9=$Q10),$K11,IF($I11=1,AB10,""))))))))</f>
        <v/>
      </c>
      <c r="AC11" t="str">
        <f ca="1">IF($E10="","",IF($G11="",AC10,IF(AND($N11=1,AC$9&gt;$B$9),"",IF(AND($N11=1,AC$9&lt;=$B$9),LOOKUP(AC$9,$A$12:$A$111,$B$12:$B$111),IF(AND($I11=-1,AD$9=$Q10),"",IF($I11=-1,AD10,IF(AND($I11=1,AB$9=$Q10),$K11,IF($I11=1,AC10,""))))))))</f>
        <v/>
      </c>
      <c r="AD11" t="str">
        <f ca="1">IF($E10="","",IF($G11="",AD10,IF(AND($N11=1,AD$9&gt;$B$9),"",IF(AND($N11=1,AD$9&lt;=$B$9),LOOKUP(AD$9,$A$12:$A$111,$B$12:$B$111),IF(AND($I11=-1,AE$9=$Q10),"",IF($I11=-1,AE10,IF(AND($I11=1,AC$9=$Q10),$K11,IF($I11=1,AD10,""))))))))</f>
        <v/>
      </c>
      <c r="AE11" t="str">
        <f ca="1">IF($E10="","",IF($G11="",AE10,IF(AND($N11=1,AE$9&gt;$B$9),"",IF(AND($N11=1,AE$9&lt;=$B$9),LOOKUP(AE$9,$A$12:$A$111,$B$12:$B$111),IF(AND($I11=-1,AF$9=$Q10),"",IF($I11=-1,AF10,IF(AND($I11=1,AD$9=$Q10),$K11,IF($I11=1,AE10,""))))))))</f>
        <v/>
      </c>
      <c r="AF11" t="str">
        <f ca="1">IF($E10="","",IF($G11="",AF10,IF(AND($N11=1,AF$9&gt;$B$9),"",IF(AND($N11=1,AF$9&lt;=$B$9),LOOKUP(AF$9,$A$12:$A$111,$B$12:$B$111),IF(AND($I11=-1,AG$9=$Q10),"",IF($I11=-1,AG10,IF(AND($I11=1,AE$9=$Q10),$K11,IF($I11=1,AF10,""))))))))</f>
        <v/>
      </c>
      <c r="AG11" t="str">
        <f ca="1">IF($E10="","",IF($G11="",AG10,IF(AND($N11=1,AG$9&gt;$B$9),"",IF(AND($N11=1,AG$9&lt;=$B$9),LOOKUP(AG$9,$A$12:$A$111,$B$12:$B$111),IF(AND($I11=-1,AH$9=$Q10),"",IF($I11=-1,AH10,IF(AND($I11=1,AF$9=$Q10),$K11,IF($I11=1,AG10,""))))))))</f>
        <v/>
      </c>
      <c r="AH11" t="str">
        <f ca="1">IF($E10="","",IF($G11="",AH10,IF(AND($N11=1,AH$9&gt;$B$9),"",IF(AND($N11=1,AH$9&lt;=$B$9),LOOKUP(AH$9,$A$12:$A$111,$B$12:$B$111),IF(AND($I11=-1,AI$9=$Q10),"",IF($I11=-1,AI10,IF(AND($I11=1,AG$9=$Q10),$K11,IF($I11=1,AH10,""))))))))</f>
        <v/>
      </c>
      <c r="AI11" t="str">
        <f ca="1">IF($E10="","",IF($G11="",AI10,IF(AND($N11=1,AI$9&gt;$B$9),"",IF(AND($N11=1,AI$9&lt;=$B$9),LOOKUP(AI$9,$A$12:$A$111,$B$12:$B$111),IF(AND($I11=-1,AJ$9=$Q10),"",IF($I11=-1,AJ10,IF(AND($I11=1,AH$9=$Q10),$K11,IF($I11=1,AI10,""))))))))</f>
        <v/>
      </c>
      <c r="AJ11" t="str">
        <f ca="1">IF($E10="","",IF($G11="",AJ10,IF(AND($N11=1,AJ$9&gt;$B$9),"",IF(AND($N11=1,AJ$9&lt;=$B$9),LOOKUP(AJ$9,$A$12:$A$111,$B$12:$B$111),IF(AND($I11=-1,AK$9=$Q10),"",IF($I11=-1,AK10,IF(AND($I11=1,AI$9=$Q10),$K11,IF($I11=1,AJ10,""))))))))</f>
        <v/>
      </c>
      <c r="AK11" t="str">
        <f ca="1">IF($E10="","",IF($G11="",AK10,IF(AND($N11=1,AK$9&gt;$B$9),"",IF(AND($N11=1,AK$9&lt;=$B$9),LOOKUP(AK$9,$A$12:$A$111,$B$12:$B$111),IF(AND($I11=-1,AL$9=$Q10),"",IF($I11=-1,AL10,IF(AND($I11=1,AJ$9=$Q10),$K11,IF($I11=1,AK10,""))))))))</f>
        <v/>
      </c>
      <c r="AL11" t="str">
        <f ca="1">IF($E10="","",IF($G11="",AL10,IF(AND($N11=1,AL$9&gt;$B$9),"",IF(AND($N11=1,AL$9&lt;=$B$9),LOOKUP(AL$9,$A$12:$A$111,$B$12:$B$111),IF(AND($I11=-1,AM$9=$Q10),"",IF($I11=-1,AM10,IF(AND($I11=1,AK$9=$Q10),$K11,IF($I11=1,AL10,""))))))))</f>
        <v/>
      </c>
      <c r="AM11" t="str">
        <f ca="1">IF($E10="","",IF($G11="",AM10,IF(AND($N11=1,AM$9&gt;$B$9),"",IF(AND($N11=1,AM$9&lt;=$B$9),LOOKUP(AM$9,$A$12:$A$111,$B$12:$B$111),IF(AND($I11=-1,AN$9=$Q10),"",IF($I11=-1,AN10,IF(AND($I11=1,AL$9=$Q10),$K11,IF($I11=1,AM10,""))))))))</f>
        <v/>
      </c>
      <c r="AN11" t="str">
        <f ca="1">IF($E10="","",IF($G11="",AN10,IF(AND($N11=1,AN$9&gt;$B$9),"",IF(AND($N11=1,AN$9&lt;=$B$9),LOOKUP(AN$9,$A$12:$A$111,$B$12:$B$111),IF(AND($I11=-1,AO$9=$Q10),"",IF($I11=-1,AO10,IF(AND($I11=1,AM$9=$Q10),$K11,IF($I11=1,AN10,""))))))))</f>
        <v/>
      </c>
      <c r="AO11" t="str">
        <f ca="1">IF($E10="","",IF($G11="",AO10,IF(AND($N11=1,AO$9&gt;$B$9),"",IF(AND($N11=1,AO$9&lt;=$B$9),LOOKUP(AO$9,$A$12:$A$111,$B$12:$B$111),IF(AND($I11=-1,AP$9=$Q10),"",IF($I11=-1,AP10,IF(AND($I11=1,AN$9=$Q10),$K11,IF($I11=1,AO10,""))))))))</f>
        <v/>
      </c>
      <c r="AP11" t="str">
        <f ca="1">IF($E10="","",IF($G11="",AP10,IF(AND($N11=1,AP$9&gt;$B$9),"",IF(AND($N11=1,AP$9&lt;=$B$9),LOOKUP(AP$9,$A$12:$A$111,$B$12:$B$111),IF(AND($I11=-1,AQ$9=$Q10),"",IF($I11=-1,AQ10,IF(AND($I11=1,AO$9=$Q10),$K11,IF($I11=1,AP10,""))))))))</f>
        <v/>
      </c>
      <c r="AQ11" t="str">
        <f ca="1">IF($E10="","",IF($G11="",AQ10,IF(AND($N11=1,AQ$9&gt;$B$9),"",IF(AND($N11=1,AQ$9&lt;=$B$9),LOOKUP(AQ$9,$A$12:$A$111,$B$12:$B$111),IF(AND($I11=-1,AR$9=$Q10),"",IF($I11=-1,AR10,IF(AND($I11=1,AP$9=$Q10),$K11,IF($I11=1,AQ10,""))))))))</f>
        <v/>
      </c>
      <c r="AR11" t="str">
        <f ca="1">IF($E10="","",IF($G11="",AR10,IF(AND($N11=1,AR$9&gt;$B$9),"",IF(AND($N11=1,AR$9&lt;=$B$9),LOOKUP(AR$9,$A$12:$A$111,$B$12:$B$111),IF(AND($I11=-1,AS$9=$Q10),"",IF($I11=-1,AS10,IF(AND($I11=1,AQ$9=$Q10),$K11,IF($I11=1,AR10,""))))))))</f>
        <v/>
      </c>
      <c r="AS11" t="str">
        <f ca="1">IF($E10="","",IF($G11="",AS10,IF(AND($N11=1,AS$9&gt;$B$9),"",IF(AND($N11=1,AS$9&lt;=$B$9),LOOKUP(AS$9,$A$12:$A$111,$B$12:$B$111),IF(AND($I11=-1,AT$9=$Q10),"",IF($I11=-1,AT10,IF(AND($I11=1,AR$9=$Q10),$K11,IF($I11=1,AS10,""))))))))</f>
        <v/>
      </c>
      <c r="AT11" t="str">
        <f ca="1">IF($E10="","",IF($G11="",AT10,IF(AND($N11=1,AT$9&gt;$B$9),"",IF(AND($N11=1,AT$9&lt;=$B$9),LOOKUP(AT$9,$A$12:$A$111,$B$12:$B$111),IF(AND($I11=-1,AU$9=$Q10),"",IF($I11=-1,AU10,IF(AND($I11=1,AS$9=$Q10),$K11,IF($I11=1,AT10,""))))))))</f>
        <v/>
      </c>
      <c r="AU11" t="str">
        <f ca="1">IF($E10="","",IF($G11="",AU10,IF(AND($N11=1,AU$9&gt;$B$9),"",IF(AND($N11=1,AU$9&lt;=$B$9),LOOKUP(AU$9,$A$12:$A$111,$B$12:$B$111),IF(AND($I11=-1,AV$9=$Q10),"",IF($I11=-1,AV10,IF(AND($I11=1,AT$9=$Q10),$K11,IF($I11=1,AU10,""))))))))</f>
        <v/>
      </c>
      <c r="AV11" t="str">
        <f ca="1">IF($E10="","",IF($G11="",AV10,IF(AND($N11=1,AV$9&gt;$B$9),"",IF(AND($N11=1,AV$9&lt;=$B$9),LOOKUP(AV$9,$A$12:$A$111,$B$12:$B$111),IF(AND($I11=-1,AW$9=$Q10),"",IF($I11=-1,AW10,IF(AND($I11=1,AU$9=$Q10),$K11,IF($I11=1,AV10,""))))))))</f>
        <v/>
      </c>
      <c r="AW11" t="str">
        <f ca="1">IF($E10="","",IF($G11="",AW10,IF(AND($N11=1,AW$9&gt;$B$9),"",IF(AND($N11=1,AW$9&lt;=$B$9),LOOKUP(AW$9,$A$12:$A$111,$B$12:$B$111),IF(AND($I11=-1,AX$9=$Q10),"",IF($I11=-1,AX10,IF(AND($I11=1,AV$9=$Q10),$K11,IF($I11=1,AW10,""))))))))</f>
        <v/>
      </c>
      <c r="AX11" t="str">
        <f ca="1">IF($E10="","",IF($G11="",AX10,IF(AND($N11=1,AX$9&gt;$B$9),"",IF(AND($N11=1,AX$9&lt;=$B$9),LOOKUP(AX$9,$A$12:$A$111,$B$12:$B$111),IF(AND($I11=-1,AY$9=$Q10),"",IF($I11=-1,AY10,IF(AND($I11=1,AW$9=$Q10),$K11,IF($I11=1,AX10,""))))))))</f>
        <v/>
      </c>
      <c r="AY11" t="str">
        <f ca="1">IF($E10="","",IF($G11="",AY10,IF(AND($N11=1,AY$9&gt;$B$9),"",IF(AND($N11=1,AY$9&lt;=$B$9),LOOKUP(AY$9,$A$12:$A$111,$B$12:$B$111),IF(AND($I11=-1,AZ$9=$Q10),"",IF($I11=-1,AZ10,IF(AND($I11=1,AX$9=$Q10),$K11,IF($I11=1,AY10,""))))))))</f>
        <v/>
      </c>
      <c r="AZ11" t="str">
        <f ca="1">IF($E10="","",IF($G11="",AZ10,IF(AND($N11=1,AZ$9&gt;$B$9),"",IF(AND($N11=1,AZ$9&lt;=$B$9),LOOKUP(AZ$9,$A$12:$A$111,$B$12:$B$111),IF(AND($I11=-1,BA$9=$Q10),"",IF($I11=-1,BA10,IF(AND($I11=1,AY$9=$Q10),$K11,IF($I11=1,AZ10,""))))))))</f>
        <v/>
      </c>
      <c r="BA11" t="str">
        <f ca="1">IF($E10="","",IF($G11="",BA10,IF(AND($N11=1,BA$9&gt;$B$9),"",IF(AND($N11=1,BA$9&lt;=$B$9),LOOKUP(BA$9,$A$12:$A$111,$B$12:$B$111),IF(AND($I11=-1,BB$9=$Q10),"",IF($I11=-1,BB10,IF(AND($I11=1,AZ$9=$Q10),$K11,IF($I11=1,BA10,""))))))))</f>
        <v/>
      </c>
      <c r="BB11" t="str">
        <f ca="1">IF($E10="","",IF($G11="",BB10,IF(AND($N11=1,BB$9&gt;$B$9),"",IF(AND($N11=1,BB$9&lt;=$B$9),LOOKUP(BB$9,$A$12:$A$111,$B$12:$B$111),IF(AND($I11=-1,BC$9=$Q10),"",IF($I11=-1,BC10,IF(AND($I11=1,BA$9=$Q10),$K11,IF($I11=1,BB10,""))))))))</f>
        <v/>
      </c>
      <c r="BC11" t="str">
        <f ca="1">IF($E10="","",IF($G11="",BC10,IF(AND($N11=1,BC$9&gt;$B$9),"",IF(AND($N11=1,BC$9&lt;=$B$9),LOOKUP(BC$9,$A$12:$A$111,$B$12:$B$111),IF(AND($I11=-1,BD$9=$Q10),"",IF($I11=-1,BD10,IF(AND($I11=1,BB$9=$Q10),$K11,IF($I11=1,BC10,""))))))))</f>
        <v/>
      </c>
      <c r="BD11" t="str">
        <f ca="1">IF($E10="","",IF($G11="",BD10,IF(AND($N11=1,BD$9&gt;$B$9),"",IF(AND($N11=1,BD$9&lt;=$B$9),LOOKUP(BD$9,$A$12:$A$111,$B$12:$B$111),IF(AND($I11=-1,BE$9=$Q10),"",IF($I11=-1,BE10,IF(AND($I11=1,BC$9=$Q10),$K11,IF($I11=1,BD10,""))))))))</f>
        <v/>
      </c>
      <c r="BE11" t="str">
        <f ca="1">IF($E10="","",IF($G11="",BE10,IF(AND($N11=1,BE$9&gt;$B$9),"",IF(AND($N11=1,BE$9&lt;=$B$9),LOOKUP(BE$9,$A$12:$A$111,$B$12:$B$111),IF(AND($I11=-1,BF$9=$Q10),"",IF($I11=-1,BF10,IF(AND($I11=1,BD$9=$Q10),$K11,IF($I11=1,BE10,""))))))))</f>
        <v/>
      </c>
      <c r="BF11" t="str">
        <f ca="1">IF($E10="","",IF($G11="",BF10,IF(AND($N11=1,BF$9&gt;$B$9),"",IF(AND($N11=1,BF$9&lt;=$B$9),LOOKUP(BF$9,$A$12:$A$111,$B$12:$B$111),IF(AND($I11=-1,BG$9=$Q10),"",IF($I11=-1,BG10,IF(AND($I11=1,BE$9=$Q10),$K11,IF($I11=1,BF10,""))))))))</f>
        <v/>
      </c>
      <c r="BG11" t="str">
        <f ca="1">IF($E10="","",IF($G11="",BG10,IF(AND($N11=1,BG$9&gt;$B$9),"",IF(AND($N11=1,BG$9&lt;=$B$9),LOOKUP(BG$9,$A$12:$A$111,$B$12:$B$111),IF(AND($I11=-1,BH$9=$Q10),"",IF($I11=-1,BH10,IF(AND($I11=1,BF$9=$Q10),$K11,IF($I11=1,BG10,""))))))))</f>
        <v/>
      </c>
      <c r="BH11" t="str">
        <f ca="1">IF($E10="","",IF($G11="",BH10,IF(AND($N11=1,BH$9&gt;$B$9),"",IF(AND($N11=1,BH$9&lt;=$B$9),LOOKUP(BH$9,$A$12:$A$111,$B$12:$B$111),IF(AND($I11=-1,BI$9=$Q10),"",IF($I11=-1,BI10,IF(AND($I11=1,BG$9=$Q10),$K11,IF($I11=1,BH10,""))))))))</f>
        <v/>
      </c>
      <c r="BI11" t="str">
        <f ca="1">IF($E10="","",IF($G11="",BI10,IF(AND($N11=1,BI$9&gt;$B$9),"",IF(AND($N11=1,BI$9&lt;=$B$9),LOOKUP(BI$9,$A$12:$A$111,$B$12:$B$111),IF(AND($I11=-1,BJ$9=$Q10),"",IF($I11=-1,BJ10,IF(AND($I11=1,BH$9=$Q10),$K11,IF($I11=1,BI10,""))))))))</f>
        <v/>
      </c>
      <c r="BJ11" t="str">
        <f ca="1">IF($E10="","",IF($G11="",BJ10,IF(AND($N11=1,BJ$9&gt;$B$9),"",IF(AND($N11=1,BJ$9&lt;=$B$9),LOOKUP(BJ$9,$A$12:$A$111,$B$12:$B$111),IF(AND($I11=-1,BK$9=$Q10),"",IF($I11=-1,BK10,IF(AND($I11=1,BI$9=$Q10),$K11,IF($I11=1,BJ10,""))))))))</f>
        <v/>
      </c>
      <c r="BK11" t="str">
        <f ca="1">IF($E10="","",IF($G11="",BK10,IF(AND($N11=1,BK$9&gt;$B$9),"",IF(AND($N11=1,BK$9&lt;=$B$9),LOOKUP(BK$9,$A$12:$A$111,$B$12:$B$111),IF(AND($I11=-1,BL$9=$Q10),"",IF($I11=-1,BL10,IF(AND($I11=1,BJ$9=$Q10),$K11,IF($I11=1,BK10,""))))))))</f>
        <v/>
      </c>
      <c r="BL11" t="str">
        <f ca="1">IF($E10="","",IF($G11="",BL10,IF(AND($N11=1,BL$9&gt;$B$9),"",IF(AND($N11=1,BL$9&lt;=$B$9),LOOKUP(BL$9,$A$12:$A$111,$B$12:$B$111),IF(AND($I11=-1,BM$9=$Q10),"",IF($I11=-1,BM10,IF(AND($I11=1,BK$9=$Q10),$K11,IF($I11=1,BL10,""))))))))</f>
        <v/>
      </c>
      <c r="BM11" t="str">
        <f ca="1">IF($E10="","",IF($G11="",BM10,IF(AND($N11=1,BM$9&gt;$B$9),"",IF(AND($N11=1,BM$9&lt;=$B$9),LOOKUP(BM$9,$A$12:$A$111,$B$12:$B$111),IF(AND($I11=-1,BN$9=$Q10),"",IF($I11=-1,BN10,IF(AND($I11=1,BL$9=$Q10),$K11,IF($I11=1,BM10,""))))))))</f>
        <v/>
      </c>
      <c r="BN11" t="str">
        <f ca="1">IF($E10="","",IF($G11="",BN10,IF(AND($N11=1,BN$9&gt;$B$9),"",IF(AND($N11=1,BN$9&lt;=$B$9),LOOKUP(BN$9,$A$12:$A$111,$B$12:$B$111),IF(AND($I11=-1,BO$9=$Q10),"",IF($I11=-1,BO10,IF(AND($I11=1,BM$9=$Q10),$K11,IF($I11=1,BN10,""))))))))</f>
        <v/>
      </c>
      <c r="BO11" t="str">
        <f ca="1">IF($E10="","",IF($G11="",BO10,IF(AND($N11=1,BO$9&gt;$B$9),"",IF(AND($N11=1,BO$9&lt;=$B$9),LOOKUP(BO$9,$A$12:$A$111,$B$12:$B$111),IF(AND($I11=-1,BP$9=$Q10),"",IF($I11=-1,BP10,IF(AND($I11=1,BN$9=$Q10),$K11,IF($I11=1,BO10,""))))))))</f>
        <v/>
      </c>
    </row>
    <row r="12" spans="1:117" x14ac:dyDescent="0.25">
      <c r="A12" s="10">
        <v>1</v>
      </c>
      <c r="B12" s="12">
        <v>1</v>
      </c>
      <c r="D12" s="4">
        <v>2</v>
      </c>
      <c r="E12" s="1">
        <f t="shared" ref="E12:E75" ca="1" si="2">RANDBETWEEN(0,36)</f>
        <v>31</v>
      </c>
      <c r="G12" t="str">
        <f ca="1">IF(E11="","",IF($B$3=Refs!$B$17,RevLab!F12,IF(AND(B$3="Last",H11="Zero"),G11,IF(B$3="Last",H11,IF(B$3="2nd last","",IF(AND(B$3="Opposite",H11="Zero"),G11,IF(AND(B$3="Opposite",H11="Red"),"Black",IF(AND(B$3="Opposite",H11="Black"),"Red",IF(AND(B$3="Opposite",H11="Odd"),"Even",IF(AND(B$3="Opposite",H11="Even"),"Odd",IF(AND(B$3="Opposite",H11="High"),"Low",IF(AND(B$3="Opposite",H11="Low"),"High",IF(COUNTIF(Refs!$E$5:$I$6,B$3)=1,RevLab!B$3,"")))))))))))))</f>
        <v>Low</v>
      </c>
      <c r="H12" t="str">
        <f ca="1">IF(E12="","",IF(B$2="Red/Black",LOOKUP(E12,Refs!D:D,Refs!F:F),IF(B$2="High/Low",LOOKUP(E12,Refs!D:D,Refs!H:H),IF(B$2="Odd/Even",LOOKUP(E12,Refs!D:D,Refs!J:J),""))))</f>
        <v>High</v>
      </c>
      <c r="I12">
        <f t="shared" ref="I12:I75" ca="1" si="3">IF(E12="","",IF(G12="","",IF(H12=G12,1,-1)))</f>
        <v>-1</v>
      </c>
      <c r="J12">
        <f ca="1">IF(E11="","",IF(G12="","",IF(AND(Q11&gt;1,O11+P11&gt;=$B$4),$B$4,IF(Q11=1,O11,O11+P11))))</f>
        <v>6</v>
      </c>
      <c r="K12">
        <f t="shared" ref="K12:K75" ca="1" si="4">IF(E12="","",IF(G12="","",IF(I12=1,J12,-J12)))</f>
        <v>-6</v>
      </c>
      <c r="L12">
        <f ca="1">IF(E12="","",IF(G12="",L11,K12+L11))</f>
        <v>-1</v>
      </c>
      <c r="M12">
        <f ca="1">IF(E12="","",IF(L12&gt;M11,L12,M11))</f>
        <v>0</v>
      </c>
      <c r="N12">
        <f ca="1">IF(E11="","",IF(OR(AND($A$6="Yes",$M12&gt;$M11),AND($A$8="Yes",$O11+$P11&gt;=$B$4),AND($Q11&lt;=2,$I12=-1)),1,0))</f>
        <v>0</v>
      </c>
      <c r="O12">
        <f ca="1">IF(E12="","",R12)</f>
        <v>2</v>
      </c>
      <c r="P12">
        <f ca="1">IF(E12="","",MAX(R12:DM12))</f>
        <v>4</v>
      </c>
      <c r="Q12" s="2">
        <f ca="1">IF(E12="","",COUNTIF(R12:DM12,"&gt;0"))</f>
        <v>3</v>
      </c>
      <c r="R12" s="4">
        <f ca="1">IF(E11="","",IF($G12="",R11,IF($N12=1,LOOKUP(R$9,$A$12:$A$111,$B$12:$B$111),IF(AND($I12=-1,S$9=$Q11),"",IF($I12=-1,S11,IF($I12=1,R11))))))</f>
        <v>2</v>
      </c>
      <c r="S12">
        <f ca="1">IF($E11="","",IF($G12="",S11,IF(AND($N12=1,S$9&gt;$B$9),"",IF(AND($N12=1,S$9&lt;=$B$9),LOOKUP(S$9,$A$12:$A$111,$B$12:$B$111),IF(AND($I12=-1,T$9=$Q11),"",IF($I12=-1,T11,IF(AND($I12=1,R$9=$Q11),$K12,IF($I12=1,S11,""))))))))</f>
        <v>3</v>
      </c>
      <c r="T12">
        <f ca="1">IF($E11="","",IF($G12="",T11,IF(AND($N12=1,T$9&gt;$B$9),"",IF(AND($N12=1,T$9&lt;=$B$9),LOOKUP(T$9,$A$12:$A$111,$B$12:$B$111),IF(AND($I12=-1,U$9=$Q11),"",IF($I12=-1,U11,IF(AND($I12=1,S$9=$Q11),$K12,IF($I12=1,T11,""))))))))</f>
        <v>4</v>
      </c>
      <c r="U12" t="str">
        <f ca="1">IF($E11="","",IF($G12="",U11,IF(AND($N12=1,U$9&gt;$B$9),"",IF(AND($N12=1,U$9&lt;=$B$9),LOOKUP(U$9,$A$12:$A$111,$B$12:$B$111),IF(AND($I12=-1,V$9=$Q11),"",IF($I12=-1,V11,IF(AND($I12=1,T$9=$Q11),$K12,IF($I12=1,U11,""))))))))</f>
        <v/>
      </c>
      <c r="V12" t="str">
        <f ca="1">IF($E11="","",IF($G12="",V11,IF(AND($N12=1,V$9&gt;$B$9),"",IF(AND($N12=1,V$9&lt;=$B$9),LOOKUP(V$9,$A$12:$A$111,$B$12:$B$111),IF(AND($I12=-1,W$9=$Q11),"",IF($I12=-1,W11,IF(AND($I12=1,U$9=$Q11),$K12,IF($I12=1,V11,""))))))))</f>
        <v/>
      </c>
      <c r="W12" t="str">
        <f ca="1">IF($E11="","",IF($G12="",W11,IF(AND($N12=1,W$9&gt;$B$9),"",IF(AND($N12=1,W$9&lt;=$B$9),LOOKUP(W$9,$A$12:$A$111,$B$12:$B$111),IF(AND($I12=-1,X$9=$Q11),"",IF($I12=-1,X11,IF(AND($I12=1,V$9=$Q11),$K12,IF($I12=1,W11,""))))))))</f>
        <v/>
      </c>
      <c r="X12" t="str">
        <f ca="1">IF($E11="","",IF($G12="",X11,IF(AND($N12=1,X$9&gt;$B$9),"",IF(AND($N12=1,X$9&lt;=$B$9),LOOKUP(X$9,$A$12:$A$111,$B$12:$B$111),IF(AND($I12=-1,Y$9=$Q11),"",IF($I12=-1,Y11,IF(AND($I12=1,W$9=$Q11),$K12,IF($I12=1,X11,""))))))))</f>
        <v/>
      </c>
      <c r="Y12" t="str">
        <f ca="1">IF($E11="","",IF($G12="",Y11,IF(AND($N12=1,Y$9&gt;$B$9),"",IF(AND($N12=1,Y$9&lt;=$B$9),LOOKUP(Y$9,$A$12:$A$111,$B$12:$B$111),IF(AND($I12=-1,Z$9=$Q11),"",IF($I12=-1,Z11,IF(AND($I12=1,X$9=$Q11),$K12,IF($I12=1,Y11,""))))))))</f>
        <v/>
      </c>
      <c r="Z12" t="str">
        <f ca="1">IF($E11="","",IF($G12="",Z11,IF(AND($N12=1,Z$9&gt;$B$9),"",IF(AND($N12=1,Z$9&lt;=$B$9),LOOKUP(Z$9,$A$12:$A$111,$B$12:$B$111),IF(AND($I12=-1,AA$9=$Q11),"",IF($I12=-1,AA11,IF(AND($I12=1,Y$9=$Q11),$K12,IF($I12=1,Z11,""))))))))</f>
        <v/>
      </c>
      <c r="AA12" t="str">
        <f ca="1">IF($E11="","",IF($G12="",AA11,IF(AND($N12=1,AA$9&gt;$B$9),"",IF(AND($N12=1,AA$9&lt;=$B$9),LOOKUP(AA$9,$A$12:$A$111,$B$12:$B$111),IF(AND($I12=-1,AB$9=$Q11),"",IF($I12=-1,AB11,IF(AND($I12=1,Z$9=$Q11),$K12,IF($I12=1,AA11,""))))))))</f>
        <v/>
      </c>
      <c r="AB12" t="str">
        <f ca="1">IF($E11="","",IF($G12="",AB11,IF(AND($N12=1,AB$9&gt;$B$9),"",IF(AND($N12=1,AB$9&lt;=$B$9),LOOKUP(AB$9,$A$12:$A$111,$B$12:$B$111),IF(AND($I12=-1,AC$9=$Q11),"",IF($I12=-1,AC11,IF(AND($I12=1,AA$9=$Q11),$K12,IF($I12=1,AB11,""))))))))</f>
        <v/>
      </c>
      <c r="AC12" t="str">
        <f ca="1">IF($E11="","",IF($G12="",AC11,IF(AND($N12=1,AC$9&gt;$B$9),"",IF(AND($N12=1,AC$9&lt;=$B$9),LOOKUP(AC$9,$A$12:$A$111,$B$12:$B$111),IF(AND($I12=-1,AD$9=$Q11),"",IF($I12=-1,AD11,IF(AND($I12=1,AB$9=$Q11),$K12,IF($I12=1,AC11,""))))))))</f>
        <v/>
      </c>
      <c r="AD12" t="str">
        <f ca="1">IF($E11="","",IF($G12="",AD11,IF(AND($N12=1,AD$9&gt;$B$9),"",IF(AND($N12=1,AD$9&lt;=$B$9),LOOKUP(AD$9,$A$12:$A$111,$B$12:$B$111),IF(AND($I12=-1,AE$9=$Q11),"",IF($I12=-1,AE11,IF(AND($I12=1,AC$9=$Q11),$K12,IF($I12=1,AD11,""))))))))</f>
        <v/>
      </c>
      <c r="AE12" t="str">
        <f ca="1">IF($E11="","",IF($G12="",AE11,IF(AND($N12=1,AE$9&gt;$B$9),"",IF(AND($N12=1,AE$9&lt;=$B$9),LOOKUP(AE$9,$A$12:$A$111,$B$12:$B$111),IF(AND($I12=-1,AF$9=$Q11),"",IF($I12=-1,AF11,IF(AND($I12=1,AD$9=$Q11),$K12,IF($I12=1,AE11,""))))))))</f>
        <v/>
      </c>
      <c r="AF12" t="str">
        <f ca="1">IF($E11="","",IF($G12="",AF11,IF(AND($N12=1,AF$9&gt;$B$9),"",IF(AND($N12=1,AF$9&lt;=$B$9),LOOKUP(AF$9,$A$12:$A$111,$B$12:$B$111),IF(AND($I12=-1,AG$9=$Q11),"",IF($I12=-1,AG11,IF(AND($I12=1,AE$9=$Q11),$K12,IF($I12=1,AF11,""))))))))</f>
        <v/>
      </c>
      <c r="AG12" t="str">
        <f ca="1">IF($E11="","",IF($G12="",AG11,IF(AND($N12=1,AG$9&gt;$B$9),"",IF(AND($N12=1,AG$9&lt;=$B$9),LOOKUP(AG$9,$A$12:$A$111,$B$12:$B$111),IF(AND($I12=-1,AH$9=$Q11),"",IF($I12=-1,AH11,IF(AND($I12=1,AF$9=$Q11),$K12,IF($I12=1,AG11,""))))))))</f>
        <v/>
      </c>
      <c r="AH12" t="str">
        <f ca="1">IF($E11="","",IF($G12="",AH11,IF(AND($N12=1,AH$9&gt;$B$9),"",IF(AND($N12=1,AH$9&lt;=$B$9),LOOKUP(AH$9,$A$12:$A$111,$B$12:$B$111),IF(AND($I12=-1,AI$9=$Q11),"",IF($I12=-1,AI11,IF(AND($I12=1,AG$9=$Q11),$K12,IF($I12=1,AH11,""))))))))</f>
        <v/>
      </c>
      <c r="AI12" t="str">
        <f ca="1">IF($E11="","",IF($G12="",AI11,IF(AND($N12=1,AI$9&gt;$B$9),"",IF(AND($N12=1,AI$9&lt;=$B$9),LOOKUP(AI$9,$A$12:$A$111,$B$12:$B$111),IF(AND($I12=-1,AJ$9=$Q11),"",IF($I12=-1,AJ11,IF(AND($I12=1,AH$9=$Q11),$K12,IF($I12=1,AI11,""))))))))</f>
        <v/>
      </c>
      <c r="AJ12" t="str">
        <f ca="1">IF($E11="","",IF($G12="",AJ11,IF(AND($N12=1,AJ$9&gt;$B$9),"",IF(AND($N12=1,AJ$9&lt;=$B$9),LOOKUP(AJ$9,$A$12:$A$111,$B$12:$B$111),IF(AND($I12=-1,AK$9=$Q11),"",IF($I12=-1,AK11,IF(AND($I12=1,AI$9=$Q11),$K12,IF($I12=1,AJ11,""))))))))</f>
        <v/>
      </c>
      <c r="AK12" t="str">
        <f ca="1">IF($E11="","",IF($G12="",AK11,IF(AND($N12=1,AK$9&gt;$B$9),"",IF(AND($N12=1,AK$9&lt;=$B$9),LOOKUP(AK$9,$A$12:$A$111,$B$12:$B$111),IF(AND($I12=-1,AL$9=$Q11),"",IF($I12=-1,AL11,IF(AND($I12=1,AJ$9=$Q11),$K12,IF($I12=1,AK11,""))))))))</f>
        <v/>
      </c>
      <c r="AL12" t="str">
        <f ca="1">IF($E11="","",IF($G12="",AL11,IF(AND($N12=1,AL$9&gt;$B$9),"",IF(AND($N12=1,AL$9&lt;=$B$9),LOOKUP(AL$9,$A$12:$A$111,$B$12:$B$111),IF(AND($I12=-1,AM$9=$Q11),"",IF($I12=-1,AM11,IF(AND($I12=1,AK$9=$Q11),$K12,IF($I12=1,AL11,""))))))))</f>
        <v/>
      </c>
      <c r="AM12" t="str">
        <f ca="1">IF($E11="","",IF($G12="",AM11,IF(AND($N12=1,AM$9&gt;$B$9),"",IF(AND($N12=1,AM$9&lt;=$B$9),LOOKUP(AM$9,$A$12:$A$111,$B$12:$B$111),IF(AND($I12=-1,AN$9=$Q11),"",IF($I12=-1,AN11,IF(AND($I12=1,AL$9=$Q11),$K12,IF($I12=1,AM11,""))))))))</f>
        <v/>
      </c>
      <c r="AN12" t="str">
        <f ca="1">IF($E11="","",IF($G12="",AN11,IF(AND($N12=1,AN$9&gt;$B$9),"",IF(AND($N12=1,AN$9&lt;=$B$9),LOOKUP(AN$9,$A$12:$A$111,$B$12:$B$111),IF(AND($I12=-1,AO$9=$Q11),"",IF($I12=-1,AO11,IF(AND($I12=1,AM$9=$Q11),$K12,IF($I12=1,AN11,""))))))))</f>
        <v/>
      </c>
      <c r="AO12" t="str">
        <f ca="1">IF($E11="","",IF($G12="",AO11,IF(AND($N12=1,AO$9&gt;$B$9),"",IF(AND($N12=1,AO$9&lt;=$B$9),LOOKUP(AO$9,$A$12:$A$111,$B$12:$B$111),IF(AND($I12=-1,AP$9=$Q11),"",IF($I12=-1,AP11,IF(AND($I12=1,AN$9=$Q11),$K12,IF($I12=1,AO11,""))))))))</f>
        <v/>
      </c>
      <c r="AP12" t="str">
        <f ca="1">IF($E11="","",IF($G12="",AP11,IF(AND($N12=1,AP$9&gt;$B$9),"",IF(AND($N12=1,AP$9&lt;=$B$9),LOOKUP(AP$9,$A$12:$A$111,$B$12:$B$111),IF(AND($I12=-1,AQ$9=$Q11),"",IF($I12=-1,AQ11,IF(AND($I12=1,AO$9=$Q11),$K12,IF($I12=1,AP11,""))))))))</f>
        <v/>
      </c>
      <c r="AQ12" t="str">
        <f ca="1">IF($E11="","",IF($G12="",AQ11,IF(AND($N12=1,AQ$9&gt;$B$9),"",IF(AND($N12=1,AQ$9&lt;=$B$9),LOOKUP(AQ$9,$A$12:$A$111,$B$12:$B$111),IF(AND($I12=-1,AR$9=$Q11),"",IF($I12=-1,AR11,IF(AND($I12=1,AP$9=$Q11),$K12,IF($I12=1,AQ11,""))))))))</f>
        <v/>
      </c>
      <c r="AR12" t="str">
        <f ca="1">IF($E11="","",IF($G12="",AR11,IF(AND($N12=1,AR$9&gt;$B$9),"",IF(AND($N12=1,AR$9&lt;=$B$9),LOOKUP(AR$9,$A$12:$A$111,$B$12:$B$111),IF(AND($I12=-1,AS$9=$Q11),"",IF($I12=-1,AS11,IF(AND($I12=1,AQ$9=$Q11),$K12,IF($I12=1,AR11,""))))))))</f>
        <v/>
      </c>
      <c r="AS12" t="str">
        <f ca="1">IF($E11="","",IF($G12="",AS11,IF(AND($N12=1,AS$9&gt;$B$9),"",IF(AND($N12=1,AS$9&lt;=$B$9),LOOKUP(AS$9,$A$12:$A$111,$B$12:$B$111),IF(AND($I12=-1,AT$9=$Q11),"",IF($I12=-1,AT11,IF(AND($I12=1,AR$9=$Q11),$K12,IF($I12=1,AS11,""))))))))</f>
        <v/>
      </c>
      <c r="AT12" t="str">
        <f ca="1">IF($E11="","",IF($G12="",AT11,IF(AND($N12=1,AT$9&gt;$B$9),"",IF(AND($N12=1,AT$9&lt;=$B$9),LOOKUP(AT$9,$A$12:$A$111,$B$12:$B$111),IF(AND($I12=-1,AU$9=$Q11),"",IF($I12=-1,AU11,IF(AND($I12=1,AS$9=$Q11),$K12,IF($I12=1,AT11,""))))))))</f>
        <v/>
      </c>
      <c r="AU12" t="str">
        <f ca="1">IF($E11="","",IF($G12="",AU11,IF(AND($N12=1,AU$9&gt;$B$9),"",IF(AND($N12=1,AU$9&lt;=$B$9),LOOKUP(AU$9,$A$12:$A$111,$B$12:$B$111),IF(AND($I12=-1,AV$9=$Q11),"",IF($I12=-1,AV11,IF(AND($I12=1,AT$9=$Q11),$K12,IF($I12=1,AU11,""))))))))</f>
        <v/>
      </c>
      <c r="AV12" t="str">
        <f ca="1">IF($E11="","",IF($G12="",AV11,IF(AND($N12=1,AV$9&gt;$B$9),"",IF(AND($N12=1,AV$9&lt;=$B$9),LOOKUP(AV$9,$A$12:$A$111,$B$12:$B$111),IF(AND($I12=-1,AW$9=$Q11),"",IF($I12=-1,AW11,IF(AND($I12=1,AU$9=$Q11),$K12,IF($I12=1,AV11,""))))))))</f>
        <v/>
      </c>
      <c r="AW12" t="str">
        <f ca="1">IF($E11="","",IF($G12="",AW11,IF(AND($N12=1,AW$9&gt;$B$9),"",IF(AND($N12=1,AW$9&lt;=$B$9),LOOKUP(AW$9,$A$12:$A$111,$B$12:$B$111),IF(AND($I12=-1,AX$9=$Q11),"",IF($I12=-1,AX11,IF(AND($I12=1,AV$9=$Q11),$K12,IF($I12=1,AW11,""))))))))</f>
        <v/>
      </c>
      <c r="AX12" t="str">
        <f ca="1">IF($E11="","",IF($G12="",AX11,IF(AND($N12=1,AX$9&gt;$B$9),"",IF(AND($N12=1,AX$9&lt;=$B$9),LOOKUP(AX$9,$A$12:$A$111,$B$12:$B$111),IF(AND($I12=-1,AY$9=$Q11),"",IF($I12=-1,AY11,IF(AND($I12=1,AW$9=$Q11),$K12,IF($I12=1,AX11,""))))))))</f>
        <v/>
      </c>
      <c r="AY12" t="str">
        <f ca="1">IF($E11="","",IF($G12="",AY11,IF(AND($N12=1,AY$9&gt;$B$9),"",IF(AND($N12=1,AY$9&lt;=$B$9),LOOKUP(AY$9,$A$12:$A$111,$B$12:$B$111),IF(AND($I12=-1,AZ$9=$Q11),"",IF($I12=-1,AZ11,IF(AND($I12=1,AX$9=$Q11),$K12,IF($I12=1,AY11,""))))))))</f>
        <v/>
      </c>
      <c r="AZ12" t="str">
        <f ca="1">IF($E11="","",IF($G12="",AZ11,IF(AND($N12=1,AZ$9&gt;$B$9),"",IF(AND($N12=1,AZ$9&lt;=$B$9),LOOKUP(AZ$9,$A$12:$A$111,$B$12:$B$111),IF(AND($I12=-1,BA$9=$Q11),"",IF($I12=-1,BA11,IF(AND($I12=1,AY$9=$Q11),$K12,IF($I12=1,AZ11,""))))))))</f>
        <v/>
      </c>
      <c r="BA12" t="str">
        <f ca="1">IF($E11="","",IF($G12="",BA11,IF(AND($N12=1,BA$9&gt;$B$9),"",IF(AND($N12=1,BA$9&lt;=$B$9),LOOKUP(BA$9,$A$12:$A$111,$B$12:$B$111),IF(AND($I12=-1,BB$9=$Q11),"",IF($I12=-1,BB11,IF(AND($I12=1,AZ$9=$Q11),$K12,IF($I12=1,BA11,""))))))))</f>
        <v/>
      </c>
      <c r="BB12" t="str">
        <f ca="1">IF($E11="","",IF($G12="",BB11,IF(AND($N12=1,BB$9&gt;$B$9),"",IF(AND($N12=1,BB$9&lt;=$B$9),LOOKUP(BB$9,$A$12:$A$111,$B$12:$B$111),IF(AND($I12=-1,BC$9=$Q11),"",IF($I12=-1,BC11,IF(AND($I12=1,BA$9=$Q11),$K12,IF($I12=1,BB11,""))))))))</f>
        <v/>
      </c>
      <c r="BC12" t="str">
        <f ca="1">IF($E11="","",IF($G12="",BC11,IF(AND($N12=1,BC$9&gt;$B$9),"",IF(AND($N12=1,BC$9&lt;=$B$9),LOOKUP(BC$9,$A$12:$A$111,$B$12:$B$111),IF(AND($I12=-1,BD$9=$Q11),"",IF($I12=-1,BD11,IF(AND($I12=1,BB$9=$Q11),$K12,IF($I12=1,BC11,""))))))))</f>
        <v/>
      </c>
      <c r="BD12" t="str">
        <f ca="1">IF($E11="","",IF($G12="",BD11,IF(AND($N12=1,BD$9&gt;$B$9),"",IF(AND($N12=1,BD$9&lt;=$B$9),LOOKUP(BD$9,$A$12:$A$111,$B$12:$B$111),IF(AND($I12=-1,BE$9=$Q11),"",IF($I12=-1,BE11,IF(AND($I12=1,BC$9=$Q11),$K12,IF($I12=1,BD11,""))))))))</f>
        <v/>
      </c>
      <c r="BE12" t="str">
        <f ca="1">IF($E11="","",IF($G12="",BE11,IF(AND($N12=1,BE$9&gt;$B$9),"",IF(AND($N12=1,BE$9&lt;=$B$9),LOOKUP(BE$9,$A$12:$A$111,$B$12:$B$111),IF(AND($I12=-1,BF$9=$Q11),"",IF($I12=-1,BF11,IF(AND($I12=1,BD$9=$Q11),$K12,IF($I12=1,BE11,""))))))))</f>
        <v/>
      </c>
      <c r="BF12" t="str">
        <f ca="1">IF($E11="","",IF($G12="",BF11,IF(AND($N12=1,BF$9&gt;$B$9),"",IF(AND($N12=1,BF$9&lt;=$B$9),LOOKUP(BF$9,$A$12:$A$111,$B$12:$B$111),IF(AND($I12=-1,BG$9=$Q11),"",IF($I12=-1,BG11,IF(AND($I12=1,BE$9=$Q11),$K12,IF($I12=1,BF11,""))))))))</f>
        <v/>
      </c>
      <c r="BG12" t="str">
        <f ca="1">IF($E11="","",IF($G12="",BG11,IF(AND($N12=1,BG$9&gt;$B$9),"",IF(AND($N12=1,BG$9&lt;=$B$9),LOOKUP(BG$9,$A$12:$A$111,$B$12:$B$111),IF(AND($I12=-1,BH$9=$Q11),"",IF($I12=-1,BH11,IF(AND($I12=1,BF$9=$Q11),$K12,IF($I12=1,BG11,""))))))))</f>
        <v/>
      </c>
      <c r="BH12" t="str">
        <f ca="1">IF($E11="","",IF($G12="",BH11,IF(AND($N12=1,BH$9&gt;$B$9),"",IF(AND($N12=1,BH$9&lt;=$B$9),LOOKUP(BH$9,$A$12:$A$111,$B$12:$B$111),IF(AND($I12=-1,BI$9=$Q11),"",IF($I12=-1,BI11,IF(AND($I12=1,BG$9=$Q11),$K12,IF($I12=1,BH11,""))))))))</f>
        <v/>
      </c>
      <c r="BI12" t="str">
        <f ca="1">IF($E11="","",IF($G12="",BI11,IF(AND($N12=1,BI$9&gt;$B$9),"",IF(AND($N12=1,BI$9&lt;=$B$9),LOOKUP(BI$9,$A$12:$A$111,$B$12:$B$111),IF(AND($I12=-1,BJ$9=$Q11),"",IF($I12=-1,BJ11,IF(AND($I12=1,BH$9=$Q11),$K12,IF($I12=1,BI11,""))))))))</f>
        <v/>
      </c>
      <c r="BJ12" t="str">
        <f ca="1">IF($E11="","",IF($G12="",BJ11,IF(AND($N12=1,BJ$9&gt;$B$9),"",IF(AND($N12=1,BJ$9&lt;=$B$9),LOOKUP(BJ$9,$A$12:$A$111,$B$12:$B$111),IF(AND($I12=-1,BK$9=$Q11),"",IF($I12=-1,BK11,IF(AND($I12=1,BI$9=$Q11),$K12,IF($I12=1,BJ11,""))))))))</f>
        <v/>
      </c>
      <c r="BK12" t="str">
        <f ca="1">IF($E11="","",IF($G12="",BK11,IF(AND($N12=1,BK$9&gt;$B$9),"",IF(AND($N12=1,BK$9&lt;=$B$9),LOOKUP(BK$9,$A$12:$A$111,$B$12:$B$111),IF(AND($I12=-1,BL$9=$Q11),"",IF($I12=-1,BL11,IF(AND($I12=1,BJ$9=$Q11),$K12,IF($I12=1,BK11,""))))))))</f>
        <v/>
      </c>
      <c r="BL12" t="str">
        <f ca="1">IF($E11="","",IF($G12="",BL11,IF(AND($N12=1,BL$9&gt;$B$9),"",IF(AND($N12=1,BL$9&lt;=$B$9),LOOKUP(BL$9,$A$12:$A$111,$B$12:$B$111),IF(AND($I12=-1,BM$9=$Q11),"",IF($I12=-1,BM11,IF(AND($I12=1,BK$9=$Q11),$K12,IF($I12=1,BL11,""))))))))</f>
        <v/>
      </c>
      <c r="BM12" t="str">
        <f ca="1">IF($E11="","",IF($G12="",BM11,IF(AND($N12=1,BM$9&gt;$B$9),"",IF(AND($N12=1,BM$9&lt;=$B$9),LOOKUP(BM$9,$A$12:$A$111,$B$12:$B$111),IF(AND($I12=-1,BN$9=$Q11),"",IF($I12=-1,BN11,IF(AND($I12=1,BL$9=$Q11),$K12,IF($I12=1,BM11,""))))))))</f>
        <v/>
      </c>
      <c r="BN12" t="str">
        <f ca="1">IF($E11="","",IF($G12="",BN11,IF(AND($N12=1,BN$9&gt;$B$9),"",IF(AND($N12=1,BN$9&lt;=$B$9),LOOKUP(BN$9,$A$12:$A$111,$B$12:$B$111),IF(AND($I12=-1,BO$9=$Q11),"",IF($I12=-1,BO11,IF(AND($I12=1,BM$9=$Q11),$K12,IF($I12=1,BN11,""))))))))</f>
        <v/>
      </c>
      <c r="BO12">
        <f ca="1">IF($E11="","",IF($G12="",BO11,IF(AND($N12=1,BO$9&gt;$B$9),"",IF(AND($N12=1,BO$9&lt;=$B$9),LOOKUP(BO$9,$A$12:$A$111,$B$12:$B$111),IF(AND($I12=-1,BP$9=$Q11),"",IF($I12=-1,BP11,IF(AND($I12=1,BN$9=$Q11),$K12,IF($I12=1,BO11,""))))))))</f>
        <v>0</v>
      </c>
    </row>
    <row r="13" spans="1:117" x14ac:dyDescent="0.25">
      <c r="A13" s="10">
        <v>2</v>
      </c>
      <c r="B13" s="12">
        <v>2</v>
      </c>
      <c r="D13" s="4">
        <v>3</v>
      </c>
      <c r="E13" s="1">
        <f t="shared" ca="1" si="2"/>
        <v>26</v>
      </c>
      <c r="G13" t="str">
        <f ca="1">IF(E12="","",IF($B$3=Refs!$B$17,RevLab!F13,IF(AND(B$3="Last",H12="Zero"),G12,IF(B$3="Last",H12,IF(B$3="2nd last","",IF(AND(B$3="Opposite",H12="Zero"),G12,IF(AND(B$3="Opposite",H12="Red"),"Black",IF(AND(B$3="Opposite",H12="Black"),"Red",IF(AND(B$3="Opposite",H12="Odd"),"Even",IF(AND(B$3="Opposite",H12="Even"),"Odd",IF(AND(B$3="Opposite",H12="High"),"Low",IF(AND(B$3="Opposite",H12="Low"),"High",IF(COUNTIF(Refs!$E$5:$I$6,B$3)=1,RevLab!B$3,"")))))))))))))</f>
        <v>Low</v>
      </c>
      <c r="H13" t="str">
        <f ca="1">IF(E13="","",IF(B$2="Red/Black",LOOKUP(E13,Refs!D:D,Refs!F:F),IF(B$2="High/Low",LOOKUP(E13,Refs!D:D,Refs!H:H),IF(B$2="Odd/Even",LOOKUP(E13,Refs!D:D,Refs!J:J),""))))</f>
        <v>High</v>
      </c>
      <c r="I13">
        <f t="shared" ca="1" si="3"/>
        <v>-1</v>
      </c>
      <c r="J13">
        <f ca="1">IF(E12="","",IF(G13="","",IF(AND(Q12&gt;1,O12+P12&gt;=$B$4),$B$4,IF(Q12=1,O12,O12+P12))))</f>
        <v>6</v>
      </c>
      <c r="K13">
        <f t="shared" ca="1" si="4"/>
        <v>-6</v>
      </c>
      <c r="L13">
        <f t="shared" ref="L13:L76" ca="1" si="5">IF(E13="","",IF(G13="",L12,K13+L12))</f>
        <v>-7</v>
      </c>
      <c r="M13">
        <f t="shared" ref="M13:M76" ca="1" si="6">IF(E13="","",IF(L13&gt;M12,L13,M12))</f>
        <v>0</v>
      </c>
      <c r="N13">
        <f ca="1">IF(E12="","",IF(OR(AND($A$6="Yes",$M13&gt;$M12),AND($A$8="Yes",$O12+$P12&gt;=$B$4),AND($Q12&lt;=2,$I13=-1)),1,0))</f>
        <v>0</v>
      </c>
      <c r="O13">
        <f ca="1">IF(E13="","",R13)</f>
        <v>3</v>
      </c>
      <c r="P13">
        <f ca="1">IF(E13="","",MAX(R13:DM13))</f>
        <v>3</v>
      </c>
      <c r="Q13" s="2">
        <f ca="1">IF(E13="","",COUNTIF(R13:DM13,"&gt;0"))</f>
        <v>1</v>
      </c>
      <c r="R13" s="4">
        <f ca="1">IF(E12="","",IF($G13="",R12,IF($N13=1,LOOKUP(R$9,$A$12:$A$111,$B$12:$B$111),IF(AND($I13=-1,S$9=$Q12),"",IF($I13=-1,S12,IF($I13=1,R12))))))</f>
        <v>3</v>
      </c>
      <c r="S13" t="str">
        <f ca="1">IF($E12="","",IF($G13="",S12,IF(AND($N13=1,S$9&gt;$B$9),"",IF(AND($N13=1,S$9&lt;=$B$9),LOOKUP(S$9,$A$12:$A$111,$B$12:$B$111),IF(AND($I13=-1,T$9=$Q12),"",IF($I13=-1,T12,IF(AND($I13=1,R$9=$Q12),$K13,IF($I13=1,S12,""))))))))</f>
        <v/>
      </c>
      <c r="T13" t="str">
        <f ca="1">IF($E12="","",IF($G13="",T12,IF(AND($N13=1,T$9&gt;$B$9),"",IF(AND($N13=1,T$9&lt;=$B$9),LOOKUP(T$9,$A$12:$A$111,$B$12:$B$111),IF(AND($I13=-1,U$9=$Q12),"",IF($I13=-1,U12,IF(AND($I13=1,S$9=$Q12),$K13,IF($I13=1,T12,""))))))))</f>
        <v/>
      </c>
      <c r="U13" t="str">
        <f ca="1">IF($E12="","",IF($G13="",U12,IF(AND($N13=1,U$9&gt;$B$9),"",IF(AND($N13=1,U$9&lt;=$B$9),LOOKUP(U$9,$A$12:$A$111,$B$12:$B$111),IF(AND($I13=-1,V$9=$Q12),"",IF($I13=-1,V12,IF(AND($I13=1,T$9=$Q12),$K13,IF($I13=1,U12,""))))))))</f>
        <v/>
      </c>
      <c r="V13" t="str">
        <f ca="1">IF($E12="","",IF($G13="",V12,IF(AND($N13=1,V$9&gt;$B$9),"",IF(AND($N13=1,V$9&lt;=$B$9),LOOKUP(V$9,$A$12:$A$111,$B$12:$B$111),IF(AND($I13=-1,W$9=$Q12),"",IF($I13=-1,W12,IF(AND($I13=1,U$9=$Q12),$K13,IF($I13=1,V12,""))))))))</f>
        <v/>
      </c>
      <c r="W13" t="str">
        <f ca="1">IF($E12="","",IF($G13="",W12,IF(AND($N13=1,W$9&gt;$B$9),"",IF(AND($N13=1,W$9&lt;=$B$9),LOOKUP(W$9,$A$12:$A$111,$B$12:$B$111),IF(AND($I13=-1,X$9=$Q12),"",IF($I13=-1,X12,IF(AND($I13=1,V$9=$Q12),$K13,IF($I13=1,W12,""))))))))</f>
        <v/>
      </c>
      <c r="X13" t="str">
        <f ca="1">IF($E12="","",IF($G13="",X12,IF(AND($N13=1,X$9&gt;$B$9),"",IF(AND($N13=1,X$9&lt;=$B$9),LOOKUP(X$9,$A$12:$A$111,$B$12:$B$111),IF(AND($I13=-1,Y$9=$Q12),"",IF($I13=-1,Y12,IF(AND($I13=1,W$9=$Q12),$K13,IF($I13=1,X12,""))))))))</f>
        <v/>
      </c>
      <c r="Y13" t="str">
        <f ca="1">IF($E12="","",IF($G13="",Y12,IF(AND($N13=1,Y$9&gt;$B$9),"",IF(AND($N13=1,Y$9&lt;=$B$9),LOOKUP(Y$9,$A$12:$A$111,$B$12:$B$111),IF(AND($I13=-1,Z$9=$Q12),"",IF($I13=-1,Z12,IF(AND($I13=1,X$9=$Q12),$K13,IF($I13=1,Y12,""))))))))</f>
        <v/>
      </c>
      <c r="Z13" t="str">
        <f ca="1">IF($E12="","",IF($G13="",Z12,IF(AND($N13=1,Z$9&gt;$B$9),"",IF(AND($N13=1,Z$9&lt;=$B$9),LOOKUP(Z$9,$A$12:$A$111,$B$12:$B$111),IF(AND($I13=-1,AA$9=$Q12),"",IF($I13=-1,AA12,IF(AND($I13=1,Y$9=$Q12),$K13,IF($I13=1,Z12,""))))))))</f>
        <v/>
      </c>
      <c r="AA13" t="str">
        <f ca="1">IF($E12="","",IF($G13="",AA12,IF(AND($N13=1,AA$9&gt;$B$9),"",IF(AND($N13=1,AA$9&lt;=$B$9),LOOKUP(AA$9,$A$12:$A$111,$B$12:$B$111),IF(AND($I13=-1,AB$9=$Q12),"",IF($I13=-1,AB12,IF(AND($I13=1,Z$9=$Q12),$K13,IF($I13=1,AA12,""))))))))</f>
        <v/>
      </c>
      <c r="AB13" t="str">
        <f ca="1">IF($E12="","",IF($G13="",AB12,IF(AND($N13=1,AB$9&gt;$B$9),"",IF(AND($N13=1,AB$9&lt;=$B$9),LOOKUP(AB$9,$A$12:$A$111,$B$12:$B$111),IF(AND($I13=-1,AC$9=$Q12),"",IF($I13=-1,AC12,IF(AND($I13=1,AA$9=$Q12),$K13,IF($I13=1,AB12,""))))))))</f>
        <v/>
      </c>
      <c r="AC13" t="str">
        <f ca="1">IF($E12="","",IF($G13="",AC12,IF(AND($N13=1,AC$9&gt;$B$9),"",IF(AND($N13=1,AC$9&lt;=$B$9),LOOKUP(AC$9,$A$12:$A$111,$B$12:$B$111),IF(AND($I13=-1,AD$9=$Q12),"",IF($I13=-1,AD12,IF(AND($I13=1,AB$9=$Q12),$K13,IF($I13=1,AC12,""))))))))</f>
        <v/>
      </c>
      <c r="AD13" t="str">
        <f ca="1">IF($E12="","",IF($G13="",AD12,IF(AND($N13=1,AD$9&gt;$B$9),"",IF(AND($N13=1,AD$9&lt;=$B$9),LOOKUP(AD$9,$A$12:$A$111,$B$12:$B$111),IF(AND($I13=-1,AE$9=$Q12),"",IF($I13=-1,AE12,IF(AND($I13=1,AC$9=$Q12),$K13,IF($I13=1,AD12,""))))))))</f>
        <v/>
      </c>
      <c r="AE13" t="str">
        <f ca="1">IF($E12="","",IF($G13="",AE12,IF(AND($N13=1,AE$9&gt;$B$9),"",IF(AND($N13=1,AE$9&lt;=$B$9),LOOKUP(AE$9,$A$12:$A$111,$B$12:$B$111),IF(AND($I13=-1,AF$9=$Q12),"",IF($I13=-1,AF12,IF(AND($I13=1,AD$9=$Q12),$K13,IF($I13=1,AE12,""))))))))</f>
        <v/>
      </c>
      <c r="AF13" t="str">
        <f ca="1">IF($E12="","",IF($G13="",AF12,IF(AND($N13=1,AF$9&gt;$B$9),"",IF(AND($N13=1,AF$9&lt;=$B$9),LOOKUP(AF$9,$A$12:$A$111,$B$12:$B$111),IF(AND($I13=-1,AG$9=$Q12),"",IF($I13=-1,AG12,IF(AND($I13=1,AE$9=$Q12),$K13,IF($I13=1,AF12,""))))))))</f>
        <v/>
      </c>
      <c r="AG13" t="str">
        <f ca="1">IF($E12="","",IF($G13="",AG12,IF(AND($N13=1,AG$9&gt;$B$9),"",IF(AND($N13=1,AG$9&lt;=$B$9),LOOKUP(AG$9,$A$12:$A$111,$B$12:$B$111),IF(AND($I13=-1,AH$9=$Q12),"",IF($I13=-1,AH12,IF(AND($I13=1,AF$9=$Q12),$K13,IF($I13=1,AG12,""))))))))</f>
        <v/>
      </c>
      <c r="AH13" t="str">
        <f ca="1">IF($E12="","",IF($G13="",AH12,IF(AND($N13=1,AH$9&gt;$B$9),"",IF(AND($N13=1,AH$9&lt;=$B$9),LOOKUP(AH$9,$A$12:$A$111,$B$12:$B$111),IF(AND($I13=-1,AI$9=$Q12),"",IF($I13=-1,AI12,IF(AND($I13=1,AG$9=$Q12),$K13,IF($I13=1,AH12,""))))))))</f>
        <v/>
      </c>
      <c r="AI13" t="str">
        <f ca="1">IF($E12="","",IF($G13="",AI12,IF(AND($N13=1,AI$9&gt;$B$9),"",IF(AND($N13=1,AI$9&lt;=$B$9),LOOKUP(AI$9,$A$12:$A$111,$B$12:$B$111),IF(AND($I13=-1,AJ$9=$Q12),"",IF($I13=-1,AJ12,IF(AND($I13=1,AH$9=$Q12),$K13,IF($I13=1,AI12,""))))))))</f>
        <v/>
      </c>
      <c r="AJ13" t="str">
        <f ca="1">IF($E12="","",IF($G13="",AJ12,IF(AND($N13=1,AJ$9&gt;$B$9),"",IF(AND($N13=1,AJ$9&lt;=$B$9),LOOKUP(AJ$9,$A$12:$A$111,$B$12:$B$111),IF(AND($I13=-1,AK$9=$Q12),"",IF($I13=-1,AK12,IF(AND($I13=1,AI$9=$Q12),$K13,IF($I13=1,AJ12,""))))))))</f>
        <v/>
      </c>
      <c r="AK13" t="str">
        <f ca="1">IF($E12="","",IF($G13="",AK12,IF(AND($N13=1,AK$9&gt;$B$9),"",IF(AND($N13=1,AK$9&lt;=$B$9),LOOKUP(AK$9,$A$12:$A$111,$B$12:$B$111),IF(AND($I13=-1,AL$9=$Q12),"",IF($I13=-1,AL12,IF(AND($I13=1,AJ$9=$Q12),$K13,IF($I13=1,AK12,""))))))))</f>
        <v/>
      </c>
      <c r="AL13" t="str">
        <f ca="1">IF($E12="","",IF($G13="",AL12,IF(AND($N13=1,AL$9&gt;$B$9),"",IF(AND($N13=1,AL$9&lt;=$B$9),LOOKUP(AL$9,$A$12:$A$111,$B$12:$B$111),IF(AND($I13=-1,AM$9=$Q12),"",IF($I13=-1,AM12,IF(AND($I13=1,AK$9=$Q12),$K13,IF($I13=1,AL12,""))))))))</f>
        <v/>
      </c>
      <c r="AM13" t="str">
        <f ca="1">IF($E12="","",IF($G13="",AM12,IF(AND($N13=1,AM$9&gt;$B$9),"",IF(AND($N13=1,AM$9&lt;=$B$9),LOOKUP(AM$9,$A$12:$A$111,$B$12:$B$111),IF(AND($I13=-1,AN$9=$Q12),"",IF($I13=-1,AN12,IF(AND($I13=1,AL$9=$Q12),$K13,IF($I13=1,AM12,""))))))))</f>
        <v/>
      </c>
      <c r="AN13" t="str">
        <f ca="1">IF($E12="","",IF($G13="",AN12,IF(AND($N13=1,AN$9&gt;$B$9),"",IF(AND($N13=1,AN$9&lt;=$B$9),LOOKUP(AN$9,$A$12:$A$111,$B$12:$B$111),IF(AND($I13=-1,AO$9=$Q12),"",IF($I13=-1,AO12,IF(AND($I13=1,AM$9=$Q12),$K13,IF($I13=1,AN12,""))))))))</f>
        <v/>
      </c>
      <c r="AO13" t="str">
        <f ca="1">IF($E12="","",IF($G13="",AO12,IF(AND($N13=1,AO$9&gt;$B$9),"",IF(AND($N13=1,AO$9&lt;=$B$9),LOOKUP(AO$9,$A$12:$A$111,$B$12:$B$111),IF(AND($I13=-1,AP$9=$Q12),"",IF($I13=-1,AP12,IF(AND($I13=1,AN$9=$Q12),$K13,IF($I13=1,AO12,""))))))))</f>
        <v/>
      </c>
      <c r="AP13" t="str">
        <f ca="1">IF($E12="","",IF($G13="",AP12,IF(AND($N13=1,AP$9&gt;$B$9),"",IF(AND($N13=1,AP$9&lt;=$B$9),LOOKUP(AP$9,$A$12:$A$111,$B$12:$B$111),IF(AND($I13=-1,AQ$9=$Q12),"",IF($I13=-1,AQ12,IF(AND($I13=1,AO$9=$Q12),$K13,IF($I13=1,AP12,""))))))))</f>
        <v/>
      </c>
      <c r="AQ13" t="str">
        <f ca="1">IF($E12="","",IF($G13="",AQ12,IF(AND($N13=1,AQ$9&gt;$B$9),"",IF(AND($N13=1,AQ$9&lt;=$B$9),LOOKUP(AQ$9,$A$12:$A$111,$B$12:$B$111),IF(AND($I13=-1,AR$9=$Q12),"",IF($I13=-1,AR12,IF(AND($I13=1,AP$9=$Q12),$K13,IF($I13=1,AQ12,""))))))))</f>
        <v/>
      </c>
      <c r="AR13" t="str">
        <f ca="1">IF($E12="","",IF($G13="",AR12,IF(AND($N13=1,AR$9&gt;$B$9),"",IF(AND($N13=1,AR$9&lt;=$B$9),LOOKUP(AR$9,$A$12:$A$111,$B$12:$B$111),IF(AND($I13=-1,AS$9=$Q12),"",IF($I13=-1,AS12,IF(AND($I13=1,AQ$9=$Q12),$K13,IF($I13=1,AR12,""))))))))</f>
        <v/>
      </c>
      <c r="AS13" t="str">
        <f ca="1">IF($E12="","",IF($G13="",AS12,IF(AND($N13=1,AS$9&gt;$B$9),"",IF(AND($N13=1,AS$9&lt;=$B$9),LOOKUP(AS$9,$A$12:$A$111,$B$12:$B$111),IF(AND($I13=-1,AT$9=$Q12),"",IF($I13=-1,AT12,IF(AND($I13=1,AR$9=$Q12),$K13,IF($I13=1,AS12,""))))))))</f>
        <v/>
      </c>
      <c r="AT13" t="str">
        <f ca="1">IF($E12="","",IF($G13="",AT12,IF(AND($N13=1,AT$9&gt;$B$9),"",IF(AND($N13=1,AT$9&lt;=$B$9),LOOKUP(AT$9,$A$12:$A$111,$B$12:$B$111),IF(AND($I13=-1,AU$9=$Q12),"",IF($I13=-1,AU12,IF(AND($I13=1,AS$9=$Q12),$K13,IF($I13=1,AT12,""))))))))</f>
        <v/>
      </c>
      <c r="AU13" t="str">
        <f ca="1">IF($E12="","",IF($G13="",AU12,IF(AND($N13=1,AU$9&gt;$B$9),"",IF(AND($N13=1,AU$9&lt;=$B$9),LOOKUP(AU$9,$A$12:$A$111,$B$12:$B$111),IF(AND($I13=-1,AV$9=$Q12),"",IF($I13=-1,AV12,IF(AND($I13=1,AT$9=$Q12),$K13,IF($I13=1,AU12,""))))))))</f>
        <v/>
      </c>
      <c r="AV13" t="str">
        <f ca="1">IF($E12="","",IF($G13="",AV12,IF(AND($N13=1,AV$9&gt;$B$9),"",IF(AND($N13=1,AV$9&lt;=$B$9),LOOKUP(AV$9,$A$12:$A$111,$B$12:$B$111),IF(AND($I13=-1,AW$9=$Q12),"",IF($I13=-1,AW12,IF(AND($I13=1,AU$9=$Q12),$K13,IF($I13=1,AV12,""))))))))</f>
        <v/>
      </c>
      <c r="AW13" t="str">
        <f ca="1">IF($E12="","",IF($G13="",AW12,IF(AND($N13=1,AW$9&gt;$B$9),"",IF(AND($N13=1,AW$9&lt;=$B$9),LOOKUP(AW$9,$A$12:$A$111,$B$12:$B$111),IF(AND($I13=-1,AX$9=$Q12),"",IF($I13=-1,AX12,IF(AND($I13=1,AV$9=$Q12),$K13,IF($I13=1,AW12,""))))))))</f>
        <v/>
      </c>
      <c r="AX13" t="str">
        <f ca="1">IF($E12="","",IF($G13="",AX12,IF(AND($N13=1,AX$9&gt;$B$9),"",IF(AND($N13=1,AX$9&lt;=$B$9),LOOKUP(AX$9,$A$12:$A$111,$B$12:$B$111),IF(AND($I13=-1,AY$9=$Q12),"",IF($I13=-1,AY12,IF(AND($I13=1,AW$9=$Q12),$K13,IF($I13=1,AX12,""))))))))</f>
        <v/>
      </c>
      <c r="AY13" t="str">
        <f ca="1">IF($E12="","",IF($G13="",AY12,IF(AND($N13=1,AY$9&gt;$B$9),"",IF(AND($N13=1,AY$9&lt;=$B$9),LOOKUP(AY$9,$A$12:$A$111,$B$12:$B$111),IF(AND($I13=-1,AZ$9=$Q12),"",IF($I13=-1,AZ12,IF(AND($I13=1,AX$9=$Q12),$K13,IF($I13=1,AY12,""))))))))</f>
        <v/>
      </c>
      <c r="AZ13" t="str">
        <f ca="1">IF($E12="","",IF($G13="",AZ12,IF(AND($N13=1,AZ$9&gt;$B$9),"",IF(AND($N13=1,AZ$9&lt;=$B$9),LOOKUP(AZ$9,$A$12:$A$111,$B$12:$B$111),IF(AND($I13=-1,BA$9=$Q12),"",IF($I13=-1,BA12,IF(AND($I13=1,AY$9=$Q12),$K13,IF($I13=1,AZ12,""))))))))</f>
        <v/>
      </c>
      <c r="BA13" t="str">
        <f ca="1">IF($E12="","",IF($G13="",BA12,IF(AND($N13=1,BA$9&gt;$B$9),"",IF(AND($N13=1,BA$9&lt;=$B$9),LOOKUP(BA$9,$A$12:$A$111,$B$12:$B$111),IF(AND($I13=-1,BB$9=$Q12),"",IF($I13=-1,BB12,IF(AND($I13=1,AZ$9=$Q12),$K13,IF($I13=1,BA12,""))))))))</f>
        <v/>
      </c>
      <c r="BB13" t="str">
        <f ca="1">IF($E12="","",IF($G13="",BB12,IF(AND($N13=1,BB$9&gt;$B$9),"",IF(AND($N13=1,BB$9&lt;=$B$9),LOOKUP(BB$9,$A$12:$A$111,$B$12:$B$111),IF(AND($I13=-1,BC$9=$Q12),"",IF($I13=-1,BC12,IF(AND($I13=1,BA$9=$Q12),$K13,IF($I13=1,BB12,""))))))))</f>
        <v/>
      </c>
      <c r="BC13" t="str">
        <f ca="1">IF($E12="","",IF($G13="",BC12,IF(AND($N13=1,BC$9&gt;$B$9),"",IF(AND($N13=1,BC$9&lt;=$B$9),LOOKUP(BC$9,$A$12:$A$111,$B$12:$B$111),IF(AND($I13=-1,BD$9=$Q12),"",IF($I13=-1,BD12,IF(AND($I13=1,BB$9=$Q12),$K13,IF($I13=1,BC12,""))))))))</f>
        <v/>
      </c>
      <c r="BD13" t="str">
        <f ca="1">IF($E12="","",IF($G13="",BD12,IF(AND($N13=1,BD$9&gt;$B$9),"",IF(AND($N13=1,BD$9&lt;=$B$9),LOOKUP(BD$9,$A$12:$A$111,$B$12:$B$111),IF(AND($I13=-1,BE$9=$Q12),"",IF($I13=-1,BE12,IF(AND($I13=1,BC$9=$Q12),$K13,IF($I13=1,BD12,""))))))))</f>
        <v/>
      </c>
      <c r="BE13" t="str">
        <f ca="1">IF($E12="","",IF($G13="",BE12,IF(AND($N13=1,BE$9&gt;$B$9),"",IF(AND($N13=1,BE$9&lt;=$B$9),LOOKUP(BE$9,$A$12:$A$111,$B$12:$B$111),IF(AND($I13=-1,BF$9=$Q12),"",IF($I13=-1,BF12,IF(AND($I13=1,BD$9=$Q12),$K13,IF($I13=1,BE12,""))))))))</f>
        <v/>
      </c>
      <c r="BF13" t="str">
        <f ca="1">IF($E12="","",IF($G13="",BF12,IF(AND($N13=1,BF$9&gt;$B$9),"",IF(AND($N13=1,BF$9&lt;=$B$9),LOOKUP(BF$9,$A$12:$A$111,$B$12:$B$111),IF(AND($I13=-1,BG$9=$Q12),"",IF($I13=-1,BG12,IF(AND($I13=1,BE$9=$Q12),$K13,IF($I13=1,BF12,""))))))))</f>
        <v/>
      </c>
      <c r="BG13" t="str">
        <f ca="1">IF($E12="","",IF($G13="",BG12,IF(AND($N13=1,BG$9&gt;$B$9),"",IF(AND($N13=1,BG$9&lt;=$B$9),LOOKUP(BG$9,$A$12:$A$111,$B$12:$B$111),IF(AND($I13=-1,BH$9=$Q12),"",IF($I13=-1,BH12,IF(AND($I13=1,BF$9=$Q12),$K13,IF($I13=1,BG12,""))))))))</f>
        <v/>
      </c>
      <c r="BH13" t="str">
        <f ca="1">IF($E12="","",IF($G13="",BH12,IF(AND($N13=1,BH$9&gt;$B$9),"",IF(AND($N13=1,BH$9&lt;=$B$9),LOOKUP(BH$9,$A$12:$A$111,$B$12:$B$111),IF(AND($I13=-1,BI$9=$Q12),"",IF($I13=-1,BI12,IF(AND($I13=1,BG$9=$Q12),$K13,IF($I13=1,BH12,""))))))))</f>
        <v/>
      </c>
      <c r="BI13" t="str">
        <f ca="1">IF($E12="","",IF($G13="",BI12,IF(AND($N13=1,BI$9&gt;$B$9),"",IF(AND($N13=1,BI$9&lt;=$B$9),LOOKUP(BI$9,$A$12:$A$111,$B$12:$B$111),IF(AND($I13=-1,BJ$9=$Q12),"",IF($I13=-1,BJ12,IF(AND($I13=1,BH$9=$Q12),$K13,IF($I13=1,BI12,""))))))))</f>
        <v/>
      </c>
      <c r="BJ13" t="str">
        <f ca="1">IF($E12="","",IF($G13="",BJ12,IF(AND($N13=1,BJ$9&gt;$B$9),"",IF(AND($N13=1,BJ$9&lt;=$B$9),LOOKUP(BJ$9,$A$12:$A$111,$B$12:$B$111),IF(AND($I13=-1,BK$9=$Q12),"",IF($I13=-1,BK12,IF(AND($I13=1,BI$9=$Q12),$K13,IF($I13=1,BJ12,""))))))))</f>
        <v/>
      </c>
      <c r="BK13" t="str">
        <f ca="1">IF($E12="","",IF($G13="",BK12,IF(AND($N13=1,BK$9&gt;$B$9),"",IF(AND($N13=1,BK$9&lt;=$B$9),LOOKUP(BK$9,$A$12:$A$111,$B$12:$B$111),IF(AND($I13=-1,BL$9=$Q12),"",IF($I13=-1,BL12,IF(AND($I13=1,BJ$9=$Q12),$K13,IF($I13=1,BK12,""))))))))</f>
        <v/>
      </c>
      <c r="BL13" t="str">
        <f ca="1">IF($E12="","",IF($G13="",BL12,IF(AND($N13=1,BL$9&gt;$B$9),"",IF(AND($N13=1,BL$9&lt;=$B$9),LOOKUP(BL$9,$A$12:$A$111,$B$12:$B$111),IF(AND($I13=-1,BM$9=$Q12),"",IF($I13=-1,BM12,IF(AND($I13=1,BK$9=$Q12),$K13,IF($I13=1,BL12,""))))))))</f>
        <v/>
      </c>
      <c r="BM13" t="str">
        <f ca="1">IF($E12="","",IF($G13="",BM12,IF(AND($N13=1,BM$9&gt;$B$9),"",IF(AND($N13=1,BM$9&lt;=$B$9),LOOKUP(BM$9,$A$12:$A$111,$B$12:$B$111),IF(AND($I13=-1,BN$9=$Q12),"",IF($I13=-1,BN12,IF(AND($I13=1,BL$9=$Q12),$K13,IF($I13=1,BM12,""))))))))</f>
        <v/>
      </c>
      <c r="BN13">
        <f ca="1">IF($E12="","",IF($G13="",BN12,IF(AND($N13=1,BN$9&gt;$B$9),"",IF(AND($N13=1,BN$9&lt;=$B$9),LOOKUP(BN$9,$A$12:$A$111,$B$12:$B$111),IF(AND($I13=-1,BO$9=$Q12),"",IF($I13=-1,BO12,IF(AND($I13=1,BM$9=$Q12),$K13,IF($I13=1,BN12,""))))))))</f>
        <v>0</v>
      </c>
      <c r="BO13">
        <f ca="1">IF($E12="","",IF($G13="",BO12,IF(AND($N13=1,BO$9&gt;$B$9),"",IF(AND($N13=1,BO$9&lt;=$B$9),LOOKUP(BO$9,$A$12:$A$111,$B$12:$B$111),IF(AND($I13=-1,BP$9=$Q12),"",IF($I13=-1,BP12,IF(AND($I13=1,BN$9=$Q12),$K13,IF($I13=1,BO12,""))))))))</f>
        <v>0</v>
      </c>
    </row>
    <row r="14" spans="1:117" x14ac:dyDescent="0.25">
      <c r="A14" s="10">
        <v>3</v>
      </c>
      <c r="B14" s="12">
        <v>3</v>
      </c>
      <c r="D14" s="4">
        <v>4</v>
      </c>
      <c r="E14" s="1">
        <f t="shared" ca="1" si="2"/>
        <v>11</v>
      </c>
      <c r="G14" t="str">
        <f ca="1">IF(E13="","",IF($B$3=Refs!$B$17,RevLab!F14,IF(AND(B$3="Last",H13="Zero"),G13,IF(B$3="Last",H13,IF(B$3="2nd last","",IF(AND(B$3="Opposite",H13="Zero"),G13,IF(AND(B$3="Opposite",H13="Red"),"Black",IF(AND(B$3="Opposite",H13="Black"),"Red",IF(AND(B$3="Opposite",H13="Odd"),"Even",IF(AND(B$3="Opposite",H13="Even"),"Odd",IF(AND(B$3="Opposite",H13="High"),"Low",IF(AND(B$3="Opposite",H13="Low"),"High",IF(COUNTIF(Refs!$E$5:$I$6,B$3)=1,RevLab!B$3,"")))))))))))))</f>
        <v>Low</v>
      </c>
      <c r="H14" t="str">
        <f ca="1">IF(E14="","",IF(B$2="Red/Black",LOOKUP(E14,Refs!D:D,Refs!F:F),IF(B$2="High/Low",LOOKUP(E14,Refs!D:D,Refs!H:H),IF(B$2="Odd/Even",LOOKUP(E14,Refs!D:D,Refs!J:J),""))))</f>
        <v>Low</v>
      </c>
      <c r="I14">
        <f t="shared" ca="1" si="3"/>
        <v>1</v>
      </c>
      <c r="J14">
        <f ca="1">IF(E13="","",IF(G14="","",IF(AND(Q13&gt;1,O13+P13&gt;=$B$4),$B$4,IF(Q13=1,O13,O13+P13))))</f>
        <v>3</v>
      </c>
      <c r="K14">
        <f t="shared" ca="1" si="4"/>
        <v>3</v>
      </c>
      <c r="L14">
        <f t="shared" ca="1" si="5"/>
        <v>-4</v>
      </c>
      <c r="M14">
        <f t="shared" ca="1" si="6"/>
        <v>0</v>
      </c>
      <c r="N14">
        <f ca="1">IF(E13="","",IF(OR(AND($A$6="Yes",$M14&gt;$M13),AND($A$8="Yes",$O13+$P13&gt;=$B$4),AND($Q13&lt;=2,$I14=-1)),1,0))</f>
        <v>0</v>
      </c>
      <c r="O14">
        <f ca="1">IF(E14="","",R14)</f>
        <v>3</v>
      </c>
      <c r="P14">
        <f ca="1">IF(E14="","",MAX(R14:DM14))</f>
        <v>3</v>
      </c>
      <c r="Q14" s="2">
        <f ca="1">IF(E14="","",COUNTIF(R14:DM14,"&gt;0"))</f>
        <v>2</v>
      </c>
      <c r="R14" s="4">
        <f ca="1">IF(E13="","",IF($G14="",R13,IF($N14=1,LOOKUP(R$9,$A$12:$A$111,$B$12:$B$111),IF(AND($I14=-1,S$9=$Q13),"",IF($I14=-1,S13,IF($I14=1,R13))))))</f>
        <v>3</v>
      </c>
      <c r="S14">
        <f ca="1">IF($E13="","",IF($G14="",S13,IF(AND($N14=1,S$9&gt;$B$9),"",IF(AND($N14=1,S$9&lt;=$B$9),LOOKUP(S$9,$A$12:$A$111,$B$12:$B$111),IF(AND($I14=-1,T$9=$Q13),"",IF($I14=-1,T13,IF(AND($I14=1,R$9=$Q13),$K14,IF($I14=1,S13,""))))))))</f>
        <v>3</v>
      </c>
      <c r="T14" t="str">
        <f ca="1">IF($E13="","",IF($G14="",T13,IF(AND($N14=1,T$9&gt;$B$9),"",IF(AND($N14=1,T$9&lt;=$B$9),LOOKUP(T$9,$A$12:$A$111,$B$12:$B$111),IF(AND($I14=-1,U$9=$Q13),"",IF($I14=-1,U13,IF(AND($I14=1,S$9=$Q13),$K14,IF($I14=1,T13,""))))))))</f>
        <v/>
      </c>
      <c r="U14" t="str">
        <f ca="1">IF($E13="","",IF($G14="",U13,IF(AND($N14=1,U$9&gt;$B$9),"",IF(AND($N14=1,U$9&lt;=$B$9),LOOKUP(U$9,$A$12:$A$111,$B$12:$B$111),IF(AND($I14=-1,V$9=$Q13),"",IF($I14=-1,V13,IF(AND($I14=1,T$9=$Q13),$K14,IF($I14=1,U13,""))))))))</f>
        <v/>
      </c>
      <c r="V14" t="str">
        <f ca="1">IF($E13="","",IF($G14="",V13,IF(AND($N14=1,V$9&gt;$B$9),"",IF(AND($N14=1,V$9&lt;=$B$9),LOOKUP(V$9,$A$12:$A$111,$B$12:$B$111),IF(AND($I14=-1,W$9=$Q13),"",IF($I14=-1,W13,IF(AND($I14=1,U$9=$Q13),$K14,IF($I14=1,V13,""))))))))</f>
        <v/>
      </c>
      <c r="W14" t="str">
        <f ca="1">IF($E13="","",IF($G14="",W13,IF(AND($N14=1,W$9&gt;$B$9),"",IF(AND($N14=1,W$9&lt;=$B$9),LOOKUP(W$9,$A$12:$A$111,$B$12:$B$111),IF(AND($I14=-1,X$9=$Q13),"",IF($I14=-1,X13,IF(AND($I14=1,V$9=$Q13),$K14,IF($I14=1,W13,""))))))))</f>
        <v/>
      </c>
      <c r="X14" t="str">
        <f ca="1">IF($E13="","",IF($G14="",X13,IF(AND($N14=1,X$9&gt;$B$9),"",IF(AND($N14=1,X$9&lt;=$B$9),LOOKUP(X$9,$A$12:$A$111,$B$12:$B$111),IF(AND($I14=-1,Y$9=$Q13),"",IF($I14=-1,Y13,IF(AND($I14=1,W$9=$Q13),$K14,IF($I14=1,X13,""))))))))</f>
        <v/>
      </c>
      <c r="Y14" t="str">
        <f ca="1">IF($E13="","",IF($G14="",Y13,IF(AND($N14=1,Y$9&gt;$B$9),"",IF(AND($N14=1,Y$9&lt;=$B$9),LOOKUP(Y$9,$A$12:$A$111,$B$12:$B$111),IF(AND($I14=-1,Z$9=$Q13),"",IF($I14=-1,Z13,IF(AND($I14=1,X$9=$Q13),$K14,IF($I14=1,Y13,""))))))))</f>
        <v/>
      </c>
      <c r="Z14" t="str">
        <f ca="1">IF($E13="","",IF($G14="",Z13,IF(AND($N14=1,Z$9&gt;$B$9),"",IF(AND($N14=1,Z$9&lt;=$B$9),LOOKUP(Z$9,$A$12:$A$111,$B$12:$B$111),IF(AND($I14=-1,AA$9=$Q13),"",IF($I14=-1,AA13,IF(AND($I14=1,Y$9=$Q13),$K14,IF($I14=1,Z13,""))))))))</f>
        <v/>
      </c>
      <c r="AA14" t="str">
        <f ca="1">IF($E13="","",IF($G14="",AA13,IF(AND($N14=1,AA$9&gt;$B$9),"",IF(AND($N14=1,AA$9&lt;=$B$9),LOOKUP(AA$9,$A$12:$A$111,$B$12:$B$111),IF(AND($I14=-1,AB$9=$Q13),"",IF($I14=-1,AB13,IF(AND($I14=1,Z$9=$Q13),$K14,IF($I14=1,AA13,""))))))))</f>
        <v/>
      </c>
      <c r="AB14" t="str">
        <f ca="1">IF($E13="","",IF($G14="",AB13,IF(AND($N14=1,AB$9&gt;$B$9),"",IF(AND($N14=1,AB$9&lt;=$B$9),LOOKUP(AB$9,$A$12:$A$111,$B$12:$B$111),IF(AND($I14=-1,AC$9=$Q13),"",IF($I14=-1,AC13,IF(AND($I14=1,AA$9=$Q13),$K14,IF($I14=1,AB13,""))))))))</f>
        <v/>
      </c>
      <c r="AC14" t="str">
        <f ca="1">IF($E13="","",IF($G14="",AC13,IF(AND($N14=1,AC$9&gt;$B$9),"",IF(AND($N14=1,AC$9&lt;=$B$9),LOOKUP(AC$9,$A$12:$A$111,$B$12:$B$111),IF(AND($I14=-1,AD$9=$Q13),"",IF($I14=-1,AD13,IF(AND($I14=1,AB$9=$Q13),$K14,IF($I14=1,AC13,""))))))))</f>
        <v/>
      </c>
      <c r="AD14" t="str">
        <f ca="1">IF($E13="","",IF($G14="",AD13,IF(AND($N14=1,AD$9&gt;$B$9),"",IF(AND($N14=1,AD$9&lt;=$B$9),LOOKUP(AD$9,$A$12:$A$111,$B$12:$B$111),IF(AND($I14=-1,AE$9=$Q13),"",IF($I14=-1,AE13,IF(AND($I14=1,AC$9=$Q13),$K14,IF($I14=1,AD13,""))))))))</f>
        <v/>
      </c>
      <c r="AE14" t="str">
        <f ca="1">IF($E13="","",IF($G14="",AE13,IF(AND($N14=1,AE$9&gt;$B$9),"",IF(AND($N14=1,AE$9&lt;=$B$9),LOOKUP(AE$9,$A$12:$A$111,$B$12:$B$111),IF(AND($I14=-1,AF$9=$Q13),"",IF($I14=-1,AF13,IF(AND($I14=1,AD$9=$Q13),$K14,IF($I14=1,AE13,""))))))))</f>
        <v/>
      </c>
      <c r="AF14" t="str">
        <f ca="1">IF($E13="","",IF($G14="",AF13,IF(AND($N14=1,AF$9&gt;$B$9),"",IF(AND($N14=1,AF$9&lt;=$B$9),LOOKUP(AF$9,$A$12:$A$111,$B$12:$B$111),IF(AND($I14=-1,AG$9=$Q13),"",IF($I14=-1,AG13,IF(AND($I14=1,AE$9=$Q13),$K14,IF($I14=1,AF13,""))))))))</f>
        <v/>
      </c>
      <c r="AG14" t="str">
        <f ca="1">IF($E13="","",IF($G14="",AG13,IF(AND($N14=1,AG$9&gt;$B$9),"",IF(AND($N14=1,AG$9&lt;=$B$9),LOOKUP(AG$9,$A$12:$A$111,$B$12:$B$111),IF(AND($I14=-1,AH$9=$Q13),"",IF($I14=-1,AH13,IF(AND($I14=1,AF$9=$Q13),$K14,IF($I14=1,AG13,""))))))))</f>
        <v/>
      </c>
      <c r="AH14" t="str">
        <f ca="1">IF($E13="","",IF($G14="",AH13,IF(AND($N14=1,AH$9&gt;$B$9),"",IF(AND($N14=1,AH$9&lt;=$B$9),LOOKUP(AH$9,$A$12:$A$111,$B$12:$B$111),IF(AND($I14=-1,AI$9=$Q13),"",IF($I14=-1,AI13,IF(AND($I14=1,AG$9=$Q13),$K14,IF($I14=1,AH13,""))))))))</f>
        <v/>
      </c>
      <c r="AI14" t="str">
        <f ca="1">IF($E13="","",IF($G14="",AI13,IF(AND($N14=1,AI$9&gt;$B$9),"",IF(AND($N14=1,AI$9&lt;=$B$9),LOOKUP(AI$9,$A$12:$A$111,$B$12:$B$111),IF(AND($I14=-1,AJ$9=$Q13),"",IF($I14=-1,AJ13,IF(AND($I14=1,AH$9=$Q13),$K14,IF($I14=1,AI13,""))))))))</f>
        <v/>
      </c>
      <c r="AJ14" t="str">
        <f ca="1">IF($E13="","",IF($G14="",AJ13,IF(AND($N14=1,AJ$9&gt;$B$9),"",IF(AND($N14=1,AJ$9&lt;=$B$9),LOOKUP(AJ$9,$A$12:$A$111,$B$12:$B$111),IF(AND($I14=-1,AK$9=$Q13),"",IF($I14=-1,AK13,IF(AND($I14=1,AI$9=$Q13),$K14,IF($I14=1,AJ13,""))))))))</f>
        <v/>
      </c>
      <c r="AK14" t="str">
        <f ca="1">IF($E13="","",IF($G14="",AK13,IF(AND($N14=1,AK$9&gt;$B$9),"",IF(AND($N14=1,AK$9&lt;=$B$9),LOOKUP(AK$9,$A$12:$A$111,$B$12:$B$111),IF(AND($I14=-1,AL$9=$Q13),"",IF($I14=-1,AL13,IF(AND($I14=1,AJ$9=$Q13),$K14,IF($I14=1,AK13,""))))))))</f>
        <v/>
      </c>
      <c r="AL14" t="str">
        <f ca="1">IF($E13="","",IF($G14="",AL13,IF(AND($N14=1,AL$9&gt;$B$9),"",IF(AND($N14=1,AL$9&lt;=$B$9),LOOKUP(AL$9,$A$12:$A$111,$B$12:$B$111),IF(AND($I14=-1,AM$9=$Q13),"",IF($I14=-1,AM13,IF(AND($I14=1,AK$9=$Q13),$K14,IF($I14=1,AL13,""))))))))</f>
        <v/>
      </c>
      <c r="AM14" t="str">
        <f ca="1">IF($E13="","",IF($G14="",AM13,IF(AND($N14=1,AM$9&gt;$B$9),"",IF(AND($N14=1,AM$9&lt;=$B$9),LOOKUP(AM$9,$A$12:$A$111,$B$12:$B$111),IF(AND($I14=-1,AN$9=$Q13),"",IF($I14=-1,AN13,IF(AND($I14=1,AL$9=$Q13),$K14,IF($I14=1,AM13,""))))))))</f>
        <v/>
      </c>
      <c r="AN14" t="str">
        <f ca="1">IF($E13="","",IF($G14="",AN13,IF(AND($N14=1,AN$9&gt;$B$9),"",IF(AND($N14=1,AN$9&lt;=$B$9),LOOKUP(AN$9,$A$12:$A$111,$B$12:$B$111),IF(AND($I14=-1,AO$9=$Q13),"",IF($I14=-1,AO13,IF(AND($I14=1,AM$9=$Q13),$K14,IF($I14=1,AN13,""))))))))</f>
        <v/>
      </c>
      <c r="AO14" t="str">
        <f ca="1">IF($E13="","",IF($G14="",AO13,IF(AND($N14=1,AO$9&gt;$B$9),"",IF(AND($N14=1,AO$9&lt;=$B$9),LOOKUP(AO$9,$A$12:$A$111,$B$12:$B$111),IF(AND($I14=-1,AP$9=$Q13),"",IF($I14=-1,AP13,IF(AND($I14=1,AN$9=$Q13),$K14,IF($I14=1,AO13,""))))))))</f>
        <v/>
      </c>
      <c r="AP14" t="str">
        <f ca="1">IF($E13="","",IF($G14="",AP13,IF(AND($N14=1,AP$9&gt;$B$9),"",IF(AND($N14=1,AP$9&lt;=$B$9),LOOKUP(AP$9,$A$12:$A$111,$B$12:$B$111),IF(AND($I14=-1,AQ$9=$Q13),"",IF($I14=-1,AQ13,IF(AND($I14=1,AO$9=$Q13),$K14,IF($I14=1,AP13,""))))))))</f>
        <v/>
      </c>
      <c r="AQ14" t="str">
        <f ca="1">IF($E13="","",IF($G14="",AQ13,IF(AND($N14=1,AQ$9&gt;$B$9),"",IF(AND($N14=1,AQ$9&lt;=$B$9),LOOKUP(AQ$9,$A$12:$A$111,$B$12:$B$111),IF(AND($I14=-1,AR$9=$Q13),"",IF($I14=-1,AR13,IF(AND($I14=1,AP$9=$Q13),$K14,IF($I14=1,AQ13,""))))))))</f>
        <v/>
      </c>
      <c r="AR14" t="str">
        <f ca="1">IF($E13="","",IF($G14="",AR13,IF(AND($N14=1,AR$9&gt;$B$9),"",IF(AND($N14=1,AR$9&lt;=$B$9),LOOKUP(AR$9,$A$12:$A$111,$B$12:$B$111),IF(AND($I14=-1,AS$9=$Q13),"",IF($I14=-1,AS13,IF(AND($I14=1,AQ$9=$Q13),$K14,IF($I14=1,AR13,""))))))))</f>
        <v/>
      </c>
      <c r="AS14" t="str">
        <f ca="1">IF($E13="","",IF($G14="",AS13,IF(AND($N14=1,AS$9&gt;$B$9),"",IF(AND($N14=1,AS$9&lt;=$B$9),LOOKUP(AS$9,$A$12:$A$111,$B$12:$B$111),IF(AND($I14=-1,AT$9=$Q13),"",IF($I14=-1,AT13,IF(AND($I14=1,AR$9=$Q13),$K14,IF($I14=1,AS13,""))))))))</f>
        <v/>
      </c>
      <c r="AT14" t="str">
        <f ca="1">IF($E13="","",IF($G14="",AT13,IF(AND($N14=1,AT$9&gt;$B$9),"",IF(AND($N14=1,AT$9&lt;=$B$9),LOOKUP(AT$9,$A$12:$A$111,$B$12:$B$111),IF(AND($I14=-1,AU$9=$Q13),"",IF($I14=-1,AU13,IF(AND($I14=1,AS$9=$Q13),$K14,IF($I14=1,AT13,""))))))))</f>
        <v/>
      </c>
      <c r="AU14" t="str">
        <f ca="1">IF($E13="","",IF($G14="",AU13,IF(AND($N14=1,AU$9&gt;$B$9),"",IF(AND($N14=1,AU$9&lt;=$B$9),LOOKUP(AU$9,$A$12:$A$111,$B$12:$B$111),IF(AND($I14=-1,AV$9=$Q13),"",IF($I14=-1,AV13,IF(AND($I14=1,AT$9=$Q13),$K14,IF($I14=1,AU13,""))))))))</f>
        <v/>
      </c>
      <c r="AV14" t="str">
        <f ca="1">IF($E13="","",IF($G14="",AV13,IF(AND($N14=1,AV$9&gt;$B$9),"",IF(AND($N14=1,AV$9&lt;=$B$9),LOOKUP(AV$9,$A$12:$A$111,$B$12:$B$111),IF(AND($I14=-1,AW$9=$Q13),"",IF($I14=-1,AW13,IF(AND($I14=1,AU$9=$Q13),$K14,IF($I14=1,AV13,""))))))))</f>
        <v/>
      </c>
      <c r="AW14" t="str">
        <f ca="1">IF($E13="","",IF($G14="",AW13,IF(AND($N14=1,AW$9&gt;$B$9),"",IF(AND($N14=1,AW$9&lt;=$B$9),LOOKUP(AW$9,$A$12:$A$111,$B$12:$B$111),IF(AND($I14=-1,AX$9=$Q13),"",IF($I14=-1,AX13,IF(AND($I14=1,AV$9=$Q13),$K14,IF($I14=1,AW13,""))))))))</f>
        <v/>
      </c>
      <c r="AX14" t="str">
        <f ca="1">IF($E13="","",IF($G14="",AX13,IF(AND($N14=1,AX$9&gt;$B$9),"",IF(AND($N14=1,AX$9&lt;=$B$9),LOOKUP(AX$9,$A$12:$A$111,$B$12:$B$111),IF(AND($I14=-1,AY$9=$Q13),"",IF($I14=-1,AY13,IF(AND($I14=1,AW$9=$Q13),$K14,IF($I14=1,AX13,""))))))))</f>
        <v/>
      </c>
      <c r="AY14" t="str">
        <f ca="1">IF($E13="","",IF($G14="",AY13,IF(AND($N14=1,AY$9&gt;$B$9),"",IF(AND($N14=1,AY$9&lt;=$B$9),LOOKUP(AY$9,$A$12:$A$111,$B$12:$B$111),IF(AND($I14=-1,AZ$9=$Q13),"",IF($I14=-1,AZ13,IF(AND($I14=1,AX$9=$Q13),$K14,IF($I14=1,AY13,""))))))))</f>
        <v/>
      </c>
      <c r="AZ14" t="str">
        <f ca="1">IF($E13="","",IF($G14="",AZ13,IF(AND($N14=1,AZ$9&gt;$B$9),"",IF(AND($N14=1,AZ$9&lt;=$B$9),LOOKUP(AZ$9,$A$12:$A$111,$B$12:$B$111),IF(AND($I14=-1,BA$9=$Q13),"",IF($I14=-1,BA13,IF(AND($I14=1,AY$9=$Q13),$K14,IF($I14=1,AZ13,""))))))))</f>
        <v/>
      </c>
      <c r="BA14" t="str">
        <f ca="1">IF($E13="","",IF($G14="",BA13,IF(AND($N14=1,BA$9&gt;$B$9),"",IF(AND($N14=1,BA$9&lt;=$B$9),LOOKUP(BA$9,$A$12:$A$111,$B$12:$B$111),IF(AND($I14=-1,BB$9=$Q13),"",IF($I14=-1,BB13,IF(AND($I14=1,AZ$9=$Q13),$K14,IF($I14=1,BA13,""))))))))</f>
        <v/>
      </c>
      <c r="BB14" t="str">
        <f ca="1">IF($E13="","",IF($G14="",BB13,IF(AND($N14=1,BB$9&gt;$B$9),"",IF(AND($N14=1,BB$9&lt;=$B$9),LOOKUP(BB$9,$A$12:$A$111,$B$12:$B$111),IF(AND($I14=-1,BC$9=$Q13),"",IF($I14=-1,BC13,IF(AND($I14=1,BA$9=$Q13),$K14,IF($I14=1,BB13,""))))))))</f>
        <v/>
      </c>
      <c r="BC14" t="str">
        <f ca="1">IF($E13="","",IF($G14="",BC13,IF(AND($N14=1,BC$9&gt;$B$9),"",IF(AND($N14=1,BC$9&lt;=$B$9),LOOKUP(BC$9,$A$12:$A$111,$B$12:$B$111),IF(AND($I14=-1,BD$9=$Q13),"",IF($I14=-1,BD13,IF(AND($I14=1,BB$9=$Q13),$K14,IF($I14=1,BC13,""))))))))</f>
        <v/>
      </c>
      <c r="BD14" t="str">
        <f ca="1">IF($E13="","",IF($G14="",BD13,IF(AND($N14=1,BD$9&gt;$B$9),"",IF(AND($N14=1,BD$9&lt;=$B$9),LOOKUP(BD$9,$A$12:$A$111,$B$12:$B$111),IF(AND($I14=-1,BE$9=$Q13),"",IF($I14=-1,BE13,IF(AND($I14=1,BC$9=$Q13),$K14,IF($I14=1,BD13,""))))))))</f>
        <v/>
      </c>
      <c r="BE14" t="str">
        <f ca="1">IF($E13="","",IF($G14="",BE13,IF(AND($N14=1,BE$9&gt;$B$9),"",IF(AND($N14=1,BE$9&lt;=$B$9),LOOKUP(BE$9,$A$12:$A$111,$B$12:$B$111),IF(AND($I14=-1,BF$9=$Q13),"",IF($I14=-1,BF13,IF(AND($I14=1,BD$9=$Q13),$K14,IF($I14=1,BE13,""))))))))</f>
        <v/>
      </c>
      <c r="BF14" t="str">
        <f ca="1">IF($E13="","",IF($G14="",BF13,IF(AND($N14=1,BF$9&gt;$B$9),"",IF(AND($N14=1,BF$9&lt;=$B$9),LOOKUP(BF$9,$A$12:$A$111,$B$12:$B$111),IF(AND($I14=-1,BG$9=$Q13),"",IF($I14=-1,BG13,IF(AND($I14=1,BE$9=$Q13),$K14,IF($I14=1,BF13,""))))))))</f>
        <v/>
      </c>
      <c r="BG14" t="str">
        <f ca="1">IF($E13="","",IF($G14="",BG13,IF(AND($N14=1,BG$9&gt;$B$9),"",IF(AND($N14=1,BG$9&lt;=$B$9),LOOKUP(BG$9,$A$12:$A$111,$B$12:$B$111),IF(AND($I14=-1,BH$9=$Q13),"",IF($I14=-1,BH13,IF(AND($I14=1,BF$9=$Q13),$K14,IF($I14=1,BG13,""))))))))</f>
        <v/>
      </c>
      <c r="BH14" t="str">
        <f ca="1">IF($E13="","",IF($G14="",BH13,IF(AND($N14=1,BH$9&gt;$B$9),"",IF(AND($N14=1,BH$9&lt;=$B$9),LOOKUP(BH$9,$A$12:$A$111,$B$12:$B$111),IF(AND($I14=-1,BI$9=$Q13),"",IF($I14=-1,BI13,IF(AND($I14=1,BG$9=$Q13),$K14,IF($I14=1,BH13,""))))))))</f>
        <v/>
      </c>
      <c r="BI14" t="str">
        <f ca="1">IF($E13="","",IF($G14="",BI13,IF(AND($N14=1,BI$9&gt;$B$9),"",IF(AND($N14=1,BI$9&lt;=$B$9),LOOKUP(BI$9,$A$12:$A$111,$B$12:$B$111),IF(AND($I14=-1,BJ$9=$Q13),"",IF($I14=-1,BJ13,IF(AND($I14=1,BH$9=$Q13),$K14,IF($I14=1,BI13,""))))))))</f>
        <v/>
      </c>
      <c r="BJ14" t="str">
        <f ca="1">IF($E13="","",IF($G14="",BJ13,IF(AND($N14=1,BJ$9&gt;$B$9),"",IF(AND($N14=1,BJ$9&lt;=$B$9),LOOKUP(BJ$9,$A$12:$A$111,$B$12:$B$111),IF(AND($I14=-1,BK$9=$Q13),"",IF($I14=-1,BK13,IF(AND($I14=1,BI$9=$Q13),$K14,IF($I14=1,BJ13,""))))))))</f>
        <v/>
      </c>
      <c r="BK14" t="str">
        <f ca="1">IF($E13="","",IF($G14="",BK13,IF(AND($N14=1,BK$9&gt;$B$9),"",IF(AND($N14=1,BK$9&lt;=$B$9),LOOKUP(BK$9,$A$12:$A$111,$B$12:$B$111),IF(AND($I14=-1,BL$9=$Q13),"",IF($I14=-1,BL13,IF(AND($I14=1,BJ$9=$Q13),$K14,IF($I14=1,BK13,""))))))))</f>
        <v/>
      </c>
      <c r="BL14" t="str">
        <f ca="1">IF($E13="","",IF($G14="",BL13,IF(AND($N14=1,BL$9&gt;$B$9),"",IF(AND($N14=1,BL$9&lt;=$B$9),LOOKUP(BL$9,$A$12:$A$111,$B$12:$B$111),IF(AND($I14=-1,BM$9=$Q13),"",IF($I14=-1,BM13,IF(AND($I14=1,BK$9=$Q13),$K14,IF($I14=1,BL13,""))))))))</f>
        <v/>
      </c>
      <c r="BM14" t="str">
        <f ca="1">IF($E13="","",IF($G14="",BM13,IF(AND($N14=1,BM$9&gt;$B$9),"",IF(AND($N14=1,BM$9&lt;=$B$9),LOOKUP(BM$9,$A$12:$A$111,$B$12:$B$111),IF(AND($I14=-1,BN$9=$Q13),"",IF($I14=-1,BN13,IF(AND($I14=1,BL$9=$Q13),$K14,IF($I14=1,BM13,""))))))))</f>
        <v/>
      </c>
      <c r="BN14">
        <f ca="1">IF($E13="","",IF($G14="",BN13,IF(AND($N14=1,BN$9&gt;$B$9),"",IF(AND($N14=1,BN$9&lt;=$B$9),LOOKUP(BN$9,$A$12:$A$111,$B$12:$B$111),IF(AND($I14=-1,BO$9=$Q13),"",IF($I14=-1,BO13,IF(AND($I14=1,BM$9=$Q13),$K14,IF($I14=1,BN13,""))))))))</f>
        <v>0</v>
      </c>
      <c r="BO14">
        <f ca="1">IF($E13="","",IF($G14="",BO13,IF(AND($N14=1,BO$9&gt;$B$9),"",IF(AND($N14=1,BO$9&lt;=$B$9),LOOKUP(BO$9,$A$12:$A$111,$B$12:$B$111),IF(AND($I14=-1,BP$9=$Q13),"",IF($I14=-1,BP13,IF(AND($I14=1,BN$9=$Q13),$K14,IF($I14=1,BO13,""))))))))</f>
        <v>0</v>
      </c>
    </row>
    <row r="15" spans="1:117" x14ac:dyDescent="0.25">
      <c r="A15" s="10">
        <v>4</v>
      </c>
      <c r="B15" s="12">
        <v>4</v>
      </c>
      <c r="D15" s="4">
        <v>5</v>
      </c>
      <c r="E15" s="1">
        <f t="shared" ca="1" si="2"/>
        <v>19</v>
      </c>
      <c r="G15" t="str">
        <f ca="1">IF(E14="","",IF($B$3=Refs!$B$17,RevLab!F15,IF(AND(B$3="Last",H14="Zero"),G14,IF(B$3="Last",H14,IF(B$3="2nd last","",IF(AND(B$3="Opposite",H14="Zero"),G14,IF(AND(B$3="Opposite",H14="Red"),"Black",IF(AND(B$3="Opposite",H14="Black"),"Red",IF(AND(B$3="Opposite",H14="Odd"),"Even",IF(AND(B$3="Opposite",H14="Even"),"Odd",IF(AND(B$3="Opposite",H14="High"),"Low",IF(AND(B$3="Opposite",H14="Low"),"High",IF(COUNTIF(Refs!$E$5:$I$6,B$3)=1,RevLab!B$3,"")))))))))))))</f>
        <v>Low</v>
      </c>
      <c r="H15" t="str">
        <f ca="1">IF(E15="","",IF(B$2="Red/Black",LOOKUP(E15,Refs!D:D,Refs!F:F),IF(B$2="High/Low",LOOKUP(E15,Refs!D:D,Refs!H:H),IF(B$2="Odd/Even",LOOKUP(E15,Refs!D:D,Refs!J:J),""))))</f>
        <v>High</v>
      </c>
      <c r="I15">
        <f t="shared" ca="1" si="3"/>
        <v>-1</v>
      </c>
      <c r="J15">
        <f ca="1">IF(E14="","",IF(G15="","",IF(AND(Q14&gt;1,O14+P14&gt;=$B$4),$B$4,IF(Q14=1,O14,O14+P14))))</f>
        <v>6</v>
      </c>
      <c r="K15">
        <f t="shared" ca="1" si="4"/>
        <v>-6</v>
      </c>
      <c r="L15">
        <f t="shared" ca="1" si="5"/>
        <v>-10</v>
      </c>
      <c r="M15">
        <f t="shared" ca="1" si="6"/>
        <v>0</v>
      </c>
      <c r="N15">
        <f ca="1">IF(E14="","",IF(OR(AND($A$6="Yes",$M15&gt;$M14),AND($A$8="Yes",$O14+$P14&gt;=$B$4),AND($Q14&lt;=2,$I15=-1)),1,0))</f>
        <v>1</v>
      </c>
      <c r="O15">
        <f ca="1">IF(E15="","",R15)</f>
        <v>1</v>
      </c>
      <c r="P15">
        <f ca="1">IF(E15="","",MAX(R15:DM15))</f>
        <v>4</v>
      </c>
      <c r="Q15" s="2">
        <f ca="1">IF(E15="","",COUNTIF(R15:DM15,"&gt;0"))</f>
        <v>4</v>
      </c>
      <c r="R15" s="4">
        <f ca="1">IF(E14="","",IF($G15="",R14,IF($N15=1,LOOKUP(R$9,$A$12:$A$111,$B$12:$B$111),IF(AND($I15=-1,S$9=$Q14),"",IF($I15=-1,S14,IF($I15=1,R14))))))</f>
        <v>1</v>
      </c>
      <c r="S15">
        <f ca="1">IF($E14="","",IF($G15="",S14,IF(AND($N15=1,S$9&gt;$B$9),"",IF(AND($N15=1,S$9&lt;=$B$9),LOOKUP(S$9,$A$12:$A$111,$B$12:$B$111),IF(AND($I15=-1,T$9=$Q14),"",IF($I15=-1,T14,IF(AND($I15=1,R$9=$Q14),$K15,IF($I15=1,S14,""))))))))</f>
        <v>2</v>
      </c>
      <c r="T15">
        <f ca="1">IF($E14="","",IF($G15="",T14,IF(AND($N15=1,T$9&gt;$B$9),"",IF(AND($N15=1,T$9&lt;=$B$9),LOOKUP(T$9,$A$12:$A$111,$B$12:$B$111),IF(AND($I15=-1,U$9=$Q14),"",IF($I15=-1,U14,IF(AND($I15=1,S$9=$Q14),$K15,IF($I15=1,T14,""))))))))</f>
        <v>3</v>
      </c>
      <c r="U15">
        <f ca="1">IF($E14="","",IF($G15="",U14,IF(AND($N15=1,U$9&gt;$B$9),"",IF(AND($N15=1,U$9&lt;=$B$9),LOOKUP(U$9,$A$12:$A$111,$B$12:$B$111),IF(AND($I15=-1,V$9=$Q14),"",IF($I15=-1,V14,IF(AND($I15=1,T$9=$Q14),$K15,IF($I15=1,U14,""))))))))</f>
        <v>4</v>
      </c>
      <c r="V15" t="str">
        <f ca="1">IF($E14="","",IF($G15="",V14,IF(AND($N15=1,V$9&gt;$B$9),"",IF(AND($N15=1,V$9&lt;=$B$9),LOOKUP(V$9,$A$12:$A$111,$B$12:$B$111),IF(AND($I15=-1,W$9=$Q14),"",IF($I15=-1,W14,IF(AND($I15=1,U$9=$Q14),$K15,IF($I15=1,V14,""))))))))</f>
        <v/>
      </c>
      <c r="W15" t="str">
        <f ca="1">IF($E14="","",IF($G15="",W14,IF(AND($N15=1,W$9&gt;$B$9),"",IF(AND($N15=1,W$9&lt;=$B$9),LOOKUP(W$9,$A$12:$A$111,$B$12:$B$111),IF(AND($I15=-1,X$9=$Q14),"",IF($I15=-1,X14,IF(AND($I15=1,V$9=$Q14),$K15,IF($I15=1,W14,""))))))))</f>
        <v/>
      </c>
      <c r="X15" t="str">
        <f ca="1">IF($E14="","",IF($G15="",X14,IF(AND($N15=1,X$9&gt;$B$9),"",IF(AND($N15=1,X$9&lt;=$B$9),LOOKUP(X$9,$A$12:$A$111,$B$12:$B$111),IF(AND($I15=-1,Y$9=$Q14),"",IF($I15=-1,Y14,IF(AND($I15=1,W$9=$Q14),$K15,IF($I15=1,X14,""))))))))</f>
        <v/>
      </c>
      <c r="Y15" t="str">
        <f ca="1">IF($E14="","",IF($G15="",Y14,IF(AND($N15=1,Y$9&gt;$B$9),"",IF(AND($N15=1,Y$9&lt;=$B$9),LOOKUP(Y$9,$A$12:$A$111,$B$12:$B$111),IF(AND($I15=-1,Z$9=$Q14),"",IF($I15=-1,Z14,IF(AND($I15=1,X$9=$Q14),$K15,IF($I15=1,Y14,""))))))))</f>
        <v/>
      </c>
      <c r="Z15" t="str">
        <f ca="1">IF($E14="","",IF($G15="",Z14,IF(AND($N15=1,Z$9&gt;$B$9),"",IF(AND($N15=1,Z$9&lt;=$B$9),LOOKUP(Z$9,$A$12:$A$111,$B$12:$B$111),IF(AND($I15=-1,AA$9=$Q14),"",IF($I15=-1,AA14,IF(AND($I15=1,Y$9=$Q14),$K15,IF($I15=1,Z14,""))))))))</f>
        <v/>
      </c>
      <c r="AA15" t="str">
        <f ca="1">IF($E14="","",IF($G15="",AA14,IF(AND($N15=1,AA$9&gt;$B$9),"",IF(AND($N15=1,AA$9&lt;=$B$9),LOOKUP(AA$9,$A$12:$A$111,$B$12:$B$111),IF(AND($I15=-1,AB$9=$Q14),"",IF($I15=-1,AB14,IF(AND($I15=1,Z$9=$Q14),$K15,IF($I15=1,AA14,""))))))))</f>
        <v/>
      </c>
      <c r="AB15" t="str">
        <f ca="1">IF($E14="","",IF($G15="",AB14,IF(AND($N15=1,AB$9&gt;$B$9),"",IF(AND($N15=1,AB$9&lt;=$B$9),LOOKUP(AB$9,$A$12:$A$111,$B$12:$B$111),IF(AND($I15=-1,AC$9=$Q14),"",IF($I15=-1,AC14,IF(AND($I15=1,AA$9=$Q14),$K15,IF($I15=1,AB14,""))))))))</f>
        <v/>
      </c>
      <c r="AC15" t="str">
        <f ca="1">IF($E14="","",IF($G15="",AC14,IF(AND($N15=1,AC$9&gt;$B$9),"",IF(AND($N15=1,AC$9&lt;=$B$9),LOOKUP(AC$9,$A$12:$A$111,$B$12:$B$111),IF(AND($I15=-1,AD$9=$Q14),"",IF($I15=-1,AD14,IF(AND($I15=1,AB$9=$Q14),$K15,IF($I15=1,AC14,""))))))))</f>
        <v/>
      </c>
      <c r="AD15" t="str">
        <f ca="1">IF($E14="","",IF($G15="",AD14,IF(AND($N15=1,AD$9&gt;$B$9),"",IF(AND($N15=1,AD$9&lt;=$B$9),LOOKUP(AD$9,$A$12:$A$111,$B$12:$B$111),IF(AND($I15=-1,AE$9=$Q14),"",IF($I15=-1,AE14,IF(AND($I15=1,AC$9=$Q14),$K15,IF($I15=1,AD14,""))))))))</f>
        <v/>
      </c>
      <c r="AE15" t="str">
        <f ca="1">IF($E14="","",IF($G15="",AE14,IF(AND($N15=1,AE$9&gt;$B$9),"",IF(AND($N15=1,AE$9&lt;=$B$9),LOOKUP(AE$9,$A$12:$A$111,$B$12:$B$111),IF(AND($I15=-1,AF$9=$Q14),"",IF($I15=-1,AF14,IF(AND($I15=1,AD$9=$Q14),$K15,IF($I15=1,AE14,""))))))))</f>
        <v/>
      </c>
      <c r="AF15" t="str">
        <f ca="1">IF($E14="","",IF($G15="",AF14,IF(AND($N15=1,AF$9&gt;$B$9),"",IF(AND($N15=1,AF$9&lt;=$B$9),LOOKUP(AF$9,$A$12:$A$111,$B$12:$B$111),IF(AND($I15=-1,AG$9=$Q14),"",IF($I15=-1,AG14,IF(AND($I15=1,AE$9=$Q14),$K15,IF($I15=1,AF14,""))))))))</f>
        <v/>
      </c>
      <c r="AG15" t="str">
        <f ca="1">IF($E14="","",IF($G15="",AG14,IF(AND($N15=1,AG$9&gt;$B$9),"",IF(AND($N15=1,AG$9&lt;=$B$9),LOOKUP(AG$9,$A$12:$A$111,$B$12:$B$111),IF(AND($I15=-1,AH$9=$Q14),"",IF($I15=-1,AH14,IF(AND($I15=1,AF$9=$Q14),$K15,IF($I15=1,AG14,""))))))))</f>
        <v/>
      </c>
      <c r="AH15" t="str">
        <f ca="1">IF($E14="","",IF($G15="",AH14,IF(AND($N15=1,AH$9&gt;$B$9),"",IF(AND($N15=1,AH$9&lt;=$B$9),LOOKUP(AH$9,$A$12:$A$111,$B$12:$B$111),IF(AND($I15=-1,AI$9=$Q14),"",IF($I15=-1,AI14,IF(AND($I15=1,AG$9=$Q14),$K15,IF($I15=1,AH14,""))))))))</f>
        <v/>
      </c>
      <c r="AI15" t="str">
        <f ca="1">IF($E14="","",IF($G15="",AI14,IF(AND($N15=1,AI$9&gt;$B$9),"",IF(AND($N15=1,AI$9&lt;=$B$9),LOOKUP(AI$9,$A$12:$A$111,$B$12:$B$111),IF(AND($I15=-1,AJ$9=$Q14),"",IF($I15=-1,AJ14,IF(AND($I15=1,AH$9=$Q14),$K15,IF($I15=1,AI14,""))))))))</f>
        <v/>
      </c>
      <c r="AJ15" t="str">
        <f ca="1">IF($E14="","",IF($G15="",AJ14,IF(AND($N15=1,AJ$9&gt;$B$9),"",IF(AND($N15=1,AJ$9&lt;=$B$9),LOOKUP(AJ$9,$A$12:$A$111,$B$12:$B$111),IF(AND($I15=-1,AK$9=$Q14),"",IF($I15=-1,AK14,IF(AND($I15=1,AI$9=$Q14),$K15,IF($I15=1,AJ14,""))))))))</f>
        <v/>
      </c>
      <c r="AK15" t="str">
        <f ca="1">IF($E14="","",IF($G15="",AK14,IF(AND($N15=1,AK$9&gt;$B$9),"",IF(AND($N15=1,AK$9&lt;=$B$9),LOOKUP(AK$9,$A$12:$A$111,$B$12:$B$111),IF(AND($I15=-1,AL$9=$Q14),"",IF($I15=-1,AL14,IF(AND($I15=1,AJ$9=$Q14),$K15,IF($I15=1,AK14,""))))))))</f>
        <v/>
      </c>
      <c r="AL15" t="str">
        <f ca="1">IF($E14="","",IF($G15="",AL14,IF(AND($N15=1,AL$9&gt;$B$9),"",IF(AND($N15=1,AL$9&lt;=$B$9),LOOKUP(AL$9,$A$12:$A$111,$B$12:$B$111),IF(AND($I15=-1,AM$9=$Q14),"",IF($I15=-1,AM14,IF(AND($I15=1,AK$9=$Q14),$K15,IF($I15=1,AL14,""))))))))</f>
        <v/>
      </c>
      <c r="AM15" t="str">
        <f ca="1">IF($E14="","",IF($G15="",AM14,IF(AND($N15=1,AM$9&gt;$B$9),"",IF(AND($N15=1,AM$9&lt;=$B$9),LOOKUP(AM$9,$A$12:$A$111,$B$12:$B$111),IF(AND($I15=-1,AN$9=$Q14),"",IF($I15=-1,AN14,IF(AND($I15=1,AL$9=$Q14),$K15,IF($I15=1,AM14,""))))))))</f>
        <v/>
      </c>
      <c r="AN15" t="str">
        <f ca="1">IF($E14="","",IF($G15="",AN14,IF(AND($N15=1,AN$9&gt;$B$9),"",IF(AND($N15=1,AN$9&lt;=$B$9),LOOKUP(AN$9,$A$12:$A$111,$B$12:$B$111),IF(AND($I15=-1,AO$9=$Q14),"",IF($I15=-1,AO14,IF(AND($I15=1,AM$9=$Q14),$K15,IF($I15=1,AN14,""))))))))</f>
        <v/>
      </c>
      <c r="AO15" t="str">
        <f ca="1">IF($E14="","",IF($G15="",AO14,IF(AND($N15=1,AO$9&gt;$B$9),"",IF(AND($N15=1,AO$9&lt;=$B$9),LOOKUP(AO$9,$A$12:$A$111,$B$12:$B$111),IF(AND($I15=-1,AP$9=$Q14),"",IF($I15=-1,AP14,IF(AND($I15=1,AN$9=$Q14),$K15,IF($I15=1,AO14,""))))))))</f>
        <v/>
      </c>
      <c r="AP15" t="str">
        <f ca="1">IF($E14="","",IF($G15="",AP14,IF(AND($N15=1,AP$9&gt;$B$9),"",IF(AND($N15=1,AP$9&lt;=$B$9),LOOKUP(AP$9,$A$12:$A$111,$B$12:$B$111),IF(AND($I15=-1,AQ$9=$Q14),"",IF($I15=-1,AQ14,IF(AND($I15=1,AO$9=$Q14),$K15,IF($I15=1,AP14,""))))))))</f>
        <v/>
      </c>
      <c r="AQ15" t="str">
        <f ca="1">IF($E14="","",IF($G15="",AQ14,IF(AND($N15=1,AQ$9&gt;$B$9),"",IF(AND($N15=1,AQ$9&lt;=$B$9),LOOKUP(AQ$9,$A$12:$A$111,$B$12:$B$111),IF(AND($I15=-1,AR$9=$Q14),"",IF($I15=-1,AR14,IF(AND($I15=1,AP$9=$Q14),$K15,IF($I15=1,AQ14,""))))))))</f>
        <v/>
      </c>
      <c r="AR15" t="str">
        <f ca="1">IF($E14="","",IF($G15="",AR14,IF(AND($N15=1,AR$9&gt;$B$9),"",IF(AND($N15=1,AR$9&lt;=$B$9),LOOKUP(AR$9,$A$12:$A$111,$B$12:$B$111),IF(AND($I15=-1,AS$9=$Q14),"",IF($I15=-1,AS14,IF(AND($I15=1,AQ$9=$Q14),$K15,IF($I15=1,AR14,""))))))))</f>
        <v/>
      </c>
      <c r="AS15" t="str">
        <f ca="1">IF($E14="","",IF($G15="",AS14,IF(AND($N15=1,AS$9&gt;$B$9),"",IF(AND($N15=1,AS$9&lt;=$B$9),LOOKUP(AS$9,$A$12:$A$111,$B$12:$B$111),IF(AND($I15=-1,AT$9=$Q14),"",IF($I15=-1,AT14,IF(AND($I15=1,AR$9=$Q14),$K15,IF($I15=1,AS14,""))))))))</f>
        <v/>
      </c>
      <c r="AT15" t="str">
        <f ca="1">IF($E14="","",IF($G15="",AT14,IF(AND($N15=1,AT$9&gt;$B$9),"",IF(AND($N15=1,AT$9&lt;=$B$9),LOOKUP(AT$9,$A$12:$A$111,$B$12:$B$111),IF(AND($I15=-1,AU$9=$Q14),"",IF($I15=-1,AU14,IF(AND($I15=1,AS$9=$Q14),$K15,IF($I15=1,AT14,""))))))))</f>
        <v/>
      </c>
      <c r="AU15" t="str">
        <f ca="1">IF($E14="","",IF($G15="",AU14,IF(AND($N15=1,AU$9&gt;$B$9),"",IF(AND($N15=1,AU$9&lt;=$B$9),LOOKUP(AU$9,$A$12:$A$111,$B$12:$B$111),IF(AND($I15=-1,AV$9=$Q14),"",IF($I15=-1,AV14,IF(AND($I15=1,AT$9=$Q14),$K15,IF($I15=1,AU14,""))))))))</f>
        <v/>
      </c>
      <c r="AV15" t="str">
        <f ca="1">IF($E14="","",IF($G15="",AV14,IF(AND($N15=1,AV$9&gt;$B$9),"",IF(AND($N15=1,AV$9&lt;=$B$9),LOOKUP(AV$9,$A$12:$A$111,$B$12:$B$111),IF(AND($I15=-1,AW$9=$Q14),"",IF($I15=-1,AW14,IF(AND($I15=1,AU$9=$Q14),$K15,IF($I15=1,AV14,""))))))))</f>
        <v/>
      </c>
      <c r="AW15" t="str">
        <f ca="1">IF($E14="","",IF($G15="",AW14,IF(AND($N15=1,AW$9&gt;$B$9),"",IF(AND($N15=1,AW$9&lt;=$B$9),LOOKUP(AW$9,$A$12:$A$111,$B$12:$B$111),IF(AND($I15=-1,AX$9=$Q14),"",IF($I15=-1,AX14,IF(AND($I15=1,AV$9=$Q14),$K15,IF($I15=1,AW14,""))))))))</f>
        <v/>
      </c>
      <c r="AX15" t="str">
        <f ca="1">IF($E14="","",IF($G15="",AX14,IF(AND($N15=1,AX$9&gt;$B$9),"",IF(AND($N15=1,AX$9&lt;=$B$9),LOOKUP(AX$9,$A$12:$A$111,$B$12:$B$111),IF(AND($I15=-1,AY$9=$Q14),"",IF($I15=-1,AY14,IF(AND($I15=1,AW$9=$Q14),$K15,IF($I15=1,AX14,""))))))))</f>
        <v/>
      </c>
      <c r="AY15" t="str">
        <f ca="1">IF($E14="","",IF($G15="",AY14,IF(AND($N15=1,AY$9&gt;$B$9),"",IF(AND($N15=1,AY$9&lt;=$B$9),LOOKUP(AY$9,$A$12:$A$111,$B$12:$B$111),IF(AND($I15=-1,AZ$9=$Q14),"",IF($I15=-1,AZ14,IF(AND($I15=1,AX$9=$Q14),$K15,IF($I15=1,AY14,""))))))))</f>
        <v/>
      </c>
      <c r="AZ15" t="str">
        <f ca="1">IF($E14="","",IF($G15="",AZ14,IF(AND($N15=1,AZ$9&gt;$B$9),"",IF(AND($N15=1,AZ$9&lt;=$B$9),LOOKUP(AZ$9,$A$12:$A$111,$B$12:$B$111),IF(AND($I15=-1,BA$9=$Q14),"",IF($I15=-1,BA14,IF(AND($I15=1,AY$9=$Q14),$K15,IF($I15=1,AZ14,""))))))))</f>
        <v/>
      </c>
      <c r="BA15" t="str">
        <f ca="1">IF($E14="","",IF($G15="",BA14,IF(AND($N15=1,BA$9&gt;$B$9),"",IF(AND($N15=1,BA$9&lt;=$B$9),LOOKUP(BA$9,$A$12:$A$111,$B$12:$B$111),IF(AND($I15=-1,BB$9=$Q14),"",IF($I15=-1,BB14,IF(AND($I15=1,AZ$9=$Q14),$K15,IF($I15=1,BA14,""))))))))</f>
        <v/>
      </c>
      <c r="BB15" t="str">
        <f ca="1">IF($E14="","",IF($G15="",BB14,IF(AND($N15=1,BB$9&gt;$B$9),"",IF(AND($N15=1,BB$9&lt;=$B$9),LOOKUP(BB$9,$A$12:$A$111,$B$12:$B$111),IF(AND($I15=-1,BC$9=$Q14),"",IF($I15=-1,BC14,IF(AND($I15=1,BA$9=$Q14),$K15,IF($I15=1,BB14,""))))))))</f>
        <v/>
      </c>
      <c r="BC15" t="str">
        <f ca="1">IF($E14="","",IF($G15="",BC14,IF(AND($N15=1,BC$9&gt;$B$9),"",IF(AND($N15=1,BC$9&lt;=$B$9),LOOKUP(BC$9,$A$12:$A$111,$B$12:$B$111),IF(AND($I15=-1,BD$9=$Q14),"",IF($I15=-1,BD14,IF(AND($I15=1,BB$9=$Q14),$K15,IF($I15=1,BC14,""))))))))</f>
        <v/>
      </c>
      <c r="BD15" t="str">
        <f ca="1">IF($E14="","",IF($G15="",BD14,IF(AND($N15=1,BD$9&gt;$B$9),"",IF(AND($N15=1,BD$9&lt;=$B$9),LOOKUP(BD$9,$A$12:$A$111,$B$12:$B$111),IF(AND($I15=-1,BE$9=$Q14),"",IF($I15=-1,BE14,IF(AND($I15=1,BC$9=$Q14),$K15,IF($I15=1,BD14,""))))))))</f>
        <v/>
      </c>
      <c r="BE15" t="str">
        <f ca="1">IF($E14="","",IF($G15="",BE14,IF(AND($N15=1,BE$9&gt;$B$9),"",IF(AND($N15=1,BE$9&lt;=$B$9),LOOKUP(BE$9,$A$12:$A$111,$B$12:$B$111),IF(AND($I15=-1,BF$9=$Q14),"",IF($I15=-1,BF14,IF(AND($I15=1,BD$9=$Q14),$K15,IF($I15=1,BE14,""))))))))</f>
        <v/>
      </c>
      <c r="BF15" t="str">
        <f ca="1">IF($E14="","",IF($G15="",BF14,IF(AND($N15=1,BF$9&gt;$B$9),"",IF(AND($N15=1,BF$9&lt;=$B$9),LOOKUP(BF$9,$A$12:$A$111,$B$12:$B$111),IF(AND($I15=-1,BG$9=$Q14),"",IF($I15=-1,BG14,IF(AND($I15=1,BE$9=$Q14),$K15,IF($I15=1,BF14,""))))))))</f>
        <v/>
      </c>
      <c r="BG15" t="str">
        <f ca="1">IF($E14="","",IF($G15="",BG14,IF(AND($N15=1,BG$9&gt;$B$9),"",IF(AND($N15=1,BG$9&lt;=$B$9),LOOKUP(BG$9,$A$12:$A$111,$B$12:$B$111),IF(AND($I15=-1,BH$9=$Q14),"",IF($I15=-1,BH14,IF(AND($I15=1,BF$9=$Q14),$K15,IF($I15=1,BG14,""))))))))</f>
        <v/>
      </c>
      <c r="BH15" t="str">
        <f ca="1">IF($E14="","",IF($G15="",BH14,IF(AND($N15=1,BH$9&gt;$B$9),"",IF(AND($N15=1,BH$9&lt;=$B$9),LOOKUP(BH$9,$A$12:$A$111,$B$12:$B$111),IF(AND($I15=-1,BI$9=$Q14),"",IF($I15=-1,BI14,IF(AND($I15=1,BG$9=$Q14),$K15,IF($I15=1,BH14,""))))))))</f>
        <v/>
      </c>
      <c r="BI15" t="str">
        <f ca="1">IF($E14="","",IF($G15="",BI14,IF(AND($N15=1,BI$9&gt;$B$9),"",IF(AND($N15=1,BI$9&lt;=$B$9),LOOKUP(BI$9,$A$12:$A$111,$B$12:$B$111),IF(AND($I15=-1,BJ$9=$Q14),"",IF($I15=-1,BJ14,IF(AND($I15=1,BH$9=$Q14),$K15,IF($I15=1,BI14,""))))))))</f>
        <v/>
      </c>
      <c r="BJ15" t="str">
        <f ca="1">IF($E14="","",IF($G15="",BJ14,IF(AND($N15=1,BJ$9&gt;$B$9),"",IF(AND($N15=1,BJ$9&lt;=$B$9),LOOKUP(BJ$9,$A$12:$A$111,$B$12:$B$111),IF(AND($I15=-1,BK$9=$Q14),"",IF($I15=-1,BK14,IF(AND($I15=1,BI$9=$Q14),$K15,IF($I15=1,BJ14,""))))))))</f>
        <v/>
      </c>
      <c r="BK15" t="str">
        <f ca="1">IF($E14="","",IF($G15="",BK14,IF(AND($N15=1,BK$9&gt;$B$9),"",IF(AND($N15=1,BK$9&lt;=$B$9),LOOKUP(BK$9,$A$12:$A$111,$B$12:$B$111),IF(AND($I15=-1,BL$9=$Q14),"",IF($I15=-1,BL14,IF(AND($I15=1,BJ$9=$Q14),$K15,IF($I15=1,BK14,""))))))))</f>
        <v/>
      </c>
      <c r="BL15" t="str">
        <f ca="1">IF($E14="","",IF($G15="",BL14,IF(AND($N15=1,BL$9&gt;$B$9),"",IF(AND($N15=1,BL$9&lt;=$B$9),LOOKUP(BL$9,$A$12:$A$111,$B$12:$B$111),IF(AND($I15=-1,BM$9=$Q14),"",IF($I15=-1,BM14,IF(AND($I15=1,BK$9=$Q14),$K15,IF($I15=1,BL14,""))))))))</f>
        <v/>
      </c>
      <c r="BM15" t="str">
        <f ca="1">IF($E14="","",IF($G15="",BM14,IF(AND($N15=1,BM$9&gt;$B$9),"",IF(AND($N15=1,BM$9&lt;=$B$9),LOOKUP(BM$9,$A$12:$A$111,$B$12:$B$111),IF(AND($I15=-1,BN$9=$Q14),"",IF($I15=-1,BN14,IF(AND($I15=1,BL$9=$Q14),$K15,IF($I15=1,BM14,""))))))))</f>
        <v/>
      </c>
      <c r="BN15" t="str">
        <f ca="1">IF($E14="","",IF($G15="",BN14,IF(AND($N15=1,BN$9&gt;$B$9),"",IF(AND($N15=1,BN$9&lt;=$B$9),LOOKUP(BN$9,$A$12:$A$111,$B$12:$B$111),IF(AND($I15=-1,BO$9=$Q14),"",IF($I15=-1,BO14,IF(AND($I15=1,BM$9=$Q14),$K15,IF($I15=1,BN14,""))))))))</f>
        <v/>
      </c>
      <c r="BO15" t="str">
        <f ca="1">IF($E14="","",IF($G15="",BO14,IF(AND($N15=1,BO$9&gt;$B$9),"",IF(AND($N15=1,BO$9&lt;=$B$9),LOOKUP(BO$9,$A$12:$A$111,$B$12:$B$111),IF(AND($I15=-1,BP$9=$Q14),"",IF($I15=-1,BP14,IF(AND($I15=1,BN$9=$Q14),$K15,IF($I15=1,BO14,""))))))))</f>
        <v/>
      </c>
    </row>
    <row r="16" spans="1:117" x14ac:dyDescent="0.25">
      <c r="A16" s="10">
        <v>5</v>
      </c>
      <c r="B16" s="12"/>
      <c r="D16" s="4">
        <v>6</v>
      </c>
      <c r="E16" s="1">
        <f t="shared" ca="1" si="2"/>
        <v>14</v>
      </c>
      <c r="G16" t="str">
        <f ca="1">IF(E15="","",IF($B$3=Refs!$B$17,RevLab!F16,IF(AND(B$3="Last",H15="Zero"),G15,IF(B$3="Last",H15,IF(B$3="2nd last","",IF(AND(B$3="Opposite",H15="Zero"),G15,IF(AND(B$3="Opposite",H15="Red"),"Black",IF(AND(B$3="Opposite",H15="Black"),"Red",IF(AND(B$3="Opposite",H15="Odd"),"Even",IF(AND(B$3="Opposite",H15="Even"),"Odd",IF(AND(B$3="Opposite",H15="High"),"Low",IF(AND(B$3="Opposite",H15="Low"),"High",IF(COUNTIF(Refs!$E$5:$I$6,B$3)=1,RevLab!B$3,"")))))))))))))</f>
        <v>Low</v>
      </c>
      <c r="H16" t="str">
        <f ca="1">IF(E16="","",IF(B$2="Red/Black",LOOKUP(E16,Refs!D:D,Refs!F:F),IF(B$2="High/Low",LOOKUP(E16,Refs!D:D,Refs!H:H),IF(B$2="Odd/Even",LOOKUP(E16,Refs!D:D,Refs!J:J),""))))</f>
        <v>Low</v>
      </c>
      <c r="I16">
        <f t="shared" ca="1" si="3"/>
        <v>1</v>
      </c>
      <c r="J16">
        <f ca="1">IF(E15="","",IF(G16="","",IF(AND(Q15&gt;1,O15+P15&gt;=$B$4),$B$4,IF(Q15=1,O15,O15+P15))))</f>
        <v>5</v>
      </c>
      <c r="K16">
        <f t="shared" ca="1" si="4"/>
        <v>5</v>
      </c>
      <c r="L16">
        <f t="shared" ca="1" si="5"/>
        <v>-5</v>
      </c>
      <c r="M16">
        <f t="shared" ca="1" si="6"/>
        <v>0</v>
      </c>
      <c r="N16">
        <f ca="1">IF(E15="","",IF(OR(AND($A$6="Yes",$M16&gt;$M15),AND($A$8="Yes",$O15+$P15&gt;=$B$4),AND($Q15&lt;=2,$I16=-1)),1,0))</f>
        <v>0</v>
      </c>
      <c r="O16">
        <f ca="1">IF(E16="","",R16)</f>
        <v>1</v>
      </c>
      <c r="P16">
        <f ca="1">IF(E16="","",MAX(R16:DM16))</f>
        <v>5</v>
      </c>
      <c r="Q16" s="2">
        <f ca="1">IF(E16="","",COUNTIF(R16:DM16,"&gt;0"))</f>
        <v>5</v>
      </c>
      <c r="R16" s="4">
        <f ca="1">IF(E15="","",IF($G16="",R15,IF($N16=1,LOOKUP(R$9,$A$12:$A$111,$B$12:$B$111),IF(AND($I16=-1,S$9=$Q15),"",IF($I16=-1,S15,IF($I16=1,R15))))))</f>
        <v>1</v>
      </c>
      <c r="S16">
        <f ca="1">IF($E15="","",IF($G16="",S15,IF(AND($N16=1,S$9&gt;$B$9),"",IF(AND($N16=1,S$9&lt;=$B$9),LOOKUP(S$9,$A$12:$A$111,$B$12:$B$111),IF(AND($I16=-1,T$9=$Q15),"",IF($I16=-1,T15,IF(AND($I16=1,R$9=$Q15),$K16,IF($I16=1,S15,""))))))))</f>
        <v>2</v>
      </c>
      <c r="T16">
        <f ca="1">IF($E15="","",IF($G16="",T15,IF(AND($N16=1,T$9&gt;$B$9),"",IF(AND($N16=1,T$9&lt;=$B$9),LOOKUP(T$9,$A$12:$A$111,$B$12:$B$111),IF(AND($I16=-1,U$9=$Q15),"",IF($I16=-1,U15,IF(AND($I16=1,S$9=$Q15),$K16,IF($I16=1,T15,""))))))))</f>
        <v>3</v>
      </c>
      <c r="U16">
        <f ca="1">IF($E15="","",IF($G16="",U15,IF(AND($N16=1,U$9&gt;$B$9),"",IF(AND($N16=1,U$9&lt;=$B$9),LOOKUP(U$9,$A$12:$A$111,$B$12:$B$111),IF(AND($I16=-1,V$9=$Q15),"",IF($I16=-1,V15,IF(AND($I16=1,T$9=$Q15),$K16,IF($I16=1,U15,""))))))))</f>
        <v>4</v>
      </c>
      <c r="V16">
        <f ca="1">IF($E15="","",IF($G16="",V15,IF(AND($N16=1,V$9&gt;$B$9),"",IF(AND($N16=1,V$9&lt;=$B$9),LOOKUP(V$9,$A$12:$A$111,$B$12:$B$111),IF(AND($I16=-1,W$9=$Q15),"",IF($I16=-1,W15,IF(AND($I16=1,U$9=$Q15),$K16,IF($I16=1,V15,""))))))))</f>
        <v>5</v>
      </c>
      <c r="W16" t="str">
        <f ca="1">IF($E15="","",IF($G16="",W15,IF(AND($N16=1,W$9&gt;$B$9),"",IF(AND($N16=1,W$9&lt;=$B$9),LOOKUP(W$9,$A$12:$A$111,$B$12:$B$111),IF(AND($I16=-1,X$9=$Q15),"",IF($I16=-1,X15,IF(AND($I16=1,V$9=$Q15),$K16,IF($I16=1,W15,""))))))))</f>
        <v/>
      </c>
      <c r="X16" t="str">
        <f ca="1">IF($E15="","",IF($G16="",X15,IF(AND($N16=1,X$9&gt;$B$9),"",IF(AND($N16=1,X$9&lt;=$B$9),LOOKUP(X$9,$A$12:$A$111,$B$12:$B$111),IF(AND($I16=-1,Y$9=$Q15),"",IF($I16=-1,Y15,IF(AND($I16=1,W$9=$Q15),$K16,IF($I16=1,X15,""))))))))</f>
        <v/>
      </c>
      <c r="Y16" t="str">
        <f ca="1">IF($E15="","",IF($G16="",Y15,IF(AND($N16=1,Y$9&gt;$B$9),"",IF(AND($N16=1,Y$9&lt;=$B$9),LOOKUP(Y$9,$A$12:$A$111,$B$12:$B$111),IF(AND($I16=-1,Z$9=$Q15),"",IF($I16=-1,Z15,IF(AND($I16=1,X$9=$Q15),$K16,IF($I16=1,Y15,""))))))))</f>
        <v/>
      </c>
      <c r="Z16" t="str">
        <f ca="1">IF($E15="","",IF($G16="",Z15,IF(AND($N16=1,Z$9&gt;$B$9),"",IF(AND($N16=1,Z$9&lt;=$B$9),LOOKUP(Z$9,$A$12:$A$111,$B$12:$B$111),IF(AND($I16=-1,AA$9=$Q15),"",IF($I16=-1,AA15,IF(AND($I16=1,Y$9=$Q15),$K16,IF($I16=1,Z15,""))))))))</f>
        <v/>
      </c>
      <c r="AA16" t="str">
        <f ca="1">IF($E15="","",IF($G16="",AA15,IF(AND($N16=1,AA$9&gt;$B$9),"",IF(AND($N16=1,AA$9&lt;=$B$9),LOOKUP(AA$9,$A$12:$A$111,$B$12:$B$111),IF(AND($I16=-1,AB$9=$Q15),"",IF($I16=-1,AB15,IF(AND($I16=1,Z$9=$Q15),$K16,IF($I16=1,AA15,""))))))))</f>
        <v/>
      </c>
      <c r="AB16" t="str">
        <f ca="1">IF($E15="","",IF($G16="",AB15,IF(AND($N16=1,AB$9&gt;$B$9),"",IF(AND($N16=1,AB$9&lt;=$B$9),LOOKUP(AB$9,$A$12:$A$111,$B$12:$B$111),IF(AND($I16=-1,AC$9=$Q15),"",IF($I16=-1,AC15,IF(AND($I16=1,AA$9=$Q15),$K16,IF($I16=1,AB15,""))))))))</f>
        <v/>
      </c>
      <c r="AC16" t="str">
        <f ca="1">IF($E15="","",IF($G16="",AC15,IF(AND($N16=1,AC$9&gt;$B$9),"",IF(AND($N16=1,AC$9&lt;=$B$9),LOOKUP(AC$9,$A$12:$A$111,$B$12:$B$111),IF(AND($I16=-1,AD$9=$Q15),"",IF($I16=-1,AD15,IF(AND($I16=1,AB$9=$Q15),$K16,IF($I16=1,AC15,""))))))))</f>
        <v/>
      </c>
      <c r="AD16" t="str">
        <f ca="1">IF($E15="","",IF($G16="",AD15,IF(AND($N16=1,AD$9&gt;$B$9),"",IF(AND($N16=1,AD$9&lt;=$B$9),LOOKUP(AD$9,$A$12:$A$111,$B$12:$B$111),IF(AND($I16=-1,AE$9=$Q15),"",IF($I16=-1,AE15,IF(AND($I16=1,AC$9=$Q15),$K16,IF($I16=1,AD15,""))))))))</f>
        <v/>
      </c>
      <c r="AE16" t="str">
        <f ca="1">IF($E15="","",IF($G16="",AE15,IF(AND($N16=1,AE$9&gt;$B$9),"",IF(AND($N16=1,AE$9&lt;=$B$9),LOOKUP(AE$9,$A$12:$A$111,$B$12:$B$111),IF(AND($I16=-1,AF$9=$Q15),"",IF($I16=-1,AF15,IF(AND($I16=1,AD$9=$Q15),$K16,IF($I16=1,AE15,""))))))))</f>
        <v/>
      </c>
      <c r="AF16" t="str">
        <f ca="1">IF($E15="","",IF($G16="",AF15,IF(AND($N16=1,AF$9&gt;$B$9),"",IF(AND($N16=1,AF$9&lt;=$B$9),LOOKUP(AF$9,$A$12:$A$111,$B$12:$B$111),IF(AND($I16=-1,AG$9=$Q15),"",IF($I16=-1,AG15,IF(AND($I16=1,AE$9=$Q15),$K16,IF($I16=1,AF15,""))))))))</f>
        <v/>
      </c>
      <c r="AG16" t="str">
        <f ca="1">IF($E15="","",IF($G16="",AG15,IF(AND($N16=1,AG$9&gt;$B$9),"",IF(AND($N16=1,AG$9&lt;=$B$9),LOOKUP(AG$9,$A$12:$A$111,$B$12:$B$111),IF(AND($I16=-1,AH$9=$Q15),"",IF($I16=-1,AH15,IF(AND($I16=1,AF$9=$Q15),$K16,IF($I16=1,AG15,""))))))))</f>
        <v/>
      </c>
      <c r="AH16" t="str">
        <f ca="1">IF($E15="","",IF($G16="",AH15,IF(AND($N16=1,AH$9&gt;$B$9),"",IF(AND($N16=1,AH$9&lt;=$B$9),LOOKUP(AH$9,$A$12:$A$111,$B$12:$B$111),IF(AND($I16=-1,AI$9=$Q15),"",IF($I16=-1,AI15,IF(AND($I16=1,AG$9=$Q15),$K16,IF($I16=1,AH15,""))))))))</f>
        <v/>
      </c>
      <c r="AI16" t="str">
        <f ca="1">IF($E15="","",IF($G16="",AI15,IF(AND($N16=1,AI$9&gt;$B$9),"",IF(AND($N16=1,AI$9&lt;=$B$9),LOOKUP(AI$9,$A$12:$A$111,$B$12:$B$111),IF(AND($I16=-1,AJ$9=$Q15),"",IF($I16=-1,AJ15,IF(AND($I16=1,AH$9=$Q15),$K16,IF($I16=1,AI15,""))))))))</f>
        <v/>
      </c>
      <c r="AJ16" t="str">
        <f ca="1">IF($E15="","",IF($G16="",AJ15,IF(AND($N16=1,AJ$9&gt;$B$9),"",IF(AND($N16=1,AJ$9&lt;=$B$9),LOOKUP(AJ$9,$A$12:$A$111,$B$12:$B$111),IF(AND($I16=-1,AK$9=$Q15),"",IF($I16=-1,AK15,IF(AND($I16=1,AI$9=$Q15),$K16,IF($I16=1,AJ15,""))))))))</f>
        <v/>
      </c>
      <c r="AK16" t="str">
        <f ca="1">IF($E15="","",IF($G16="",AK15,IF(AND($N16=1,AK$9&gt;$B$9),"",IF(AND($N16=1,AK$9&lt;=$B$9),LOOKUP(AK$9,$A$12:$A$111,$B$12:$B$111),IF(AND($I16=-1,AL$9=$Q15),"",IF($I16=-1,AL15,IF(AND($I16=1,AJ$9=$Q15),$K16,IF($I16=1,AK15,""))))))))</f>
        <v/>
      </c>
      <c r="AL16" t="str">
        <f ca="1">IF($E15="","",IF($G16="",AL15,IF(AND($N16=1,AL$9&gt;$B$9),"",IF(AND($N16=1,AL$9&lt;=$B$9),LOOKUP(AL$9,$A$12:$A$111,$B$12:$B$111),IF(AND($I16=-1,AM$9=$Q15),"",IF($I16=-1,AM15,IF(AND($I16=1,AK$9=$Q15),$K16,IF($I16=1,AL15,""))))))))</f>
        <v/>
      </c>
      <c r="AM16" t="str">
        <f ca="1">IF($E15="","",IF($G16="",AM15,IF(AND($N16=1,AM$9&gt;$B$9),"",IF(AND($N16=1,AM$9&lt;=$B$9),LOOKUP(AM$9,$A$12:$A$111,$B$12:$B$111),IF(AND($I16=-1,AN$9=$Q15),"",IF($I16=-1,AN15,IF(AND($I16=1,AL$9=$Q15),$K16,IF($I16=1,AM15,""))))))))</f>
        <v/>
      </c>
      <c r="AN16" t="str">
        <f ca="1">IF($E15="","",IF($G16="",AN15,IF(AND($N16=1,AN$9&gt;$B$9),"",IF(AND($N16=1,AN$9&lt;=$B$9),LOOKUP(AN$9,$A$12:$A$111,$B$12:$B$111),IF(AND($I16=-1,AO$9=$Q15),"",IF($I16=-1,AO15,IF(AND($I16=1,AM$9=$Q15),$K16,IF($I16=1,AN15,""))))))))</f>
        <v/>
      </c>
      <c r="AO16" t="str">
        <f ca="1">IF($E15="","",IF($G16="",AO15,IF(AND($N16=1,AO$9&gt;$B$9),"",IF(AND($N16=1,AO$9&lt;=$B$9),LOOKUP(AO$9,$A$12:$A$111,$B$12:$B$111),IF(AND($I16=-1,AP$9=$Q15),"",IF($I16=-1,AP15,IF(AND($I16=1,AN$9=$Q15),$K16,IF($I16=1,AO15,""))))))))</f>
        <v/>
      </c>
      <c r="AP16" t="str">
        <f ca="1">IF($E15="","",IF($G16="",AP15,IF(AND($N16=1,AP$9&gt;$B$9),"",IF(AND($N16=1,AP$9&lt;=$B$9),LOOKUP(AP$9,$A$12:$A$111,$B$12:$B$111),IF(AND($I16=-1,AQ$9=$Q15),"",IF($I16=-1,AQ15,IF(AND($I16=1,AO$9=$Q15),$K16,IF($I16=1,AP15,""))))))))</f>
        <v/>
      </c>
      <c r="AQ16" t="str">
        <f ca="1">IF($E15="","",IF($G16="",AQ15,IF(AND($N16=1,AQ$9&gt;$B$9),"",IF(AND($N16=1,AQ$9&lt;=$B$9),LOOKUP(AQ$9,$A$12:$A$111,$B$12:$B$111),IF(AND($I16=-1,AR$9=$Q15),"",IF($I16=-1,AR15,IF(AND($I16=1,AP$9=$Q15),$K16,IF($I16=1,AQ15,""))))))))</f>
        <v/>
      </c>
      <c r="AR16" t="str">
        <f ca="1">IF($E15="","",IF($G16="",AR15,IF(AND($N16=1,AR$9&gt;$B$9),"",IF(AND($N16=1,AR$9&lt;=$B$9),LOOKUP(AR$9,$A$12:$A$111,$B$12:$B$111),IF(AND($I16=-1,AS$9=$Q15),"",IF($I16=-1,AS15,IF(AND($I16=1,AQ$9=$Q15),$K16,IF($I16=1,AR15,""))))))))</f>
        <v/>
      </c>
      <c r="AS16" t="str">
        <f ca="1">IF($E15="","",IF($G16="",AS15,IF(AND($N16=1,AS$9&gt;$B$9),"",IF(AND($N16=1,AS$9&lt;=$B$9),LOOKUP(AS$9,$A$12:$A$111,$B$12:$B$111),IF(AND($I16=-1,AT$9=$Q15),"",IF($I16=-1,AT15,IF(AND($I16=1,AR$9=$Q15),$K16,IF($I16=1,AS15,""))))))))</f>
        <v/>
      </c>
      <c r="AT16" t="str">
        <f ca="1">IF($E15="","",IF($G16="",AT15,IF(AND($N16=1,AT$9&gt;$B$9),"",IF(AND($N16=1,AT$9&lt;=$B$9),LOOKUP(AT$9,$A$12:$A$111,$B$12:$B$111),IF(AND($I16=-1,AU$9=$Q15),"",IF($I16=-1,AU15,IF(AND($I16=1,AS$9=$Q15),$K16,IF($I16=1,AT15,""))))))))</f>
        <v/>
      </c>
      <c r="AU16" t="str">
        <f ca="1">IF($E15="","",IF($G16="",AU15,IF(AND($N16=1,AU$9&gt;$B$9),"",IF(AND($N16=1,AU$9&lt;=$B$9),LOOKUP(AU$9,$A$12:$A$111,$B$12:$B$111),IF(AND($I16=-1,AV$9=$Q15),"",IF($I16=-1,AV15,IF(AND($I16=1,AT$9=$Q15),$K16,IF($I16=1,AU15,""))))))))</f>
        <v/>
      </c>
      <c r="AV16" t="str">
        <f ca="1">IF($E15="","",IF($G16="",AV15,IF(AND($N16=1,AV$9&gt;$B$9),"",IF(AND($N16=1,AV$9&lt;=$B$9),LOOKUP(AV$9,$A$12:$A$111,$B$12:$B$111),IF(AND($I16=-1,AW$9=$Q15),"",IF($I16=-1,AW15,IF(AND($I16=1,AU$9=$Q15),$K16,IF($I16=1,AV15,""))))))))</f>
        <v/>
      </c>
      <c r="AW16" t="str">
        <f ca="1">IF($E15="","",IF($G16="",AW15,IF(AND($N16=1,AW$9&gt;$B$9),"",IF(AND($N16=1,AW$9&lt;=$B$9),LOOKUP(AW$9,$A$12:$A$111,$B$12:$B$111),IF(AND($I16=-1,AX$9=$Q15),"",IF($I16=-1,AX15,IF(AND($I16=1,AV$9=$Q15),$K16,IF($I16=1,AW15,""))))))))</f>
        <v/>
      </c>
      <c r="AX16" t="str">
        <f ca="1">IF($E15="","",IF($G16="",AX15,IF(AND($N16=1,AX$9&gt;$B$9),"",IF(AND($N16=1,AX$9&lt;=$B$9),LOOKUP(AX$9,$A$12:$A$111,$B$12:$B$111),IF(AND($I16=-1,AY$9=$Q15),"",IF($I16=-1,AY15,IF(AND($I16=1,AW$9=$Q15),$K16,IF($I16=1,AX15,""))))))))</f>
        <v/>
      </c>
      <c r="AY16" t="str">
        <f ca="1">IF($E15="","",IF($G16="",AY15,IF(AND($N16=1,AY$9&gt;$B$9),"",IF(AND($N16=1,AY$9&lt;=$B$9),LOOKUP(AY$9,$A$12:$A$111,$B$12:$B$111),IF(AND($I16=-1,AZ$9=$Q15),"",IF($I16=-1,AZ15,IF(AND($I16=1,AX$9=$Q15),$K16,IF($I16=1,AY15,""))))))))</f>
        <v/>
      </c>
      <c r="AZ16" t="str">
        <f ca="1">IF($E15="","",IF($G16="",AZ15,IF(AND($N16=1,AZ$9&gt;$B$9),"",IF(AND($N16=1,AZ$9&lt;=$B$9),LOOKUP(AZ$9,$A$12:$A$111,$B$12:$B$111),IF(AND($I16=-1,BA$9=$Q15),"",IF($I16=-1,BA15,IF(AND($I16=1,AY$9=$Q15),$K16,IF($I16=1,AZ15,""))))))))</f>
        <v/>
      </c>
      <c r="BA16" t="str">
        <f ca="1">IF($E15="","",IF($G16="",BA15,IF(AND($N16=1,BA$9&gt;$B$9),"",IF(AND($N16=1,BA$9&lt;=$B$9),LOOKUP(BA$9,$A$12:$A$111,$B$12:$B$111),IF(AND($I16=-1,BB$9=$Q15),"",IF($I16=-1,BB15,IF(AND($I16=1,AZ$9=$Q15),$K16,IF($I16=1,BA15,""))))))))</f>
        <v/>
      </c>
      <c r="BB16" t="str">
        <f ca="1">IF($E15="","",IF($G16="",BB15,IF(AND($N16=1,BB$9&gt;$B$9),"",IF(AND($N16=1,BB$9&lt;=$B$9),LOOKUP(BB$9,$A$12:$A$111,$B$12:$B$111),IF(AND($I16=-1,BC$9=$Q15),"",IF($I16=-1,BC15,IF(AND($I16=1,BA$9=$Q15),$K16,IF($I16=1,BB15,""))))))))</f>
        <v/>
      </c>
      <c r="BC16" t="str">
        <f ca="1">IF($E15="","",IF($G16="",BC15,IF(AND($N16=1,BC$9&gt;$B$9),"",IF(AND($N16=1,BC$9&lt;=$B$9),LOOKUP(BC$9,$A$12:$A$111,$B$12:$B$111),IF(AND($I16=-1,BD$9=$Q15),"",IF($I16=-1,BD15,IF(AND($I16=1,BB$9=$Q15),$K16,IF($I16=1,BC15,""))))))))</f>
        <v/>
      </c>
      <c r="BD16" t="str">
        <f ca="1">IF($E15="","",IF($G16="",BD15,IF(AND($N16=1,BD$9&gt;$B$9),"",IF(AND($N16=1,BD$9&lt;=$B$9),LOOKUP(BD$9,$A$12:$A$111,$B$12:$B$111),IF(AND($I16=-1,BE$9=$Q15),"",IF($I16=-1,BE15,IF(AND($I16=1,BC$9=$Q15),$K16,IF($I16=1,BD15,""))))))))</f>
        <v/>
      </c>
      <c r="BE16" t="str">
        <f ca="1">IF($E15="","",IF($G16="",BE15,IF(AND($N16=1,BE$9&gt;$B$9),"",IF(AND($N16=1,BE$9&lt;=$B$9),LOOKUP(BE$9,$A$12:$A$111,$B$12:$B$111),IF(AND($I16=-1,BF$9=$Q15),"",IF($I16=-1,BF15,IF(AND($I16=1,BD$9=$Q15),$K16,IF($I16=1,BE15,""))))))))</f>
        <v/>
      </c>
      <c r="BF16" t="str">
        <f ca="1">IF($E15="","",IF($G16="",BF15,IF(AND($N16=1,BF$9&gt;$B$9),"",IF(AND($N16=1,BF$9&lt;=$B$9),LOOKUP(BF$9,$A$12:$A$111,$B$12:$B$111),IF(AND($I16=-1,BG$9=$Q15),"",IF($I16=-1,BG15,IF(AND($I16=1,BE$9=$Q15),$K16,IF($I16=1,BF15,""))))))))</f>
        <v/>
      </c>
      <c r="BG16" t="str">
        <f ca="1">IF($E15="","",IF($G16="",BG15,IF(AND($N16=1,BG$9&gt;$B$9),"",IF(AND($N16=1,BG$9&lt;=$B$9),LOOKUP(BG$9,$A$12:$A$111,$B$12:$B$111),IF(AND($I16=-1,BH$9=$Q15),"",IF($I16=-1,BH15,IF(AND($I16=1,BF$9=$Q15),$K16,IF($I16=1,BG15,""))))))))</f>
        <v/>
      </c>
      <c r="BH16" t="str">
        <f ca="1">IF($E15="","",IF($G16="",BH15,IF(AND($N16=1,BH$9&gt;$B$9),"",IF(AND($N16=1,BH$9&lt;=$B$9),LOOKUP(BH$9,$A$12:$A$111,$B$12:$B$111),IF(AND($I16=-1,BI$9=$Q15),"",IF($I16=-1,BI15,IF(AND($I16=1,BG$9=$Q15),$K16,IF($I16=1,BH15,""))))))))</f>
        <v/>
      </c>
      <c r="BI16" t="str">
        <f ca="1">IF($E15="","",IF($G16="",BI15,IF(AND($N16=1,BI$9&gt;$B$9),"",IF(AND($N16=1,BI$9&lt;=$B$9),LOOKUP(BI$9,$A$12:$A$111,$B$12:$B$111),IF(AND($I16=-1,BJ$9=$Q15),"",IF($I16=-1,BJ15,IF(AND($I16=1,BH$9=$Q15),$K16,IF($I16=1,BI15,""))))))))</f>
        <v/>
      </c>
      <c r="BJ16" t="str">
        <f ca="1">IF($E15="","",IF($G16="",BJ15,IF(AND($N16=1,BJ$9&gt;$B$9),"",IF(AND($N16=1,BJ$9&lt;=$B$9),LOOKUP(BJ$9,$A$12:$A$111,$B$12:$B$111),IF(AND($I16=-1,BK$9=$Q15),"",IF($I16=-1,BK15,IF(AND($I16=1,BI$9=$Q15),$K16,IF($I16=1,BJ15,""))))))))</f>
        <v/>
      </c>
      <c r="BK16" t="str">
        <f ca="1">IF($E15="","",IF($G16="",BK15,IF(AND($N16=1,BK$9&gt;$B$9),"",IF(AND($N16=1,BK$9&lt;=$B$9),LOOKUP(BK$9,$A$12:$A$111,$B$12:$B$111),IF(AND($I16=-1,BL$9=$Q15),"",IF($I16=-1,BL15,IF(AND($I16=1,BJ$9=$Q15),$K16,IF($I16=1,BK15,""))))))))</f>
        <v/>
      </c>
      <c r="BL16" t="str">
        <f ca="1">IF($E15="","",IF($G16="",BL15,IF(AND($N16=1,BL$9&gt;$B$9),"",IF(AND($N16=1,BL$9&lt;=$B$9),LOOKUP(BL$9,$A$12:$A$111,$B$12:$B$111),IF(AND($I16=-1,BM$9=$Q15),"",IF($I16=-1,BM15,IF(AND($I16=1,BK$9=$Q15),$K16,IF($I16=1,BL15,""))))))))</f>
        <v/>
      </c>
      <c r="BM16" t="str">
        <f ca="1">IF($E15="","",IF($G16="",BM15,IF(AND($N16=1,BM$9&gt;$B$9),"",IF(AND($N16=1,BM$9&lt;=$B$9),LOOKUP(BM$9,$A$12:$A$111,$B$12:$B$111),IF(AND($I16=-1,BN$9=$Q15),"",IF($I16=-1,BN15,IF(AND($I16=1,BL$9=$Q15),$K16,IF($I16=1,BM15,""))))))))</f>
        <v/>
      </c>
      <c r="BN16" t="str">
        <f ca="1">IF($E15="","",IF($G16="",BN15,IF(AND($N16=1,BN$9&gt;$B$9),"",IF(AND($N16=1,BN$9&lt;=$B$9),LOOKUP(BN$9,$A$12:$A$111,$B$12:$B$111),IF(AND($I16=-1,BO$9=$Q15),"",IF($I16=-1,BO15,IF(AND($I16=1,BM$9=$Q15),$K16,IF($I16=1,BN15,""))))))))</f>
        <v/>
      </c>
      <c r="BO16" t="str">
        <f ca="1">IF($E15="","",IF($G16="",BO15,IF(AND($N16=1,BO$9&gt;$B$9),"",IF(AND($N16=1,BO$9&lt;=$B$9),LOOKUP(BO$9,$A$12:$A$111,$B$12:$B$111),IF(AND($I16=-1,BP$9=$Q15),"",IF($I16=-1,BP15,IF(AND($I16=1,BN$9=$Q15),$K16,IF($I16=1,BO15,""))))))))</f>
        <v/>
      </c>
    </row>
    <row r="17" spans="1:67" x14ac:dyDescent="0.25">
      <c r="A17" s="10">
        <v>6</v>
      </c>
      <c r="B17" s="12"/>
      <c r="D17" s="4">
        <v>7</v>
      </c>
      <c r="E17" s="1">
        <f t="shared" ca="1" si="2"/>
        <v>22</v>
      </c>
      <c r="G17" t="str">
        <f ca="1">IF(E16="","",IF($B$3=Refs!$B$17,RevLab!F17,IF(AND(B$3="Last",H16="Zero"),G16,IF(B$3="Last",H16,IF(B$3="2nd last","",IF(AND(B$3="Opposite",H16="Zero"),G16,IF(AND(B$3="Opposite",H16="Red"),"Black",IF(AND(B$3="Opposite",H16="Black"),"Red",IF(AND(B$3="Opposite",H16="Odd"),"Even",IF(AND(B$3="Opposite",H16="Even"),"Odd",IF(AND(B$3="Opposite",H16="High"),"Low",IF(AND(B$3="Opposite",H16="Low"),"High",IF(COUNTIF(Refs!$E$5:$I$6,B$3)=1,RevLab!B$3,"")))))))))))))</f>
        <v>Low</v>
      </c>
      <c r="H17" t="str">
        <f ca="1">IF(E17="","",IF(B$2="Red/Black",LOOKUP(E17,Refs!D:D,Refs!F:F),IF(B$2="High/Low",LOOKUP(E17,Refs!D:D,Refs!H:H),IF(B$2="Odd/Even",LOOKUP(E17,Refs!D:D,Refs!J:J),""))))</f>
        <v>High</v>
      </c>
      <c r="I17">
        <f t="shared" ca="1" si="3"/>
        <v>-1</v>
      </c>
      <c r="J17">
        <f ca="1">IF(E16="","",IF(G17="","",IF(AND(Q16&gt;1,O16+P16&gt;=$B$4),$B$4,IF(Q16=1,O16,O16+P16))))</f>
        <v>6</v>
      </c>
      <c r="K17">
        <f t="shared" ca="1" si="4"/>
        <v>-6</v>
      </c>
      <c r="L17">
        <f t="shared" ca="1" si="5"/>
        <v>-11</v>
      </c>
      <c r="M17">
        <f t="shared" ca="1" si="6"/>
        <v>0</v>
      </c>
      <c r="N17">
        <f ca="1">IF(E16="","",IF(OR(AND($A$6="Yes",$M17&gt;$M16),AND($A$8="Yes",$O16+$P16&gt;=$B$4),AND($Q16&lt;=2,$I17=-1)),1,0))</f>
        <v>0</v>
      </c>
      <c r="O17">
        <f ca="1">IF(E17="","",R17)</f>
        <v>2</v>
      </c>
      <c r="P17">
        <f ca="1">IF(E17="","",MAX(R17:DM17))</f>
        <v>4</v>
      </c>
      <c r="Q17" s="2">
        <f ca="1">IF(E17="","",COUNTIF(R17:DM17,"&gt;0"))</f>
        <v>3</v>
      </c>
      <c r="R17" s="4">
        <f ca="1">IF(E16="","",IF($G17="",R16,IF($N17=1,LOOKUP(R$9,$A$12:$A$111,$B$12:$B$111),IF(AND($I17=-1,S$9=$Q16),"",IF($I17=-1,S16,IF($I17=1,R16))))))</f>
        <v>2</v>
      </c>
      <c r="S17">
        <f ca="1">IF($E16="","",IF($G17="",S16,IF(AND($N17=1,S$9&gt;$B$9),"",IF(AND($N17=1,S$9&lt;=$B$9),LOOKUP(S$9,$A$12:$A$111,$B$12:$B$111),IF(AND($I17=-1,T$9=$Q16),"",IF($I17=-1,T16,IF(AND($I17=1,R$9=$Q16),$K17,IF($I17=1,S16,""))))))))</f>
        <v>3</v>
      </c>
      <c r="T17">
        <f ca="1">IF($E16="","",IF($G17="",T16,IF(AND($N17=1,T$9&gt;$B$9),"",IF(AND($N17=1,T$9&lt;=$B$9),LOOKUP(T$9,$A$12:$A$111,$B$12:$B$111),IF(AND($I17=-1,U$9=$Q16),"",IF($I17=-1,U16,IF(AND($I17=1,S$9=$Q16),$K17,IF($I17=1,T16,""))))))))</f>
        <v>4</v>
      </c>
      <c r="U17" t="str">
        <f ca="1">IF($E16="","",IF($G17="",U16,IF(AND($N17=1,U$9&gt;$B$9),"",IF(AND($N17=1,U$9&lt;=$B$9),LOOKUP(U$9,$A$12:$A$111,$B$12:$B$111),IF(AND($I17=-1,V$9=$Q16),"",IF($I17=-1,V16,IF(AND($I17=1,T$9=$Q16),$K17,IF($I17=1,U16,""))))))))</f>
        <v/>
      </c>
      <c r="V17" t="str">
        <f ca="1">IF($E16="","",IF($G17="",V16,IF(AND($N17=1,V$9&gt;$B$9),"",IF(AND($N17=1,V$9&lt;=$B$9),LOOKUP(V$9,$A$12:$A$111,$B$12:$B$111),IF(AND($I17=-1,W$9=$Q16),"",IF($I17=-1,W16,IF(AND($I17=1,U$9=$Q16),$K17,IF($I17=1,V16,""))))))))</f>
        <v/>
      </c>
      <c r="W17" t="str">
        <f ca="1">IF($E16="","",IF($G17="",W16,IF(AND($N17=1,W$9&gt;$B$9),"",IF(AND($N17=1,W$9&lt;=$B$9),LOOKUP(W$9,$A$12:$A$111,$B$12:$B$111),IF(AND($I17=-1,X$9=$Q16),"",IF($I17=-1,X16,IF(AND($I17=1,V$9=$Q16),$K17,IF($I17=1,W16,""))))))))</f>
        <v/>
      </c>
      <c r="X17" t="str">
        <f ca="1">IF($E16="","",IF($G17="",X16,IF(AND($N17=1,X$9&gt;$B$9),"",IF(AND($N17=1,X$9&lt;=$B$9),LOOKUP(X$9,$A$12:$A$111,$B$12:$B$111),IF(AND($I17=-1,Y$9=$Q16),"",IF($I17=-1,Y16,IF(AND($I17=1,W$9=$Q16),$K17,IF($I17=1,X16,""))))))))</f>
        <v/>
      </c>
      <c r="Y17" t="str">
        <f ca="1">IF($E16="","",IF($G17="",Y16,IF(AND($N17=1,Y$9&gt;$B$9),"",IF(AND($N17=1,Y$9&lt;=$B$9),LOOKUP(Y$9,$A$12:$A$111,$B$12:$B$111),IF(AND($I17=-1,Z$9=$Q16),"",IF($I17=-1,Z16,IF(AND($I17=1,X$9=$Q16),$K17,IF($I17=1,Y16,""))))))))</f>
        <v/>
      </c>
      <c r="Z17" t="str">
        <f ca="1">IF($E16="","",IF($G17="",Z16,IF(AND($N17=1,Z$9&gt;$B$9),"",IF(AND($N17=1,Z$9&lt;=$B$9),LOOKUP(Z$9,$A$12:$A$111,$B$12:$B$111),IF(AND($I17=-1,AA$9=$Q16),"",IF($I17=-1,AA16,IF(AND($I17=1,Y$9=$Q16),$K17,IF($I17=1,Z16,""))))))))</f>
        <v/>
      </c>
      <c r="AA17" t="str">
        <f ca="1">IF($E16="","",IF($G17="",AA16,IF(AND($N17=1,AA$9&gt;$B$9),"",IF(AND($N17=1,AA$9&lt;=$B$9),LOOKUP(AA$9,$A$12:$A$111,$B$12:$B$111),IF(AND($I17=-1,AB$9=$Q16),"",IF($I17=-1,AB16,IF(AND($I17=1,Z$9=$Q16),$K17,IF($I17=1,AA16,""))))))))</f>
        <v/>
      </c>
      <c r="AB17" t="str">
        <f ca="1">IF($E16="","",IF($G17="",AB16,IF(AND($N17=1,AB$9&gt;$B$9),"",IF(AND($N17=1,AB$9&lt;=$B$9),LOOKUP(AB$9,$A$12:$A$111,$B$12:$B$111),IF(AND($I17=-1,AC$9=$Q16),"",IF($I17=-1,AC16,IF(AND($I17=1,AA$9=$Q16),$K17,IF($I17=1,AB16,""))))))))</f>
        <v/>
      </c>
      <c r="AC17" t="str">
        <f ca="1">IF($E16="","",IF($G17="",AC16,IF(AND($N17=1,AC$9&gt;$B$9),"",IF(AND($N17=1,AC$9&lt;=$B$9),LOOKUP(AC$9,$A$12:$A$111,$B$12:$B$111),IF(AND($I17=-1,AD$9=$Q16),"",IF($I17=-1,AD16,IF(AND($I17=1,AB$9=$Q16),$K17,IF($I17=1,AC16,""))))))))</f>
        <v/>
      </c>
      <c r="AD17" t="str">
        <f ca="1">IF($E16="","",IF($G17="",AD16,IF(AND($N17=1,AD$9&gt;$B$9),"",IF(AND($N17=1,AD$9&lt;=$B$9),LOOKUP(AD$9,$A$12:$A$111,$B$12:$B$111),IF(AND($I17=-1,AE$9=$Q16),"",IF($I17=-1,AE16,IF(AND($I17=1,AC$9=$Q16),$K17,IF($I17=1,AD16,""))))))))</f>
        <v/>
      </c>
      <c r="AE17" t="str">
        <f ca="1">IF($E16="","",IF($G17="",AE16,IF(AND($N17=1,AE$9&gt;$B$9),"",IF(AND($N17=1,AE$9&lt;=$B$9),LOOKUP(AE$9,$A$12:$A$111,$B$12:$B$111),IF(AND($I17=-1,AF$9=$Q16),"",IF($I17=-1,AF16,IF(AND($I17=1,AD$9=$Q16),$K17,IF($I17=1,AE16,""))))))))</f>
        <v/>
      </c>
      <c r="AF17" t="str">
        <f ca="1">IF($E16="","",IF($G17="",AF16,IF(AND($N17=1,AF$9&gt;$B$9),"",IF(AND($N17=1,AF$9&lt;=$B$9),LOOKUP(AF$9,$A$12:$A$111,$B$12:$B$111),IF(AND($I17=-1,AG$9=$Q16),"",IF($I17=-1,AG16,IF(AND($I17=1,AE$9=$Q16),$K17,IF($I17=1,AF16,""))))))))</f>
        <v/>
      </c>
      <c r="AG17" t="str">
        <f ca="1">IF($E16="","",IF($G17="",AG16,IF(AND($N17=1,AG$9&gt;$B$9),"",IF(AND($N17=1,AG$9&lt;=$B$9),LOOKUP(AG$9,$A$12:$A$111,$B$12:$B$111),IF(AND($I17=-1,AH$9=$Q16),"",IF($I17=-1,AH16,IF(AND($I17=1,AF$9=$Q16),$K17,IF($I17=1,AG16,""))))))))</f>
        <v/>
      </c>
      <c r="AH17" t="str">
        <f ca="1">IF($E16="","",IF($G17="",AH16,IF(AND($N17=1,AH$9&gt;$B$9),"",IF(AND($N17=1,AH$9&lt;=$B$9),LOOKUP(AH$9,$A$12:$A$111,$B$12:$B$111),IF(AND($I17=-1,AI$9=$Q16),"",IF($I17=-1,AI16,IF(AND($I17=1,AG$9=$Q16),$K17,IF($I17=1,AH16,""))))))))</f>
        <v/>
      </c>
      <c r="AI17" t="str">
        <f ca="1">IF($E16="","",IF($G17="",AI16,IF(AND($N17=1,AI$9&gt;$B$9),"",IF(AND($N17=1,AI$9&lt;=$B$9),LOOKUP(AI$9,$A$12:$A$111,$B$12:$B$111),IF(AND($I17=-1,AJ$9=$Q16),"",IF($I17=-1,AJ16,IF(AND($I17=1,AH$9=$Q16),$K17,IF($I17=1,AI16,""))))))))</f>
        <v/>
      </c>
      <c r="AJ17" t="str">
        <f ca="1">IF($E16="","",IF($G17="",AJ16,IF(AND($N17=1,AJ$9&gt;$B$9),"",IF(AND($N17=1,AJ$9&lt;=$B$9),LOOKUP(AJ$9,$A$12:$A$111,$B$12:$B$111),IF(AND($I17=-1,AK$9=$Q16),"",IF($I17=-1,AK16,IF(AND($I17=1,AI$9=$Q16),$K17,IF($I17=1,AJ16,""))))))))</f>
        <v/>
      </c>
      <c r="AK17" t="str">
        <f ca="1">IF($E16="","",IF($G17="",AK16,IF(AND($N17=1,AK$9&gt;$B$9),"",IF(AND($N17=1,AK$9&lt;=$B$9),LOOKUP(AK$9,$A$12:$A$111,$B$12:$B$111),IF(AND($I17=-1,AL$9=$Q16),"",IF($I17=-1,AL16,IF(AND($I17=1,AJ$9=$Q16),$K17,IF($I17=1,AK16,""))))))))</f>
        <v/>
      </c>
      <c r="AL17" t="str">
        <f ca="1">IF($E16="","",IF($G17="",AL16,IF(AND($N17=1,AL$9&gt;$B$9),"",IF(AND($N17=1,AL$9&lt;=$B$9),LOOKUP(AL$9,$A$12:$A$111,$B$12:$B$111),IF(AND($I17=-1,AM$9=$Q16),"",IF($I17=-1,AM16,IF(AND($I17=1,AK$9=$Q16),$K17,IF($I17=1,AL16,""))))))))</f>
        <v/>
      </c>
      <c r="AM17" t="str">
        <f ca="1">IF($E16="","",IF($G17="",AM16,IF(AND($N17=1,AM$9&gt;$B$9),"",IF(AND($N17=1,AM$9&lt;=$B$9),LOOKUP(AM$9,$A$12:$A$111,$B$12:$B$111),IF(AND($I17=-1,AN$9=$Q16),"",IF($I17=-1,AN16,IF(AND($I17=1,AL$9=$Q16),$K17,IF($I17=1,AM16,""))))))))</f>
        <v/>
      </c>
      <c r="AN17" t="str">
        <f ca="1">IF($E16="","",IF($G17="",AN16,IF(AND($N17=1,AN$9&gt;$B$9),"",IF(AND($N17=1,AN$9&lt;=$B$9),LOOKUP(AN$9,$A$12:$A$111,$B$12:$B$111),IF(AND($I17=-1,AO$9=$Q16),"",IF($I17=-1,AO16,IF(AND($I17=1,AM$9=$Q16),$K17,IF($I17=1,AN16,""))))))))</f>
        <v/>
      </c>
      <c r="AO17" t="str">
        <f ca="1">IF($E16="","",IF($G17="",AO16,IF(AND($N17=1,AO$9&gt;$B$9),"",IF(AND($N17=1,AO$9&lt;=$B$9),LOOKUP(AO$9,$A$12:$A$111,$B$12:$B$111),IF(AND($I17=-1,AP$9=$Q16),"",IF($I17=-1,AP16,IF(AND($I17=1,AN$9=$Q16),$K17,IF($I17=1,AO16,""))))))))</f>
        <v/>
      </c>
      <c r="AP17" t="str">
        <f ca="1">IF($E16="","",IF($G17="",AP16,IF(AND($N17=1,AP$9&gt;$B$9),"",IF(AND($N17=1,AP$9&lt;=$B$9),LOOKUP(AP$9,$A$12:$A$111,$B$12:$B$111),IF(AND($I17=-1,AQ$9=$Q16),"",IF($I17=-1,AQ16,IF(AND($I17=1,AO$9=$Q16),$K17,IF($I17=1,AP16,""))))))))</f>
        <v/>
      </c>
      <c r="AQ17" t="str">
        <f ca="1">IF($E16="","",IF($G17="",AQ16,IF(AND($N17=1,AQ$9&gt;$B$9),"",IF(AND($N17=1,AQ$9&lt;=$B$9),LOOKUP(AQ$9,$A$12:$A$111,$B$12:$B$111),IF(AND($I17=-1,AR$9=$Q16),"",IF($I17=-1,AR16,IF(AND($I17=1,AP$9=$Q16),$K17,IF($I17=1,AQ16,""))))))))</f>
        <v/>
      </c>
      <c r="AR17" t="str">
        <f ca="1">IF($E16="","",IF($G17="",AR16,IF(AND($N17=1,AR$9&gt;$B$9),"",IF(AND($N17=1,AR$9&lt;=$B$9),LOOKUP(AR$9,$A$12:$A$111,$B$12:$B$111),IF(AND($I17=-1,AS$9=$Q16),"",IF($I17=-1,AS16,IF(AND($I17=1,AQ$9=$Q16),$K17,IF($I17=1,AR16,""))))))))</f>
        <v/>
      </c>
      <c r="AS17" t="str">
        <f ca="1">IF($E16="","",IF($G17="",AS16,IF(AND($N17=1,AS$9&gt;$B$9),"",IF(AND($N17=1,AS$9&lt;=$B$9),LOOKUP(AS$9,$A$12:$A$111,$B$12:$B$111),IF(AND($I17=-1,AT$9=$Q16),"",IF($I17=-1,AT16,IF(AND($I17=1,AR$9=$Q16),$K17,IF($I17=1,AS16,""))))))))</f>
        <v/>
      </c>
      <c r="AT17" t="str">
        <f ca="1">IF($E16="","",IF($G17="",AT16,IF(AND($N17=1,AT$9&gt;$B$9),"",IF(AND($N17=1,AT$9&lt;=$B$9),LOOKUP(AT$9,$A$12:$A$111,$B$12:$B$111),IF(AND($I17=-1,AU$9=$Q16),"",IF($I17=-1,AU16,IF(AND($I17=1,AS$9=$Q16),$K17,IF($I17=1,AT16,""))))))))</f>
        <v/>
      </c>
      <c r="AU17" t="str">
        <f ca="1">IF($E16="","",IF($G17="",AU16,IF(AND($N17=1,AU$9&gt;$B$9),"",IF(AND($N17=1,AU$9&lt;=$B$9),LOOKUP(AU$9,$A$12:$A$111,$B$12:$B$111),IF(AND($I17=-1,AV$9=$Q16),"",IF($I17=-1,AV16,IF(AND($I17=1,AT$9=$Q16),$K17,IF($I17=1,AU16,""))))))))</f>
        <v/>
      </c>
      <c r="AV17" t="str">
        <f ca="1">IF($E16="","",IF($G17="",AV16,IF(AND($N17=1,AV$9&gt;$B$9),"",IF(AND($N17=1,AV$9&lt;=$B$9),LOOKUP(AV$9,$A$12:$A$111,$B$12:$B$111),IF(AND($I17=-1,AW$9=$Q16),"",IF($I17=-1,AW16,IF(AND($I17=1,AU$9=$Q16),$K17,IF($I17=1,AV16,""))))))))</f>
        <v/>
      </c>
      <c r="AW17" t="str">
        <f ca="1">IF($E16="","",IF($G17="",AW16,IF(AND($N17=1,AW$9&gt;$B$9),"",IF(AND($N17=1,AW$9&lt;=$B$9),LOOKUP(AW$9,$A$12:$A$111,$B$12:$B$111),IF(AND($I17=-1,AX$9=$Q16),"",IF($I17=-1,AX16,IF(AND($I17=1,AV$9=$Q16),$K17,IF($I17=1,AW16,""))))))))</f>
        <v/>
      </c>
      <c r="AX17" t="str">
        <f ca="1">IF($E16="","",IF($G17="",AX16,IF(AND($N17=1,AX$9&gt;$B$9),"",IF(AND($N17=1,AX$9&lt;=$B$9),LOOKUP(AX$9,$A$12:$A$111,$B$12:$B$111),IF(AND($I17=-1,AY$9=$Q16),"",IF($I17=-1,AY16,IF(AND($I17=1,AW$9=$Q16),$K17,IF($I17=1,AX16,""))))))))</f>
        <v/>
      </c>
      <c r="AY17" t="str">
        <f ca="1">IF($E16="","",IF($G17="",AY16,IF(AND($N17=1,AY$9&gt;$B$9),"",IF(AND($N17=1,AY$9&lt;=$B$9),LOOKUP(AY$9,$A$12:$A$111,$B$12:$B$111),IF(AND($I17=-1,AZ$9=$Q16),"",IF($I17=-1,AZ16,IF(AND($I17=1,AX$9=$Q16),$K17,IF($I17=1,AY16,""))))))))</f>
        <v/>
      </c>
      <c r="AZ17" t="str">
        <f ca="1">IF($E16="","",IF($G17="",AZ16,IF(AND($N17=1,AZ$9&gt;$B$9),"",IF(AND($N17=1,AZ$9&lt;=$B$9),LOOKUP(AZ$9,$A$12:$A$111,$B$12:$B$111),IF(AND($I17=-1,BA$9=$Q16),"",IF($I17=-1,BA16,IF(AND($I17=1,AY$9=$Q16),$K17,IF($I17=1,AZ16,""))))))))</f>
        <v/>
      </c>
      <c r="BA17" t="str">
        <f ca="1">IF($E16="","",IF($G17="",BA16,IF(AND($N17=1,BA$9&gt;$B$9),"",IF(AND($N17=1,BA$9&lt;=$B$9),LOOKUP(BA$9,$A$12:$A$111,$B$12:$B$111),IF(AND($I17=-1,BB$9=$Q16),"",IF($I17=-1,BB16,IF(AND($I17=1,AZ$9=$Q16),$K17,IF($I17=1,BA16,""))))))))</f>
        <v/>
      </c>
      <c r="BB17" t="str">
        <f ca="1">IF($E16="","",IF($G17="",BB16,IF(AND($N17=1,BB$9&gt;$B$9),"",IF(AND($N17=1,BB$9&lt;=$B$9),LOOKUP(BB$9,$A$12:$A$111,$B$12:$B$111),IF(AND($I17=-1,BC$9=$Q16),"",IF($I17=-1,BC16,IF(AND($I17=1,BA$9=$Q16),$K17,IF($I17=1,BB16,""))))))))</f>
        <v/>
      </c>
      <c r="BC17" t="str">
        <f ca="1">IF($E16="","",IF($G17="",BC16,IF(AND($N17=1,BC$9&gt;$B$9),"",IF(AND($N17=1,BC$9&lt;=$B$9),LOOKUP(BC$9,$A$12:$A$111,$B$12:$B$111),IF(AND($I17=-1,BD$9=$Q16),"",IF($I17=-1,BD16,IF(AND($I17=1,BB$9=$Q16),$K17,IF($I17=1,BC16,""))))))))</f>
        <v/>
      </c>
      <c r="BD17" t="str">
        <f ca="1">IF($E16="","",IF($G17="",BD16,IF(AND($N17=1,BD$9&gt;$B$9),"",IF(AND($N17=1,BD$9&lt;=$B$9),LOOKUP(BD$9,$A$12:$A$111,$B$12:$B$111),IF(AND($I17=-1,BE$9=$Q16),"",IF($I17=-1,BE16,IF(AND($I17=1,BC$9=$Q16),$K17,IF($I17=1,BD16,""))))))))</f>
        <v/>
      </c>
      <c r="BE17" t="str">
        <f ca="1">IF($E16="","",IF($G17="",BE16,IF(AND($N17=1,BE$9&gt;$B$9),"",IF(AND($N17=1,BE$9&lt;=$B$9),LOOKUP(BE$9,$A$12:$A$111,$B$12:$B$111),IF(AND($I17=-1,BF$9=$Q16),"",IF($I17=-1,BF16,IF(AND($I17=1,BD$9=$Q16),$K17,IF($I17=1,BE16,""))))))))</f>
        <v/>
      </c>
      <c r="BF17" t="str">
        <f ca="1">IF($E16="","",IF($G17="",BF16,IF(AND($N17=1,BF$9&gt;$B$9),"",IF(AND($N17=1,BF$9&lt;=$B$9),LOOKUP(BF$9,$A$12:$A$111,$B$12:$B$111),IF(AND($I17=-1,BG$9=$Q16),"",IF($I17=-1,BG16,IF(AND($I17=1,BE$9=$Q16),$K17,IF($I17=1,BF16,""))))))))</f>
        <v/>
      </c>
      <c r="BG17" t="str">
        <f ca="1">IF($E16="","",IF($G17="",BG16,IF(AND($N17=1,BG$9&gt;$B$9),"",IF(AND($N17=1,BG$9&lt;=$B$9),LOOKUP(BG$9,$A$12:$A$111,$B$12:$B$111),IF(AND($I17=-1,BH$9=$Q16),"",IF($I17=-1,BH16,IF(AND($I17=1,BF$9=$Q16),$K17,IF($I17=1,BG16,""))))))))</f>
        <v/>
      </c>
      <c r="BH17" t="str">
        <f ca="1">IF($E16="","",IF($G17="",BH16,IF(AND($N17=1,BH$9&gt;$B$9),"",IF(AND($N17=1,BH$9&lt;=$B$9),LOOKUP(BH$9,$A$12:$A$111,$B$12:$B$111),IF(AND($I17=-1,BI$9=$Q16),"",IF($I17=-1,BI16,IF(AND($I17=1,BG$9=$Q16),$K17,IF($I17=1,BH16,""))))))))</f>
        <v/>
      </c>
      <c r="BI17" t="str">
        <f ca="1">IF($E16="","",IF($G17="",BI16,IF(AND($N17=1,BI$9&gt;$B$9),"",IF(AND($N17=1,BI$9&lt;=$B$9),LOOKUP(BI$9,$A$12:$A$111,$B$12:$B$111),IF(AND($I17=-1,BJ$9=$Q16),"",IF($I17=-1,BJ16,IF(AND($I17=1,BH$9=$Q16),$K17,IF($I17=1,BI16,""))))))))</f>
        <v/>
      </c>
      <c r="BJ17" t="str">
        <f ca="1">IF($E16="","",IF($G17="",BJ16,IF(AND($N17=1,BJ$9&gt;$B$9),"",IF(AND($N17=1,BJ$9&lt;=$B$9),LOOKUP(BJ$9,$A$12:$A$111,$B$12:$B$111),IF(AND($I17=-1,BK$9=$Q16),"",IF($I17=-1,BK16,IF(AND($I17=1,BI$9=$Q16),$K17,IF($I17=1,BJ16,""))))))))</f>
        <v/>
      </c>
      <c r="BK17" t="str">
        <f ca="1">IF($E16="","",IF($G17="",BK16,IF(AND($N17=1,BK$9&gt;$B$9),"",IF(AND($N17=1,BK$9&lt;=$B$9),LOOKUP(BK$9,$A$12:$A$111,$B$12:$B$111),IF(AND($I17=-1,BL$9=$Q16),"",IF($I17=-1,BL16,IF(AND($I17=1,BJ$9=$Q16),$K17,IF($I17=1,BK16,""))))))))</f>
        <v/>
      </c>
      <c r="BL17" t="str">
        <f ca="1">IF($E16="","",IF($G17="",BL16,IF(AND($N17=1,BL$9&gt;$B$9),"",IF(AND($N17=1,BL$9&lt;=$B$9),LOOKUP(BL$9,$A$12:$A$111,$B$12:$B$111),IF(AND($I17=-1,BM$9=$Q16),"",IF($I17=-1,BM16,IF(AND($I17=1,BK$9=$Q16),$K17,IF($I17=1,BL16,""))))))))</f>
        <v/>
      </c>
      <c r="BM17" t="str">
        <f ca="1">IF($E16="","",IF($G17="",BM16,IF(AND($N17=1,BM$9&gt;$B$9),"",IF(AND($N17=1,BM$9&lt;=$B$9),LOOKUP(BM$9,$A$12:$A$111,$B$12:$B$111),IF(AND($I17=-1,BN$9=$Q16),"",IF($I17=-1,BN16,IF(AND($I17=1,BL$9=$Q16),$K17,IF($I17=1,BM16,""))))))))</f>
        <v/>
      </c>
      <c r="BN17" t="str">
        <f ca="1">IF($E16="","",IF($G17="",BN16,IF(AND($N17=1,BN$9&gt;$B$9),"",IF(AND($N17=1,BN$9&lt;=$B$9),LOOKUP(BN$9,$A$12:$A$111,$B$12:$B$111),IF(AND($I17=-1,BO$9=$Q16),"",IF($I17=-1,BO16,IF(AND($I17=1,BM$9=$Q16),$K17,IF($I17=1,BN16,""))))))))</f>
        <v/>
      </c>
      <c r="BO17">
        <f ca="1">IF($E16="","",IF($G17="",BO16,IF(AND($N17=1,BO$9&gt;$B$9),"",IF(AND($N17=1,BO$9&lt;=$B$9),LOOKUP(BO$9,$A$12:$A$111,$B$12:$B$111),IF(AND($I17=-1,BP$9=$Q16),"",IF($I17=-1,BP16,IF(AND($I17=1,BN$9=$Q16),$K17,IF($I17=1,BO16,""))))))))</f>
        <v>0</v>
      </c>
    </row>
    <row r="18" spans="1:67" x14ac:dyDescent="0.25">
      <c r="A18" s="10">
        <v>7</v>
      </c>
      <c r="B18" s="12"/>
      <c r="D18" s="4">
        <v>8</v>
      </c>
      <c r="E18" s="1">
        <f t="shared" ca="1" si="2"/>
        <v>7</v>
      </c>
      <c r="G18" t="str">
        <f ca="1">IF(E17="","",IF($B$3=Refs!$B$17,RevLab!F18,IF(AND(B$3="Last",H17="Zero"),G17,IF(B$3="Last",H17,IF(B$3="2nd last","",IF(AND(B$3="Opposite",H17="Zero"),G17,IF(AND(B$3="Opposite",H17="Red"),"Black",IF(AND(B$3="Opposite",H17="Black"),"Red",IF(AND(B$3="Opposite",H17="Odd"),"Even",IF(AND(B$3="Opposite",H17="Even"),"Odd",IF(AND(B$3="Opposite",H17="High"),"Low",IF(AND(B$3="Opposite",H17="Low"),"High",IF(COUNTIF(Refs!$E$5:$I$6,B$3)=1,RevLab!B$3,"")))))))))))))</f>
        <v>Low</v>
      </c>
      <c r="H18" t="str">
        <f ca="1">IF(E18="","",IF(B$2="Red/Black",LOOKUP(E18,Refs!D:D,Refs!F:F),IF(B$2="High/Low",LOOKUP(E18,Refs!D:D,Refs!H:H),IF(B$2="Odd/Even",LOOKUP(E18,Refs!D:D,Refs!J:J),""))))</f>
        <v>Low</v>
      </c>
      <c r="I18">
        <f t="shared" ca="1" si="3"/>
        <v>1</v>
      </c>
      <c r="J18">
        <f ca="1">IF(E17="","",IF(G18="","",IF(AND(Q17&gt;1,O17+P17&gt;=$B$4),$B$4,IF(Q17=1,O17,O17+P17))))</f>
        <v>6</v>
      </c>
      <c r="K18">
        <f t="shared" ca="1" si="4"/>
        <v>6</v>
      </c>
      <c r="L18">
        <f t="shared" ca="1" si="5"/>
        <v>-5</v>
      </c>
      <c r="M18">
        <f t="shared" ca="1" si="6"/>
        <v>0</v>
      </c>
      <c r="N18">
        <f ca="1">IF(E17="","",IF(OR(AND($A$6="Yes",$M18&gt;$M17),AND($A$8="Yes",$O17+$P17&gt;=$B$4),AND($Q17&lt;=2,$I18=-1)),1,0))</f>
        <v>0</v>
      </c>
      <c r="O18">
        <f ca="1">IF(E18="","",R18)</f>
        <v>2</v>
      </c>
      <c r="P18">
        <f ca="1">IF(E18="","",MAX(R18:DM18))</f>
        <v>6</v>
      </c>
      <c r="Q18" s="2">
        <f ca="1">IF(E18="","",COUNTIF(R18:DM18,"&gt;0"))</f>
        <v>4</v>
      </c>
      <c r="R18" s="4">
        <f ca="1">IF(E17="","",IF($G18="",R17,IF($N18=1,LOOKUP(R$9,$A$12:$A$111,$B$12:$B$111),IF(AND($I18=-1,S$9=$Q17),"",IF($I18=-1,S17,IF($I18=1,R17))))))</f>
        <v>2</v>
      </c>
      <c r="S18">
        <f ca="1">IF($E17="","",IF($G18="",S17,IF(AND($N18=1,S$9&gt;$B$9),"",IF(AND($N18=1,S$9&lt;=$B$9),LOOKUP(S$9,$A$12:$A$111,$B$12:$B$111),IF(AND($I18=-1,T$9=$Q17),"",IF($I18=-1,T17,IF(AND($I18=1,R$9=$Q17),$K18,IF($I18=1,S17,""))))))))</f>
        <v>3</v>
      </c>
      <c r="T18">
        <f ca="1">IF($E17="","",IF($G18="",T17,IF(AND($N18=1,T$9&gt;$B$9),"",IF(AND($N18=1,T$9&lt;=$B$9),LOOKUP(T$9,$A$12:$A$111,$B$12:$B$111),IF(AND($I18=-1,U$9=$Q17),"",IF($I18=-1,U17,IF(AND($I18=1,S$9=$Q17),$K18,IF($I18=1,T17,""))))))))</f>
        <v>4</v>
      </c>
      <c r="U18">
        <f ca="1">IF($E17="","",IF($G18="",U17,IF(AND($N18=1,U$9&gt;$B$9),"",IF(AND($N18=1,U$9&lt;=$B$9),LOOKUP(U$9,$A$12:$A$111,$B$12:$B$111),IF(AND($I18=-1,V$9=$Q17),"",IF($I18=-1,V17,IF(AND($I18=1,T$9=$Q17),$K18,IF($I18=1,U17,""))))))))</f>
        <v>6</v>
      </c>
      <c r="V18" t="str">
        <f ca="1">IF($E17="","",IF($G18="",V17,IF(AND($N18=1,V$9&gt;$B$9),"",IF(AND($N18=1,V$9&lt;=$B$9),LOOKUP(V$9,$A$12:$A$111,$B$12:$B$111),IF(AND($I18=-1,W$9=$Q17),"",IF($I18=-1,W17,IF(AND($I18=1,U$9=$Q17),$K18,IF($I18=1,V17,""))))))))</f>
        <v/>
      </c>
      <c r="W18" t="str">
        <f ca="1">IF($E17="","",IF($G18="",W17,IF(AND($N18=1,W$9&gt;$B$9),"",IF(AND($N18=1,W$9&lt;=$B$9),LOOKUP(W$9,$A$12:$A$111,$B$12:$B$111),IF(AND($I18=-1,X$9=$Q17),"",IF($I18=-1,X17,IF(AND($I18=1,V$9=$Q17),$K18,IF($I18=1,W17,""))))))))</f>
        <v/>
      </c>
      <c r="X18" t="str">
        <f ca="1">IF($E17="","",IF($G18="",X17,IF(AND($N18=1,X$9&gt;$B$9),"",IF(AND($N18=1,X$9&lt;=$B$9),LOOKUP(X$9,$A$12:$A$111,$B$12:$B$111),IF(AND($I18=-1,Y$9=$Q17),"",IF($I18=-1,Y17,IF(AND($I18=1,W$9=$Q17),$K18,IF($I18=1,X17,""))))))))</f>
        <v/>
      </c>
      <c r="Y18" t="str">
        <f ca="1">IF($E17="","",IF($G18="",Y17,IF(AND($N18=1,Y$9&gt;$B$9),"",IF(AND($N18=1,Y$9&lt;=$B$9),LOOKUP(Y$9,$A$12:$A$111,$B$12:$B$111),IF(AND($I18=-1,Z$9=$Q17),"",IF($I18=-1,Z17,IF(AND($I18=1,X$9=$Q17),$K18,IF($I18=1,Y17,""))))))))</f>
        <v/>
      </c>
      <c r="Z18" t="str">
        <f ca="1">IF($E17="","",IF($G18="",Z17,IF(AND($N18=1,Z$9&gt;$B$9),"",IF(AND($N18=1,Z$9&lt;=$B$9),LOOKUP(Z$9,$A$12:$A$111,$B$12:$B$111),IF(AND($I18=-1,AA$9=$Q17),"",IF($I18=-1,AA17,IF(AND($I18=1,Y$9=$Q17),$K18,IF($I18=1,Z17,""))))))))</f>
        <v/>
      </c>
      <c r="AA18" t="str">
        <f ca="1">IF($E17="","",IF($G18="",AA17,IF(AND($N18=1,AA$9&gt;$B$9),"",IF(AND($N18=1,AA$9&lt;=$B$9),LOOKUP(AA$9,$A$12:$A$111,$B$12:$B$111),IF(AND($I18=-1,AB$9=$Q17),"",IF($I18=-1,AB17,IF(AND($I18=1,Z$9=$Q17),$K18,IF($I18=1,AA17,""))))))))</f>
        <v/>
      </c>
      <c r="AB18" t="str">
        <f ca="1">IF($E17="","",IF($G18="",AB17,IF(AND($N18=1,AB$9&gt;$B$9),"",IF(AND($N18=1,AB$9&lt;=$B$9),LOOKUP(AB$9,$A$12:$A$111,$B$12:$B$111),IF(AND($I18=-1,AC$9=$Q17),"",IF($I18=-1,AC17,IF(AND($I18=1,AA$9=$Q17),$K18,IF($I18=1,AB17,""))))))))</f>
        <v/>
      </c>
      <c r="AC18" t="str">
        <f ca="1">IF($E17="","",IF($G18="",AC17,IF(AND($N18=1,AC$9&gt;$B$9),"",IF(AND($N18=1,AC$9&lt;=$B$9),LOOKUP(AC$9,$A$12:$A$111,$B$12:$B$111),IF(AND($I18=-1,AD$9=$Q17),"",IF($I18=-1,AD17,IF(AND($I18=1,AB$9=$Q17),$K18,IF($I18=1,AC17,""))))))))</f>
        <v/>
      </c>
      <c r="AD18" t="str">
        <f ca="1">IF($E17="","",IF($G18="",AD17,IF(AND($N18=1,AD$9&gt;$B$9),"",IF(AND($N18=1,AD$9&lt;=$B$9),LOOKUP(AD$9,$A$12:$A$111,$B$12:$B$111),IF(AND($I18=-1,AE$9=$Q17),"",IF($I18=-1,AE17,IF(AND($I18=1,AC$9=$Q17),$K18,IF($I18=1,AD17,""))))))))</f>
        <v/>
      </c>
      <c r="AE18" t="str">
        <f ca="1">IF($E17="","",IF($G18="",AE17,IF(AND($N18=1,AE$9&gt;$B$9),"",IF(AND($N18=1,AE$9&lt;=$B$9),LOOKUP(AE$9,$A$12:$A$111,$B$12:$B$111),IF(AND($I18=-1,AF$9=$Q17),"",IF($I18=-1,AF17,IF(AND($I18=1,AD$9=$Q17),$K18,IF($I18=1,AE17,""))))))))</f>
        <v/>
      </c>
      <c r="AF18" t="str">
        <f ca="1">IF($E17="","",IF($G18="",AF17,IF(AND($N18=1,AF$9&gt;$B$9),"",IF(AND($N18=1,AF$9&lt;=$B$9),LOOKUP(AF$9,$A$12:$A$111,$B$12:$B$111),IF(AND($I18=-1,AG$9=$Q17),"",IF($I18=-1,AG17,IF(AND($I18=1,AE$9=$Q17),$K18,IF($I18=1,AF17,""))))))))</f>
        <v/>
      </c>
      <c r="AG18" t="str">
        <f ca="1">IF($E17="","",IF($G18="",AG17,IF(AND($N18=1,AG$9&gt;$B$9),"",IF(AND($N18=1,AG$9&lt;=$B$9),LOOKUP(AG$9,$A$12:$A$111,$B$12:$B$111),IF(AND($I18=-1,AH$9=$Q17),"",IF($I18=-1,AH17,IF(AND($I18=1,AF$9=$Q17),$K18,IF($I18=1,AG17,""))))))))</f>
        <v/>
      </c>
      <c r="AH18" t="str">
        <f ca="1">IF($E17="","",IF($G18="",AH17,IF(AND($N18=1,AH$9&gt;$B$9),"",IF(AND($N18=1,AH$9&lt;=$B$9),LOOKUP(AH$9,$A$12:$A$111,$B$12:$B$111),IF(AND($I18=-1,AI$9=$Q17),"",IF($I18=-1,AI17,IF(AND($I18=1,AG$9=$Q17),$K18,IF($I18=1,AH17,""))))))))</f>
        <v/>
      </c>
      <c r="AI18" t="str">
        <f ca="1">IF($E17="","",IF($G18="",AI17,IF(AND($N18=1,AI$9&gt;$B$9),"",IF(AND($N18=1,AI$9&lt;=$B$9),LOOKUP(AI$9,$A$12:$A$111,$B$12:$B$111),IF(AND($I18=-1,AJ$9=$Q17),"",IF($I18=-1,AJ17,IF(AND($I18=1,AH$9=$Q17),$K18,IF($I18=1,AI17,""))))))))</f>
        <v/>
      </c>
      <c r="AJ18" t="str">
        <f ca="1">IF($E17="","",IF($G18="",AJ17,IF(AND($N18=1,AJ$9&gt;$B$9),"",IF(AND($N18=1,AJ$9&lt;=$B$9),LOOKUP(AJ$9,$A$12:$A$111,$B$12:$B$111),IF(AND($I18=-1,AK$9=$Q17),"",IF($I18=-1,AK17,IF(AND($I18=1,AI$9=$Q17),$K18,IF($I18=1,AJ17,""))))))))</f>
        <v/>
      </c>
      <c r="AK18" t="str">
        <f ca="1">IF($E17="","",IF($G18="",AK17,IF(AND($N18=1,AK$9&gt;$B$9),"",IF(AND($N18=1,AK$9&lt;=$B$9),LOOKUP(AK$9,$A$12:$A$111,$B$12:$B$111),IF(AND($I18=-1,AL$9=$Q17),"",IF($I18=-1,AL17,IF(AND($I18=1,AJ$9=$Q17),$K18,IF($I18=1,AK17,""))))))))</f>
        <v/>
      </c>
      <c r="AL18" t="str">
        <f ca="1">IF($E17="","",IF($G18="",AL17,IF(AND($N18=1,AL$9&gt;$B$9),"",IF(AND($N18=1,AL$9&lt;=$B$9),LOOKUP(AL$9,$A$12:$A$111,$B$12:$B$111),IF(AND($I18=-1,AM$9=$Q17),"",IF($I18=-1,AM17,IF(AND($I18=1,AK$9=$Q17),$K18,IF($I18=1,AL17,""))))))))</f>
        <v/>
      </c>
      <c r="AM18" t="str">
        <f ca="1">IF($E17="","",IF($G18="",AM17,IF(AND($N18=1,AM$9&gt;$B$9),"",IF(AND($N18=1,AM$9&lt;=$B$9),LOOKUP(AM$9,$A$12:$A$111,$B$12:$B$111),IF(AND($I18=-1,AN$9=$Q17),"",IF($I18=-1,AN17,IF(AND($I18=1,AL$9=$Q17),$K18,IF($I18=1,AM17,""))))))))</f>
        <v/>
      </c>
      <c r="AN18" t="str">
        <f ca="1">IF($E17="","",IF($G18="",AN17,IF(AND($N18=1,AN$9&gt;$B$9),"",IF(AND($N18=1,AN$9&lt;=$B$9),LOOKUP(AN$9,$A$12:$A$111,$B$12:$B$111),IF(AND($I18=-1,AO$9=$Q17),"",IF($I18=-1,AO17,IF(AND($I18=1,AM$9=$Q17),$K18,IF($I18=1,AN17,""))))))))</f>
        <v/>
      </c>
      <c r="AO18" t="str">
        <f ca="1">IF($E17="","",IF($G18="",AO17,IF(AND($N18=1,AO$9&gt;$B$9),"",IF(AND($N18=1,AO$9&lt;=$B$9),LOOKUP(AO$9,$A$12:$A$111,$B$12:$B$111),IF(AND($I18=-1,AP$9=$Q17),"",IF($I18=-1,AP17,IF(AND($I18=1,AN$9=$Q17),$K18,IF($I18=1,AO17,""))))))))</f>
        <v/>
      </c>
      <c r="AP18" t="str">
        <f ca="1">IF($E17="","",IF($G18="",AP17,IF(AND($N18=1,AP$9&gt;$B$9),"",IF(AND($N18=1,AP$9&lt;=$B$9),LOOKUP(AP$9,$A$12:$A$111,$B$12:$B$111),IF(AND($I18=-1,AQ$9=$Q17),"",IF($I18=-1,AQ17,IF(AND($I18=1,AO$9=$Q17),$K18,IF($I18=1,AP17,""))))))))</f>
        <v/>
      </c>
      <c r="AQ18" t="str">
        <f ca="1">IF($E17="","",IF($G18="",AQ17,IF(AND($N18=1,AQ$9&gt;$B$9),"",IF(AND($N18=1,AQ$9&lt;=$B$9),LOOKUP(AQ$9,$A$12:$A$111,$B$12:$B$111),IF(AND($I18=-1,AR$9=$Q17),"",IF($I18=-1,AR17,IF(AND($I18=1,AP$9=$Q17),$K18,IF($I18=1,AQ17,""))))))))</f>
        <v/>
      </c>
      <c r="AR18" t="str">
        <f ca="1">IF($E17="","",IF($G18="",AR17,IF(AND($N18=1,AR$9&gt;$B$9),"",IF(AND($N18=1,AR$9&lt;=$B$9),LOOKUP(AR$9,$A$12:$A$111,$B$12:$B$111),IF(AND($I18=-1,AS$9=$Q17),"",IF($I18=-1,AS17,IF(AND($I18=1,AQ$9=$Q17),$K18,IF($I18=1,AR17,""))))))))</f>
        <v/>
      </c>
      <c r="AS18" t="str">
        <f ca="1">IF($E17="","",IF($G18="",AS17,IF(AND($N18=1,AS$9&gt;$B$9),"",IF(AND($N18=1,AS$9&lt;=$B$9),LOOKUP(AS$9,$A$12:$A$111,$B$12:$B$111),IF(AND($I18=-1,AT$9=$Q17),"",IF($I18=-1,AT17,IF(AND($I18=1,AR$9=$Q17),$K18,IF($I18=1,AS17,""))))))))</f>
        <v/>
      </c>
      <c r="AT18" t="str">
        <f ca="1">IF($E17="","",IF($G18="",AT17,IF(AND($N18=1,AT$9&gt;$B$9),"",IF(AND($N18=1,AT$9&lt;=$B$9),LOOKUP(AT$9,$A$12:$A$111,$B$12:$B$111),IF(AND($I18=-1,AU$9=$Q17),"",IF($I18=-1,AU17,IF(AND($I18=1,AS$9=$Q17),$K18,IF($I18=1,AT17,""))))))))</f>
        <v/>
      </c>
      <c r="AU18" t="str">
        <f ca="1">IF($E17="","",IF($G18="",AU17,IF(AND($N18=1,AU$9&gt;$B$9),"",IF(AND($N18=1,AU$9&lt;=$B$9),LOOKUP(AU$9,$A$12:$A$111,$B$12:$B$111),IF(AND($I18=-1,AV$9=$Q17),"",IF($I18=-1,AV17,IF(AND($I18=1,AT$9=$Q17),$K18,IF($I18=1,AU17,""))))))))</f>
        <v/>
      </c>
      <c r="AV18" t="str">
        <f ca="1">IF($E17="","",IF($G18="",AV17,IF(AND($N18=1,AV$9&gt;$B$9),"",IF(AND($N18=1,AV$9&lt;=$B$9),LOOKUP(AV$9,$A$12:$A$111,$B$12:$B$111),IF(AND($I18=-1,AW$9=$Q17),"",IF($I18=-1,AW17,IF(AND($I18=1,AU$9=$Q17),$K18,IF($I18=1,AV17,""))))))))</f>
        <v/>
      </c>
      <c r="AW18" t="str">
        <f ca="1">IF($E17="","",IF($G18="",AW17,IF(AND($N18=1,AW$9&gt;$B$9),"",IF(AND($N18=1,AW$9&lt;=$B$9),LOOKUP(AW$9,$A$12:$A$111,$B$12:$B$111),IF(AND($I18=-1,AX$9=$Q17),"",IF($I18=-1,AX17,IF(AND($I18=1,AV$9=$Q17),$K18,IF($I18=1,AW17,""))))))))</f>
        <v/>
      </c>
      <c r="AX18" t="str">
        <f ca="1">IF($E17="","",IF($G18="",AX17,IF(AND($N18=1,AX$9&gt;$B$9),"",IF(AND($N18=1,AX$9&lt;=$B$9),LOOKUP(AX$9,$A$12:$A$111,$B$12:$B$111),IF(AND($I18=-1,AY$9=$Q17),"",IF($I18=-1,AY17,IF(AND($I18=1,AW$9=$Q17),$K18,IF($I18=1,AX17,""))))))))</f>
        <v/>
      </c>
      <c r="AY18" t="str">
        <f ca="1">IF($E17="","",IF($G18="",AY17,IF(AND($N18=1,AY$9&gt;$B$9),"",IF(AND($N18=1,AY$9&lt;=$B$9),LOOKUP(AY$9,$A$12:$A$111,$B$12:$B$111),IF(AND($I18=-1,AZ$9=$Q17),"",IF($I18=-1,AZ17,IF(AND($I18=1,AX$9=$Q17),$K18,IF($I18=1,AY17,""))))))))</f>
        <v/>
      </c>
      <c r="AZ18" t="str">
        <f ca="1">IF($E17="","",IF($G18="",AZ17,IF(AND($N18=1,AZ$9&gt;$B$9),"",IF(AND($N18=1,AZ$9&lt;=$B$9),LOOKUP(AZ$9,$A$12:$A$111,$B$12:$B$111),IF(AND($I18=-1,BA$9=$Q17),"",IF($I18=-1,BA17,IF(AND($I18=1,AY$9=$Q17),$K18,IF($I18=1,AZ17,""))))))))</f>
        <v/>
      </c>
      <c r="BA18" t="str">
        <f ca="1">IF($E17="","",IF($G18="",BA17,IF(AND($N18=1,BA$9&gt;$B$9),"",IF(AND($N18=1,BA$9&lt;=$B$9),LOOKUP(BA$9,$A$12:$A$111,$B$12:$B$111),IF(AND($I18=-1,BB$9=$Q17),"",IF($I18=-1,BB17,IF(AND($I18=1,AZ$9=$Q17),$K18,IF($I18=1,BA17,""))))))))</f>
        <v/>
      </c>
      <c r="BB18" t="str">
        <f ca="1">IF($E17="","",IF($G18="",BB17,IF(AND($N18=1,BB$9&gt;$B$9),"",IF(AND($N18=1,BB$9&lt;=$B$9),LOOKUP(BB$9,$A$12:$A$111,$B$12:$B$111),IF(AND($I18=-1,BC$9=$Q17),"",IF($I18=-1,BC17,IF(AND($I18=1,BA$9=$Q17),$K18,IF($I18=1,BB17,""))))))))</f>
        <v/>
      </c>
      <c r="BC18" t="str">
        <f ca="1">IF($E17="","",IF($G18="",BC17,IF(AND($N18=1,BC$9&gt;$B$9),"",IF(AND($N18=1,BC$9&lt;=$B$9),LOOKUP(BC$9,$A$12:$A$111,$B$12:$B$111),IF(AND($I18=-1,BD$9=$Q17),"",IF($I18=-1,BD17,IF(AND($I18=1,BB$9=$Q17),$K18,IF($I18=1,BC17,""))))))))</f>
        <v/>
      </c>
      <c r="BD18" t="str">
        <f ca="1">IF($E17="","",IF($G18="",BD17,IF(AND($N18=1,BD$9&gt;$B$9),"",IF(AND($N18=1,BD$9&lt;=$B$9),LOOKUP(BD$9,$A$12:$A$111,$B$12:$B$111),IF(AND($I18=-1,BE$9=$Q17),"",IF($I18=-1,BE17,IF(AND($I18=1,BC$9=$Q17),$K18,IF($I18=1,BD17,""))))))))</f>
        <v/>
      </c>
      <c r="BE18" t="str">
        <f ca="1">IF($E17="","",IF($G18="",BE17,IF(AND($N18=1,BE$9&gt;$B$9),"",IF(AND($N18=1,BE$9&lt;=$B$9),LOOKUP(BE$9,$A$12:$A$111,$B$12:$B$111),IF(AND($I18=-1,BF$9=$Q17),"",IF($I18=-1,BF17,IF(AND($I18=1,BD$9=$Q17),$K18,IF($I18=1,BE17,""))))))))</f>
        <v/>
      </c>
      <c r="BF18" t="str">
        <f ca="1">IF($E17="","",IF($G18="",BF17,IF(AND($N18=1,BF$9&gt;$B$9),"",IF(AND($N18=1,BF$9&lt;=$B$9),LOOKUP(BF$9,$A$12:$A$111,$B$12:$B$111),IF(AND($I18=-1,BG$9=$Q17),"",IF($I18=-1,BG17,IF(AND($I18=1,BE$9=$Q17),$K18,IF($I18=1,BF17,""))))))))</f>
        <v/>
      </c>
      <c r="BG18" t="str">
        <f ca="1">IF($E17="","",IF($G18="",BG17,IF(AND($N18=1,BG$9&gt;$B$9),"",IF(AND($N18=1,BG$9&lt;=$B$9),LOOKUP(BG$9,$A$12:$A$111,$B$12:$B$111),IF(AND($I18=-1,BH$9=$Q17),"",IF($I18=-1,BH17,IF(AND($I18=1,BF$9=$Q17),$K18,IF($I18=1,BG17,""))))))))</f>
        <v/>
      </c>
      <c r="BH18" t="str">
        <f ca="1">IF($E17="","",IF($G18="",BH17,IF(AND($N18=1,BH$9&gt;$B$9),"",IF(AND($N18=1,BH$9&lt;=$B$9),LOOKUP(BH$9,$A$12:$A$111,$B$12:$B$111),IF(AND($I18=-1,BI$9=$Q17),"",IF($I18=-1,BI17,IF(AND($I18=1,BG$9=$Q17),$K18,IF($I18=1,BH17,""))))))))</f>
        <v/>
      </c>
      <c r="BI18" t="str">
        <f ca="1">IF($E17="","",IF($G18="",BI17,IF(AND($N18=1,BI$9&gt;$B$9),"",IF(AND($N18=1,BI$9&lt;=$B$9),LOOKUP(BI$9,$A$12:$A$111,$B$12:$B$111),IF(AND($I18=-1,BJ$9=$Q17),"",IF($I18=-1,BJ17,IF(AND($I18=1,BH$9=$Q17),$K18,IF($I18=1,BI17,""))))))))</f>
        <v/>
      </c>
      <c r="BJ18" t="str">
        <f ca="1">IF($E17="","",IF($G18="",BJ17,IF(AND($N18=1,BJ$9&gt;$B$9),"",IF(AND($N18=1,BJ$9&lt;=$B$9),LOOKUP(BJ$9,$A$12:$A$111,$B$12:$B$111),IF(AND($I18=-1,BK$9=$Q17),"",IF($I18=-1,BK17,IF(AND($I18=1,BI$9=$Q17),$K18,IF($I18=1,BJ17,""))))))))</f>
        <v/>
      </c>
      <c r="BK18" t="str">
        <f ca="1">IF($E17="","",IF($G18="",BK17,IF(AND($N18=1,BK$9&gt;$B$9),"",IF(AND($N18=1,BK$9&lt;=$B$9),LOOKUP(BK$9,$A$12:$A$111,$B$12:$B$111),IF(AND($I18=-1,BL$9=$Q17),"",IF($I18=-1,BL17,IF(AND($I18=1,BJ$9=$Q17),$K18,IF($I18=1,BK17,""))))))))</f>
        <v/>
      </c>
      <c r="BL18" t="str">
        <f ca="1">IF($E17="","",IF($G18="",BL17,IF(AND($N18=1,BL$9&gt;$B$9),"",IF(AND($N18=1,BL$9&lt;=$B$9),LOOKUP(BL$9,$A$12:$A$111,$B$12:$B$111),IF(AND($I18=-1,BM$9=$Q17),"",IF($I18=-1,BM17,IF(AND($I18=1,BK$9=$Q17),$K18,IF($I18=1,BL17,""))))))))</f>
        <v/>
      </c>
      <c r="BM18" t="str">
        <f ca="1">IF($E17="","",IF($G18="",BM17,IF(AND($N18=1,BM$9&gt;$B$9),"",IF(AND($N18=1,BM$9&lt;=$B$9),LOOKUP(BM$9,$A$12:$A$111,$B$12:$B$111),IF(AND($I18=-1,BN$9=$Q17),"",IF($I18=-1,BN17,IF(AND($I18=1,BL$9=$Q17),$K18,IF($I18=1,BM17,""))))))))</f>
        <v/>
      </c>
      <c r="BN18" t="str">
        <f ca="1">IF($E17="","",IF($G18="",BN17,IF(AND($N18=1,BN$9&gt;$B$9),"",IF(AND($N18=1,BN$9&lt;=$B$9),LOOKUP(BN$9,$A$12:$A$111,$B$12:$B$111),IF(AND($I18=-1,BO$9=$Q17),"",IF($I18=-1,BO17,IF(AND($I18=1,BM$9=$Q17),$K18,IF($I18=1,BN17,""))))))))</f>
        <v/>
      </c>
      <c r="BO18">
        <f ca="1">IF($E17="","",IF($G18="",BO17,IF(AND($N18=1,BO$9&gt;$B$9),"",IF(AND($N18=1,BO$9&lt;=$B$9),LOOKUP(BO$9,$A$12:$A$111,$B$12:$B$111),IF(AND($I18=-1,BP$9=$Q17),"",IF($I18=-1,BP17,IF(AND($I18=1,BN$9=$Q17),$K18,IF($I18=1,BO17,""))))))))</f>
        <v>0</v>
      </c>
    </row>
    <row r="19" spans="1:67" x14ac:dyDescent="0.25">
      <c r="A19" s="10">
        <v>8</v>
      </c>
      <c r="B19" s="12"/>
      <c r="D19" s="4">
        <v>9</v>
      </c>
      <c r="E19" s="1">
        <f t="shared" ca="1" si="2"/>
        <v>15</v>
      </c>
      <c r="G19" t="str">
        <f ca="1">IF(E18="","",IF($B$3=Refs!$B$17,RevLab!F19,IF(AND(B$3="Last",H18="Zero"),G18,IF(B$3="Last",H18,IF(B$3="2nd last","",IF(AND(B$3="Opposite",H18="Zero"),G18,IF(AND(B$3="Opposite",H18="Red"),"Black",IF(AND(B$3="Opposite",H18="Black"),"Red",IF(AND(B$3="Opposite",H18="Odd"),"Even",IF(AND(B$3="Opposite",H18="Even"),"Odd",IF(AND(B$3="Opposite",H18="High"),"Low",IF(AND(B$3="Opposite",H18="Low"),"High",IF(COUNTIF(Refs!$E$5:$I$6,B$3)=1,RevLab!B$3,"")))))))))))))</f>
        <v>Low</v>
      </c>
      <c r="H19" t="str">
        <f ca="1">IF(E19="","",IF(B$2="Red/Black",LOOKUP(E19,Refs!D:D,Refs!F:F),IF(B$2="High/Low",LOOKUP(E19,Refs!D:D,Refs!H:H),IF(B$2="Odd/Even",LOOKUP(E19,Refs!D:D,Refs!J:J),""))))</f>
        <v>Low</v>
      </c>
      <c r="I19">
        <f t="shared" ca="1" si="3"/>
        <v>1</v>
      </c>
      <c r="J19">
        <f ca="1">IF(E18="","",IF(G19="","",IF(AND(Q18&gt;1,O18+P18&gt;=$B$4),$B$4,IF(Q18=1,O18,O18+P18))))</f>
        <v>8</v>
      </c>
      <c r="K19">
        <f t="shared" ca="1" si="4"/>
        <v>8</v>
      </c>
      <c r="L19">
        <f t="shared" ca="1" si="5"/>
        <v>3</v>
      </c>
      <c r="M19">
        <f t="shared" ca="1" si="6"/>
        <v>3</v>
      </c>
      <c r="N19">
        <f ca="1">IF(E18="","",IF(OR(AND($A$6="Yes",$M19&gt;$M18),AND($A$8="Yes",$O18+$P18&gt;=$B$4),AND($Q18&lt;=2,$I19=-1)),1,0))</f>
        <v>0</v>
      </c>
      <c r="O19">
        <f ca="1">IF(E19="","",R19)</f>
        <v>2</v>
      </c>
      <c r="P19">
        <f ca="1">IF(E19="","",MAX(R19:DM19))</f>
        <v>8</v>
      </c>
      <c r="Q19" s="2">
        <f ca="1">IF(E19="","",COUNTIF(R19:DM19,"&gt;0"))</f>
        <v>5</v>
      </c>
      <c r="R19" s="4">
        <f ca="1">IF(E18="","",IF($G19="",R18,IF($N19=1,LOOKUP(R$9,$A$12:$A$111,$B$12:$B$111),IF(AND($I19=-1,S$9=$Q18),"",IF($I19=-1,S18,IF($I19=1,R18))))))</f>
        <v>2</v>
      </c>
      <c r="S19">
        <f ca="1">IF($E18="","",IF($G19="",S18,IF(AND($N19=1,S$9&gt;$B$9),"",IF(AND($N19=1,S$9&lt;=$B$9),LOOKUP(S$9,$A$12:$A$111,$B$12:$B$111),IF(AND($I19=-1,T$9=$Q18),"",IF($I19=-1,T18,IF(AND($I19=1,R$9=$Q18),$K19,IF($I19=1,S18,""))))))))</f>
        <v>3</v>
      </c>
      <c r="T19">
        <f ca="1">IF($E18="","",IF($G19="",T18,IF(AND($N19=1,T$9&gt;$B$9),"",IF(AND($N19=1,T$9&lt;=$B$9),LOOKUP(T$9,$A$12:$A$111,$B$12:$B$111),IF(AND($I19=-1,U$9=$Q18),"",IF($I19=-1,U18,IF(AND($I19=1,S$9=$Q18),$K19,IF($I19=1,T18,""))))))))</f>
        <v>4</v>
      </c>
      <c r="U19">
        <f ca="1">IF($E18="","",IF($G19="",U18,IF(AND($N19=1,U$9&gt;$B$9),"",IF(AND($N19=1,U$9&lt;=$B$9),LOOKUP(U$9,$A$12:$A$111,$B$12:$B$111),IF(AND($I19=-1,V$9=$Q18),"",IF($I19=-1,V18,IF(AND($I19=1,T$9=$Q18),$K19,IF($I19=1,U18,""))))))))</f>
        <v>6</v>
      </c>
      <c r="V19">
        <f ca="1">IF($E18="","",IF($G19="",V18,IF(AND($N19=1,V$9&gt;$B$9),"",IF(AND($N19=1,V$9&lt;=$B$9),LOOKUP(V$9,$A$12:$A$111,$B$12:$B$111),IF(AND($I19=-1,W$9=$Q18),"",IF($I19=-1,W18,IF(AND($I19=1,U$9=$Q18),$K19,IF($I19=1,V18,""))))))))</f>
        <v>8</v>
      </c>
      <c r="W19" t="str">
        <f ca="1">IF($E18="","",IF($G19="",W18,IF(AND($N19=1,W$9&gt;$B$9),"",IF(AND($N19=1,W$9&lt;=$B$9),LOOKUP(W$9,$A$12:$A$111,$B$12:$B$111),IF(AND($I19=-1,X$9=$Q18),"",IF($I19=-1,X18,IF(AND($I19=1,V$9=$Q18),$K19,IF($I19=1,W18,""))))))))</f>
        <v/>
      </c>
      <c r="X19" t="str">
        <f ca="1">IF($E18="","",IF($G19="",X18,IF(AND($N19=1,X$9&gt;$B$9),"",IF(AND($N19=1,X$9&lt;=$B$9),LOOKUP(X$9,$A$12:$A$111,$B$12:$B$111),IF(AND($I19=-1,Y$9=$Q18),"",IF($I19=-1,Y18,IF(AND($I19=1,W$9=$Q18),$K19,IF($I19=1,X18,""))))))))</f>
        <v/>
      </c>
      <c r="Y19" t="str">
        <f ca="1">IF($E18="","",IF($G19="",Y18,IF(AND($N19=1,Y$9&gt;$B$9),"",IF(AND($N19=1,Y$9&lt;=$B$9),LOOKUP(Y$9,$A$12:$A$111,$B$12:$B$111),IF(AND($I19=-1,Z$9=$Q18),"",IF($I19=-1,Z18,IF(AND($I19=1,X$9=$Q18),$K19,IF($I19=1,Y18,""))))))))</f>
        <v/>
      </c>
      <c r="Z19" t="str">
        <f ca="1">IF($E18="","",IF($G19="",Z18,IF(AND($N19=1,Z$9&gt;$B$9),"",IF(AND($N19=1,Z$9&lt;=$B$9),LOOKUP(Z$9,$A$12:$A$111,$B$12:$B$111),IF(AND($I19=-1,AA$9=$Q18),"",IF($I19=-1,AA18,IF(AND($I19=1,Y$9=$Q18),$K19,IF($I19=1,Z18,""))))))))</f>
        <v/>
      </c>
      <c r="AA19" t="str">
        <f ca="1">IF($E18="","",IF($G19="",AA18,IF(AND($N19=1,AA$9&gt;$B$9),"",IF(AND($N19=1,AA$9&lt;=$B$9),LOOKUP(AA$9,$A$12:$A$111,$B$12:$B$111),IF(AND($I19=-1,AB$9=$Q18),"",IF($I19=-1,AB18,IF(AND($I19=1,Z$9=$Q18),$K19,IF($I19=1,AA18,""))))))))</f>
        <v/>
      </c>
      <c r="AB19" t="str">
        <f ca="1">IF($E18="","",IF($G19="",AB18,IF(AND($N19=1,AB$9&gt;$B$9),"",IF(AND($N19=1,AB$9&lt;=$B$9),LOOKUP(AB$9,$A$12:$A$111,$B$12:$B$111),IF(AND($I19=-1,AC$9=$Q18),"",IF($I19=-1,AC18,IF(AND($I19=1,AA$9=$Q18),$K19,IF($I19=1,AB18,""))))))))</f>
        <v/>
      </c>
      <c r="AC19" t="str">
        <f ca="1">IF($E18="","",IF($G19="",AC18,IF(AND($N19=1,AC$9&gt;$B$9),"",IF(AND($N19=1,AC$9&lt;=$B$9),LOOKUP(AC$9,$A$12:$A$111,$B$12:$B$111),IF(AND($I19=-1,AD$9=$Q18),"",IF($I19=-1,AD18,IF(AND($I19=1,AB$9=$Q18),$K19,IF($I19=1,AC18,""))))))))</f>
        <v/>
      </c>
      <c r="AD19" t="str">
        <f ca="1">IF($E18="","",IF($G19="",AD18,IF(AND($N19=1,AD$9&gt;$B$9),"",IF(AND($N19=1,AD$9&lt;=$B$9),LOOKUP(AD$9,$A$12:$A$111,$B$12:$B$111),IF(AND($I19=-1,AE$9=$Q18),"",IF($I19=-1,AE18,IF(AND($I19=1,AC$9=$Q18),$K19,IF($I19=1,AD18,""))))))))</f>
        <v/>
      </c>
      <c r="AE19" t="str">
        <f ca="1">IF($E18="","",IF($G19="",AE18,IF(AND($N19=1,AE$9&gt;$B$9),"",IF(AND($N19=1,AE$9&lt;=$B$9),LOOKUP(AE$9,$A$12:$A$111,$B$12:$B$111),IF(AND($I19=-1,AF$9=$Q18),"",IF($I19=-1,AF18,IF(AND($I19=1,AD$9=$Q18),$K19,IF($I19=1,AE18,""))))))))</f>
        <v/>
      </c>
      <c r="AF19" t="str">
        <f ca="1">IF($E18="","",IF($G19="",AF18,IF(AND($N19=1,AF$9&gt;$B$9),"",IF(AND($N19=1,AF$9&lt;=$B$9),LOOKUP(AF$9,$A$12:$A$111,$B$12:$B$111),IF(AND($I19=-1,AG$9=$Q18),"",IF($I19=-1,AG18,IF(AND($I19=1,AE$9=$Q18),$K19,IF($I19=1,AF18,""))))))))</f>
        <v/>
      </c>
      <c r="AG19" t="str">
        <f ca="1">IF($E18="","",IF($G19="",AG18,IF(AND($N19=1,AG$9&gt;$B$9),"",IF(AND($N19=1,AG$9&lt;=$B$9),LOOKUP(AG$9,$A$12:$A$111,$B$12:$B$111),IF(AND($I19=-1,AH$9=$Q18),"",IF($I19=-1,AH18,IF(AND($I19=1,AF$9=$Q18),$K19,IF($I19=1,AG18,""))))))))</f>
        <v/>
      </c>
      <c r="AH19" t="str">
        <f ca="1">IF($E18="","",IF($G19="",AH18,IF(AND($N19=1,AH$9&gt;$B$9),"",IF(AND($N19=1,AH$9&lt;=$B$9),LOOKUP(AH$9,$A$12:$A$111,$B$12:$B$111),IF(AND($I19=-1,AI$9=$Q18),"",IF($I19=-1,AI18,IF(AND($I19=1,AG$9=$Q18),$K19,IF($I19=1,AH18,""))))))))</f>
        <v/>
      </c>
      <c r="AI19" t="str">
        <f ca="1">IF($E18="","",IF($G19="",AI18,IF(AND($N19=1,AI$9&gt;$B$9),"",IF(AND($N19=1,AI$9&lt;=$B$9),LOOKUP(AI$9,$A$12:$A$111,$B$12:$B$111),IF(AND($I19=-1,AJ$9=$Q18),"",IF($I19=-1,AJ18,IF(AND($I19=1,AH$9=$Q18),$K19,IF($I19=1,AI18,""))))))))</f>
        <v/>
      </c>
      <c r="AJ19" t="str">
        <f ca="1">IF($E18="","",IF($G19="",AJ18,IF(AND($N19=1,AJ$9&gt;$B$9),"",IF(AND($N19=1,AJ$9&lt;=$B$9),LOOKUP(AJ$9,$A$12:$A$111,$B$12:$B$111),IF(AND($I19=-1,AK$9=$Q18),"",IF($I19=-1,AK18,IF(AND($I19=1,AI$9=$Q18),$K19,IF($I19=1,AJ18,""))))))))</f>
        <v/>
      </c>
      <c r="AK19" t="str">
        <f ca="1">IF($E18="","",IF($G19="",AK18,IF(AND($N19=1,AK$9&gt;$B$9),"",IF(AND($N19=1,AK$9&lt;=$B$9),LOOKUP(AK$9,$A$12:$A$111,$B$12:$B$111),IF(AND($I19=-1,AL$9=$Q18),"",IF($I19=-1,AL18,IF(AND($I19=1,AJ$9=$Q18),$K19,IF($I19=1,AK18,""))))))))</f>
        <v/>
      </c>
      <c r="AL19" t="str">
        <f ca="1">IF($E18="","",IF($G19="",AL18,IF(AND($N19=1,AL$9&gt;$B$9),"",IF(AND($N19=1,AL$9&lt;=$B$9),LOOKUP(AL$9,$A$12:$A$111,$B$12:$B$111),IF(AND($I19=-1,AM$9=$Q18),"",IF($I19=-1,AM18,IF(AND($I19=1,AK$9=$Q18),$K19,IF($I19=1,AL18,""))))))))</f>
        <v/>
      </c>
      <c r="AM19" t="str">
        <f ca="1">IF($E18="","",IF($G19="",AM18,IF(AND($N19=1,AM$9&gt;$B$9),"",IF(AND($N19=1,AM$9&lt;=$B$9),LOOKUP(AM$9,$A$12:$A$111,$B$12:$B$111),IF(AND($I19=-1,AN$9=$Q18),"",IF($I19=-1,AN18,IF(AND($I19=1,AL$9=$Q18),$K19,IF($I19=1,AM18,""))))))))</f>
        <v/>
      </c>
      <c r="AN19" t="str">
        <f ca="1">IF($E18="","",IF($G19="",AN18,IF(AND($N19=1,AN$9&gt;$B$9),"",IF(AND($N19=1,AN$9&lt;=$B$9),LOOKUP(AN$9,$A$12:$A$111,$B$12:$B$111),IF(AND($I19=-1,AO$9=$Q18),"",IF($I19=-1,AO18,IF(AND($I19=1,AM$9=$Q18),$K19,IF($I19=1,AN18,""))))))))</f>
        <v/>
      </c>
      <c r="AO19" t="str">
        <f ca="1">IF($E18="","",IF($G19="",AO18,IF(AND($N19=1,AO$9&gt;$B$9),"",IF(AND($N19=1,AO$9&lt;=$B$9),LOOKUP(AO$9,$A$12:$A$111,$B$12:$B$111),IF(AND($I19=-1,AP$9=$Q18),"",IF($I19=-1,AP18,IF(AND($I19=1,AN$9=$Q18),$K19,IF($I19=1,AO18,""))))))))</f>
        <v/>
      </c>
      <c r="AP19" t="str">
        <f ca="1">IF($E18="","",IF($G19="",AP18,IF(AND($N19=1,AP$9&gt;$B$9),"",IF(AND($N19=1,AP$9&lt;=$B$9),LOOKUP(AP$9,$A$12:$A$111,$B$12:$B$111),IF(AND($I19=-1,AQ$9=$Q18),"",IF($I19=-1,AQ18,IF(AND($I19=1,AO$9=$Q18),$K19,IF($I19=1,AP18,""))))))))</f>
        <v/>
      </c>
      <c r="AQ19" t="str">
        <f ca="1">IF($E18="","",IF($G19="",AQ18,IF(AND($N19=1,AQ$9&gt;$B$9),"",IF(AND($N19=1,AQ$9&lt;=$B$9),LOOKUP(AQ$9,$A$12:$A$111,$B$12:$B$111),IF(AND($I19=-1,AR$9=$Q18),"",IF($I19=-1,AR18,IF(AND($I19=1,AP$9=$Q18),$K19,IF($I19=1,AQ18,""))))))))</f>
        <v/>
      </c>
      <c r="AR19" t="str">
        <f ca="1">IF($E18="","",IF($G19="",AR18,IF(AND($N19=1,AR$9&gt;$B$9),"",IF(AND($N19=1,AR$9&lt;=$B$9),LOOKUP(AR$9,$A$12:$A$111,$B$12:$B$111),IF(AND($I19=-1,AS$9=$Q18),"",IF($I19=-1,AS18,IF(AND($I19=1,AQ$9=$Q18),$K19,IF($I19=1,AR18,""))))))))</f>
        <v/>
      </c>
      <c r="AS19" t="str">
        <f ca="1">IF($E18="","",IF($G19="",AS18,IF(AND($N19=1,AS$9&gt;$B$9),"",IF(AND($N19=1,AS$9&lt;=$B$9),LOOKUP(AS$9,$A$12:$A$111,$B$12:$B$111),IF(AND($I19=-1,AT$9=$Q18),"",IF($I19=-1,AT18,IF(AND($I19=1,AR$9=$Q18),$K19,IF($I19=1,AS18,""))))))))</f>
        <v/>
      </c>
      <c r="AT19" t="str">
        <f ca="1">IF($E18="","",IF($G19="",AT18,IF(AND($N19=1,AT$9&gt;$B$9),"",IF(AND($N19=1,AT$9&lt;=$B$9),LOOKUP(AT$9,$A$12:$A$111,$B$12:$B$111),IF(AND($I19=-1,AU$9=$Q18),"",IF($I19=-1,AU18,IF(AND($I19=1,AS$9=$Q18),$K19,IF($I19=1,AT18,""))))))))</f>
        <v/>
      </c>
      <c r="AU19" t="str">
        <f ca="1">IF($E18="","",IF($G19="",AU18,IF(AND($N19=1,AU$9&gt;$B$9),"",IF(AND($N19=1,AU$9&lt;=$B$9),LOOKUP(AU$9,$A$12:$A$111,$B$12:$B$111),IF(AND($I19=-1,AV$9=$Q18),"",IF($I19=-1,AV18,IF(AND($I19=1,AT$9=$Q18),$K19,IF($I19=1,AU18,""))))))))</f>
        <v/>
      </c>
      <c r="AV19" t="str">
        <f ca="1">IF($E18="","",IF($G19="",AV18,IF(AND($N19=1,AV$9&gt;$B$9),"",IF(AND($N19=1,AV$9&lt;=$B$9),LOOKUP(AV$9,$A$12:$A$111,$B$12:$B$111),IF(AND($I19=-1,AW$9=$Q18),"",IF($I19=-1,AW18,IF(AND($I19=1,AU$9=$Q18),$K19,IF($I19=1,AV18,""))))))))</f>
        <v/>
      </c>
      <c r="AW19" t="str">
        <f ca="1">IF($E18="","",IF($G19="",AW18,IF(AND($N19=1,AW$9&gt;$B$9),"",IF(AND($N19=1,AW$9&lt;=$B$9),LOOKUP(AW$9,$A$12:$A$111,$B$12:$B$111),IF(AND($I19=-1,AX$9=$Q18),"",IF($I19=-1,AX18,IF(AND($I19=1,AV$9=$Q18),$K19,IF($I19=1,AW18,""))))))))</f>
        <v/>
      </c>
      <c r="AX19" t="str">
        <f ca="1">IF($E18="","",IF($G19="",AX18,IF(AND($N19=1,AX$9&gt;$B$9),"",IF(AND($N19=1,AX$9&lt;=$B$9),LOOKUP(AX$9,$A$12:$A$111,$B$12:$B$111),IF(AND($I19=-1,AY$9=$Q18),"",IF($I19=-1,AY18,IF(AND($I19=1,AW$9=$Q18),$K19,IF($I19=1,AX18,""))))))))</f>
        <v/>
      </c>
      <c r="AY19" t="str">
        <f ca="1">IF($E18="","",IF($G19="",AY18,IF(AND($N19=1,AY$9&gt;$B$9),"",IF(AND($N19=1,AY$9&lt;=$B$9),LOOKUP(AY$9,$A$12:$A$111,$B$12:$B$111),IF(AND($I19=-1,AZ$9=$Q18),"",IF($I19=-1,AZ18,IF(AND($I19=1,AX$9=$Q18),$K19,IF($I19=1,AY18,""))))))))</f>
        <v/>
      </c>
      <c r="AZ19" t="str">
        <f ca="1">IF($E18="","",IF($G19="",AZ18,IF(AND($N19=1,AZ$9&gt;$B$9),"",IF(AND($N19=1,AZ$9&lt;=$B$9),LOOKUP(AZ$9,$A$12:$A$111,$B$12:$B$111),IF(AND($I19=-1,BA$9=$Q18),"",IF($I19=-1,BA18,IF(AND($I19=1,AY$9=$Q18),$K19,IF($I19=1,AZ18,""))))))))</f>
        <v/>
      </c>
      <c r="BA19" t="str">
        <f ca="1">IF($E18="","",IF($G19="",BA18,IF(AND($N19=1,BA$9&gt;$B$9),"",IF(AND($N19=1,BA$9&lt;=$B$9),LOOKUP(BA$9,$A$12:$A$111,$B$12:$B$111),IF(AND($I19=-1,BB$9=$Q18),"",IF($I19=-1,BB18,IF(AND($I19=1,AZ$9=$Q18),$K19,IF($I19=1,BA18,""))))))))</f>
        <v/>
      </c>
      <c r="BB19" t="str">
        <f ca="1">IF($E18="","",IF($G19="",BB18,IF(AND($N19=1,BB$9&gt;$B$9),"",IF(AND($N19=1,BB$9&lt;=$B$9),LOOKUP(BB$9,$A$12:$A$111,$B$12:$B$111),IF(AND($I19=-1,BC$9=$Q18),"",IF($I19=-1,BC18,IF(AND($I19=1,BA$9=$Q18),$K19,IF($I19=1,BB18,""))))))))</f>
        <v/>
      </c>
      <c r="BC19" t="str">
        <f ca="1">IF($E18="","",IF($G19="",BC18,IF(AND($N19=1,BC$9&gt;$B$9),"",IF(AND($N19=1,BC$9&lt;=$B$9),LOOKUP(BC$9,$A$12:$A$111,$B$12:$B$111),IF(AND($I19=-1,BD$9=$Q18),"",IF($I19=-1,BD18,IF(AND($I19=1,BB$9=$Q18),$K19,IF($I19=1,BC18,""))))))))</f>
        <v/>
      </c>
      <c r="BD19" t="str">
        <f ca="1">IF($E18="","",IF($G19="",BD18,IF(AND($N19=1,BD$9&gt;$B$9),"",IF(AND($N19=1,BD$9&lt;=$B$9),LOOKUP(BD$9,$A$12:$A$111,$B$12:$B$111),IF(AND($I19=-1,BE$9=$Q18),"",IF($I19=-1,BE18,IF(AND($I19=1,BC$9=$Q18),$K19,IF($I19=1,BD18,""))))))))</f>
        <v/>
      </c>
      <c r="BE19" t="str">
        <f ca="1">IF($E18="","",IF($G19="",BE18,IF(AND($N19=1,BE$9&gt;$B$9),"",IF(AND($N19=1,BE$9&lt;=$B$9),LOOKUP(BE$9,$A$12:$A$111,$B$12:$B$111),IF(AND($I19=-1,BF$9=$Q18),"",IF($I19=-1,BF18,IF(AND($I19=1,BD$9=$Q18),$K19,IF($I19=1,BE18,""))))))))</f>
        <v/>
      </c>
      <c r="BF19" t="str">
        <f ca="1">IF($E18="","",IF($G19="",BF18,IF(AND($N19=1,BF$9&gt;$B$9),"",IF(AND($N19=1,BF$9&lt;=$B$9),LOOKUP(BF$9,$A$12:$A$111,$B$12:$B$111),IF(AND($I19=-1,BG$9=$Q18),"",IF($I19=-1,BG18,IF(AND($I19=1,BE$9=$Q18),$K19,IF($I19=1,BF18,""))))))))</f>
        <v/>
      </c>
      <c r="BG19" t="str">
        <f ca="1">IF($E18="","",IF($G19="",BG18,IF(AND($N19=1,BG$9&gt;$B$9),"",IF(AND($N19=1,BG$9&lt;=$B$9),LOOKUP(BG$9,$A$12:$A$111,$B$12:$B$111),IF(AND($I19=-1,BH$9=$Q18),"",IF($I19=-1,BH18,IF(AND($I19=1,BF$9=$Q18),$K19,IF($I19=1,BG18,""))))))))</f>
        <v/>
      </c>
      <c r="BH19" t="str">
        <f ca="1">IF($E18="","",IF($G19="",BH18,IF(AND($N19=1,BH$9&gt;$B$9),"",IF(AND($N19=1,BH$9&lt;=$B$9),LOOKUP(BH$9,$A$12:$A$111,$B$12:$B$111),IF(AND($I19=-1,BI$9=$Q18),"",IF($I19=-1,BI18,IF(AND($I19=1,BG$9=$Q18),$K19,IF($I19=1,BH18,""))))))))</f>
        <v/>
      </c>
      <c r="BI19" t="str">
        <f ca="1">IF($E18="","",IF($G19="",BI18,IF(AND($N19=1,BI$9&gt;$B$9),"",IF(AND($N19=1,BI$9&lt;=$B$9),LOOKUP(BI$9,$A$12:$A$111,$B$12:$B$111),IF(AND($I19=-1,BJ$9=$Q18),"",IF($I19=-1,BJ18,IF(AND($I19=1,BH$9=$Q18),$K19,IF($I19=1,BI18,""))))))))</f>
        <v/>
      </c>
      <c r="BJ19" t="str">
        <f ca="1">IF($E18="","",IF($G19="",BJ18,IF(AND($N19=1,BJ$9&gt;$B$9),"",IF(AND($N19=1,BJ$9&lt;=$B$9),LOOKUP(BJ$9,$A$12:$A$111,$B$12:$B$111),IF(AND($I19=-1,BK$9=$Q18),"",IF($I19=-1,BK18,IF(AND($I19=1,BI$9=$Q18),$K19,IF($I19=1,BJ18,""))))))))</f>
        <v/>
      </c>
      <c r="BK19" t="str">
        <f ca="1">IF($E18="","",IF($G19="",BK18,IF(AND($N19=1,BK$9&gt;$B$9),"",IF(AND($N19=1,BK$9&lt;=$B$9),LOOKUP(BK$9,$A$12:$A$111,$B$12:$B$111),IF(AND($I19=-1,BL$9=$Q18),"",IF($I19=-1,BL18,IF(AND($I19=1,BJ$9=$Q18),$K19,IF($I19=1,BK18,""))))))))</f>
        <v/>
      </c>
      <c r="BL19" t="str">
        <f ca="1">IF($E18="","",IF($G19="",BL18,IF(AND($N19=1,BL$9&gt;$B$9),"",IF(AND($N19=1,BL$9&lt;=$B$9),LOOKUP(BL$9,$A$12:$A$111,$B$12:$B$111),IF(AND($I19=-1,BM$9=$Q18),"",IF($I19=-1,BM18,IF(AND($I19=1,BK$9=$Q18),$K19,IF($I19=1,BL18,""))))))))</f>
        <v/>
      </c>
      <c r="BM19" t="str">
        <f ca="1">IF($E18="","",IF($G19="",BM18,IF(AND($N19=1,BM$9&gt;$B$9),"",IF(AND($N19=1,BM$9&lt;=$B$9),LOOKUP(BM$9,$A$12:$A$111,$B$12:$B$111),IF(AND($I19=-1,BN$9=$Q18),"",IF($I19=-1,BN18,IF(AND($I19=1,BL$9=$Q18),$K19,IF($I19=1,BM18,""))))))))</f>
        <v/>
      </c>
      <c r="BN19" t="str">
        <f ca="1">IF($E18="","",IF($G19="",BN18,IF(AND($N19=1,BN$9&gt;$B$9),"",IF(AND($N19=1,BN$9&lt;=$B$9),LOOKUP(BN$9,$A$12:$A$111,$B$12:$B$111),IF(AND($I19=-1,BO$9=$Q18),"",IF($I19=-1,BO18,IF(AND($I19=1,BM$9=$Q18),$K19,IF($I19=1,BN18,""))))))))</f>
        <v/>
      </c>
      <c r="BO19">
        <f ca="1">IF($E18="","",IF($G19="",BO18,IF(AND($N19=1,BO$9&gt;$B$9),"",IF(AND($N19=1,BO$9&lt;=$B$9),LOOKUP(BO$9,$A$12:$A$111,$B$12:$B$111),IF(AND($I19=-1,BP$9=$Q18),"",IF($I19=-1,BP18,IF(AND($I19=1,BN$9=$Q18),$K19,IF($I19=1,BO18,""))))))))</f>
        <v>0</v>
      </c>
    </row>
    <row r="20" spans="1:67" x14ac:dyDescent="0.25">
      <c r="A20" s="10">
        <v>9</v>
      </c>
      <c r="B20" s="12"/>
      <c r="D20" s="4">
        <v>10</v>
      </c>
      <c r="E20" s="1">
        <f t="shared" ca="1" si="2"/>
        <v>28</v>
      </c>
      <c r="G20" t="str">
        <f ca="1">IF(E19="","",IF($B$3=Refs!$B$17,RevLab!F20,IF(AND(B$3="Last",H19="Zero"),G19,IF(B$3="Last",H19,IF(B$3="2nd last","",IF(AND(B$3="Opposite",H19="Zero"),G19,IF(AND(B$3="Opposite",H19="Red"),"Black",IF(AND(B$3="Opposite",H19="Black"),"Red",IF(AND(B$3="Opposite",H19="Odd"),"Even",IF(AND(B$3="Opposite",H19="Even"),"Odd",IF(AND(B$3="Opposite",H19="High"),"Low",IF(AND(B$3="Opposite",H19="Low"),"High",IF(COUNTIF(Refs!$E$5:$I$6,B$3)=1,RevLab!B$3,"")))))))))))))</f>
        <v>Low</v>
      </c>
      <c r="H20" t="str">
        <f ca="1">IF(E20="","",IF(B$2="Red/Black",LOOKUP(E20,Refs!D:D,Refs!F:F),IF(B$2="High/Low",LOOKUP(E20,Refs!D:D,Refs!H:H),IF(B$2="Odd/Even",LOOKUP(E20,Refs!D:D,Refs!J:J),""))))</f>
        <v>High</v>
      </c>
      <c r="I20">
        <f t="shared" ca="1" si="3"/>
        <v>-1</v>
      </c>
      <c r="J20">
        <f ca="1">IF(E19="","",IF(G20="","",IF(AND(Q19&gt;1,O19+P19&gt;=$B$4),$B$4,IF(Q19=1,O19,O19+P19))))</f>
        <v>10</v>
      </c>
      <c r="K20">
        <f t="shared" ca="1" si="4"/>
        <v>-10</v>
      </c>
      <c r="L20">
        <f t="shared" ca="1" si="5"/>
        <v>-7</v>
      </c>
      <c r="M20">
        <f t="shared" ca="1" si="6"/>
        <v>3</v>
      </c>
      <c r="N20">
        <f ca="1">IF(E19="","",IF(OR(AND($A$6="Yes",$M20&gt;$M19),AND($A$8="Yes",$O19+$P19&gt;=$B$4),AND($Q19&lt;=2,$I20=-1)),1,0))</f>
        <v>0</v>
      </c>
      <c r="O20">
        <f ca="1">IF(E20="","",R20)</f>
        <v>3</v>
      </c>
      <c r="P20">
        <f ca="1">IF(E20="","",MAX(R20:DM20))</f>
        <v>6</v>
      </c>
      <c r="Q20" s="2">
        <f ca="1">IF(E20="","",COUNTIF(R20:DM20,"&gt;0"))</f>
        <v>3</v>
      </c>
      <c r="R20" s="4">
        <f ca="1">IF(E19="","",IF($G20="",R19,IF($N20=1,LOOKUP(R$9,$A$12:$A$111,$B$12:$B$111),IF(AND($I20=-1,S$9=$Q19),"",IF($I20=-1,S19,IF($I20=1,R19))))))</f>
        <v>3</v>
      </c>
      <c r="S20">
        <f ca="1">IF($E19="","",IF($G20="",S19,IF(AND($N20=1,S$9&gt;$B$9),"",IF(AND($N20=1,S$9&lt;=$B$9),LOOKUP(S$9,$A$12:$A$111,$B$12:$B$111),IF(AND($I20=-1,T$9=$Q19),"",IF($I20=-1,T19,IF(AND($I20=1,R$9=$Q19),$K20,IF($I20=1,S19,""))))))))</f>
        <v>4</v>
      </c>
      <c r="T20">
        <f ca="1">IF($E19="","",IF($G20="",T19,IF(AND($N20=1,T$9&gt;$B$9),"",IF(AND($N20=1,T$9&lt;=$B$9),LOOKUP(T$9,$A$12:$A$111,$B$12:$B$111),IF(AND($I20=-1,U$9=$Q19),"",IF($I20=-1,U19,IF(AND($I20=1,S$9=$Q19),$K20,IF($I20=1,T19,""))))))))</f>
        <v>6</v>
      </c>
      <c r="U20" t="str">
        <f ca="1">IF($E19="","",IF($G20="",U19,IF(AND($N20=1,U$9&gt;$B$9),"",IF(AND($N20=1,U$9&lt;=$B$9),LOOKUP(U$9,$A$12:$A$111,$B$12:$B$111),IF(AND($I20=-1,V$9=$Q19),"",IF($I20=-1,V19,IF(AND($I20=1,T$9=$Q19),$K20,IF($I20=1,U19,""))))))))</f>
        <v/>
      </c>
      <c r="V20" t="str">
        <f ca="1">IF($E19="","",IF($G20="",V19,IF(AND($N20=1,V$9&gt;$B$9),"",IF(AND($N20=1,V$9&lt;=$B$9),LOOKUP(V$9,$A$12:$A$111,$B$12:$B$111),IF(AND($I20=-1,W$9=$Q19),"",IF($I20=-1,W19,IF(AND($I20=1,U$9=$Q19),$K20,IF($I20=1,V19,""))))))))</f>
        <v/>
      </c>
      <c r="W20" t="str">
        <f ca="1">IF($E19="","",IF($G20="",W19,IF(AND($N20=1,W$9&gt;$B$9),"",IF(AND($N20=1,W$9&lt;=$B$9),LOOKUP(W$9,$A$12:$A$111,$B$12:$B$111),IF(AND($I20=-1,X$9=$Q19),"",IF($I20=-1,X19,IF(AND($I20=1,V$9=$Q19),$K20,IF($I20=1,W19,""))))))))</f>
        <v/>
      </c>
      <c r="X20" t="str">
        <f ca="1">IF($E19="","",IF($G20="",X19,IF(AND($N20=1,X$9&gt;$B$9),"",IF(AND($N20=1,X$9&lt;=$B$9),LOOKUP(X$9,$A$12:$A$111,$B$12:$B$111),IF(AND($I20=-1,Y$9=$Q19),"",IF($I20=-1,Y19,IF(AND($I20=1,W$9=$Q19),$K20,IF($I20=1,X19,""))))))))</f>
        <v/>
      </c>
      <c r="Y20" t="str">
        <f ca="1">IF($E19="","",IF($G20="",Y19,IF(AND($N20=1,Y$9&gt;$B$9),"",IF(AND($N20=1,Y$9&lt;=$B$9),LOOKUP(Y$9,$A$12:$A$111,$B$12:$B$111),IF(AND($I20=-1,Z$9=$Q19),"",IF($I20=-1,Z19,IF(AND($I20=1,X$9=$Q19),$K20,IF($I20=1,Y19,""))))))))</f>
        <v/>
      </c>
      <c r="Z20" t="str">
        <f ca="1">IF($E19="","",IF($G20="",Z19,IF(AND($N20=1,Z$9&gt;$B$9),"",IF(AND($N20=1,Z$9&lt;=$B$9),LOOKUP(Z$9,$A$12:$A$111,$B$12:$B$111),IF(AND($I20=-1,AA$9=$Q19),"",IF($I20=-1,AA19,IF(AND($I20=1,Y$9=$Q19),$K20,IF($I20=1,Z19,""))))))))</f>
        <v/>
      </c>
      <c r="AA20" t="str">
        <f ca="1">IF($E19="","",IF($G20="",AA19,IF(AND($N20=1,AA$9&gt;$B$9),"",IF(AND($N20=1,AA$9&lt;=$B$9),LOOKUP(AA$9,$A$12:$A$111,$B$12:$B$111),IF(AND($I20=-1,AB$9=$Q19),"",IF($I20=-1,AB19,IF(AND($I20=1,Z$9=$Q19),$K20,IF($I20=1,AA19,""))))))))</f>
        <v/>
      </c>
      <c r="AB20" t="str">
        <f ca="1">IF($E19="","",IF($G20="",AB19,IF(AND($N20=1,AB$9&gt;$B$9),"",IF(AND($N20=1,AB$9&lt;=$B$9),LOOKUP(AB$9,$A$12:$A$111,$B$12:$B$111),IF(AND($I20=-1,AC$9=$Q19),"",IF($I20=-1,AC19,IF(AND($I20=1,AA$9=$Q19),$K20,IF($I20=1,AB19,""))))))))</f>
        <v/>
      </c>
      <c r="AC20" t="str">
        <f ca="1">IF($E19="","",IF($G20="",AC19,IF(AND($N20=1,AC$9&gt;$B$9),"",IF(AND($N20=1,AC$9&lt;=$B$9),LOOKUP(AC$9,$A$12:$A$111,$B$12:$B$111),IF(AND($I20=-1,AD$9=$Q19),"",IF($I20=-1,AD19,IF(AND($I20=1,AB$9=$Q19),$K20,IF($I20=1,AC19,""))))))))</f>
        <v/>
      </c>
      <c r="AD20" t="str">
        <f ca="1">IF($E19="","",IF($G20="",AD19,IF(AND($N20=1,AD$9&gt;$B$9),"",IF(AND($N20=1,AD$9&lt;=$B$9),LOOKUP(AD$9,$A$12:$A$111,$B$12:$B$111),IF(AND($I20=-1,AE$9=$Q19),"",IF($I20=-1,AE19,IF(AND($I20=1,AC$9=$Q19),$K20,IF($I20=1,AD19,""))))))))</f>
        <v/>
      </c>
      <c r="AE20" t="str">
        <f ca="1">IF($E19="","",IF($G20="",AE19,IF(AND($N20=1,AE$9&gt;$B$9),"",IF(AND($N20=1,AE$9&lt;=$B$9),LOOKUP(AE$9,$A$12:$A$111,$B$12:$B$111),IF(AND($I20=-1,AF$9=$Q19),"",IF($I20=-1,AF19,IF(AND($I20=1,AD$9=$Q19),$K20,IF($I20=1,AE19,""))))))))</f>
        <v/>
      </c>
      <c r="AF20" t="str">
        <f ca="1">IF($E19="","",IF($G20="",AF19,IF(AND($N20=1,AF$9&gt;$B$9),"",IF(AND($N20=1,AF$9&lt;=$B$9),LOOKUP(AF$9,$A$12:$A$111,$B$12:$B$111),IF(AND($I20=-1,AG$9=$Q19),"",IF($I20=-1,AG19,IF(AND($I20=1,AE$9=$Q19),$K20,IF($I20=1,AF19,""))))))))</f>
        <v/>
      </c>
      <c r="AG20" t="str">
        <f ca="1">IF($E19="","",IF($G20="",AG19,IF(AND($N20=1,AG$9&gt;$B$9),"",IF(AND($N20=1,AG$9&lt;=$B$9),LOOKUP(AG$9,$A$12:$A$111,$B$12:$B$111),IF(AND($I20=-1,AH$9=$Q19),"",IF($I20=-1,AH19,IF(AND($I20=1,AF$9=$Q19),$K20,IF($I20=1,AG19,""))))))))</f>
        <v/>
      </c>
      <c r="AH20" t="str">
        <f ca="1">IF($E19="","",IF($G20="",AH19,IF(AND($N20=1,AH$9&gt;$B$9),"",IF(AND($N20=1,AH$9&lt;=$B$9),LOOKUP(AH$9,$A$12:$A$111,$B$12:$B$111),IF(AND($I20=-1,AI$9=$Q19),"",IF($I20=-1,AI19,IF(AND($I20=1,AG$9=$Q19),$K20,IF($I20=1,AH19,""))))))))</f>
        <v/>
      </c>
      <c r="AI20" t="str">
        <f ca="1">IF($E19="","",IF($G20="",AI19,IF(AND($N20=1,AI$9&gt;$B$9),"",IF(AND($N20=1,AI$9&lt;=$B$9),LOOKUP(AI$9,$A$12:$A$111,$B$12:$B$111),IF(AND($I20=-1,AJ$9=$Q19),"",IF($I20=-1,AJ19,IF(AND($I20=1,AH$9=$Q19),$K20,IF($I20=1,AI19,""))))))))</f>
        <v/>
      </c>
      <c r="AJ20" t="str">
        <f ca="1">IF($E19="","",IF($G20="",AJ19,IF(AND($N20=1,AJ$9&gt;$B$9),"",IF(AND($N20=1,AJ$9&lt;=$B$9),LOOKUP(AJ$9,$A$12:$A$111,$B$12:$B$111),IF(AND($I20=-1,AK$9=$Q19),"",IF($I20=-1,AK19,IF(AND($I20=1,AI$9=$Q19),$K20,IF($I20=1,AJ19,""))))))))</f>
        <v/>
      </c>
      <c r="AK20" t="str">
        <f ca="1">IF($E19="","",IF($G20="",AK19,IF(AND($N20=1,AK$9&gt;$B$9),"",IF(AND($N20=1,AK$9&lt;=$B$9),LOOKUP(AK$9,$A$12:$A$111,$B$12:$B$111),IF(AND($I20=-1,AL$9=$Q19),"",IF($I20=-1,AL19,IF(AND($I20=1,AJ$9=$Q19),$K20,IF($I20=1,AK19,""))))))))</f>
        <v/>
      </c>
      <c r="AL20" t="str">
        <f ca="1">IF($E19="","",IF($G20="",AL19,IF(AND($N20=1,AL$9&gt;$B$9),"",IF(AND($N20=1,AL$9&lt;=$B$9),LOOKUP(AL$9,$A$12:$A$111,$B$12:$B$111),IF(AND($I20=-1,AM$9=$Q19),"",IF($I20=-1,AM19,IF(AND($I20=1,AK$9=$Q19),$K20,IF($I20=1,AL19,""))))))))</f>
        <v/>
      </c>
      <c r="AM20" t="str">
        <f ca="1">IF($E19="","",IF($G20="",AM19,IF(AND($N20=1,AM$9&gt;$B$9),"",IF(AND($N20=1,AM$9&lt;=$B$9),LOOKUP(AM$9,$A$12:$A$111,$B$12:$B$111),IF(AND($I20=-1,AN$9=$Q19),"",IF($I20=-1,AN19,IF(AND($I20=1,AL$9=$Q19),$K20,IF($I20=1,AM19,""))))))))</f>
        <v/>
      </c>
      <c r="AN20" t="str">
        <f ca="1">IF($E19="","",IF($G20="",AN19,IF(AND($N20=1,AN$9&gt;$B$9),"",IF(AND($N20=1,AN$9&lt;=$B$9),LOOKUP(AN$9,$A$12:$A$111,$B$12:$B$111),IF(AND($I20=-1,AO$9=$Q19),"",IF($I20=-1,AO19,IF(AND($I20=1,AM$9=$Q19),$K20,IF($I20=1,AN19,""))))))))</f>
        <v/>
      </c>
      <c r="AO20" t="str">
        <f ca="1">IF($E19="","",IF($G20="",AO19,IF(AND($N20=1,AO$9&gt;$B$9),"",IF(AND($N20=1,AO$9&lt;=$B$9),LOOKUP(AO$9,$A$12:$A$111,$B$12:$B$111),IF(AND($I20=-1,AP$9=$Q19),"",IF($I20=-1,AP19,IF(AND($I20=1,AN$9=$Q19),$K20,IF($I20=1,AO19,""))))))))</f>
        <v/>
      </c>
      <c r="AP20" t="str">
        <f ca="1">IF($E19="","",IF($G20="",AP19,IF(AND($N20=1,AP$9&gt;$B$9),"",IF(AND($N20=1,AP$9&lt;=$B$9),LOOKUP(AP$9,$A$12:$A$111,$B$12:$B$111),IF(AND($I20=-1,AQ$9=$Q19),"",IF($I20=-1,AQ19,IF(AND($I20=1,AO$9=$Q19),$K20,IF($I20=1,AP19,""))))))))</f>
        <v/>
      </c>
      <c r="AQ20" t="str">
        <f ca="1">IF($E19="","",IF($G20="",AQ19,IF(AND($N20=1,AQ$9&gt;$B$9),"",IF(AND($N20=1,AQ$9&lt;=$B$9),LOOKUP(AQ$9,$A$12:$A$111,$B$12:$B$111),IF(AND($I20=-1,AR$9=$Q19),"",IF($I20=-1,AR19,IF(AND($I20=1,AP$9=$Q19),$K20,IF($I20=1,AQ19,""))))))))</f>
        <v/>
      </c>
      <c r="AR20" t="str">
        <f ca="1">IF($E19="","",IF($G20="",AR19,IF(AND($N20=1,AR$9&gt;$B$9),"",IF(AND($N20=1,AR$9&lt;=$B$9),LOOKUP(AR$9,$A$12:$A$111,$B$12:$B$111),IF(AND($I20=-1,AS$9=$Q19),"",IF($I20=-1,AS19,IF(AND($I20=1,AQ$9=$Q19),$K20,IF($I20=1,AR19,""))))))))</f>
        <v/>
      </c>
      <c r="AS20" t="str">
        <f ca="1">IF($E19="","",IF($G20="",AS19,IF(AND($N20=1,AS$9&gt;$B$9),"",IF(AND($N20=1,AS$9&lt;=$B$9),LOOKUP(AS$9,$A$12:$A$111,$B$12:$B$111),IF(AND($I20=-1,AT$9=$Q19),"",IF($I20=-1,AT19,IF(AND($I20=1,AR$9=$Q19),$K20,IF($I20=1,AS19,""))))))))</f>
        <v/>
      </c>
      <c r="AT20" t="str">
        <f ca="1">IF($E19="","",IF($G20="",AT19,IF(AND($N20=1,AT$9&gt;$B$9),"",IF(AND($N20=1,AT$9&lt;=$B$9),LOOKUP(AT$9,$A$12:$A$111,$B$12:$B$111),IF(AND($I20=-1,AU$9=$Q19),"",IF($I20=-1,AU19,IF(AND($I20=1,AS$9=$Q19),$K20,IF($I20=1,AT19,""))))))))</f>
        <v/>
      </c>
      <c r="AU20" t="str">
        <f ca="1">IF($E19="","",IF($G20="",AU19,IF(AND($N20=1,AU$9&gt;$B$9),"",IF(AND($N20=1,AU$9&lt;=$B$9),LOOKUP(AU$9,$A$12:$A$111,$B$12:$B$111),IF(AND($I20=-1,AV$9=$Q19),"",IF($I20=-1,AV19,IF(AND($I20=1,AT$9=$Q19),$K20,IF($I20=1,AU19,""))))))))</f>
        <v/>
      </c>
      <c r="AV20" t="str">
        <f ca="1">IF($E19="","",IF($G20="",AV19,IF(AND($N20=1,AV$9&gt;$B$9),"",IF(AND($N20=1,AV$9&lt;=$B$9),LOOKUP(AV$9,$A$12:$A$111,$B$12:$B$111),IF(AND($I20=-1,AW$9=$Q19),"",IF($I20=-1,AW19,IF(AND($I20=1,AU$9=$Q19),$K20,IF($I20=1,AV19,""))))))))</f>
        <v/>
      </c>
      <c r="AW20" t="str">
        <f ca="1">IF($E19="","",IF($G20="",AW19,IF(AND($N20=1,AW$9&gt;$B$9),"",IF(AND($N20=1,AW$9&lt;=$B$9),LOOKUP(AW$9,$A$12:$A$111,$B$12:$B$111),IF(AND($I20=-1,AX$9=$Q19),"",IF($I20=-1,AX19,IF(AND($I20=1,AV$9=$Q19),$K20,IF($I20=1,AW19,""))))))))</f>
        <v/>
      </c>
      <c r="AX20" t="str">
        <f ca="1">IF($E19="","",IF($G20="",AX19,IF(AND($N20=1,AX$9&gt;$B$9),"",IF(AND($N20=1,AX$9&lt;=$B$9),LOOKUP(AX$9,$A$12:$A$111,$B$12:$B$111),IF(AND($I20=-1,AY$9=$Q19),"",IF($I20=-1,AY19,IF(AND($I20=1,AW$9=$Q19),$K20,IF($I20=1,AX19,""))))))))</f>
        <v/>
      </c>
      <c r="AY20" t="str">
        <f ca="1">IF($E19="","",IF($G20="",AY19,IF(AND($N20=1,AY$9&gt;$B$9),"",IF(AND($N20=1,AY$9&lt;=$B$9),LOOKUP(AY$9,$A$12:$A$111,$B$12:$B$111),IF(AND($I20=-1,AZ$9=$Q19),"",IF($I20=-1,AZ19,IF(AND($I20=1,AX$9=$Q19),$K20,IF($I20=1,AY19,""))))))))</f>
        <v/>
      </c>
      <c r="AZ20" t="str">
        <f ca="1">IF($E19="","",IF($G20="",AZ19,IF(AND($N20=1,AZ$9&gt;$B$9),"",IF(AND($N20=1,AZ$9&lt;=$B$9),LOOKUP(AZ$9,$A$12:$A$111,$B$12:$B$111),IF(AND($I20=-1,BA$9=$Q19),"",IF($I20=-1,BA19,IF(AND($I20=1,AY$9=$Q19),$K20,IF($I20=1,AZ19,""))))))))</f>
        <v/>
      </c>
      <c r="BA20" t="str">
        <f ca="1">IF($E19="","",IF($G20="",BA19,IF(AND($N20=1,BA$9&gt;$B$9),"",IF(AND($N20=1,BA$9&lt;=$B$9),LOOKUP(BA$9,$A$12:$A$111,$B$12:$B$111),IF(AND($I20=-1,BB$9=$Q19),"",IF($I20=-1,BB19,IF(AND($I20=1,AZ$9=$Q19),$K20,IF($I20=1,BA19,""))))))))</f>
        <v/>
      </c>
      <c r="BB20" t="str">
        <f ca="1">IF($E19="","",IF($G20="",BB19,IF(AND($N20=1,BB$9&gt;$B$9),"",IF(AND($N20=1,BB$9&lt;=$B$9),LOOKUP(BB$9,$A$12:$A$111,$B$12:$B$111),IF(AND($I20=-1,BC$9=$Q19),"",IF($I20=-1,BC19,IF(AND($I20=1,BA$9=$Q19),$K20,IF($I20=1,BB19,""))))))))</f>
        <v/>
      </c>
      <c r="BC20" t="str">
        <f ca="1">IF($E19="","",IF($G20="",BC19,IF(AND($N20=1,BC$9&gt;$B$9),"",IF(AND($N20=1,BC$9&lt;=$B$9),LOOKUP(BC$9,$A$12:$A$111,$B$12:$B$111),IF(AND($I20=-1,BD$9=$Q19),"",IF($I20=-1,BD19,IF(AND($I20=1,BB$9=$Q19),$K20,IF($I20=1,BC19,""))))))))</f>
        <v/>
      </c>
      <c r="BD20" t="str">
        <f ca="1">IF($E19="","",IF($G20="",BD19,IF(AND($N20=1,BD$9&gt;$B$9),"",IF(AND($N20=1,BD$9&lt;=$B$9),LOOKUP(BD$9,$A$12:$A$111,$B$12:$B$111),IF(AND($I20=-1,BE$9=$Q19),"",IF($I20=-1,BE19,IF(AND($I20=1,BC$9=$Q19),$K20,IF($I20=1,BD19,""))))))))</f>
        <v/>
      </c>
      <c r="BE20" t="str">
        <f ca="1">IF($E19="","",IF($G20="",BE19,IF(AND($N20=1,BE$9&gt;$B$9),"",IF(AND($N20=1,BE$9&lt;=$B$9),LOOKUP(BE$9,$A$12:$A$111,$B$12:$B$111),IF(AND($I20=-1,BF$9=$Q19),"",IF($I20=-1,BF19,IF(AND($I20=1,BD$9=$Q19),$K20,IF($I20=1,BE19,""))))))))</f>
        <v/>
      </c>
      <c r="BF20" t="str">
        <f ca="1">IF($E19="","",IF($G20="",BF19,IF(AND($N20=1,BF$9&gt;$B$9),"",IF(AND($N20=1,BF$9&lt;=$B$9),LOOKUP(BF$9,$A$12:$A$111,$B$12:$B$111),IF(AND($I20=-1,BG$9=$Q19),"",IF($I20=-1,BG19,IF(AND($I20=1,BE$9=$Q19),$K20,IF($I20=1,BF19,""))))))))</f>
        <v/>
      </c>
      <c r="BG20" t="str">
        <f ca="1">IF($E19="","",IF($G20="",BG19,IF(AND($N20=1,BG$9&gt;$B$9),"",IF(AND($N20=1,BG$9&lt;=$B$9),LOOKUP(BG$9,$A$12:$A$111,$B$12:$B$111),IF(AND($I20=-1,BH$9=$Q19),"",IF($I20=-1,BH19,IF(AND($I20=1,BF$9=$Q19),$K20,IF($I20=1,BG19,""))))))))</f>
        <v/>
      </c>
      <c r="BH20" t="str">
        <f ca="1">IF($E19="","",IF($G20="",BH19,IF(AND($N20=1,BH$9&gt;$B$9),"",IF(AND($N20=1,BH$9&lt;=$B$9),LOOKUP(BH$9,$A$12:$A$111,$B$12:$B$111),IF(AND($I20=-1,BI$9=$Q19),"",IF($I20=-1,BI19,IF(AND($I20=1,BG$9=$Q19),$K20,IF($I20=1,BH19,""))))))))</f>
        <v/>
      </c>
      <c r="BI20" t="str">
        <f ca="1">IF($E19="","",IF($G20="",BI19,IF(AND($N20=1,BI$9&gt;$B$9),"",IF(AND($N20=1,BI$9&lt;=$B$9),LOOKUP(BI$9,$A$12:$A$111,$B$12:$B$111),IF(AND($I20=-1,BJ$9=$Q19),"",IF($I20=-1,BJ19,IF(AND($I20=1,BH$9=$Q19),$K20,IF($I20=1,BI19,""))))))))</f>
        <v/>
      </c>
      <c r="BJ20" t="str">
        <f ca="1">IF($E19="","",IF($G20="",BJ19,IF(AND($N20=1,BJ$9&gt;$B$9),"",IF(AND($N20=1,BJ$9&lt;=$B$9),LOOKUP(BJ$9,$A$12:$A$111,$B$12:$B$111),IF(AND($I20=-1,BK$9=$Q19),"",IF($I20=-1,BK19,IF(AND($I20=1,BI$9=$Q19),$K20,IF($I20=1,BJ19,""))))))))</f>
        <v/>
      </c>
      <c r="BK20" t="str">
        <f ca="1">IF($E19="","",IF($G20="",BK19,IF(AND($N20=1,BK$9&gt;$B$9),"",IF(AND($N20=1,BK$9&lt;=$B$9),LOOKUP(BK$9,$A$12:$A$111,$B$12:$B$111),IF(AND($I20=-1,BL$9=$Q19),"",IF($I20=-1,BL19,IF(AND($I20=1,BJ$9=$Q19),$K20,IF($I20=1,BK19,""))))))))</f>
        <v/>
      </c>
      <c r="BL20" t="str">
        <f ca="1">IF($E19="","",IF($G20="",BL19,IF(AND($N20=1,BL$9&gt;$B$9),"",IF(AND($N20=1,BL$9&lt;=$B$9),LOOKUP(BL$9,$A$12:$A$111,$B$12:$B$111),IF(AND($I20=-1,BM$9=$Q19),"",IF($I20=-1,BM19,IF(AND($I20=1,BK$9=$Q19),$K20,IF($I20=1,BL19,""))))))))</f>
        <v/>
      </c>
      <c r="BM20" t="str">
        <f ca="1">IF($E19="","",IF($G20="",BM19,IF(AND($N20=1,BM$9&gt;$B$9),"",IF(AND($N20=1,BM$9&lt;=$B$9),LOOKUP(BM$9,$A$12:$A$111,$B$12:$B$111),IF(AND($I20=-1,BN$9=$Q19),"",IF($I20=-1,BN19,IF(AND($I20=1,BL$9=$Q19),$K20,IF($I20=1,BM19,""))))))))</f>
        <v/>
      </c>
      <c r="BN20">
        <f ca="1">IF($E19="","",IF($G20="",BN19,IF(AND($N20=1,BN$9&gt;$B$9),"",IF(AND($N20=1,BN$9&lt;=$B$9),LOOKUP(BN$9,$A$12:$A$111,$B$12:$B$111),IF(AND($I20=-1,BO$9=$Q19),"",IF($I20=-1,BO19,IF(AND($I20=1,BM$9=$Q19),$K20,IF($I20=1,BN19,""))))))))</f>
        <v>0</v>
      </c>
      <c r="BO20">
        <f ca="1">IF($E19="","",IF($G20="",BO19,IF(AND($N20=1,BO$9&gt;$B$9),"",IF(AND($N20=1,BO$9&lt;=$B$9),LOOKUP(BO$9,$A$12:$A$111,$B$12:$B$111),IF(AND($I20=-1,BP$9=$Q19),"",IF($I20=-1,BP19,IF(AND($I20=1,BN$9=$Q19),$K20,IF($I20=1,BO19,""))))))))</f>
        <v>0</v>
      </c>
    </row>
    <row r="21" spans="1:67" ht="15.75" thickBot="1" x14ac:dyDescent="0.3">
      <c r="A21" s="8">
        <v>10</v>
      </c>
      <c r="B21" s="9"/>
      <c r="D21" s="4">
        <v>11</v>
      </c>
      <c r="E21" s="1">
        <f t="shared" ca="1" si="2"/>
        <v>2</v>
      </c>
      <c r="G21" t="str">
        <f ca="1">IF(E20="","",IF($B$3=Refs!$B$17,RevLab!F21,IF(AND(B$3="Last",H20="Zero"),G20,IF(B$3="Last",H20,IF(B$3="2nd last","",IF(AND(B$3="Opposite",H20="Zero"),G20,IF(AND(B$3="Opposite",H20="Red"),"Black",IF(AND(B$3="Opposite",H20="Black"),"Red",IF(AND(B$3="Opposite",H20="Odd"),"Even",IF(AND(B$3="Opposite",H20="Even"),"Odd",IF(AND(B$3="Opposite",H20="High"),"Low",IF(AND(B$3="Opposite",H20="Low"),"High",IF(COUNTIF(Refs!$E$5:$I$6,B$3)=1,RevLab!B$3,"")))))))))))))</f>
        <v>Low</v>
      </c>
      <c r="H21" t="str">
        <f ca="1">IF(E21="","",IF(B$2="Red/Black",LOOKUP(E21,Refs!D:D,Refs!F:F),IF(B$2="High/Low",LOOKUP(E21,Refs!D:D,Refs!H:H),IF(B$2="Odd/Even",LOOKUP(E21,Refs!D:D,Refs!J:J),""))))</f>
        <v>Low</v>
      </c>
      <c r="I21">
        <f t="shared" ca="1" si="3"/>
        <v>1</v>
      </c>
      <c r="J21">
        <f ca="1">IF(E20="","",IF(G21="","",IF(AND(Q20&gt;1,O20+P20&gt;=$B$4),$B$4,IF(Q20=1,O20,O20+P20))))</f>
        <v>9</v>
      </c>
      <c r="K21">
        <f t="shared" ca="1" si="4"/>
        <v>9</v>
      </c>
      <c r="L21">
        <f t="shared" ca="1" si="5"/>
        <v>2</v>
      </c>
      <c r="M21">
        <f t="shared" ca="1" si="6"/>
        <v>3</v>
      </c>
      <c r="N21">
        <f ca="1">IF(E20="","",IF(OR(AND($A$6="Yes",$M21&gt;$M20),AND($A$8="Yes",$O20+$P20&gt;=$B$4),AND($Q20&lt;=2,$I21=-1)),1,0))</f>
        <v>0</v>
      </c>
      <c r="O21">
        <f ca="1">IF(E21="","",R21)</f>
        <v>3</v>
      </c>
      <c r="P21">
        <f ca="1">IF(E21="","",MAX(R21:DM21))</f>
        <v>9</v>
      </c>
      <c r="Q21" s="2">
        <f ca="1">IF(E21="","",COUNTIF(R21:DM21,"&gt;0"))</f>
        <v>4</v>
      </c>
      <c r="R21" s="4">
        <f ca="1">IF(E20="","",IF($G21="",R20,IF($N21=1,LOOKUP(R$9,$A$12:$A$111,$B$12:$B$111),IF(AND($I21=-1,S$9=$Q20),"",IF($I21=-1,S20,IF($I21=1,R20))))))</f>
        <v>3</v>
      </c>
      <c r="S21">
        <f ca="1">IF($E20="","",IF($G21="",S20,IF(AND($N21=1,S$9&gt;$B$9),"",IF(AND($N21=1,S$9&lt;=$B$9),LOOKUP(S$9,$A$12:$A$111,$B$12:$B$111),IF(AND($I21=-1,T$9=$Q20),"",IF($I21=-1,T20,IF(AND($I21=1,R$9=$Q20),$K21,IF($I21=1,S20,""))))))))</f>
        <v>4</v>
      </c>
      <c r="T21">
        <f ca="1">IF($E20="","",IF($G21="",T20,IF(AND($N21=1,T$9&gt;$B$9),"",IF(AND($N21=1,T$9&lt;=$B$9),LOOKUP(T$9,$A$12:$A$111,$B$12:$B$111),IF(AND($I21=-1,U$9=$Q20),"",IF($I21=-1,U20,IF(AND($I21=1,S$9=$Q20),$K21,IF($I21=1,T20,""))))))))</f>
        <v>6</v>
      </c>
      <c r="U21">
        <f ca="1">IF($E20="","",IF($G21="",U20,IF(AND($N21=1,U$9&gt;$B$9),"",IF(AND($N21=1,U$9&lt;=$B$9),LOOKUP(U$9,$A$12:$A$111,$B$12:$B$111),IF(AND($I21=-1,V$9=$Q20),"",IF($I21=-1,V20,IF(AND($I21=1,T$9=$Q20),$K21,IF($I21=1,U20,""))))))))</f>
        <v>9</v>
      </c>
      <c r="V21" t="str">
        <f ca="1">IF($E20="","",IF($G21="",V20,IF(AND($N21=1,V$9&gt;$B$9),"",IF(AND($N21=1,V$9&lt;=$B$9),LOOKUP(V$9,$A$12:$A$111,$B$12:$B$111),IF(AND($I21=-1,W$9=$Q20),"",IF($I21=-1,W20,IF(AND($I21=1,U$9=$Q20),$K21,IF($I21=1,V20,""))))))))</f>
        <v/>
      </c>
      <c r="W21" t="str">
        <f ca="1">IF($E20="","",IF($G21="",W20,IF(AND($N21=1,W$9&gt;$B$9),"",IF(AND($N21=1,W$9&lt;=$B$9),LOOKUP(W$9,$A$12:$A$111,$B$12:$B$111),IF(AND($I21=-1,X$9=$Q20),"",IF($I21=-1,X20,IF(AND($I21=1,V$9=$Q20),$K21,IF($I21=1,W20,""))))))))</f>
        <v/>
      </c>
      <c r="X21" t="str">
        <f ca="1">IF($E20="","",IF($G21="",X20,IF(AND($N21=1,X$9&gt;$B$9),"",IF(AND($N21=1,X$9&lt;=$B$9),LOOKUP(X$9,$A$12:$A$111,$B$12:$B$111),IF(AND($I21=-1,Y$9=$Q20),"",IF($I21=-1,Y20,IF(AND($I21=1,W$9=$Q20),$K21,IF($I21=1,X20,""))))))))</f>
        <v/>
      </c>
      <c r="Y21" t="str">
        <f ca="1">IF($E20="","",IF($G21="",Y20,IF(AND($N21=1,Y$9&gt;$B$9),"",IF(AND($N21=1,Y$9&lt;=$B$9),LOOKUP(Y$9,$A$12:$A$111,$B$12:$B$111),IF(AND($I21=-1,Z$9=$Q20),"",IF($I21=-1,Z20,IF(AND($I21=1,X$9=$Q20),$K21,IF($I21=1,Y20,""))))))))</f>
        <v/>
      </c>
      <c r="Z21" t="str">
        <f ca="1">IF($E20="","",IF($G21="",Z20,IF(AND($N21=1,Z$9&gt;$B$9),"",IF(AND($N21=1,Z$9&lt;=$B$9),LOOKUP(Z$9,$A$12:$A$111,$B$12:$B$111),IF(AND($I21=-1,AA$9=$Q20),"",IF($I21=-1,AA20,IF(AND($I21=1,Y$9=$Q20),$K21,IF($I21=1,Z20,""))))))))</f>
        <v/>
      </c>
      <c r="AA21" t="str">
        <f ca="1">IF($E20="","",IF($G21="",AA20,IF(AND($N21=1,AA$9&gt;$B$9),"",IF(AND($N21=1,AA$9&lt;=$B$9),LOOKUP(AA$9,$A$12:$A$111,$B$12:$B$111),IF(AND($I21=-1,AB$9=$Q20),"",IF($I21=-1,AB20,IF(AND($I21=1,Z$9=$Q20),$K21,IF($I21=1,AA20,""))))))))</f>
        <v/>
      </c>
      <c r="AB21" t="str">
        <f ca="1">IF($E20="","",IF($G21="",AB20,IF(AND($N21=1,AB$9&gt;$B$9),"",IF(AND($N21=1,AB$9&lt;=$B$9),LOOKUP(AB$9,$A$12:$A$111,$B$12:$B$111),IF(AND($I21=-1,AC$9=$Q20),"",IF($I21=-1,AC20,IF(AND($I21=1,AA$9=$Q20),$K21,IF($I21=1,AB20,""))))))))</f>
        <v/>
      </c>
      <c r="AC21" t="str">
        <f ca="1">IF($E20="","",IF($G21="",AC20,IF(AND($N21=1,AC$9&gt;$B$9),"",IF(AND($N21=1,AC$9&lt;=$B$9),LOOKUP(AC$9,$A$12:$A$111,$B$12:$B$111),IF(AND($I21=-1,AD$9=$Q20),"",IF($I21=-1,AD20,IF(AND($I21=1,AB$9=$Q20),$K21,IF($I21=1,AC20,""))))))))</f>
        <v/>
      </c>
      <c r="AD21" t="str">
        <f ca="1">IF($E20="","",IF($G21="",AD20,IF(AND($N21=1,AD$9&gt;$B$9),"",IF(AND($N21=1,AD$9&lt;=$B$9),LOOKUP(AD$9,$A$12:$A$111,$B$12:$B$111),IF(AND($I21=-1,AE$9=$Q20),"",IF($I21=-1,AE20,IF(AND($I21=1,AC$9=$Q20),$K21,IF($I21=1,AD20,""))))))))</f>
        <v/>
      </c>
      <c r="AE21" t="str">
        <f ca="1">IF($E20="","",IF($G21="",AE20,IF(AND($N21=1,AE$9&gt;$B$9),"",IF(AND($N21=1,AE$9&lt;=$B$9),LOOKUP(AE$9,$A$12:$A$111,$B$12:$B$111),IF(AND($I21=-1,AF$9=$Q20),"",IF($I21=-1,AF20,IF(AND($I21=1,AD$9=$Q20),$K21,IF($I21=1,AE20,""))))))))</f>
        <v/>
      </c>
      <c r="AF21" t="str">
        <f ca="1">IF($E20="","",IF($G21="",AF20,IF(AND($N21=1,AF$9&gt;$B$9),"",IF(AND($N21=1,AF$9&lt;=$B$9),LOOKUP(AF$9,$A$12:$A$111,$B$12:$B$111),IF(AND($I21=-1,AG$9=$Q20),"",IF($I21=-1,AG20,IF(AND($I21=1,AE$9=$Q20),$K21,IF($I21=1,AF20,""))))))))</f>
        <v/>
      </c>
      <c r="AG21" t="str">
        <f ca="1">IF($E20="","",IF($G21="",AG20,IF(AND($N21=1,AG$9&gt;$B$9),"",IF(AND($N21=1,AG$9&lt;=$B$9),LOOKUP(AG$9,$A$12:$A$111,$B$12:$B$111),IF(AND($I21=-1,AH$9=$Q20),"",IF($I21=-1,AH20,IF(AND($I21=1,AF$9=$Q20),$K21,IF($I21=1,AG20,""))))))))</f>
        <v/>
      </c>
      <c r="AH21" t="str">
        <f ca="1">IF($E20="","",IF($G21="",AH20,IF(AND($N21=1,AH$9&gt;$B$9),"",IF(AND($N21=1,AH$9&lt;=$B$9),LOOKUP(AH$9,$A$12:$A$111,$B$12:$B$111),IF(AND($I21=-1,AI$9=$Q20),"",IF($I21=-1,AI20,IF(AND($I21=1,AG$9=$Q20),$K21,IF($I21=1,AH20,""))))))))</f>
        <v/>
      </c>
      <c r="AI21" t="str">
        <f ca="1">IF($E20="","",IF($G21="",AI20,IF(AND($N21=1,AI$9&gt;$B$9),"",IF(AND($N21=1,AI$9&lt;=$B$9),LOOKUP(AI$9,$A$12:$A$111,$B$12:$B$111),IF(AND($I21=-1,AJ$9=$Q20),"",IF($I21=-1,AJ20,IF(AND($I21=1,AH$9=$Q20),$K21,IF($I21=1,AI20,""))))))))</f>
        <v/>
      </c>
      <c r="AJ21" t="str">
        <f ca="1">IF($E20="","",IF($G21="",AJ20,IF(AND($N21=1,AJ$9&gt;$B$9),"",IF(AND($N21=1,AJ$9&lt;=$B$9),LOOKUP(AJ$9,$A$12:$A$111,$B$12:$B$111),IF(AND($I21=-1,AK$9=$Q20),"",IF($I21=-1,AK20,IF(AND($I21=1,AI$9=$Q20),$K21,IF($I21=1,AJ20,""))))))))</f>
        <v/>
      </c>
      <c r="AK21" t="str">
        <f ca="1">IF($E20="","",IF($G21="",AK20,IF(AND($N21=1,AK$9&gt;$B$9),"",IF(AND($N21=1,AK$9&lt;=$B$9),LOOKUP(AK$9,$A$12:$A$111,$B$12:$B$111),IF(AND($I21=-1,AL$9=$Q20),"",IF($I21=-1,AL20,IF(AND($I21=1,AJ$9=$Q20),$K21,IF($I21=1,AK20,""))))))))</f>
        <v/>
      </c>
      <c r="AL21" t="str">
        <f ca="1">IF($E20="","",IF($G21="",AL20,IF(AND($N21=1,AL$9&gt;$B$9),"",IF(AND($N21=1,AL$9&lt;=$B$9),LOOKUP(AL$9,$A$12:$A$111,$B$12:$B$111),IF(AND($I21=-1,AM$9=$Q20),"",IF($I21=-1,AM20,IF(AND($I21=1,AK$9=$Q20),$K21,IF($I21=1,AL20,""))))))))</f>
        <v/>
      </c>
      <c r="AM21" t="str">
        <f ca="1">IF($E20="","",IF($G21="",AM20,IF(AND($N21=1,AM$9&gt;$B$9),"",IF(AND($N21=1,AM$9&lt;=$B$9),LOOKUP(AM$9,$A$12:$A$111,$B$12:$B$111),IF(AND($I21=-1,AN$9=$Q20),"",IF($I21=-1,AN20,IF(AND($I21=1,AL$9=$Q20),$K21,IF($I21=1,AM20,""))))))))</f>
        <v/>
      </c>
      <c r="AN21" t="str">
        <f ca="1">IF($E20="","",IF($G21="",AN20,IF(AND($N21=1,AN$9&gt;$B$9),"",IF(AND($N21=1,AN$9&lt;=$B$9),LOOKUP(AN$9,$A$12:$A$111,$B$12:$B$111),IF(AND($I21=-1,AO$9=$Q20),"",IF($I21=-1,AO20,IF(AND($I21=1,AM$9=$Q20),$K21,IF($I21=1,AN20,""))))))))</f>
        <v/>
      </c>
      <c r="AO21" t="str">
        <f ca="1">IF($E20="","",IF($G21="",AO20,IF(AND($N21=1,AO$9&gt;$B$9),"",IF(AND($N21=1,AO$9&lt;=$B$9),LOOKUP(AO$9,$A$12:$A$111,$B$12:$B$111),IF(AND($I21=-1,AP$9=$Q20),"",IF($I21=-1,AP20,IF(AND($I21=1,AN$9=$Q20),$K21,IF($I21=1,AO20,""))))))))</f>
        <v/>
      </c>
      <c r="AP21" t="str">
        <f ca="1">IF($E20="","",IF($G21="",AP20,IF(AND($N21=1,AP$9&gt;$B$9),"",IF(AND($N21=1,AP$9&lt;=$B$9),LOOKUP(AP$9,$A$12:$A$111,$B$12:$B$111),IF(AND($I21=-1,AQ$9=$Q20),"",IF($I21=-1,AQ20,IF(AND($I21=1,AO$9=$Q20),$K21,IF($I21=1,AP20,""))))))))</f>
        <v/>
      </c>
      <c r="AQ21" t="str">
        <f ca="1">IF($E20="","",IF($G21="",AQ20,IF(AND($N21=1,AQ$9&gt;$B$9),"",IF(AND($N21=1,AQ$9&lt;=$B$9),LOOKUP(AQ$9,$A$12:$A$111,$B$12:$B$111),IF(AND($I21=-1,AR$9=$Q20),"",IF($I21=-1,AR20,IF(AND($I21=1,AP$9=$Q20),$K21,IF($I21=1,AQ20,""))))))))</f>
        <v/>
      </c>
      <c r="AR21" t="str">
        <f ca="1">IF($E20="","",IF($G21="",AR20,IF(AND($N21=1,AR$9&gt;$B$9),"",IF(AND($N21=1,AR$9&lt;=$B$9),LOOKUP(AR$9,$A$12:$A$111,$B$12:$B$111),IF(AND($I21=-1,AS$9=$Q20),"",IF($I21=-1,AS20,IF(AND($I21=1,AQ$9=$Q20),$K21,IF($I21=1,AR20,""))))))))</f>
        <v/>
      </c>
      <c r="AS21" t="str">
        <f ca="1">IF($E20="","",IF($G21="",AS20,IF(AND($N21=1,AS$9&gt;$B$9),"",IF(AND($N21=1,AS$9&lt;=$B$9),LOOKUP(AS$9,$A$12:$A$111,$B$12:$B$111),IF(AND($I21=-1,AT$9=$Q20),"",IF($I21=-1,AT20,IF(AND($I21=1,AR$9=$Q20),$K21,IF($I21=1,AS20,""))))))))</f>
        <v/>
      </c>
      <c r="AT21" t="str">
        <f ca="1">IF($E20="","",IF($G21="",AT20,IF(AND($N21=1,AT$9&gt;$B$9),"",IF(AND($N21=1,AT$9&lt;=$B$9),LOOKUP(AT$9,$A$12:$A$111,$B$12:$B$111),IF(AND($I21=-1,AU$9=$Q20),"",IF($I21=-1,AU20,IF(AND($I21=1,AS$9=$Q20),$K21,IF($I21=1,AT20,""))))))))</f>
        <v/>
      </c>
      <c r="AU21" t="str">
        <f ca="1">IF($E20="","",IF($G21="",AU20,IF(AND($N21=1,AU$9&gt;$B$9),"",IF(AND($N21=1,AU$9&lt;=$B$9),LOOKUP(AU$9,$A$12:$A$111,$B$12:$B$111),IF(AND($I21=-1,AV$9=$Q20),"",IF($I21=-1,AV20,IF(AND($I21=1,AT$9=$Q20),$K21,IF($I21=1,AU20,""))))))))</f>
        <v/>
      </c>
      <c r="AV21" t="str">
        <f ca="1">IF($E20="","",IF($G21="",AV20,IF(AND($N21=1,AV$9&gt;$B$9),"",IF(AND($N21=1,AV$9&lt;=$B$9),LOOKUP(AV$9,$A$12:$A$111,$B$12:$B$111),IF(AND($I21=-1,AW$9=$Q20),"",IF($I21=-1,AW20,IF(AND($I21=1,AU$9=$Q20),$K21,IF($I21=1,AV20,""))))))))</f>
        <v/>
      </c>
      <c r="AW21" t="str">
        <f ca="1">IF($E20="","",IF($G21="",AW20,IF(AND($N21=1,AW$9&gt;$B$9),"",IF(AND($N21=1,AW$9&lt;=$B$9),LOOKUP(AW$9,$A$12:$A$111,$B$12:$B$111),IF(AND($I21=-1,AX$9=$Q20),"",IF($I21=-1,AX20,IF(AND($I21=1,AV$9=$Q20),$K21,IF($I21=1,AW20,""))))))))</f>
        <v/>
      </c>
      <c r="AX21" t="str">
        <f ca="1">IF($E20="","",IF($G21="",AX20,IF(AND($N21=1,AX$9&gt;$B$9),"",IF(AND($N21=1,AX$9&lt;=$B$9),LOOKUP(AX$9,$A$12:$A$111,$B$12:$B$111),IF(AND($I21=-1,AY$9=$Q20),"",IF($I21=-1,AY20,IF(AND($I21=1,AW$9=$Q20),$K21,IF($I21=1,AX20,""))))))))</f>
        <v/>
      </c>
      <c r="AY21" t="str">
        <f ca="1">IF($E20="","",IF($G21="",AY20,IF(AND($N21=1,AY$9&gt;$B$9),"",IF(AND($N21=1,AY$9&lt;=$B$9),LOOKUP(AY$9,$A$12:$A$111,$B$12:$B$111),IF(AND($I21=-1,AZ$9=$Q20),"",IF($I21=-1,AZ20,IF(AND($I21=1,AX$9=$Q20),$K21,IF($I21=1,AY20,""))))))))</f>
        <v/>
      </c>
      <c r="AZ21" t="str">
        <f ca="1">IF($E20="","",IF($G21="",AZ20,IF(AND($N21=1,AZ$9&gt;$B$9),"",IF(AND($N21=1,AZ$9&lt;=$B$9),LOOKUP(AZ$9,$A$12:$A$111,$B$12:$B$111),IF(AND($I21=-1,BA$9=$Q20),"",IF($I21=-1,BA20,IF(AND($I21=1,AY$9=$Q20),$K21,IF($I21=1,AZ20,""))))))))</f>
        <v/>
      </c>
      <c r="BA21" t="str">
        <f ca="1">IF($E20="","",IF($G21="",BA20,IF(AND($N21=1,BA$9&gt;$B$9),"",IF(AND($N21=1,BA$9&lt;=$B$9),LOOKUP(BA$9,$A$12:$A$111,$B$12:$B$111),IF(AND($I21=-1,BB$9=$Q20),"",IF($I21=-1,BB20,IF(AND($I21=1,AZ$9=$Q20),$K21,IF($I21=1,BA20,""))))))))</f>
        <v/>
      </c>
      <c r="BB21" t="str">
        <f ca="1">IF($E20="","",IF($G21="",BB20,IF(AND($N21=1,BB$9&gt;$B$9),"",IF(AND($N21=1,BB$9&lt;=$B$9),LOOKUP(BB$9,$A$12:$A$111,$B$12:$B$111),IF(AND($I21=-1,BC$9=$Q20),"",IF($I21=-1,BC20,IF(AND($I21=1,BA$9=$Q20),$K21,IF($I21=1,BB20,""))))))))</f>
        <v/>
      </c>
      <c r="BC21" t="str">
        <f ca="1">IF($E20="","",IF($G21="",BC20,IF(AND($N21=1,BC$9&gt;$B$9),"",IF(AND($N21=1,BC$9&lt;=$B$9),LOOKUP(BC$9,$A$12:$A$111,$B$12:$B$111),IF(AND($I21=-1,BD$9=$Q20),"",IF($I21=-1,BD20,IF(AND($I21=1,BB$9=$Q20),$K21,IF($I21=1,BC20,""))))))))</f>
        <v/>
      </c>
      <c r="BD21" t="str">
        <f ca="1">IF($E20="","",IF($G21="",BD20,IF(AND($N21=1,BD$9&gt;$B$9),"",IF(AND($N21=1,BD$9&lt;=$B$9),LOOKUP(BD$9,$A$12:$A$111,$B$12:$B$111),IF(AND($I21=-1,BE$9=$Q20),"",IF($I21=-1,BE20,IF(AND($I21=1,BC$9=$Q20),$K21,IF($I21=1,BD20,""))))))))</f>
        <v/>
      </c>
      <c r="BE21" t="str">
        <f ca="1">IF($E20="","",IF($G21="",BE20,IF(AND($N21=1,BE$9&gt;$B$9),"",IF(AND($N21=1,BE$9&lt;=$B$9),LOOKUP(BE$9,$A$12:$A$111,$B$12:$B$111),IF(AND($I21=-1,BF$9=$Q20),"",IF($I21=-1,BF20,IF(AND($I21=1,BD$9=$Q20),$K21,IF($I21=1,BE20,""))))))))</f>
        <v/>
      </c>
      <c r="BF21" t="str">
        <f ca="1">IF($E20="","",IF($G21="",BF20,IF(AND($N21=1,BF$9&gt;$B$9),"",IF(AND($N21=1,BF$9&lt;=$B$9),LOOKUP(BF$9,$A$12:$A$111,$B$12:$B$111),IF(AND($I21=-1,BG$9=$Q20),"",IF($I21=-1,BG20,IF(AND($I21=1,BE$9=$Q20),$K21,IF($I21=1,BF20,""))))))))</f>
        <v/>
      </c>
      <c r="BG21" t="str">
        <f ca="1">IF($E20="","",IF($G21="",BG20,IF(AND($N21=1,BG$9&gt;$B$9),"",IF(AND($N21=1,BG$9&lt;=$B$9),LOOKUP(BG$9,$A$12:$A$111,$B$12:$B$111),IF(AND($I21=-1,BH$9=$Q20),"",IF($I21=-1,BH20,IF(AND($I21=1,BF$9=$Q20),$K21,IF($I21=1,BG20,""))))))))</f>
        <v/>
      </c>
      <c r="BH21" t="str">
        <f ca="1">IF($E20="","",IF($G21="",BH20,IF(AND($N21=1,BH$9&gt;$B$9),"",IF(AND($N21=1,BH$9&lt;=$B$9),LOOKUP(BH$9,$A$12:$A$111,$B$12:$B$111),IF(AND($I21=-1,BI$9=$Q20),"",IF($I21=-1,BI20,IF(AND($I21=1,BG$9=$Q20),$K21,IF($I21=1,BH20,""))))))))</f>
        <v/>
      </c>
      <c r="BI21" t="str">
        <f ca="1">IF($E20="","",IF($G21="",BI20,IF(AND($N21=1,BI$9&gt;$B$9),"",IF(AND($N21=1,BI$9&lt;=$B$9),LOOKUP(BI$9,$A$12:$A$111,$B$12:$B$111),IF(AND($I21=-1,BJ$9=$Q20),"",IF($I21=-1,BJ20,IF(AND($I21=1,BH$9=$Q20),$K21,IF($I21=1,BI20,""))))))))</f>
        <v/>
      </c>
      <c r="BJ21" t="str">
        <f ca="1">IF($E20="","",IF($G21="",BJ20,IF(AND($N21=1,BJ$9&gt;$B$9),"",IF(AND($N21=1,BJ$9&lt;=$B$9),LOOKUP(BJ$9,$A$12:$A$111,$B$12:$B$111),IF(AND($I21=-1,BK$9=$Q20),"",IF($I21=-1,BK20,IF(AND($I21=1,BI$9=$Q20),$K21,IF($I21=1,BJ20,""))))))))</f>
        <v/>
      </c>
      <c r="BK21" t="str">
        <f ca="1">IF($E20="","",IF($G21="",BK20,IF(AND($N21=1,BK$9&gt;$B$9),"",IF(AND($N21=1,BK$9&lt;=$B$9),LOOKUP(BK$9,$A$12:$A$111,$B$12:$B$111),IF(AND($I21=-1,BL$9=$Q20),"",IF($I21=-1,BL20,IF(AND($I21=1,BJ$9=$Q20),$K21,IF($I21=1,BK20,""))))))))</f>
        <v/>
      </c>
      <c r="BL21" t="str">
        <f ca="1">IF($E20="","",IF($G21="",BL20,IF(AND($N21=1,BL$9&gt;$B$9),"",IF(AND($N21=1,BL$9&lt;=$B$9),LOOKUP(BL$9,$A$12:$A$111,$B$12:$B$111),IF(AND($I21=-1,BM$9=$Q20),"",IF($I21=-1,BM20,IF(AND($I21=1,BK$9=$Q20),$K21,IF($I21=1,BL20,""))))))))</f>
        <v/>
      </c>
      <c r="BM21" t="str">
        <f ca="1">IF($E20="","",IF($G21="",BM20,IF(AND($N21=1,BM$9&gt;$B$9),"",IF(AND($N21=1,BM$9&lt;=$B$9),LOOKUP(BM$9,$A$12:$A$111,$B$12:$B$111),IF(AND($I21=-1,BN$9=$Q20),"",IF($I21=-1,BN20,IF(AND($I21=1,BL$9=$Q20),$K21,IF($I21=1,BM20,""))))))))</f>
        <v/>
      </c>
      <c r="BN21">
        <f ca="1">IF($E20="","",IF($G21="",BN20,IF(AND($N21=1,BN$9&gt;$B$9),"",IF(AND($N21=1,BN$9&lt;=$B$9),LOOKUP(BN$9,$A$12:$A$111,$B$12:$B$111),IF(AND($I21=-1,BO$9=$Q20),"",IF($I21=-1,BO20,IF(AND($I21=1,BM$9=$Q20),$K21,IF($I21=1,BN20,""))))))))</f>
        <v>0</v>
      </c>
      <c r="BO21">
        <f ca="1">IF($E20="","",IF($G21="",BO20,IF(AND($N21=1,BO$9&gt;$B$9),"",IF(AND($N21=1,BO$9&lt;=$B$9),LOOKUP(BO$9,$A$12:$A$111,$B$12:$B$111),IF(AND($I21=-1,BP$9=$Q20),"",IF($I21=-1,BP20,IF(AND($I21=1,BN$9=$Q20),$K21,IF($I21=1,BO20,""))))))))</f>
        <v>0</v>
      </c>
    </row>
    <row r="22" spans="1:67" x14ac:dyDescent="0.25">
      <c r="D22" s="4">
        <v>12</v>
      </c>
      <c r="E22" s="1">
        <f t="shared" ca="1" si="2"/>
        <v>10</v>
      </c>
      <c r="G22" t="str">
        <f ca="1">IF(E21="","",IF($B$3=Refs!$B$17,RevLab!F22,IF(AND(B$3="Last",H21="Zero"),G21,IF(B$3="Last",H21,IF(B$3="2nd last","",IF(AND(B$3="Opposite",H21="Zero"),G21,IF(AND(B$3="Opposite",H21="Red"),"Black",IF(AND(B$3="Opposite",H21="Black"),"Red",IF(AND(B$3="Opposite",H21="Odd"),"Even",IF(AND(B$3="Opposite",H21="Even"),"Odd",IF(AND(B$3="Opposite",H21="High"),"Low",IF(AND(B$3="Opposite",H21="Low"),"High",IF(COUNTIF(Refs!$E$5:$I$6,B$3)=1,RevLab!B$3,"")))))))))))))</f>
        <v>Low</v>
      </c>
      <c r="H22" t="str">
        <f ca="1">IF(E22="","",IF(B$2="Red/Black",LOOKUP(E22,Refs!D:D,Refs!F:F),IF(B$2="High/Low",LOOKUP(E22,Refs!D:D,Refs!H:H),IF(B$2="Odd/Even",LOOKUP(E22,Refs!D:D,Refs!J:J),""))))</f>
        <v>Low</v>
      </c>
      <c r="I22">
        <f t="shared" ca="1" si="3"/>
        <v>1</v>
      </c>
      <c r="J22">
        <f ca="1">IF(E21="","",IF(G22="","",IF(AND(Q21&gt;1,O21+P21&gt;=$B$4),$B$4,IF(Q21=1,O21,O21+P21))))</f>
        <v>12</v>
      </c>
      <c r="K22">
        <f t="shared" ca="1" si="4"/>
        <v>12</v>
      </c>
      <c r="L22">
        <f t="shared" ca="1" si="5"/>
        <v>14</v>
      </c>
      <c r="M22">
        <f t="shared" ca="1" si="6"/>
        <v>14</v>
      </c>
      <c r="N22">
        <f ca="1">IF(E21="","",IF(OR(AND($A$6="Yes",$M22&gt;$M21),AND($A$8="Yes",$O21+$P21&gt;=$B$4),AND($Q21&lt;=2,$I22=-1)),1,0))</f>
        <v>0</v>
      </c>
      <c r="O22">
        <f ca="1">IF(E22="","",R22)</f>
        <v>3</v>
      </c>
      <c r="P22">
        <f ca="1">IF(E22="","",MAX(R22:DM22))</f>
        <v>12</v>
      </c>
      <c r="Q22" s="2">
        <f ca="1">IF(E22="","",COUNTIF(R22:DM22,"&gt;0"))</f>
        <v>5</v>
      </c>
      <c r="R22" s="4">
        <f ca="1">IF(E21="","",IF($G22="",R21,IF($N22=1,LOOKUP(R$9,$A$12:$A$111,$B$12:$B$111),IF(AND($I22=-1,S$9=$Q21),"",IF($I22=-1,S21,IF($I22=1,R21))))))</f>
        <v>3</v>
      </c>
      <c r="S22">
        <f ca="1">IF($E21="","",IF($G22="",S21,IF(AND($N22=1,S$9&gt;$B$9),"",IF(AND($N22=1,S$9&lt;=$B$9),LOOKUP(S$9,$A$12:$A$111,$B$12:$B$111),IF(AND($I22=-1,T$9=$Q21),"",IF($I22=-1,T21,IF(AND($I22=1,R$9=$Q21),$K22,IF($I22=1,S21,""))))))))</f>
        <v>4</v>
      </c>
      <c r="T22">
        <f ca="1">IF($E21="","",IF($G22="",T21,IF(AND($N22=1,T$9&gt;$B$9),"",IF(AND($N22=1,T$9&lt;=$B$9),LOOKUP(T$9,$A$12:$A$111,$B$12:$B$111),IF(AND($I22=-1,U$9=$Q21),"",IF($I22=-1,U21,IF(AND($I22=1,S$9=$Q21),$K22,IF($I22=1,T21,""))))))))</f>
        <v>6</v>
      </c>
      <c r="U22">
        <f ca="1">IF($E21="","",IF($G22="",U21,IF(AND($N22=1,U$9&gt;$B$9),"",IF(AND($N22=1,U$9&lt;=$B$9),LOOKUP(U$9,$A$12:$A$111,$B$12:$B$111),IF(AND($I22=-1,V$9=$Q21),"",IF($I22=-1,V21,IF(AND($I22=1,T$9=$Q21),$K22,IF($I22=1,U21,""))))))))</f>
        <v>9</v>
      </c>
      <c r="V22">
        <f ca="1">IF($E21="","",IF($G22="",V21,IF(AND($N22=1,V$9&gt;$B$9),"",IF(AND($N22=1,V$9&lt;=$B$9),LOOKUP(V$9,$A$12:$A$111,$B$12:$B$111),IF(AND($I22=-1,W$9=$Q21),"",IF($I22=-1,W21,IF(AND($I22=1,U$9=$Q21),$K22,IF($I22=1,V21,""))))))))</f>
        <v>12</v>
      </c>
      <c r="W22" t="str">
        <f ca="1">IF($E21="","",IF($G22="",W21,IF(AND($N22=1,W$9&gt;$B$9),"",IF(AND($N22=1,W$9&lt;=$B$9),LOOKUP(W$9,$A$12:$A$111,$B$12:$B$111),IF(AND($I22=-1,X$9=$Q21),"",IF($I22=-1,X21,IF(AND($I22=1,V$9=$Q21),$K22,IF($I22=1,W21,""))))))))</f>
        <v/>
      </c>
      <c r="X22" t="str">
        <f ca="1">IF($E21="","",IF($G22="",X21,IF(AND($N22=1,X$9&gt;$B$9),"",IF(AND($N22=1,X$9&lt;=$B$9),LOOKUP(X$9,$A$12:$A$111,$B$12:$B$111),IF(AND($I22=-1,Y$9=$Q21),"",IF($I22=-1,Y21,IF(AND($I22=1,W$9=$Q21),$K22,IF($I22=1,X21,""))))))))</f>
        <v/>
      </c>
      <c r="Y22" t="str">
        <f ca="1">IF($E21="","",IF($G22="",Y21,IF(AND($N22=1,Y$9&gt;$B$9),"",IF(AND($N22=1,Y$9&lt;=$B$9),LOOKUP(Y$9,$A$12:$A$111,$B$12:$B$111),IF(AND($I22=-1,Z$9=$Q21),"",IF($I22=-1,Z21,IF(AND($I22=1,X$9=$Q21),$K22,IF($I22=1,Y21,""))))))))</f>
        <v/>
      </c>
      <c r="Z22" t="str">
        <f ca="1">IF($E21="","",IF($G22="",Z21,IF(AND($N22=1,Z$9&gt;$B$9),"",IF(AND($N22=1,Z$9&lt;=$B$9),LOOKUP(Z$9,$A$12:$A$111,$B$12:$B$111),IF(AND($I22=-1,AA$9=$Q21),"",IF($I22=-1,AA21,IF(AND($I22=1,Y$9=$Q21),$K22,IF($I22=1,Z21,""))))))))</f>
        <v/>
      </c>
      <c r="AA22" t="str">
        <f ca="1">IF($E21="","",IF($G22="",AA21,IF(AND($N22=1,AA$9&gt;$B$9),"",IF(AND($N22=1,AA$9&lt;=$B$9),LOOKUP(AA$9,$A$12:$A$111,$B$12:$B$111),IF(AND($I22=-1,AB$9=$Q21),"",IF($I22=-1,AB21,IF(AND($I22=1,Z$9=$Q21),$K22,IF($I22=1,AA21,""))))))))</f>
        <v/>
      </c>
      <c r="AB22" t="str">
        <f ca="1">IF($E21="","",IF($G22="",AB21,IF(AND($N22=1,AB$9&gt;$B$9),"",IF(AND($N22=1,AB$9&lt;=$B$9),LOOKUP(AB$9,$A$12:$A$111,$B$12:$B$111),IF(AND($I22=-1,AC$9=$Q21),"",IF($I22=-1,AC21,IF(AND($I22=1,AA$9=$Q21),$K22,IF($I22=1,AB21,""))))))))</f>
        <v/>
      </c>
      <c r="AC22" t="str">
        <f ca="1">IF($E21="","",IF($G22="",AC21,IF(AND($N22=1,AC$9&gt;$B$9),"",IF(AND($N22=1,AC$9&lt;=$B$9),LOOKUP(AC$9,$A$12:$A$111,$B$12:$B$111),IF(AND($I22=-1,AD$9=$Q21),"",IF($I22=-1,AD21,IF(AND($I22=1,AB$9=$Q21),$K22,IF($I22=1,AC21,""))))))))</f>
        <v/>
      </c>
      <c r="AD22" t="str">
        <f ca="1">IF($E21="","",IF($G22="",AD21,IF(AND($N22=1,AD$9&gt;$B$9),"",IF(AND($N22=1,AD$9&lt;=$B$9),LOOKUP(AD$9,$A$12:$A$111,$B$12:$B$111),IF(AND($I22=-1,AE$9=$Q21),"",IF($I22=-1,AE21,IF(AND($I22=1,AC$9=$Q21),$K22,IF($I22=1,AD21,""))))))))</f>
        <v/>
      </c>
      <c r="AE22" t="str">
        <f ca="1">IF($E21="","",IF($G22="",AE21,IF(AND($N22=1,AE$9&gt;$B$9),"",IF(AND($N22=1,AE$9&lt;=$B$9),LOOKUP(AE$9,$A$12:$A$111,$B$12:$B$111),IF(AND($I22=-1,AF$9=$Q21),"",IF($I22=-1,AF21,IF(AND($I22=1,AD$9=$Q21),$K22,IF($I22=1,AE21,""))))))))</f>
        <v/>
      </c>
      <c r="AF22" t="str">
        <f ca="1">IF($E21="","",IF($G22="",AF21,IF(AND($N22=1,AF$9&gt;$B$9),"",IF(AND($N22=1,AF$9&lt;=$B$9),LOOKUP(AF$9,$A$12:$A$111,$B$12:$B$111),IF(AND($I22=-1,AG$9=$Q21),"",IF($I22=-1,AG21,IF(AND($I22=1,AE$9=$Q21),$K22,IF($I22=1,AF21,""))))))))</f>
        <v/>
      </c>
      <c r="AG22" t="str">
        <f ca="1">IF($E21="","",IF($G22="",AG21,IF(AND($N22=1,AG$9&gt;$B$9),"",IF(AND($N22=1,AG$9&lt;=$B$9),LOOKUP(AG$9,$A$12:$A$111,$B$12:$B$111),IF(AND($I22=-1,AH$9=$Q21),"",IF($I22=-1,AH21,IF(AND($I22=1,AF$9=$Q21),$K22,IF($I22=1,AG21,""))))))))</f>
        <v/>
      </c>
      <c r="AH22" t="str">
        <f ca="1">IF($E21="","",IF($G22="",AH21,IF(AND($N22=1,AH$9&gt;$B$9),"",IF(AND($N22=1,AH$9&lt;=$B$9),LOOKUP(AH$9,$A$12:$A$111,$B$12:$B$111),IF(AND($I22=-1,AI$9=$Q21),"",IF($I22=-1,AI21,IF(AND($I22=1,AG$9=$Q21),$K22,IF($I22=1,AH21,""))))))))</f>
        <v/>
      </c>
      <c r="AI22" t="str">
        <f ca="1">IF($E21="","",IF($G22="",AI21,IF(AND($N22=1,AI$9&gt;$B$9),"",IF(AND($N22=1,AI$9&lt;=$B$9),LOOKUP(AI$9,$A$12:$A$111,$B$12:$B$111),IF(AND($I22=-1,AJ$9=$Q21),"",IF($I22=-1,AJ21,IF(AND($I22=1,AH$9=$Q21),$K22,IF($I22=1,AI21,""))))))))</f>
        <v/>
      </c>
      <c r="AJ22" t="str">
        <f ca="1">IF($E21="","",IF($G22="",AJ21,IF(AND($N22=1,AJ$9&gt;$B$9),"",IF(AND($N22=1,AJ$9&lt;=$B$9),LOOKUP(AJ$9,$A$12:$A$111,$B$12:$B$111),IF(AND($I22=-1,AK$9=$Q21),"",IF($I22=-1,AK21,IF(AND($I22=1,AI$9=$Q21),$K22,IF($I22=1,AJ21,""))))))))</f>
        <v/>
      </c>
      <c r="AK22" t="str">
        <f ca="1">IF($E21="","",IF($G22="",AK21,IF(AND($N22=1,AK$9&gt;$B$9),"",IF(AND($N22=1,AK$9&lt;=$B$9),LOOKUP(AK$9,$A$12:$A$111,$B$12:$B$111),IF(AND($I22=-1,AL$9=$Q21),"",IF($I22=-1,AL21,IF(AND($I22=1,AJ$9=$Q21),$K22,IF($I22=1,AK21,""))))))))</f>
        <v/>
      </c>
      <c r="AL22" t="str">
        <f ca="1">IF($E21="","",IF($G22="",AL21,IF(AND($N22=1,AL$9&gt;$B$9),"",IF(AND($N22=1,AL$9&lt;=$B$9),LOOKUP(AL$9,$A$12:$A$111,$B$12:$B$111),IF(AND($I22=-1,AM$9=$Q21),"",IF($I22=-1,AM21,IF(AND($I22=1,AK$9=$Q21),$K22,IF($I22=1,AL21,""))))))))</f>
        <v/>
      </c>
      <c r="AM22" t="str">
        <f ca="1">IF($E21="","",IF($G22="",AM21,IF(AND($N22=1,AM$9&gt;$B$9),"",IF(AND($N22=1,AM$9&lt;=$B$9),LOOKUP(AM$9,$A$12:$A$111,$B$12:$B$111),IF(AND($I22=-1,AN$9=$Q21),"",IF($I22=-1,AN21,IF(AND($I22=1,AL$9=$Q21),$K22,IF($I22=1,AM21,""))))))))</f>
        <v/>
      </c>
      <c r="AN22" t="str">
        <f ca="1">IF($E21="","",IF($G22="",AN21,IF(AND($N22=1,AN$9&gt;$B$9),"",IF(AND($N22=1,AN$9&lt;=$B$9),LOOKUP(AN$9,$A$12:$A$111,$B$12:$B$111),IF(AND($I22=-1,AO$9=$Q21),"",IF($I22=-1,AO21,IF(AND($I22=1,AM$9=$Q21),$K22,IF($I22=1,AN21,""))))))))</f>
        <v/>
      </c>
      <c r="AO22" t="str">
        <f ca="1">IF($E21="","",IF($G22="",AO21,IF(AND($N22=1,AO$9&gt;$B$9),"",IF(AND($N22=1,AO$9&lt;=$B$9),LOOKUP(AO$9,$A$12:$A$111,$B$12:$B$111),IF(AND($I22=-1,AP$9=$Q21),"",IF($I22=-1,AP21,IF(AND($I22=1,AN$9=$Q21),$K22,IF($I22=1,AO21,""))))))))</f>
        <v/>
      </c>
      <c r="AP22" t="str">
        <f ca="1">IF($E21="","",IF($G22="",AP21,IF(AND($N22=1,AP$9&gt;$B$9),"",IF(AND($N22=1,AP$9&lt;=$B$9),LOOKUP(AP$9,$A$12:$A$111,$B$12:$B$111),IF(AND($I22=-1,AQ$9=$Q21),"",IF($I22=-1,AQ21,IF(AND($I22=1,AO$9=$Q21),$K22,IF($I22=1,AP21,""))))))))</f>
        <v/>
      </c>
      <c r="AQ22" t="str">
        <f ca="1">IF($E21="","",IF($G22="",AQ21,IF(AND($N22=1,AQ$9&gt;$B$9),"",IF(AND($N22=1,AQ$9&lt;=$B$9),LOOKUP(AQ$9,$A$12:$A$111,$B$12:$B$111),IF(AND($I22=-1,AR$9=$Q21),"",IF($I22=-1,AR21,IF(AND($I22=1,AP$9=$Q21),$K22,IF($I22=1,AQ21,""))))))))</f>
        <v/>
      </c>
      <c r="AR22" t="str">
        <f ca="1">IF($E21="","",IF($G22="",AR21,IF(AND($N22=1,AR$9&gt;$B$9),"",IF(AND($N22=1,AR$9&lt;=$B$9),LOOKUP(AR$9,$A$12:$A$111,$B$12:$B$111),IF(AND($I22=-1,AS$9=$Q21),"",IF($I22=-1,AS21,IF(AND($I22=1,AQ$9=$Q21),$K22,IF($I22=1,AR21,""))))))))</f>
        <v/>
      </c>
      <c r="AS22" t="str">
        <f ca="1">IF($E21="","",IF($G22="",AS21,IF(AND($N22=1,AS$9&gt;$B$9),"",IF(AND($N22=1,AS$9&lt;=$B$9),LOOKUP(AS$9,$A$12:$A$111,$B$12:$B$111),IF(AND($I22=-1,AT$9=$Q21),"",IF($I22=-1,AT21,IF(AND($I22=1,AR$9=$Q21),$K22,IF($I22=1,AS21,""))))))))</f>
        <v/>
      </c>
      <c r="AT22" t="str">
        <f ca="1">IF($E21="","",IF($G22="",AT21,IF(AND($N22=1,AT$9&gt;$B$9),"",IF(AND($N22=1,AT$9&lt;=$B$9),LOOKUP(AT$9,$A$12:$A$111,$B$12:$B$111),IF(AND($I22=-1,AU$9=$Q21),"",IF($I22=-1,AU21,IF(AND($I22=1,AS$9=$Q21),$K22,IF($I22=1,AT21,""))))))))</f>
        <v/>
      </c>
      <c r="AU22" t="str">
        <f ca="1">IF($E21="","",IF($G22="",AU21,IF(AND($N22=1,AU$9&gt;$B$9),"",IF(AND($N22=1,AU$9&lt;=$B$9),LOOKUP(AU$9,$A$12:$A$111,$B$12:$B$111),IF(AND($I22=-1,AV$9=$Q21),"",IF($I22=-1,AV21,IF(AND($I22=1,AT$9=$Q21),$K22,IF($I22=1,AU21,""))))))))</f>
        <v/>
      </c>
      <c r="AV22" t="str">
        <f ca="1">IF($E21="","",IF($G22="",AV21,IF(AND($N22=1,AV$9&gt;$B$9),"",IF(AND($N22=1,AV$9&lt;=$B$9),LOOKUP(AV$9,$A$12:$A$111,$B$12:$B$111),IF(AND($I22=-1,AW$9=$Q21),"",IF($I22=-1,AW21,IF(AND($I22=1,AU$9=$Q21),$K22,IF($I22=1,AV21,""))))))))</f>
        <v/>
      </c>
      <c r="AW22" t="str">
        <f ca="1">IF($E21="","",IF($G22="",AW21,IF(AND($N22=1,AW$9&gt;$B$9),"",IF(AND($N22=1,AW$9&lt;=$B$9),LOOKUP(AW$9,$A$12:$A$111,$B$12:$B$111),IF(AND($I22=-1,AX$9=$Q21),"",IF($I22=-1,AX21,IF(AND($I22=1,AV$9=$Q21),$K22,IF($I22=1,AW21,""))))))))</f>
        <v/>
      </c>
      <c r="AX22" t="str">
        <f ca="1">IF($E21="","",IF($G22="",AX21,IF(AND($N22=1,AX$9&gt;$B$9),"",IF(AND($N22=1,AX$9&lt;=$B$9),LOOKUP(AX$9,$A$12:$A$111,$B$12:$B$111),IF(AND($I22=-1,AY$9=$Q21),"",IF($I22=-1,AY21,IF(AND($I22=1,AW$9=$Q21),$K22,IF($I22=1,AX21,""))))))))</f>
        <v/>
      </c>
      <c r="AY22" t="str">
        <f ca="1">IF($E21="","",IF($G22="",AY21,IF(AND($N22=1,AY$9&gt;$B$9),"",IF(AND($N22=1,AY$9&lt;=$B$9),LOOKUP(AY$9,$A$12:$A$111,$B$12:$B$111),IF(AND($I22=-1,AZ$9=$Q21),"",IF($I22=-1,AZ21,IF(AND($I22=1,AX$9=$Q21),$K22,IF($I22=1,AY21,""))))))))</f>
        <v/>
      </c>
      <c r="AZ22" t="str">
        <f ca="1">IF($E21="","",IF($G22="",AZ21,IF(AND($N22=1,AZ$9&gt;$B$9),"",IF(AND($N22=1,AZ$9&lt;=$B$9),LOOKUP(AZ$9,$A$12:$A$111,$B$12:$B$111),IF(AND($I22=-1,BA$9=$Q21),"",IF($I22=-1,BA21,IF(AND($I22=1,AY$9=$Q21),$K22,IF($I22=1,AZ21,""))))))))</f>
        <v/>
      </c>
      <c r="BA22" t="str">
        <f ca="1">IF($E21="","",IF($G22="",BA21,IF(AND($N22=1,BA$9&gt;$B$9),"",IF(AND($N22=1,BA$9&lt;=$B$9),LOOKUP(BA$9,$A$12:$A$111,$B$12:$B$111),IF(AND($I22=-1,BB$9=$Q21),"",IF($I22=-1,BB21,IF(AND($I22=1,AZ$9=$Q21),$K22,IF($I22=1,BA21,""))))))))</f>
        <v/>
      </c>
      <c r="BB22" t="str">
        <f ca="1">IF($E21="","",IF($G22="",BB21,IF(AND($N22=1,BB$9&gt;$B$9),"",IF(AND($N22=1,BB$9&lt;=$B$9),LOOKUP(BB$9,$A$12:$A$111,$B$12:$B$111),IF(AND($I22=-1,BC$9=$Q21),"",IF($I22=-1,BC21,IF(AND($I22=1,BA$9=$Q21),$K22,IF($I22=1,BB21,""))))))))</f>
        <v/>
      </c>
      <c r="BC22" t="str">
        <f ca="1">IF($E21="","",IF($G22="",BC21,IF(AND($N22=1,BC$9&gt;$B$9),"",IF(AND($N22=1,BC$9&lt;=$B$9),LOOKUP(BC$9,$A$12:$A$111,$B$12:$B$111),IF(AND($I22=-1,BD$9=$Q21),"",IF($I22=-1,BD21,IF(AND($I22=1,BB$9=$Q21),$K22,IF($I22=1,BC21,""))))))))</f>
        <v/>
      </c>
      <c r="BD22" t="str">
        <f ca="1">IF($E21="","",IF($G22="",BD21,IF(AND($N22=1,BD$9&gt;$B$9),"",IF(AND($N22=1,BD$9&lt;=$B$9),LOOKUP(BD$9,$A$12:$A$111,$B$12:$B$111),IF(AND($I22=-1,BE$9=$Q21),"",IF($I22=-1,BE21,IF(AND($I22=1,BC$9=$Q21),$K22,IF($I22=1,BD21,""))))))))</f>
        <v/>
      </c>
      <c r="BE22" t="str">
        <f ca="1">IF($E21="","",IF($G22="",BE21,IF(AND($N22=1,BE$9&gt;$B$9),"",IF(AND($N22=1,BE$9&lt;=$B$9),LOOKUP(BE$9,$A$12:$A$111,$B$12:$B$111),IF(AND($I22=-1,BF$9=$Q21),"",IF($I22=-1,BF21,IF(AND($I22=1,BD$9=$Q21),$K22,IF($I22=1,BE21,""))))))))</f>
        <v/>
      </c>
      <c r="BF22" t="str">
        <f ca="1">IF($E21="","",IF($G22="",BF21,IF(AND($N22=1,BF$9&gt;$B$9),"",IF(AND($N22=1,BF$9&lt;=$B$9),LOOKUP(BF$9,$A$12:$A$111,$B$12:$B$111),IF(AND($I22=-1,BG$9=$Q21),"",IF($I22=-1,BG21,IF(AND($I22=1,BE$9=$Q21),$K22,IF($I22=1,BF21,""))))))))</f>
        <v/>
      </c>
      <c r="BG22" t="str">
        <f ca="1">IF($E21="","",IF($G22="",BG21,IF(AND($N22=1,BG$9&gt;$B$9),"",IF(AND($N22=1,BG$9&lt;=$B$9),LOOKUP(BG$9,$A$12:$A$111,$B$12:$B$111),IF(AND($I22=-1,BH$9=$Q21),"",IF($I22=-1,BH21,IF(AND($I22=1,BF$9=$Q21),$K22,IF($I22=1,BG21,""))))))))</f>
        <v/>
      </c>
      <c r="BH22" t="str">
        <f ca="1">IF($E21="","",IF($G22="",BH21,IF(AND($N22=1,BH$9&gt;$B$9),"",IF(AND($N22=1,BH$9&lt;=$B$9),LOOKUP(BH$9,$A$12:$A$111,$B$12:$B$111),IF(AND($I22=-1,BI$9=$Q21),"",IF($I22=-1,BI21,IF(AND($I22=1,BG$9=$Q21),$K22,IF($I22=1,BH21,""))))))))</f>
        <v/>
      </c>
      <c r="BI22" t="str">
        <f ca="1">IF($E21="","",IF($G22="",BI21,IF(AND($N22=1,BI$9&gt;$B$9),"",IF(AND($N22=1,BI$9&lt;=$B$9),LOOKUP(BI$9,$A$12:$A$111,$B$12:$B$111),IF(AND($I22=-1,BJ$9=$Q21),"",IF($I22=-1,BJ21,IF(AND($I22=1,BH$9=$Q21),$K22,IF($I22=1,BI21,""))))))))</f>
        <v/>
      </c>
      <c r="BJ22" t="str">
        <f ca="1">IF($E21="","",IF($G22="",BJ21,IF(AND($N22=1,BJ$9&gt;$B$9),"",IF(AND($N22=1,BJ$9&lt;=$B$9),LOOKUP(BJ$9,$A$12:$A$111,$B$12:$B$111),IF(AND($I22=-1,BK$9=$Q21),"",IF($I22=-1,BK21,IF(AND($I22=1,BI$9=$Q21),$K22,IF($I22=1,BJ21,""))))))))</f>
        <v/>
      </c>
      <c r="BK22" t="str">
        <f ca="1">IF($E21="","",IF($G22="",BK21,IF(AND($N22=1,BK$9&gt;$B$9),"",IF(AND($N22=1,BK$9&lt;=$B$9),LOOKUP(BK$9,$A$12:$A$111,$B$12:$B$111),IF(AND($I22=-1,BL$9=$Q21),"",IF($I22=-1,BL21,IF(AND($I22=1,BJ$9=$Q21),$K22,IF($I22=1,BK21,""))))))))</f>
        <v/>
      </c>
      <c r="BL22" t="str">
        <f ca="1">IF($E21="","",IF($G22="",BL21,IF(AND($N22=1,BL$9&gt;$B$9),"",IF(AND($N22=1,BL$9&lt;=$B$9),LOOKUP(BL$9,$A$12:$A$111,$B$12:$B$111),IF(AND($I22=-1,BM$9=$Q21),"",IF($I22=-1,BM21,IF(AND($I22=1,BK$9=$Q21),$K22,IF($I22=1,BL21,""))))))))</f>
        <v/>
      </c>
      <c r="BM22" t="str">
        <f ca="1">IF($E21="","",IF($G22="",BM21,IF(AND($N22=1,BM$9&gt;$B$9),"",IF(AND($N22=1,BM$9&lt;=$B$9),LOOKUP(BM$9,$A$12:$A$111,$B$12:$B$111),IF(AND($I22=-1,BN$9=$Q21),"",IF($I22=-1,BN21,IF(AND($I22=1,BL$9=$Q21),$K22,IF($I22=1,BM21,""))))))))</f>
        <v/>
      </c>
      <c r="BN22">
        <f ca="1">IF($E21="","",IF($G22="",BN21,IF(AND($N22=1,BN$9&gt;$B$9),"",IF(AND($N22=1,BN$9&lt;=$B$9),LOOKUP(BN$9,$A$12:$A$111,$B$12:$B$111),IF(AND($I22=-1,BO$9=$Q21),"",IF($I22=-1,BO21,IF(AND($I22=1,BM$9=$Q21),$K22,IF($I22=1,BN21,""))))))))</f>
        <v>0</v>
      </c>
      <c r="BO22">
        <f ca="1">IF($E21="","",IF($G22="",BO21,IF(AND($N22=1,BO$9&gt;$B$9),"",IF(AND($N22=1,BO$9&lt;=$B$9),LOOKUP(BO$9,$A$12:$A$111,$B$12:$B$111),IF(AND($I22=-1,BP$9=$Q21),"",IF($I22=-1,BP21,IF(AND($I22=1,BN$9=$Q21),$K22,IF($I22=1,BO21,""))))))))</f>
        <v>0</v>
      </c>
    </row>
    <row r="23" spans="1:67" x14ac:dyDescent="0.25">
      <c r="D23" s="4">
        <v>13</v>
      </c>
      <c r="E23" s="1">
        <f t="shared" ca="1" si="2"/>
        <v>33</v>
      </c>
      <c r="G23" t="str">
        <f ca="1">IF(E22="","",IF($B$3=Refs!$B$17,RevLab!F23,IF(AND(B$3="Last",H22="Zero"),G22,IF(B$3="Last",H22,IF(B$3="2nd last","",IF(AND(B$3="Opposite",H22="Zero"),G22,IF(AND(B$3="Opposite",H22="Red"),"Black",IF(AND(B$3="Opposite",H22="Black"),"Red",IF(AND(B$3="Opposite",H22="Odd"),"Even",IF(AND(B$3="Opposite",H22="Even"),"Odd",IF(AND(B$3="Opposite",H22="High"),"Low",IF(AND(B$3="Opposite",H22="Low"),"High",IF(COUNTIF(Refs!$E$5:$I$6,B$3)=1,RevLab!B$3,"")))))))))))))</f>
        <v>Low</v>
      </c>
      <c r="H23" t="str">
        <f ca="1">IF(E23="","",IF(B$2="Red/Black",LOOKUP(E23,Refs!D:D,Refs!F:F),IF(B$2="High/Low",LOOKUP(E23,Refs!D:D,Refs!H:H),IF(B$2="Odd/Even",LOOKUP(E23,Refs!D:D,Refs!J:J),""))))</f>
        <v>High</v>
      </c>
      <c r="I23">
        <f t="shared" ca="1" si="3"/>
        <v>-1</v>
      </c>
      <c r="J23">
        <f ca="1">IF(E22="","",IF(G23="","",IF(AND(Q22&gt;1,O22+P22&gt;=$B$4),$B$4,IF(Q22=1,O22,O22+P22))))</f>
        <v>15</v>
      </c>
      <c r="K23">
        <f t="shared" ca="1" si="4"/>
        <v>-15</v>
      </c>
      <c r="L23">
        <f t="shared" ca="1" si="5"/>
        <v>-1</v>
      </c>
      <c r="M23">
        <f t="shared" ca="1" si="6"/>
        <v>14</v>
      </c>
      <c r="N23">
        <f ca="1">IF(E22="","",IF(OR(AND($A$6="Yes",$M23&gt;$M22),AND($A$8="Yes",$O22+$P22&gt;=$B$4),AND($Q22&lt;=2,$I23=-1)),1,0))</f>
        <v>0</v>
      </c>
      <c r="O23">
        <f ca="1">IF(E23="","",R23)</f>
        <v>4</v>
      </c>
      <c r="P23">
        <f ca="1">IF(E23="","",MAX(R23:DM23))</f>
        <v>9</v>
      </c>
      <c r="Q23" s="2">
        <f ca="1">IF(E23="","",COUNTIF(R23:DM23,"&gt;0"))</f>
        <v>3</v>
      </c>
      <c r="R23" s="4">
        <f ca="1">IF(E22="","",IF($G23="",R22,IF($N23=1,LOOKUP(R$9,$A$12:$A$111,$B$12:$B$111),IF(AND($I23=-1,S$9=$Q22),"",IF($I23=-1,S22,IF($I23=1,R22))))))</f>
        <v>4</v>
      </c>
      <c r="S23">
        <f ca="1">IF($E22="","",IF($G23="",S22,IF(AND($N23=1,S$9&gt;$B$9),"",IF(AND($N23=1,S$9&lt;=$B$9),LOOKUP(S$9,$A$12:$A$111,$B$12:$B$111),IF(AND($I23=-1,T$9=$Q22),"",IF($I23=-1,T22,IF(AND($I23=1,R$9=$Q22),$K23,IF($I23=1,S22,""))))))))</f>
        <v>6</v>
      </c>
      <c r="T23">
        <f ca="1">IF($E22="","",IF($G23="",T22,IF(AND($N23=1,T$9&gt;$B$9),"",IF(AND($N23=1,T$9&lt;=$B$9),LOOKUP(T$9,$A$12:$A$111,$B$12:$B$111),IF(AND($I23=-1,U$9=$Q22),"",IF($I23=-1,U22,IF(AND($I23=1,S$9=$Q22),$K23,IF($I23=1,T22,""))))))))</f>
        <v>9</v>
      </c>
      <c r="U23" t="str">
        <f ca="1">IF($E22="","",IF($G23="",U22,IF(AND($N23=1,U$9&gt;$B$9),"",IF(AND($N23=1,U$9&lt;=$B$9),LOOKUP(U$9,$A$12:$A$111,$B$12:$B$111),IF(AND($I23=-1,V$9=$Q22),"",IF($I23=-1,V22,IF(AND($I23=1,T$9=$Q22),$K23,IF($I23=1,U22,""))))))))</f>
        <v/>
      </c>
      <c r="V23" t="str">
        <f ca="1">IF($E22="","",IF($G23="",V22,IF(AND($N23=1,V$9&gt;$B$9),"",IF(AND($N23=1,V$9&lt;=$B$9),LOOKUP(V$9,$A$12:$A$111,$B$12:$B$111),IF(AND($I23=-1,W$9=$Q22),"",IF($I23=-1,W22,IF(AND($I23=1,U$9=$Q22),$K23,IF($I23=1,V22,""))))))))</f>
        <v/>
      </c>
      <c r="W23" t="str">
        <f ca="1">IF($E22="","",IF($G23="",W22,IF(AND($N23=1,W$9&gt;$B$9),"",IF(AND($N23=1,W$9&lt;=$B$9),LOOKUP(W$9,$A$12:$A$111,$B$12:$B$111),IF(AND($I23=-1,X$9=$Q22),"",IF($I23=-1,X22,IF(AND($I23=1,V$9=$Q22),$K23,IF($I23=1,W22,""))))))))</f>
        <v/>
      </c>
      <c r="X23" t="str">
        <f ca="1">IF($E22="","",IF($G23="",X22,IF(AND($N23=1,X$9&gt;$B$9),"",IF(AND($N23=1,X$9&lt;=$B$9),LOOKUP(X$9,$A$12:$A$111,$B$12:$B$111),IF(AND($I23=-1,Y$9=$Q22),"",IF($I23=-1,Y22,IF(AND($I23=1,W$9=$Q22),$K23,IF($I23=1,X22,""))))))))</f>
        <v/>
      </c>
      <c r="Y23" t="str">
        <f ca="1">IF($E22="","",IF($G23="",Y22,IF(AND($N23=1,Y$9&gt;$B$9),"",IF(AND($N23=1,Y$9&lt;=$B$9),LOOKUP(Y$9,$A$12:$A$111,$B$12:$B$111),IF(AND($I23=-1,Z$9=$Q22),"",IF($I23=-1,Z22,IF(AND($I23=1,X$9=$Q22),$K23,IF($I23=1,Y22,""))))))))</f>
        <v/>
      </c>
      <c r="Z23" t="str">
        <f ca="1">IF($E22="","",IF($G23="",Z22,IF(AND($N23=1,Z$9&gt;$B$9),"",IF(AND($N23=1,Z$9&lt;=$B$9),LOOKUP(Z$9,$A$12:$A$111,$B$12:$B$111),IF(AND($I23=-1,AA$9=$Q22),"",IF($I23=-1,AA22,IF(AND($I23=1,Y$9=$Q22),$K23,IF($I23=1,Z22,""))))))))</f>
        <v/>
      </c>
      <c r="AA23" t="str">
        <f ca="1">IF($E22="","",IF($G23="",AA22,IF(AND($N23=1,AA$9&gt;$B$9),"",IF(AND($N23=1,AA$9&lt;=$B$9),LOOKUP(AA$9,$A$12:$A$111,$B$12:$B$111),IF(AND($I23=-1,AB$9=$Q22),"",IF($I23=-1,AB22,IF(AND($I23=1,Z$9=$Q22),$K23,IF($I23=1,AA22,""))))))))</f>
        <v/>
      </c>
      <c r="AB23" t="str">
        <f ca="1">IF($E22="","",IF($G23="",AB22,IF(AND($N23=1,AB$9&gt;$B$9),"",IF(AND($N23=1,AB$9&lt;=$B$9),LOOKUP(AB$9,$A$12:$A$111,$B$12:$B$111),IF(AND($I23=-1,AC$9=$Q22),"",IF($I23=-1,AC22,IF(AND($I23=1,AA$9=$Q22),$K23,IF($I23=1,AB22,""))))))))</f>
        <v/>
      </c>
      <c r="AC23" t="str">
        <f ca="1">IF($E22="","",IF($G23="",AC22,IF(AND($N23=1,AC$9&gt;$B$9),"",IF(AND($N23=1,AC$9&lt;=$B$9),LOOKUP(AC$9,$A$12:$A$111,$B$12:$B$111),IF(AND($I23=-1,AD$9=$Q22),"",IF($I23=-1,AD22,IF(AND($I23=1,AB$9=$Q22),$K23,IF($I23=1,AC22,""))))))))</f>
        <v/>
      </c>
      <c r="AD23" t="str">
        <f ca="1">IF($E22="","",IF($G23="",AD22,IF(AND($N23=1,AD$9&gt;$B$9),"",IF(AND($N23=1,AD$9&lt;=$B$9),LOOKUP(AD$9,$A$12:$A$111,$B$12:$B$111),IF(AND($I23=-1,AE$9=$Q22),"",IF($I23=-1,AE22,IF(AND($I23=1,AC$9=$Q22),$K23,IF($I23=1,AD22,""))))))))</f>
        <v/>
      </c>
      <c r="AE23" t="str">
        <f ca="1">IF($E22="","",IF($G23="",AE22,IF(AND($N23=1,AE$9&gt;$B$9),"",IF(AND($N23=1,AE$9&lt;=$B$9),LOOKUP(AE$9,$A$12:$A$111,$B$12:$B$111),IF(AND($I23=-1,AF$9=$Q22),"",IF($I23=-1,AF22,IF(AND($I23=1,AD$9=$Q22),$K23,IF($I23=1,AE22,""))))))))</f>
        <v/>
      </c>
      <c r="AF23" t="str">
        <f ca="1">IF($E22="","",IF($G23="",AF22,IF(AND($N23=1,AF$9&gt;$B$9),"",IF(AND($N23=1,AF$9&lt;=$B$9),LOOKUP(AF$9,$A$12:$A$111,$B$12:$B$111),IF(AND($I23=-1,AG$9=$Q22),"",IF($I23=-1,AG22,IF(AND($I23=1,AE$9=$Q22),$K23,IF($I23=1,AF22,""))))))))</f>
        <v/>
      </c>
      <c r="AG23" t="str">
        <f ca="1">IF($E22="","",IF($G23="",AG22,IF(AND($N23=1,AG$9&gt;$B$9),"",IF(AND($N23=1,AG$9&lt;=$B$9),LOOKUP(AG$9,$A$12:$A$111,$B$12:$B$111),IF(AND($I23=-1,AH$9=$Q22),"",IF($I23=-1,AH22,IF(AND($I23=1,AF$9=$Q22),$K23,IF($I23=1,AG22,""))))))))</f>
        <v/>
      </c>
      <c r="AH23" t="str">
        <f ca="1">IF($E22="","",IF($G23="",AH22,IF(AND($N23=1,AH$9&gt;$B$9),"",IF(AND($N23=1,AH$9&lt;=$B$9),LOOKUP(AH$9,$A$12:$A$111,$B$12:$B$111),IF(AND($I23=-1,AI$9=$Q22),"",IF($I23=-1,AI22,IF(AND($I23=1,AG$9=$Q22),$K23,IF($I23=1,AH22,""))))))))</f>
        <v/>
      </c>
      <c r="AI23" t="str">
        <f ca="1">IF($E22="","",IF($G23="",AI22,IF(AND($N23=1,AI$9&gt;$B$9),"",IF(AND($N23=1,AI$9&lt;=$B$9),LOOKUP(AI$9,$A$12:$A$111,$B$12:$B$111),IF(AND($I23=-1,AJ$9=$Q22),"",IF($I23=-1,AJ22,IF(AND($I23=1,AH$9=$Q22),$K23,IF($I23=1,AI22,""))))))))</f>
        <v/>
      </c>
      <c r="AJ23" t="str">
        <f ca="1">IF($E22="","",IF($G23="",AJ22,IF(AND($N23=1,AJ$9&gt;$B$9),"",IF(AND($N23=1,AJ$9&lt;=$B$9),LOOKUP(AJ$9,$A$12:$A$111,$B$12:$B$111),IF(AND($I23=-1,AK$9=$Q22),"",IF($I23=-1,AK22,IF(AND($I23=1,AI$9=$Q22),$K23,IF($I23=1,AJ22,""))))))))</f>
        <v/>
      </c>
      <c r="AK23" t="str">
        <f ca="1">IF($E22="","",IF($G23="",AK22,IF(AND($N23=1,AK$9&gt;$B$9),"",IF(AND($N23=1,AK$9&lt;=$B$9),LOOKUP(AK$9,$A$12:$A$111,$B$12:$B$111),IF(AND($I23=-1,AL$9=$Q22),"",IF($I23=-1,AL22,IF(AND($I23=1,AJ$9=$Q22),$K23,IF($I23=1,AK22,""))))))))</f>
        <v/>
      </c>
      <c r="AL23" t="str">
        <f ca="1">IF($E22="","",IF($G23="",AL22,IF(AND($N23=1,AL$9&gt;$B$9),"",IF(AND($N23=1,AL$9&lt;=$B$9),LOOKUP(AL$9,$A$12:$A$111,$B$12:$B$111),IF(AND($I23=-1,AM$9=$Q22),"",IF($I23=-1,AM22,IF(AND($I23=1,AK$9=$Q22),$K23,IF($I23=1,AL22,""))))))))</f>
        <v/>
      </c>
      <c r="AM23" t="str">
        <f ca="1">IF($E22="","",IF($G23="",AM22,IF(AND($N23=1,AM$9&gt;$B$9),"",IF(AND($N23=1,AM$9&lt;=$B$9),LOOKUP(AM$9,$A$12:$A$111,$B$12:$B$111),IF(AND($I23=-1,AN$9=$Q22),"",IF($I23=-1,AN22,IF(AND($I23=1,AL$9=$Q22),$K23,IF($I23=1,AM22,""))))))))</f>
        <v/>
      </c>
      <c r="AN23" t="str">
        <f ca="1">IF($E22="","",IF($G23="",AN22,IF(AND($N23=1,AN$9&gt;$B$9),"",IF(AND($N23=1,AN$9&lt;=$B$9),LOOKUP(AN$9,$A$12:$A$111,$B$12:$B$111),IF(AND($I23=-1,AO$9=$Q22),"",IF($I23=-1,AO22,IF(AND($I23=1,AM$9=$Q22),$K23,IF($I23=1,AN22,""))))))))</f>
        <v/>
      </c>
      <c r="AO23" t="str">
        <f ca="1">IF($E22="","",IF($G23="",AO22,IF(AND($N23=1,AO$9&gt;$B$9),"",IF(AND($N23=1,AO$9&lt;=$B$9),LOOKUP(AO$9,$A$12:$A$111,$B$12:$B$111),IF(AND($I23=-1,AP$9=$Q22),"",IF($I23=-1,AP22,IF(AND($I23=1,AN$9=$Q22),$K23,IF($I23=1,AO22,""))))))))</f>
        <v/>
      </c>
      <c r="AP23" t="str">
        <f ca="1">IF($E22="","",IF($G23="",AP22,IF(AND($N23=1,AP$9&gt;$B$9),"",IF(AND($N23=1,AP$9&lt;=$B$9),LOOKUP(AP$9,$A$12:$A$111,$B$12:$B$111),IF(AND($I23=-1,AQ$9=$Q22),"",IF($I23=-1,AQ22,IF(AND($I23=1,AO$9=$Q22),$K23,IF($I23=1,AP22,""))))))))</f>
        <v/>
      </c>
      <c r="AQ23" t="str">
        <f ca="1">IF($E22="","",IF($G23="",AQ22,IF(AND($N23=1,AQ$9&gt;$B$9),"",IF(AND($N23=1,AQ$9&lt;=$B$9),LOOKUP(AQ$9,$A$12:$A$111,$B$12:$B$111),IF(AND($I23=-1,AR$9=$Q22),"",IF($I23=-1,AR22,IF(AND($I23=1,AP$9=$Q22),$K23,IF($I23=1,AQ22,""))))))))</f>
        <v/>
      </c>
      <c r="AR23" t="str">
        <f ca="1">IF($E22="","",IF($G23="",AR22,IF(AND($N23=1,AR$9&gt;$B$9),"",IF(AND($N23=1,AR$9&lt;=$B$9),LOOKUP(AR$9,$A$12:$A$111,$B$12:$B$111),IF(AND($I23=-1,AS$9=$Q22),"",IF($I23=-1,AS22,IF(AND($I23=1,AQ$9=$Q22),$K23,IF($I23=1,AR22,""))))))))</f>
        <v/>
      </c>
      <c r="AS23" t="str">
        <f ca="1">IF($E22="","",IF($G23="",AS22,IF(AND($N23=1,AS$9&gt;$B$9),"",IF(AND($N23=1,AS$9&lt;=$B$9),LOOKUP(AS$9,$A$12:$A$111,$B$12:$B$111),IF(AND($I23=-1,AT$9=$Q22),"",IF($I23=-1,AT22,IF(AND($I23=1,AR$9=$Q22),$K23,IF($I23=1,AS22,""))))))))</f>
        <v/>
      </c>
      <c r="AT23" t="str">
        <f ca="1">IF($E22="","",IF($G23="",AT22,IF(AND($N23=1,AT$9&gt;$B$9),"",IF(AND($N23=1,AT$9&lt;=$B$9),LOOKUP(AT$9,$A$12:$A$111,$B$12:$B$111),IF(AND($I23=-1,AU$9=$Q22),"",IF($I23=-1,AU22,IF(AND($I23=1,AS$9=$Q22),$K23,IF($I23=1,AT22,""))))))))</f>
        <v/>
      </c>
      <c r="AU23" t="str">
        <f ca="1">IF($E22="","",IF($G23="",AU22,IF(AND($N23=1,AU$9&gt;$B$9),"",IF(AND($N23=1,AU$9&lt;=$B$9),LOOKUP(AU$9,$A$12:$A$111,$B$12:$B$111),IF(AND($I23=-1,AV$9=$Q22),"",IF($I23=-1,AV22,IF(AND($I23=1,AT$9=$Q22),$K23,IF($I23=1,AU22,""))))))))</f>
        <v/>
      </c>
      <c r="AV23" t="str">
        <f ca="1">IF($E22="","",IF($G23="",AV22,IF(AND($N23=1,AV$9&gt;$B$9),"",IF(AND($N23=1,AV$9&lt;=$B$9),LOOKUP(AV$9,$A$12:$A$111,$B$12:$B$111),IF(AND($I23=-1,AW$9=$Q22),"",IF($I23=-1,AW22,IF(AND($I23=1,AU$9=$Q22),$K23,IF($I23=1,AV22,""))))))))</f>
        <v/>
      </c>
      <c r="AW23" t="str">
        <f ca="1">IF($E22="","",IF($G23="",AW22,IF(AND($N23=1,AW$9&gt;$B$9),"",IF(AND($N23=1,AW$9&lt;=$B$9),LOOKUP(AW$9,$A$12:$A$111,$B$12:$B$111),IF(AND($I23=-1,AX$9=$Q22),"",IF($I23=-1,AX22,IF(AND($I23=1,AV$9=$Q22),$K23,IF($I23=1,AW22,""))))))))</f>
        <v/>
      </c>
      <c r="AX23" t="str">
        <f ca="1">IF($E22="","",IF($G23="",AX22,IF(AND($N23=1,AX$9&gt;$B$9),"",IF(AND($N23=1,AX$9&lt;=$B$9),LOOKUP(AX$9,$A$12:$A$111,$B$12:$B$111),IF(AND($I23=-1,AY$9=$Q22),"",IF($I23=-1,AY22,IF(AND($I23=1,AW$9=$Q22),$K23,IF($I23=1,AX22,""))))))))</f>
        <v/>
      </c>
      <c r="AY23" t="str">
        <f ca="1">IF($E22="","",IF($G23="",AY22,IF(AND($N23=1,AY$9&gt;$B$9),"",IF(AND($N23=1,AY$9&lt;=$B$9),LOOKUP(AY$9,$A$12:$A$111,$B$12:$B$111),IF(AND($I23=-1,AZ$9=$Q22),"",IF($I23=-1,AZ22,IF(AND($I23=1,AX$9=$Q22),$K23,IF($I23=1,AY22,""))))))))</f>
        <v/>
      </c>
      <c r="AZ23" t="str">
        <f ca="1">IF($E22="","",IF($G23="",AZ22,IF(AND($N23=1,AZ$9&gt;$B$9),"",IF(AND($N23=1,AZ$9&lt;=$B$9),LOOKUP(AZ$9,$A$12:$A$111,$B$12:$B$111),IF(AND($I23=-1,BA$9=$Q22),"",IF($I23=-1,BA22,IF(AND($I23=1,AY$9=$Q22),$K23,IF($I23=1,AZ22,""))))))))</f>
        <v/>
      </c>
      <c r="BA23" t="str">
        <f ca="1">IF($E22="","",IF($G23="",BA22,IF(AND($N23=1,BA$9&gt;$B$9),"",IF(AND($N23=1,BA$9&lt;=$B$9),LOOKUP(BA$9,$A$12:$A$111,$B$12:$B$111),IF(AND($I23=-1,BB$9=$Q22),"",IF($I23=-1,BB22,IF(AND($I23=1,AZ$9=$Q22),$K23,IF($I23=1,BA22,""))))))))</f>
        <v/>
      </c>
      <c r="BB23" t="str">
        <f ca="1">IF($E22="","",IF($G23="",BB22,IF(AND($N23=1,BB$9&gt;$B$9),"",IF(AND($N23=1,BB$9&lt;=$B$9),LOOKUP(BB$9,$A$12:$A$111,$B$12:$B$111),IF(AND($I23=-1,BC$9=$Q22),"",IF($I23=-1,BC22,IF(AND($I23=1,BA$9=$Q22),$K23,IF($I23=1,BB22,""))))))))</f>
        <v/>
      </c>
      <c r="BC23" t="str">
        <f ca="1">IF($E22="","",IF($G23="",BC22,IF(AND($N23=1,BC$9&gt;$B$9),"",IF(AND($N23=1,BC$9&lt;=$B$9),LOOKUP(BC$9,$A$12:$A$111,$B$12:$B$111),IF(AND($I23=-1,BD$9=$Q22),"",IF($I23=-1,BD22,IF(AND($I23=1,BB$9=$Q22),$K23,IF($I23=1,BC22,""))))))))</f>
        <v/>
      </c>
      <c r="BD23" t="str">
        <f ca="1">IF($E22="","",IF($G23="",BD22,IF(AND($N23=1,BD$9&gt;$B$9),"",IF(AND($N23=1,BD$9&lt;=$B$9),LOOKUP(BD$9,$A$12:$A$111,$B$12:$B$111),IF(AND($I23=-1,BE$9=$Q22),"",IF($I23=-1,BE22,IF(AND($I23=1,BC$9=$Q22),$K23,IF($I23=1,BD22,""))))))))</f>
        <v/>
      </c>
      <c r="BE23" t="str">
        <f ca="1">IF($E22="","",IF($G23="",BE22,IF(AND($N23=1,BE$9&gt;$B$9),"",IF(AND($N23=1,BE$9&lt;=$B$9),LOOKUP(BE$9,$A$12:$A$111,$B$12:$B$111),IF(AND($I23=-1,BF$9=$Q22),"",IF($I23=-1,BF22,IF(AND($I23=1,BD$9=$Q22),$K23,IF($I23=1,BE22,""))))))))</f>
        <v/>
      </c>
      <c r="BF23" t="str">
        <f ca="1">IF($E22="","",IF($G23="",BF22,IF(AND($N23=1,BF$9&gt;$B$9),"",IF(AND($N23=1,BF$9&lt;=$B$9),LOOKUP(BF$9,$A$12:$A$111,$B$12:$B$111),IF(AND($I23=-1,BG$9=$Q22),"",IF($I23=-1,BG22,IF(AND($I23=1,BE$9=$Q22),$K23,IF($I23=1,BF22,""))))))))</f>
        <v/>
      </c>
      <c r="BG23" t="str">
        <f ca="1">IF($E22="","",IF($G23="",BG22,IF(AND($N23=1,BG$9&gt;$B$9),"",IF(AND($N23=1,BG$9&lt;=$B$9),LOOKUP(BG$9,$A$12:$A$111,$B$12:$B$111),IF(AND($I23=-1,BH$9=$Q22),"",IF($I23=-1,BH22,IF(AND($I23=1,BF$9=$Q22),$K23,IF($I23=1,BG22,""))))))))</f>
        <v/>
      </c>
      <c r="BH23" t="str">
        <f ca="1">IF($E22="","",IF($G23="",BH22,IF(AND($N23=1,BH$9&gt;$B$9),"",IF(AND($N23=1,BH$9&lt;=$B$9),LOOKUP(BH$9,$A$12:$A$111,$B$12:$B$111),IF(AND($I23=-1,BI$9=$Q22),"",IF($I23=-1,BI22,IF(AND($I23=1,BG$9=$Q22),$K23,IF($I23=1,BH22,""))))))))</f>
        <v/>
      </c>
      <c r="BI23" t="str">
        <f ca="1">IF($E22="","",IF($G23="",BI22,IF(AND($N23=1,BI$9&gt;$B$9),"",IF(AND($N23=1,BI$9&lt;=$B$9),LOOKUP(BI$9,$A$12:$A$111,$B$12:$B$111),IF(AND($I23=-1,BJ$9=$Q22),"",IF($I23=-1,BJ22,IF(AND($I23=1,BH$9=$Q22),$K23,IF($I23=1,BI22,""))))))))</f>
        <v/>
      </c>
      <c r="BJ23" t="str">
        <f ca="1">IF($E22="","",IF($G23="",BJ22,IF(AND($N23=1,BJ$9&gt;$B$9),"",IF(AND($N23=1,BJ$9&lt;=$B$9),LOOKUP(BJ$9,$A$12:$A$111,$B$12:$B$111),IF(AND($I23=-1,BK$9=$Q22),"",IF($I23=-1,BK22,IF(AND($I23=1,BI$9=$Q22),$K23,IF($I23=1,BJ22,""))))))))</f>
        <v/>
      </c>
      <c r="BK23" t="str">
        <f ca="1">IF($E22="","",IF($G23="",BK22,IF(AND($N23=1,BK$9&gt;$B$9),"",IF(AND($N23=1,BK$9&lt;=$B$9),LOOKUP(BK$9,$A$12:$A$111,$B$12:$B$111),IF(AND($I23=-1,BL$9=$Q22),"",IF($I23=-1,BL22,IF(AND($I23=1,BJ$9=$Q22),$K23,IF($I23=1,BK22,""))))))))</f>
        <v/>
      </c>
      <c r="BL23" t="str">
        <f ca="1">IF($E22="","",IF($G23="",BL22,IF(AND($N23=1,BL$9&gt;$B$9),"",IF(AND($N23=1,BL$9&lt;=$B$9),LOOKUP(BL$9,$A$12:$A$111,$B$12:$B$111),IF(AND($I23=-1,BM$9=$Q22),"",IF($I23=-1,BM22,IF(AND($I23=1,BK$9=$Q22),$K23,IF($I23=1,BL22,""))))))))</f>
        <v/>
      </c>
      <c r="BM23">
        <f ca="1">IF($E22="","",IF($G23="",BM22,IF(AND($N23=1,BM$9&gt;$B$9),"",IF(AND($N23=1,BM$9&lt;=$B$9),LOOKUP(BM$9,$A$12:$A$111,$B$12:$B$111),IF(AND($I23=-1,BN$9=$Q22),"",IF($I23=-1,BN22,IF(AND($I23=1,BL$9=$Q22),$K23,IF($I23=1,BM22,""))))))))</f>
        <v>0</v>
      </c>
      <c r="BN23">
        <f ca="1">IF($E22="","",IF($G23="",BN22,IF(AND($N23=1,BN$9&gt;$B$9),"",IF(AND($N23=1,BN$9&lt;=$B$9),LOOKUP(BN$9,$A$12:$A$111,$B$12:$B$111),IF(AND($I23=-1,BO$9=$Q22),"",IF($I23=-1,BO22,IF(AND($I23=1,BM$9=$Q22),$K23,IF($I23=1,BN22,""))))))))</f>
        <v>0</v>
      </c>
      <c r="BO23">
        <f ca="1">IF($E22="","",IF($G23="",BO22,IF(AND($N23=1,BO$9&gt;$B$9),"",IF(AND($N23=1,BO$9&lt;=$B$9),LOOKUP(BO$9,$A$12:$A$111,$B$12:$B$111),IF(AND($I23=-1,BP$9=$Q22),"",IF($I23=-1,BP22,IF(AND($I23=1,BN$9=$Q22),$K23,IF($I23=1,BO22,""))))))))</f>
        <v>0</v>
      </c>
    </row>
    <row r="24" spans="1:67" x14ac:dyDescent="0.25">
      <c r="D24" s="4">
        <v>14</v>
      </c>
      <c r="E24" s="1">
        <f t="shared" ca="1" si="2"/>
        <v>0</v>
      </c>
      <c r="G24" t="str">
        <f ca="1">IF(E23="","",IF($B$3=Refs!$B$17,RevLab!F24,IF(AND(B$3="Last",H23="Zero"),G23,IF(B$3="Last",H23,IF(B$3="2nd last","",IF(AND(B$3="Opposite",H23="Zero"),G23,IF(AND(B$3="Opposite",H23="Red"),"Black",IF(AND(B$3="Opposite",H23="Black"),"Red",IF(AND(B$3="Opposite",H23="Odd"),"Even",IF(AND(B$3="Opposite",H23="Even"),"Odd",IF(AND(B$3="Opposite",H23="High"),"Low",IF(AND(B$3="Opposite",H23="Low"),"High",IF(COUNTIF(Refs!$E$5:$I$6,B$3)=1,RevLab!B$3,"")))))))))))))</f>
        <v>Low</v>
      </c>
      <c r="H24" t="str">
        <f ca="1">IF(E24="","",IF(B$2="Red/Black",LOOKUP(E24,Refs!D:D,Refs!F:F),IF(B$2="High/Low",LOOKUP(E24,Refs!D:D,Refs!H:H),IF(B$2="Odd/Even",LOOKUP(E24,Refs!D:D,Refs!J:J),""))))</f>
        <v>Zero</v>
      </c>
      <c r="I24">
        <f t="shared" ca="1" si="3"/>
        <v>-1</v>
      </c>
      <c r="J24">
        <f ca="1">IF(E23="","",IF(G24="","",IF(AND(Q23&gt;1,O23+P23&gt;=$B$4),$B$4,IF(Q23=1,O23,O23+P23))))</f>
        <v>13</v>
      </c>
      <c r="K24">
        <f t="shared" ca="1" si="4"/>
        <v>-13</v>
      </c>
      <c r="L24">
        <f t="shared" ca="1" si="5"/>
        <v>-14</v>
      </c>
      <c r="M24">
        <f t="shared" ca="1" si="6"/>
        <v>14</v>
      </c>
      <c r="N24">
        <f ca="1">IF(E23="","",IF(OR(AND($A$6="Yes",$M24&gt;$M23),AND($A$8="Yes",$O23+$P23&gt;=$B$4),AND($Q23&lt;=2,$I24=-1)),1,0))</f>
        <v>0</v>
      </c>
      <c r="O24">
        <f ca="1">IF(E24="","",R24)</f>
        <v>6</v>
      </c>
      <c r="P24">
        <f ca="1">IF(E24="","",MAX(R24:DM24))</f>
        <v>6</v>
      </c>
      <c r="Q24" s="2">
        <f ca="1">IF(E24="","",COUNTIF(R24:DM24,"&gt;0"))</f>
        <v>1</v>
      </c>
      <c r="R24" s="4">
        <f ca="1">IF(E23="","",IF($G24="",R23,IF($N24=1,LOOKUP(R$9,$A$12:$A$111,$B$12:$B$111),IF(AND($I24=-1,S$9=$Q23),"",IF($I24=-1,S23,IF($I24=1,R23))))))</f>
        <v>6</v>
      </c>
      <c r="S24" t="str">
        <f ca="1">IF($E23="","",IF($G24="",S23,IF(AND($N24=1,S$9&gt;$B$9),"",IF(AND($N24=1,S$9&lt;=$B$9),LOOKUP(S$9,$A$12:$A$111,$B$12:$B$111),IF(AND($I24=-1,T$9=$Q23),"",IF($I24=-1,T23,IF(AND($I24=1,R$9=$Q23),$K24,IF($I24=1,S23,""))))))))</f>
        <v/>
      </c>
      <c r="T24" t="str">
        <f ca="1">IF($E23="","",IF($G24="",T23,IF(AND($N24=1,T$9&gt;$B$9),"",IF(AND($N24=1,T$9&lt;=$B$9),LOOKUP(T$9,$A$12:$A$111,$B$12:$B$111),IF(AND($I24=-1,U$9=$Q23),"",IF($I24=-1,U23,IF(AND($I24=1,S$9=$Q23),$K24,IF($I24=1,T23,""))))))))</f>
        <v/>
      </c>
      <c r="U24" t="str">
        <f ca="1">IF($E23="","",IF($G24="",U23,IF(AND($N24=1,U$9&gt;$B$9),"",IF(AND($N24=1,U$9&lt;=$B$9),LOOKUP(U$9,$A$12:$A$111,$B$12:$B$111),IF(AND($I24=-1,V$9=$Q23),"",IF($I24=-1,V23,IF(AND($I24=1,T$9=$Q23),$K24,IF($I24=1,U23,""))))))))</f>
        <v/>
      </c>
      <c r="V24" t="str">
        <f ca="1">IF($E23="","",IF($G24="",V23,IF(AND($N24=1,V$9&gt;$B$9),"",IF(AND($N24=1,V$9&lt;=$B$9),LOOKUP(V$9,$A$12:$A$111,$B$12:$B$111),IF(AND($I24=-1,W$9=$Q23),"",IF($I24=-1,W23,IF(AND($I24=1,U$9=$Q23),$K24,IF($I24=1,V23,""))))))))</f>
        <v/>
      </c>
      <c r="W24" t="str">
        <f ca="1">IF($E23="","",IF($G24="",W23,IF(AND($N24=1,W$9&gt;$B$9),"",IF(AND($N24=1,W$9&lt;=$B$9),LOOKUP(W$9,$A$12:$A$111,$B$12:$B$111),IF(AND($I24=-1,X$9=$Q23),"",IF($I24=-1,X23,IF(AND($I24=1,V$9=$Q23),$K24,IF($I24=1,W23,""))))))))</f>
        <v/>
      </c>
      <c r="X24" t="str">
        <f ca="1">IF($E23="","",IF($G24="",X23,IF(AND($N24=1,X$9&gt;$B$9),"",IF(AND($N24=1,X$9&lt;=$B$9),LOOKUP(X$9,$A$12:$A$111,$B$12:$B$111),IF(AND($I24=-1,Y$9=$Q23),"",IF($I24=-1,Y23,IF(AND($I24=1,W$9=$Q23),$K24,IF($I24=1,X23,""))))))))</f>
        <v/>
      </c>
      <c r="Y24" t="str">
        <f ca="1">IF($E23="","",IF($G24="",Y23,IF(AND($N24=1,Y$9&gt;$B$9),"",IF(AND($N24=1,Y$9&lt;=$B$9),LOOKUP(Y$9,$A$12:$A$111,$B$12:$B$111),IF(AND($I24=-1,Z$9=$Q23),"",IF($I24=-1,Z23,IF(AND($I24=1,X$9=$Q23),$K24,IF($I24=1,Y23,""))))))))</f>
        <v/>
      </c>
      <c r="Z24" t="str">
        <f ca="1">IF($E23="","",IF($G24="",Z23,IF(AND($N24=1,Z$9&gt;$B$9),"",IF(AND($N24=1,Z$9&lt;=$B$9),LOOKUP(Z$9,$A$12:$A$111,$B$12:$B$111),IF(AND($I24=-1,AA$9=$Q23),"",IF($I24=-1,AA23,IF(AND($I24=1,Y$9=$Q23),$K24,IF($I24=1,Z23,""))))))))</f>
        <v/>
      </c>
      <c r="AA24" t="str">
        <f ca="1">IF($E23="","",IF($G24="",AA23,IF(AND($N24=1,AA$9&gt;$B$9),"",IF(AND($N24=1,AA$9&lt;=$B$9),LOOKUP(AA$9,$A$12:$A$111,$B$12:$B$111),IF(AND($I24=-1,AB$9=$Q23),"",IF($I24=-1,AB23,IF(AND($I24=1,Z$9=$Q23),$K24,IF($I24=1,AA23,""))))))))</f>
        <v/>
      </c>
      <c r="AB24" t="str">
        <f ca="1">IF($E23="","",IF($G24="",AB23,IF(AND($N24=1,AB$9&gt;$B$9),"",IF(AND($N24=1,AB$9&lt;=$B$9),LOOKUP(AB$9,$A$12:$A$111,$B$12:$B$111),IF(AND($I24=-1,AC$9=$Q23),"",IF($I24=-1,AC23,IF(AND($I24=1,AA$9=$Q23),$K24,IF($I24=1,AB23,""))))))))</f>
        <v/>
      </c>
      <c r="AC24" t="str">
        <f ca="1">IF($E23="","",IF($G24="",AC23,IF(AND($N24=1,AC$9&gt;$B$9),"",IF(AND($N24=1,AC$9&lt;=$B$9),LOOKUP(AC$9,$A$12:$A$111,$B$12:$B$111),IF(AND($I24=-1,AD$9=$Q23),"",IF($I24=-1,AD23,IF(AND($I24=1,AB$9=$Q23),$K24,IF($I24=1,AC23,""))))))))</f>
        <v/>
      </c>
      <c r="AD24" t="str">
        <f ca="1">IF($E23="","",IF($G24="",AD23,IF(AND($N24=1,AD$9&gt;$B$9),"",IF(AND($N24=1,AD$9&lt;=$B$9),LOOKUP(AD$9,$A$12:$A$111,$B$12:$B$111),IF(AND($I24=-1,AE$9=$Q23),"",IF($I24=-1,AE23,IF(AND($I24=1,AC$9=$Q23),$K24,IF($I24=1,AD23,""))))))))</f>
        <v/>
      </c>
      <c r="AE24" t="str">
        <f ca="1">IF($E23="","",IF($G24="",AE23,IF(AND($N24=1,AE$9&gt;$B$9),"",IF(AND($N24=1,AE$9&lt;=$B$9),LOOKUP(AE$9,$A$12:$A$111,$B$12:$B$111),IF(AND($I24=-1,AF$9=$Q23),"",IF($I24=-1,AF23,IF(AND($I24=1,AD$9=$Q23),$K24,IF($I24=1,AE23,""))))))))</f>
        <v/>
      </c>
      <c r="AF24" t="str">
        <f ca="1">IF($E23="","",IF($G24="",AF23,IF(AND($N24=1,AF$9&gt;$B$9),"",IF(AND($N24=1,AF$9&lt;=$B$9),LOOKUP(AF$9,$A$12:$A$111,$B$12:$B$111),IF(AND($I24=-1,AG$9=$Q23),"",IF($I24=-1,AG23,IF(AND($I24=1,AE$9=$Q23),$K24,IF($I24=1,AF23,""))))))))</f>
        <v/>
      </c>
      <c r="AG24" t="str">
        <f ca="1">IF($E23="","",IF($G24="",AG23,IF(AND($N24=1,AG$9&gt;$B$9),"",IF(AND($N24=1,AG$9&lt;=$B$9),LOOKUP(AG$9,$A$12:$A$111,$B$12:$B$111),IF(AND($I24=-1,AH$9=$Q23),"",IF($I24=-1,AH23,IF(AND($I24=1,AF$9=$Q23),$K24,IF($I24=1,AG23,""))))))))</f>
        <v/>
      </c>
      <c r="AH24" t="str">
        <f ca="1">IF($E23="","",IF($G24="",AH23,IF(AND($N24=1,AH$9&gt;$B$9),"",IF(AND($N24=1,AH$9&lt;=$B$9),LOOKUP(AH$9,$A$12:$A$111,$B$12:$B$111),IF(AND($I24=-1,AI$9=$Q23),"",IF($I24=-1,AI23,IF(AND($I24=1,AG$9=$Q23),$K24,IF($I24=1,AH23,""))))))))</f>
        <v/>
      </c>
      <c r="AI24" t="str">
        <f ca="1">IF($E23="","",IF($G24="",AI23,IF(AND($N24=1,AI$9&gt;$B$9),"",IF(AND($N24=1,AI$9&lt;=$B$9),LOOKUP(AI$9,$A$12:$A$111,$B$12:$B$111),IF(AND($I24=-1,AJ$9=$Q23),"",IF($I24=-1,AJ23,IF(AND($I24=1,AH$9=$Q23),$K24,IF($I24=1,AI23,""))))))))</f>
        <v/>
      </c>
      <c r="AJ24" t="str">
        <f ca="1">IF($E23="","",IF($G24="",AJ23,IF(AND($N24=1,AJ$9&gt;$B$9),"",IF(AND($N24=1,AJ$9&lt;=$B$9),LOOKUP(AJ$9,$A$12:$A$111,$B$12:$B$111),IF(AND($I24=-1,AK$9=$Q23),"",IF($I24=-1,AK23,IF(AND($I24=1,AI$9=$Q23),$K24,IF($I24=1,AJ23,""))))))))</f>
        <v/>
      </c>
      <c r="AK24" t="str">
        <f ca="1">IF($E23="","",IF($G24="",AK23,IF(AND($N24=1,AK$9&gt;$B$9),"",IF(AND($N24=1,AK$9&lt;=$B$9),LOOKUP(AK$9,$A$12:$A$111,$B$12:$B$111),IF(AND($I24=-1,AL$9=$Q23),"",IF($I24=-1,AL23,IF(AND($I24=1,AJ$9=$Q23),$K24,IF($I24=1,AK23,""))))))))</f>
        <v/>
      </c>
      <c r="AL24" t="str">
        <f ca="1">IF($E23="","",IF($G24="",AL23,IF(AND($N24=1,AL$9&gt;$B$9),"",IF(AND($N24=1,AL$9&lt;=$B$9),LOOKUP(AL$9,$A$12:$A$111,$B$12:$B$111),IF(AND($I24=-1,AM$9=$Q23),"",IF($I24=-1,AM23,IF(AND($I24=1,AK$9=$Q23),$K24,IF($I24=1,AL23,""))))))))</f>
        <v/>
      </c>
      <c r="AM24" t="str">
        <f ca="1">IF($E23="","",IF($G24="",AM23,IF(AND($N24=1,AM$9&gt;$B$9),"",IF(AND($N24=1,AM$9&lt;=$B$9),LOOKUP(AM$9,$A$12:$A$111,$B$12:$B$111),IF(AND($I24=-1,AN$9=$Q23),"",IF($I24=-1,AN23,IF(AND($I24=1,AL$9=$Q23),$K24,IF($I24=1,AM23,""))))))))</f>
        <v/>
      </c>
      <c r="AN24" t="str">
        <f ca="1">IF($E23="","",IF($G24="",AN23,IF(AND($N24=1,AN$9&gt;$B$9),"",IF(AND($N24=1,AN$9&lt;=$B$9),LOOKUP(AN$9,$A$12:$A$111,$B$12:$B$111),IF(AND($I24=-1,AO$9=$Q23),"",IF($I24=-1,AO23,IF(AND($I24=1,AM$9=$Q23),$K24,IF($I24=1,AN23,""))))))))</f>
        <v/>
      </c>
      <c r="AO24" t="str">
        <f ca="1">IF($E23="","",IF($G24="",AO23,IF(AND($N24=1,AO$9&gt;$B$9),"",IF(AND($N24=1,AO$9&lt;=$B$9),LOOKUP(AO$9,$A$12:$A$111,$B$12:$B$111),IF(AND($I24=-1,AP$9=$Q23),"",IF($I24=-1,AP23,IF(AND($I24=1,AN$9=$Q23),$K24,IF($I24=1,AO23,""))))))))</f>
        <v/>
      </c>
      <c r="AP24" t="str">
        <f ca="1">IF($E23="","",IF($G24="",AP23,IF(AND($N24=1,AP$9&gt;$B$9),"",IF(AND($N24=1,AP$9&lt;=$B$9),LOOKUP(AP$9,$A$12:$A$111,$B$12:$B$111),IF(AND($I24=-1,AQ$9=$Q23),"",IF($I24=-1,AQ23,IF(AND($I24=1,AO$9=$Q23),$K24,IF($I24=1,AP23,""))))))))</f>
        <v/>
      </c>
      <c r="AQ24" t="str">
        <f ca="1">IF($E23="","",IF($G24="",AQ23,IF(AND($N24=1,AQ$9&gt;$B$9),"",IF(AND($N24=1,AQ$9&lt;=$B$9),LOOKUP(AQ$9,$A$12:$A$111,$B$12:$B$111),IF(AND($I24=-1,AR$9=$Q23),"",IF($I24=-1,AR23,IF(AND($I24=1,AP$9=$Q23),$K24,IF($I24=1,AQ23,""))))))))</f>
        <v/>
      </c>
      <c r="AR24" t="str">
        <f ca="1">IF($E23="","",IF($G24="",AR23,IF(AND($N24=1,AR$9&gt;$B$9),"",IF(AND($N24=1,AR$9&lt;=$B$9),LOOKUP(AR$9,$A$12:$A$111,$B$12:$B$111),IF(AND($I24=-1,AS$9=$Q23),"",IF($I24=-1,AS23,IF(AND($I24=1,AQ$9=$Q23),$K24,IF($I24=1,AR23,""))))))))</f>
        <v/>
      </c>
      <c r="AS24" t="str">
        <f ca="1">IF($E23="","",IF($G24="",AS23,IF(AND($N24=1,AS$9&gt;$B$9),"",IF(AND($N24=1,AS$9&lt;=$B$9),LOOKUP(AS$9,$A$12:$A$111,$B$12:$B$111),IF(AND($I24=-1,AT$9=$Q23),"",IF($I24=-1,AT23,IF(AND($I24=1,AR$9=$Q23),$K24,IF($I24=1,AS23,""))))))))</f>
        <v/>
      </c>
      <c r="AT24" t="str">
        <f ca="1">IF($E23="","",IF($G24="",AT23,IF(AND($N24=1,AT$9&gt;$B$9),"",IF(AND($N24=1,AT$9&lt;=$B$9),LOOKUP(AT$9,$A$12:$A$111,$B$12:$B$111),IF(AND($I24=-1,AU$9=$Q23),"",IF($I24=-1,AU23,IF(AND($I24=1,AS$9=$Q23),$K24,IF($I24=1,AT23,""))))))))</f>
        <v/>
      </c>
      <c r="AU24" t="str">
        <f ca="1">IF($E23="","",IF($G24="",AU23,IF(AND($N24=1,AU$9&gt;$B$9),"",IF(AND($N24=1,AU$9&lt;=$B$9),LOOKUP(AU$9,$A$12:$A$111,$B$12:$B$111),IF(AND($I24=-1,AV$9=$Q23),"",IF($I24=-1,AV23,IF(AND($I24=1,AT$9=$Q23),$K24,IF($I24=1,AU23,""))))))))</f>
        <v/>
      </c>
      <c r="AV24" t="str">
        <f ca="1">IF($E23="","",IF($G24="",AV23,IF(AND($N24=1,AV$9&gt;$B$9),"",IF(AND($N24=1,AV$9&lt;=$B$9),LOOKUP(AV$9,$A$12:$A$111,$B$12:$B$111),IF(AND($I24=-1,AW$9=$Q23),"",IF($I24=-1,AW23,IF(AND($I24=1,AU$9=$Q23),$K24,IF($I24=1,AV23,""))))))))</f>
        <v/>
      </c>
      <c r="AW24" t="str">
        <f ca="1">IF($E23="","",IF($G24="",AW23,IF(AND($N24=1,AW$9&gt;$B$9),"",IF(AND($N24=1,AW$9&lt;=$B$9),LOOKUP(AW$9,$A$12:$A$111,$B$12:$B$111),IF(AND($I24=-1,AX$9=$Q23),"",IF($I24=-1,AX23,IF(AND($I24=1,AV$9=$Q23),$K24,IF($I24=1,AW23,""))))))))</f>
        <v/>
      </c>
      <c r="AX24" t="str">
        <f ca="1">IF($E23="","",IF($G24="",AX23,IF(AND($N24=1,AX$9&gt;$B$9),"",IF(AND($N24=1,AX$9&lt;=$B$9),LOOKUP(AX$9,$A$12:$A$111,$B$12:$B$111),IF(AND($I24=-1,AY$9=$Q23),"",IF($I24=-1,AY23,IF(AND($I24=1,AW$9=$Q23),$K24,IF($I24=1,AX23,""))))))))</f>
        <v/>
      </c>
      <c r="AY24" t="str">
        <f ca="1">IF($E23="","",IF($G24="",AY23,IF(AND($N24=1,AY$9&gt;$B$9),"",IF(AND($N24=1,AY$9&lt;=$B$9),LOOKUP(AY$9,$A$12:$A$111,$B$12:$B$111),IF(AND($I24=-1,AZ$9=$Q23),"",IF($I24=-1,AZ23,IF(AND($I24=1,AX$9=$Q23),$K24,IF($I24=1,AY23,""))))))))</f>
        <v/>
      </c>
      <c r="AZ24" t="str">
        <f ca="1">IF($E23="","",IF($G24="",AZ23,IF(AND($N24=1,AZ$9&gt;$B$9),"",IF(AND($N24=1,AZ$9&lt;=$B$9),LOOKUP(AZ$9,$A$12:$A$111,$B$12:$B$111),IF(AND($I24=-1,BA$9=$Q23),"",IF($I24=-1,BA23,IF(AND($I24=1,AY$9=$Q23),$K24,IF($I24=1,AZ23,""))))))))</f>
        <v/>
      </c>
      <c r="BA24" t="str">
        <f ca="1">IF($E23="","",IF($G24="",BA23,IF(AND($N24=1,BA$9&gt;$B$9),"",IF(AND($N24=1,BA$9&lt;=$B$9),LOOKUP(BA$9,$A$12:$A$111,$B$12:$B$111),IF(AND($I24=-1,BB$9=$Q23),"",IF($I24=-1,BB23,IF(AND($I24=1,AZ$9=$Q23),$K24,IF($I24=1,BA23,""))))))))</f>
        <v/>
      </c>
      <c r="BB24" t="str">
        <f ca="1">IF($E23="","",IF($G24="",BB23,IF(AND($N24=1,BB$9&gt;$B$9),"",IF(AND($N24=1,BB$9&lt;=$B$9),LOOKUP(BB$9,$A$12:$A$111,$B$12:$B$111),IF(AND($I24=-1,BC$9=$Q23),"",IF($I24=-1,BC23,IF(AND($I24=1,BA$9=$Q23),$K24,IF($I24=1,BB23,""))))))))</f>
        <v/>
      </c>
      <c r="BC24" t="str">
        <f ca="1">IF($E23="","",IF($G24="",BC23,IF(AND($N24=1,BC$9&gt;$B$9),"",IF(AND($N24=1,BC$9&lt;=$B$9),LOOKUP(BC$9,$A$12:$A$111,$B$12:$B$111),IF(AND($I24=-1,BD$9=$Q23),"",IF($I24=-1,BD23,IF(AND($I24=1,BB$9=$Q23),$K24,IF($I24=1,BC23,""))))))))</f>
        <v/>
      </c>
      <c r="BD24" t="str">
        <f ca="1">IF($E23="","",IF($G24="",BD23,IF(AND($N24=1,BD$9&gt;$B$9),"",IF(AND($N24=1,BD$9&lt;=$B$9),LOOKUP(BD$9,$A$12:$A$111,$B$12:$B$111),IF(AND($I24=-1,BE$9=$Q23),"",IF($I24=-1,BE23,IF(AND($I24=1,BC$9=$Q23),$K24,IF($I24=1,BD23,""))))))))</f>
        <v/>
      </c>
      <c r="BE24" t="str">
        <f ca="1">IF($E23="","",IF($G24="",BE23,IF(AND($N24=1,BE$9&gt;$B$9),"",IF(AND($N24=1,BE$9&lt;=$B$9),LOOKUP(BE$9,$A$12:$A$111,$B$12:$B$111),IF(AND($I24=-1,BF$9=$Q23),"",IF($I24=-1,BF23,IF(AND($I24=1,BD$9=$Q23),$K24,IF($I24=1,BE23,""))))))))</f>
        <v/>
      </c>
      <c r="BF24" t="str">
        <f ca="1">IF($E23="","",IF($G24="",BF23,IF(AND($N24=1,BF$9&gt;$B$9),"",IF(AND($N24=1,BF$9&lt;=$B$9),LOOKUP(BF$9,$A$12:$A$111,$B$12:$B$111),IF(AND($I24=-1,BG$9=$Q23),"",IF($I24=-1,BG23,IF(AND($I24=1,BE$9=$Q23),$K24,IF($I24=1,BF23,""))))))))</f>
        <v/>
      </c>
      <c r="BG24" t="str">
        <f ca="1">IF($E23="","",IF($G24="",BG23,IF(AND($N24=1,BG$9&gt;$B$9),"",IF(AND($N24=1,BG$9&lt;=$B$9),LOOKUP(BG$9,$A$12:$A$111,$B$12:$B$111),IF(AND($I24=-1,BH$9=$Q23),"",IF($I24=-1,BH23,IF(AND($I24=1,BF$9=$Q23),$K24,IF($I24=1,BG23,""))))))))</f>
        <v/>
      </c>
      <c r="BH24" t="str">
        <f ca="1">IF($E23="","",IF($G24="",BH23,IF(AND($N24=1,BH$9&gt;$B$9),"",IF(AND($N24=1,BH$9&lt;=$B$9),LOOKUP(BH$9,$A$12:$A$111,$B$12:$B$111),IF(AND($I24=-1,BI$9=$Q23),"",IF($I24=-1,BI23,IF(AND($I24=1,BG$9=$Q23),$K24,IF($I24=1,BH23,""))))))))</f>
        <v/>
      </c>
      <c r="BI24" t="str">
        <f ca="1">IF($E23="","",IF($G24="",BI23,IF(AND($N24=1,BI$9&gt;$B$9),"",IF(AND($N24=1,BI$9&lt;=$B$9),LOOKUP(BI$9,$A$12:$A$111,$B$12:$B$111),IF(AND($I24=-1,BJ$9=$Q23),"",IF($I24=-1,BJ23,IF(AND($I24=1,BH$9=$Q23),$K24,IF($I24=1,BI23,""))))))))</f>
        <v/>
      </c>
      <c r="BJ24" t="str">
        <f ca="1">IF($E23="","",IF($G24="",BJ23,IF(AND($N24=1,BJ$9&gt;$B$9),"",IF(AND($N24=1,BJ$9&lt;=$B$9),LOOKUP(BJ$9,$A$12:$A$111,$B$12:$B$111),IF(AND($I24=-1,BK$9=$Q23),"",IF($I24=-1,BK23,IF(AND($I24=1,BI$9=$Q23),$K24,IF($I24=1,BJ23,""))))))))</f>
        <v/>
      </c>
      <c r="BK24" t="str">
        <f ca="1">IF($E23="","",IF($G24="",BK23,IF(AND($N24=1,BK$9&gt;$B$9),"",IF(AND($N24=1,BK$9&lt;=$B$9),LOOKUP(BK$9,$A$12:$A$111,$B$12:$B$111),IF(AND($I24=-1,BL$9=$Q23),"",IF($I24=-1,BL23,IF(AND($I24=1,BJ$9=$Q23),$K24,IF($I24=1,BK23,""))))))))</f>
        <v/>
      </c>
      <c r="BL24">
        <f ca="1">IF($E23="","",IF($G24="",BL23,IF(AND($N24=1,BL$9&gt;$B$9),"",IF(AND($N24=1,BL$9&lt;=$B$9),LOOKUP(BL$9,$A$12:$A$111,$B$12:$B$111),IF(AND($I24=-1,BM$9=$Q23),"",IF($I24=-1,BM23,IF(AND($I24=1,BK$9=$Q23),$K24,IF($I24=1,BL23,""))))))))</f>
        <v>0</v>
      </c>
      <c r="BM24">
        <f ca="1">IF($E23="","",IF($G24="",BM23,IF(AND($N24=1,BM$9&gt;$B$9),"",IF(AND($N24=1,BM$9&lt;=$B$9),LOOKUP(BM$9,$A$12:$A$111,$B$12:$B$111),IF(AND($I24=-1,BN$9=$Q23),"",IF($I24=-1,BN23,IF(AND($I24=1,BL$9=$Q23),$K24,IF($I24=1,BM23,""))))))))</f>
        <v>0</v>
      </c>
      <c r="BN24">
        <f ca="1">IF($E23="","",IF($G24="",BN23,IF(AND($N24=1,BN$9&gt;$B$9),"",IF(AND($N24=1,BN$9&lt;=$B$9),LOOKUP(BN$9,$A$12:$A$111,$B$12:$B$111),IF(AND($I24=-1,BO$9=$Q23),"",IF($I24=-1,BO23,IF(AND($I24=1,BM$9=$Q23),$K24,IF($I24=1,BN23,""))))))))</f>
        <v>0</v>
      </c>
      <c r="BO24">
        <f ca="1">IF($E23="","",IF($G24="",BO23,IF(AND($N24=1,BO$9&gt;$B$9),"",IF(AND($N24=1,BO$9&lt;=$B$9),LOOKUP(BO$9,$A$12:$A$111,$B$12:$B$111),IF(AND($I24=-1,BP$9=$Q23),"",IF($I24=-1,BP23,IF(AND($I24=1,BN$9=$Q23),$K24,IF($I24=1,BO23,""))))))))</f>
        <v>0</v>
      </c>
    </row>
    <row r="25" spans="1:67" x14ac:dyDescent="0.25">
      <c r="D25" s="4">
        <v>15</v>
      </c>
      <c r="E25" s="1">
        <f t="shared" ca="1" si="2"/>
        <v>10</v>
      </c>
      <c r="G25" t="str">
        <f ca="1">IF(E24="","",IF($B$3=Refs!$B$17,RevLab!F25,IF(AND(B$3="Last",H24="Zero"),G24,IF(B$3="Last",H24,IF(B$3="2nd last","",IF(AND(B$3="Opposite",H24="Zero"),G24,IF(AND(B$3="Opposite",H24="Red"),"Black",IF(AND(B$3="Opposite",H24="Black"),"Red",IF(AND(B$3="Opposite",H24="Odd"),"Even",IF(AND(B$3="Opposite",H24="Even"),"Odd",IF(AND(B$3="Opposite",H24="High"),"Low",IF(AND(B$3="Opposite",H24="Low"),"High",IF(COUNTIF(Refs!$E$5:$I$6,B$3)=1,RevLab!B$3,"")))))))))))))</f>
        <v>Low</v>
      </c>
      <c r="H25" t="str">
        <f ca="1">IF(E25="","",IF(B$2="Red/Black",LOOKUP(E25,Refs!D:D,Refs!F:F),IF(B$2="High/Low",LOOKUP(E25,Refs!D:D,Refs!H:H),IF(B$2="Odd/Even",LOOKUP(E25,Refs!D:D,Refs!J:J),""))))</f>
        <v>Low</v>
      </c>
      <c r="I25">
        <f t="shared" ca="1" si="3"/>
        <v>1</v>
      </c>
      <c r="J25">
        <f ca="1">IF(E24="","",IF(G25="","",IF(AND(Q24&gt;1,O24+P24&gt;=$B$4),$B$4,IF(Q24=1,O24,O24+P24))))</f>
        <v>6</v>
      </c>
      <c r="K25">
        <f t="shared" ca="1" si="4"/>
        <v>6</v>
      </c>
      <c r="L25">
        <f t="shared" ca="1" si="5"/>
        <v>-8</v>
      </c>
      <c r="M25">
        <f t="shared" ca="1" si="6"/>
        <v>14</v>
      </c>
      <c r="N25">
        <f ca="1">IF(E24="","",IF(OR(AND($A$6="Yes",$M25&gt;$M24),AND($A$8="Yes",$O24+$P24&gt;=$B$4),AND($Q24&lt;=2,$I25=-1)),1,0))</f>
        <v>0</v>
      </c>
      <c r="O25">
        <f ca="1">IF(E25="","",R25)</f>
        <v>6</v>
      </c>
      <c r="P25">
        <f ca="1">IF(E25="","",MAX(R25:DM25))</f>
        <v>6</v>
      </c>
      <c r="Q25" s="2">
        <f ca="1">IF(E25="","",COUNTIF(R25:DM25,"&gt;0"))</f>
        <v>2</v>
      </c>
      <c r="R25" s="4">
        <f ca="1">IF(E24="","",IF($G25="",R24,IF($N25=1,LOOKUP(R$9,$A$12:$A$111,$B$12:$B$111),IF(AND($I25=-1,S$9=$Q24),"",IF($I25=-1,S24,IF($I25=1,R24))))))</f>
        <v>6</v>
      </c>
      <c r="S25">
        <f ca="1">IF($E24="","",IF($G25="",S24,IF(AND($N25=1,S$9&gt;$B$9),"",IF(AND($N25=1,S$9&lt;=$B$9),LOOKUP(S$9,$A$12:$A$111,$B$12:$B$111),IF(AND($I25=-1,T$9=$Q24),"",IF($I25=-1,T24,IF(AND($I25=1,R$9=$Q24),$K25,IF($I25=1,S24,""))))))))</f>
        <v>6</v>
      </c>
      <c r="T25" t="str">
        <f ca="1">IF($E24="","",IF($G25="",T24,IF(AND($N25=1,T$9&gt;$B$9),"",IF(AND($N25=1,T$9&lt;=$B$9),LOOKUP(T$9,$A$12:$A$111,$B$12:$B$111),IF(AND($I25=-1,U$9=$Q24),"",IF($I25=-1,U24,IF(AND($I25=1,S$9=$Q24),$K25,IF($I25=1,T24,""))))))))</f>
        <v/>
      </c>
      <c r="U25" t="str">
        <f ca="1">IF($E24="","",IF($G25="",U24,IF(AND($N25=1,U$9&gt;$B$9),"",IF(AND($N25=1,U$9&lt;=$B$9),LOOKUP(U$9,$A$12:$A$111,$B$12:$B$111),IF(AND($I25=-1,V$9=$Q24),"",IF($I25=-1,V24,IF(AND($I25=1,T$9=$Q24),$K25,IF($I25=1,U24,""))))))))</f>
        <v/>
      </c>
      <c r="V25" t="str">
        <f ca="1">IF($E24="","",IF($G25="",V24,IF(AND($N25=1,V$9&gt;$B$9),"",IF(AND($N25=1,V$9&lt;=$B$9),LOOKUP(V$9,$A$12:$A$111,$B$12:$B$111),IF(AND($I25=-1,W$9=$Q24),"",IF($I25=-1,W24,IF(AND($I25=1,U$9=$Q24),$K25,IF($I25=1,V24,""))))))))</f>
        <v/>
      </c>
      <c r="W25" t="str">
        <f ca="1">IF($E24="","",IF($G25="",W24,IF(AND($N25=1,W$9&gt;$B$9),"",IF(AND($N25=1,W$9&lt;=$B$9),LOOKUP(W$9,$A$12:$A$111,$B$12:$B$111),IF(AND($I25=-1,X$9=$Q24),"",IF($I25=-1,X24,IF(AND($I25=1,V$9=$Q24),$K25,IF($I25=1,W24,""))))))))</f>
        <v/>
      </c>
      <c r="X25" t="str">
        <f ca="1">IF($E24="","",IF($G25="",X24,IF(AND($N25=1,X$9&gt;$B$9),"",IF(AND($N25=1,X$9&lt;=$B$9),LOOKUP(X$9,$A$12:$A$111,$B$12:$B$111),IF(AND($I25=-1,Y$9=$Q24),"",IF($I25=-1,Y24,IF(AND($I25=1,W$9=$Q24),$K25,IF($I25=1,X24,""))))))))</f>
        <v/>
      </c>
      <c r="Y25" t="str">
        <f ca="1">IF($E24="","",IF($G25="",Y24,IF(AND($N25=1,Y$9&gt;$B$9),"",IF(AND($N25=1,Y$9&lt;=$B$9),LOOKUP(Y$9,$A$12:$A$111,$B$12:$B$111),IF(AND($I25=-1,Z$9=$Q24),"",IF($I25=-1,Z24,IF(AND($I25=1,X$9=$Q24),$K25,IF($I25=1,Y24,""))))))))</f>
        <v/>
      </c>
      <c r="Z25" t="str">
        <f ca="1">IF($E24="","",IF($G25="",Z24,IF(AND($N25=1,Z$9&gt;$B$9),"",IF(AND($N25=1,Z$9&lt;=$B$9),LOOKUP(Z$9,$A$12:$A$111,$B$12:$B$111),IF(AND($I25=-1,AA$9=$Q24),"",IF($I25=-1,AA24,IF(AND($I25=1,Y$9=$Q24),$K25,IF($I25=1,Z24,""))))))))</f>
        <v/>
      </c>
      <c r="AA25" t="str">
        <f ca="1">IF($E24="","",IF($G25="",AA24,IF(AND($N25=1,AA$9&gt;$B$9),"",IF(AND($N25=1,AA$9&lt;=$B$9),LOOKUP(AA$9,$A$12:$A$111,$B$12:$B$111),IF(AND($I25=-1,AB$9=$Q24),"",IF($I25=-1,AB24,IF(AND($I25=1,Z$9=$Q24),$K25,IF($I25=1,AA24,""))))))))</f>
        <v/>
      </c>
      <c r="AB25" t="str">
        <f ca="1">IF($E24="","",IF($G25="",AB24,IF(AND($N25=1,AB$9&gt;$B$9),"",IF(AND($N25=1,AB$9&lt;=$B$9),LOOKUP(AB$9,$A$12:$A$111,$B$12:$B$111),IF(AND($I25=-1,AC$9=$Q24),"",IF($I25=-1,AC24,IF(AND($I25=1,AA$9=$Q24),$K25,IF($I25=1,AB24,""))))))))</f>
        <v/>
      </c>
      <c r="AC25" t="str">
        <f ca="1">IF($E24="","",IF($G25="",AC24,IF(AND($N25=1,AC$9&gt;$B$9),"",IF(AND($N25=1,AC$9&lt;=$B$9),LOOKUP(AC$9,$A$12:$A$111,$B$12:$B$111),IF(AND($I25=-1,AD$9=$Q24),"",IF($I25=-1,AD24,IF(AND($I25=1,AB$9=$Q24),$K25,IF($I25=1,AC24,""))))))))</f>
        <v/>
      </c>
      <c r="AD25" t="str">
        <f ca="1">IF($E24="","",IF($G25="",AD24,IF(AND($N25=1,AD$9&gt;$B$9),"",IF(AND($N25=1,AD$9&lt;=$B$9),LOOKUP(AD$9,$A$12:$A$111,$B$12:$B$111),IF(AND($I25=-1,AE$9=$Q24),"",IF($I25=-1,AE24,IF(AND($I25=1,AC$9=$Q24),$K25,IF($I25=1,AD24,""))))))))</f>
        <v/>
      </c>
      <c r="AE25" t="str">
        <f ca="1">IF($E24="","",IF($G25="",AE24,IF(AND($N25=1,AE$9&gt;$B$9),"",IF(AND($N25=1,AE$9&lt;=$B$9),LOOKUP(AE$9,$A$12:$A$111,$B$12:$B$111),IF(AND($I25=-1,AF$9=$Q24),"",IF($I25=-1,AF24,IF(AND($I25=1,AD$9=$Q24),$K25,IF($I25=1,AE24,""))))))))</f>
        <v/>
      </c>
      <c r="AF25" t="str">
        <f ca="1">IF($E24="","",IF($G25="",AF24,IF(AND($N25=1,AF$9&gt;$B$9),"",IF(AND($N25=1,AF$9&lt;=$B$9),LOOKUP(AF$9,$A$12:$A$111,$B$12:$B$111),IF(AND($I25=-1,AG$9=$Q24),"",IF($I25=-1,AG24,IF(AND($I25=1,AE$9=$Q24),$K25,IF($I25=1,AF24,""))))))))</f>
        <v/>
      </c>
      <c r="AG25" t="str">
        <f ca="1">IF($E24="","",IF($G25="",AG24,IF(AND($N25=1,AG$9&gt;$B$9),"",IF(AND($N25=1,AG$9&lt;=$B$9),LOOKUP(AG$9,$A$12:$A$111,$B$12:$B$111),IF(AND($I25=-1,AH$9=$Q24),"",IF($I25=-1,AH24,IF(AND($I25=1,AF$9=$Q24),$K25,IF($I25=1,AG24,""))))))))</f>
        <v/>
      </c>
      <c r="AH25" t="str">
        <f ca="1">IF($E24="","",IF($G25="",AH24,IF(AND($N25=1,AH$9&gt;$B$9),"",IF(AND($N25=1,AH$9&lt;=$B$9),LOOKUP(AH$9,$A$12:$A$111,$B$12:$B$111),IF(AND($I25=-1,AI$9=$Q24),"",IF($I25=-1,AI24,IF(AND($I25=1,AG$9=$Q24),$K25,IF($I25=1,AH24,""))))))))</f>
        <v/>
      </c>
      <c r="AI25" t="str">
        <f ca="1">IF($E24="","",IF($G25="",AI24,IF(AND($N25=1,AI$9&gt;$B$9),"",IF(AND($N25=1,AI$9&lt;=$B$9),LOOKUP(AI$9,$A$12:$A$111,$B$12:$B$111),IF(AND($I25=-1,AJ$9=$Q24),"",IF($I25=-1,AJ24,IF(AND($I25=1,AH$9=$Q24),$K25,IF($I25=1,AI24,""))))))))</f>
        <v/>
      </c>
      <c r="AJ25" t="str">
        <f ca="1">IF($E24="","",IF($G25="",AJ24,IF(AND($N25=1,AJ$9&gt;$B$9),"",IF(AND($N25=1,AJ$9&lt;=$B$9),LOOKUP(AJ$9,$A$12:$A$111,$B$12:$B$111),IF(AND($I25=-1,AK$9=$Q24),"",IF($I25=-1,AK24,IF(AND($I25=1,AI$9=$Q24),$K25,IF($I25=1,AJ24,""))))))))</f>
        <v/>
      </c>
      <c r="AK25" t="str">
        <f ca="1">IF($E24="","",IF($G25="",AK24,IF(AND($N25=1,AK$9&gt;$B$9),"",IF(AND($N25=1,AK$9&lt;=$B$9),LOOKUP(AK$9,$A$12:$A$111,$B$12:$B$111),IF(AND($I25=-1,AL$9=$Q24),"",IF($I25=-1,AL24,IF(AND($I25=1,AJ$9=$Q24),$K25,IF($I25=1,AK24,""))))))))</f>
        <v/>
      </c>
      <c r="AL25" t="str">
        <f ca="1">IF($E24="","",IF($G25="",AL24,IF(AND($N25=1,AL$9&gt;$B$9),"",IF(AND($N25=1,AL$9&lt;=$B$9),LOOKUP(AL$9,$A$12:$A$111,$B$12:$B$111),IF(AND($I25=-1,AM$9=$Q24),"",IF($I25=-1,AM24,IF(AND($I25=1,AK$9=$Q24),$K25,IF($I25=1,AL24,""))))))))</f>
        <v/>
      </c>
      <c r="AM25" t="str">
        <f ca="1">IF($E24="","",IF($G25="",AM24,IF(AND($N25=1,AM$9&gt;$B$9),"",IF(AND($N25=1,AM$9&lt;=$B$9),LOOKUP(AM$9,$A$12:$A$111,$B$12:$B$111),IF(AND($I25=-1,AN$9=$Q24),"",IF($I25=-1,AN24,IF(AND($I25=1,AL$9=$Q24),$K25,IF($I25=1,AM24,""))))))))</f>
        <v/>
      </c>
      <c r="AN25" t="str">
        <f ca="1">IF($E24="","",IF($G25="",AN24,IF(AND($N25=1,AN$9&gt;$B$9),"",IF(AND($N25=1,AN$9&lt;=$B$9),LOOKUP(AN$9,$A$12:$A$111,$B$12:$B$111),IF(AND($I25=-1,AO$9=$Q24),"",IF($I25=-1,AO24,IF(AND($I25=1,AM$9=$Q24),$K25,IF($I25=1,AN24,""))))))))</f>
        <v/>
      </c>
      <c r="AO25" t="str">
        <f ca="1">IF($E24="","",IF($G25="",AO24,IF(AND($N25=1,AO$9&gt;$B$9),"",IF(AND($N25=1,AO$9&lt;=$B$9),LOOKUP(AO$9,$A$12:$A$111,$B$12:$B$111),IF(AND($I25=-1,AP$9=$Q24),"",IF($I25=-1,AP24,IF(AND($I25=1,AN$9=$Q24),$K25,IF($I25=1,AO24,""))))))))</f>
        <v/>
      </c>
      <c r="AP25" t="str">
        <f ca="1">IF($E24="","",IF($G25="",AP24,IF(AND($N25=1,AP$9&gt;$B$9),"",IF(AND($N25=1,AP$9&lt;=$B$9),LOOKUP(AP$9,$A$12:$A$111,$B$12:$B$111),IF(AND($I25=-1,AQ$9=$Q24),"",IF($I25=-1,AQ24,IF(AND($I25=1,AO$9=$Q24),$K25,IF($I25=1,AP24,""))))))))</f>
        <v/>
      </c>
      <c r="AQ25" t="str">
        <f ca="1">IF($E24="","",IF($G25="",AQ24,IF(AND($N25=1,AQ$9&gt;$B$9),"",IF(AND($N25=1,AQ$9&lt;=$B$9),LOOKUP(AQ$9,$A$12:$A$111,$B$12:$B$111),IF(AND($I25=-1,AR$9=$Q24),"",IF($I25=-1,AR24,IF(AND($I25=1,AP$9=$Q24),$K25,IF($I25=1,AQ24,""))))))))</f>
        <v/>
      </c>
      <c r="AR25" t="str">
        <f ca="1">IF($E24="","",IF($G25="",AR24,IF(AND($N25=1,AR$9&gt;$B$9),"",IF(AND($N25=1,AR$9&lt;=$B$9),LOOKUP(AR$9,$A$12:$A$111,$B$12:$B$111),IF(AND($I25=-1,AS$9=$Q24),"",IF($I25=-1,AS24,IF(AND($I25=1,AQ$9=$Q24),$K25,IF($I25=1,AR24,""))))))))</f>
        <v/>
      </c>
      <c r="AS25" t="str">
        <f ca="1">IF($E24="","",IF($G25="",AS24,IF(AND($N25=1,AS$9&gt;$B$9),"",IF(AND($N25=1,AS$9&lt;=$B$9),LOOKUP(AS$9,$A$12:$A$111,$B$12:$B$111),IF(AND($I25=-1,AT$9=$Q24),"",IF($I25=-1,AT24,IF(AND($I25=1,AR$9=$Q24),$K25,IF($I25=1,AS24,""))))))))</f>
        <v/>
      </c>
      <c r="AT25" t="str">
        <f ca="1">IF($E24="","",IF($G25="",AT24,IF(AND($N25=1,AT$9&gt;$B$9),"",IF(AND($N25=1,AT$9&lt;=$B$9),LOOKUP(AT$9,$A$12:$A$111,$B$12:$B$111),IF(AND($I25=-1,AU$9=$Q24),"",IF($I25=-1,AU24,IF(AND($I25=1,AS$9=$Q24),$K25,IF($I25=1,AT24,""))))))))</f>
        <v/>
      </c>
      <c r="AU25" t="str">
        <f ca="1">IF($E24="","",IF($G25="",AU24,IF(AND($N25=1,AU$9&gt;$B$9),"",IF(AND($N25=1,AU$9&lt;=$B$9),LOOKUP(AU$9,$A$12:$A$111,$B$12:$B$111),IF(AND($I25=-1,AV$9=$Q24),"",IF($I25=-1,AV24,IF(AND($I25=1,AT$9=$Q24),$K25,IF($I25=1,AU24,""))))))))</f>
        <v/>
      </c>
      <c r="AV25" t="str">
        <f ca="1">IF($E24="","",IF($G25="",AV24,IF(AND($N25=1,AV$9&gt;$B$9),"",IF(AND($N25=1,AV$9&lt;=$B$9),LOOKUP(AV$9,$A$12:$A$111,$B$12:$B$111),IF(AND($I25=-1,AW$9=$Q24),"",IF($I25=-1,AW24,IF(AND($I25=1,AU$9=$Q24),$K25,IF($I25=1,AV24,""))))))))</f>
        <v/>
      </c>
      <c r="AW25" t="str">
        <f ca="1">IF($E24="","",IF($G25="",AW24,IF(AND($N25=1,AW$9&gt;$B$9),"",IF(AND($N25=1,AW$9&lt;=$B$9),LOOKUP(AW$9,$A$12:$A$111,$B$12:$B$111),IF(AND($I25=-1,AX$9=$Q24),"",IF($I25=-1,AX24,IF(AND($I25=1,AV$9=$Q24),$K25,IF($I25=1,AW24,""))))))))</f>
        <v/>
      </c>
      <c r="AX25" t="str">
        <f ca="1">IF($E24="","",IF($G25="",AX24,IF(AND($N25=1,AX$9&gt;$B$9),"",IF(AND($N25=1,AX$9&lt;=$B$9),LOOKUP(AX$9,$A$12:$A$111,$B$12:$B$111),IF(AND($I25=-1,AY$9=$Q24),"",IF($I25=-1,AY24,IF(AND($I25=1,AW$9=$Q24),$K25,IF($I25=1,AX24,""))))))))</f>
        <v/>
      </c>
      <c r="AY25" t="str">
        <f ca="1">IF($E24="","",IF($G25="",AY24,IF(AND($N25=1,AY$9&gt;$B$9),"",IF(AND($N25=1,AY$9&lt;=$B$9),LOOKUP(AY$9,$A$12:$A$111,$B$12:$B$111),IF(AND($I25=-1,AZ$9=$Q24),"",IF($I25=-1,AZ24,IF(AND($I25=1,AX$9=$Q24),$K25,IF($I25=1,AY24,""))))))))</f>
        <v/>
      </c>
      <c r="AZ25" t="str">
        <f ca="1">IF($E24="","",IF($G25="",AZ24,IF(AND($N25=1,AZ$9&gt;$B$9),"",IF(AND($N25=1,AZ$9&lt;=$B$9),LOOKUP(AZ$9,$A$12:$A$111,$B$12:$B$111),IF(AND($I25=-1,BA$9=$Q24),"",IF($I25=-1,BA24,IF(AND($I25=1,AY$9=$Q24),$K25,IF($I25=1,AZ24,""))))))))</f>
        <v/>
      </c>
      <c r="BA25" t="str">
        <f ca="1">IF($E24="","",IF($G25="",BA24,IF(AND($N25=1,BA$9&gt;$B$9),"",IF(AND($N25=1,BA$9&lt;=$B$9),LOOKUP(BA$9,$A$12:$A$111,$B$12:$B$111),IF(AND($I25=-1,BB$9=$Q24),"",IF($I25=-1,BB24,IF(AND($I25=1,AZ$9=$Q24),$K25,IF($I25=1,BA24,""))))))))</f>
        <v/>
      </c>
      <c r="BB25" t="str">
        <f ca="1">IF($E24="","",IF($G25="",BB24,IF(AND($N25=1,BB$9&gt;$B$9),"",IF(AND($N25=1,BB$9&lt;=$B$9),LOOKUP(BB$9,$A$12:$A$111,$B$12:$B$111),IF(AND($I25=-1,BC$9=$Q24),"",IF($I25=-1,BC24,IF(AND($I25=1,BA$9=$Q24),$K25,IF($I25=1,BB24,""))))))))</f>
        <v/>
      </c>
      <c r="BC25" t="str">
        <f ca="1">IF($E24="","",IF($G25="",BC24,IF(AND($N25=1,BC$9&gt;$B$9),"",IF(AND($N25=1,BC$9&lt;=$B$9),LOOKUP(BC$9,$A$12:$A$111,$B$12:$B$111),IF(AND($I25=-1,BD$9=$Q24),"",IF($I25=-1,BD24,IF(AND($I25=1,BB$9=$Q24),$K25,IF($I25=1,BC24,""))))))))</f>
        <v/>
      </c>
      <c r="BD25" t="str">
        <f ca="1">IF($E24="","",IF($G25="",BD24,IF(AND($N25=1,BD$9&gt;$B$9),"",IF(AND($N25=1,BD$9&lt;=$B$9),LOOKUP(BD$9,$A$12:$A$111,$B$12:$B$111),IF(AND($I25=-1,BE$9=$Q24),"",IF($I25=-1,BE24,IF(AND($I25=1,BC$9=$Q24),$K25,IF($I25=1,BD24,""))))))))</f>
        <v/>
      </c>
      <c r="BE25" t="str">
        <f ca="1">IF($E24="","",IF($G25="",BE24,IF(AND($N25=1,BE$9&gt;$B$9),"",IF(AND($N25=1,BE$9&lt;=$B$9),LOOKUP(BE$9,$A$12:$A$111,$B$12:$B$111),IF(AND($I25=-1,BF$9=$Q24),"",IF($I25=-1,BF24,IF(AND($I25=1,BD$9=$Q24),$K25,IF($I25=1,BE24,""))))))))</f>
        <v/>
      </c>
      <c r="BF25" t="str">
        <f ca="1">IF($E24="","",IF($G25="",BF24,IF(AND($N25=1,BF$9&gt;$B$9),"",IF(AND($N25=1,BF$9&lt;=$B$9),LOOKUP(BF$9,$A$12:$A$111,$B$12:$B$111),IF(AND($I25=-1,BG$9=$Q24),"",IF($I25=-1,BG24,IF(AND($I25=1,BE$9=$Q24),$K25,IF($I25=1,BF24,""))))))))</f>
        <v/>
      </c>
      <c r="BG25" t="str">
        <f ca="1">IF($E24="","",IF($G25="",BG24,IF(AND($N25=1,BG$9&gt;$B$9),"",IF(AND($N25=1,BG$9&lt;=$B$9),LOOKUP(BG$9,$A$12:$A$111,$B$12:$B$111),IF(AND($I25=-1,BH$9=$Q24),"",IF($I25=-1,BH24,IF(AND($I25=1,BF$9=$Q24),$K25,IF($I25=1,BG24,""))))))))</f>
        <v/>
      </c>
      <c r="BH25" t="str">
        <f ca="1">IF($E24="","",IF($G25="",BH24,IF(AND($N25=1,BH$9&gt;$B$9),"",IF(AND($N25=1,BH$9&lt;=$B$9),LOOKUP(BH$9,$A$12:$A$111,$B$12:$B$111),IF(AND($I25=-1,BI$9=$Q24),"",IF($I25=-1,BI24,IF(AND($I25=1,BG$9=$Q24),$K25,IF($I25=1,BH24,""))))))))</f>
        <v/>
      </c>
      <c r="BI25" t="str">
        <f ca="1">IF($E24="","",IF($G25="",BI24,IF(AND($N25=1,BI$9&gt;$B$9),"",IF(AND($N25=1,BI$9&lt;=$B$9),LOOKUP(BI$9,$A$12:$A$111,$B$12:$B$111),IF(AND($I25=-1,BJ$9=$Q24),"",IF($I25=-1,BJ24,IF(AND($I25=1,BH$9=$Q24),$K25,IF($I25=1,BI24,""))))))))</f>
        <v/>
      </c>
      <c r="BJ25" t="str">
        <f ca="1">IF($E24="","",IF($G25="",BJ24,IF(AND($N25=1,BJ$9&gt;$B$9),"",IF(AND($N25=1,BJ$9&lt;=$B$9),LOOKUP(BJ$9,$A$12:$A$111,$B$12:$B$111),IF(AND($I25=-1,BK$9=$Q24),"",IF($I25=-1,BK24,IF(AND($I25=1,BI$9=$Q24),$K25,IF($I25=1,BJ24,""))))))))</f>
        <v/>
      </c>
      <c r="BK25" t="str">
        <f ca="1">IF($E24="","",IF($G25="",BK24,IF(AND($N25=1,BK$9&gt;$B$9),"",IF(AND($N25=1,BK$9&lt;=$B$9),LOOKUP(BK$9,$A$12:$A$111,$B$12:$B$111),IF(AND($I25=-1,BL$9=$Q24),"",IF($I25=-1,BL24,IF(AND($I25=1,BJ$9=$Q24),$K25,IF($I25=1,BK24,""))))))))</f>
        <v/>
      </c>
      <c r="BL25">
        <f ca="1">IF($E24="","",IF($G25="",BL24,IF(AND($N25=1,BL$9&gt;$B$9),"",IF(AND($N25=1,BL$9&lt;=$B$9),LOOKUP(BL$9,$A$12:$A$111,$B$12:$B$111),IF(AND($I25=-1,BM$9=$Q24),"",IF($I25=-1,BM24,IF(AND($I25=1,BK$9=$Q24),$K25,IF($I25=1,BL24,""))))))))</f>
        <v>0</v>
      </c>
      <c r="BM25">
        <f ca="1">IF($E24="","",IF($G25="",BM24,IF(AND($N25=1,BM$9&gt;$B$9),"",IF(AND($N25=1,BM$9&lt;=$B$9),LOOKUP(BM$9,$A$12:$A$111,$B$12:$B$111),IF(AND($I25=-1,BN$9=$Q24),"",IF($I25=-1,BN24,IF(AND($I25=1,BL$9=$Q24),$K25,IF($I25=1,BM24,""))))))))</f>
        <v>0</v>
      </c>
      <c r="BN25">
        <f ca="1">IF($E24="","",IF($G25="",BN24,IF(AND($N25=1,BN$9&gt;$B$9),"",IF(AND($N25=1,BN$9&lt;=$B$9),LOOKUP(BN$9,$A$12:$A$111,$B$12:$B$111),IF(AND($I25=-1,BO$9=$Q24),"",IF($I25=-1,BO24,IF(AND($I25=1,BM$9=$Q24),$K25,IF($I25=1,BN24,""))))))))</f>
        <v>0</v>
      </c>
      <c r="BO25">
        <f ca="1">IF($E24="","",IF($G25="",BO24,IF(AND($N25=1,BO$9&gt;$B$9),"",IF(AND($N25=1,BO$9&lt;=$B$9),LOOKUP(BO$9,$A$12:$A$111,$B$12:$B$111),IF(AND($I25=-1,BP$9=$Q24),"",IF($I25=-1,BP24,IF(AND($I25=1,BN$9=$Q24),$K25,IF($I25=1,BO24,""))))))))</f>
        <v>0</v>
      </c>
    </row>
    <row r="26" spans="1:67" x14ac:dyDescent="0.25">
      <c r="D26" s="4">
        <v>16</v>
      </c>
      <c r="E26" s="1">
        <f t="shared" ca="1" si="2"/>
        <v>27</v>
      </c>
      <c r="G26" t="str">
        <f ca="1">IF(E25="","",IF($B$3=Refs!$B$17,RevLab!F26,IF(AND(B$3="Last",H25="Zero"),G25,IF(B$3="Last",H25,IF(B$3="2nd last","",IF(AND(B$3="Opposite",H25="Zero"),G25,IF(AND(B$3="Opposite",H25="Red"),"Black",IF(AND(B$3="Opposite",H25="Black"),"Red",IF(AND(B$3="Opposite",H25="Odd"),"Even",IF(AND(B$3="Opposite",H25="Even"),"Odd",IF(AND(B$3="Opposite",H25="High"),"Low",IF(AND(B$3="Opposite",H25="Low"),"High",IF(COUNTIF(Refs!$E$5:$I$6,B$3)=1,RevLab!B$3,"")))))))))))))</f>
        <v>Low</v>
      </c>
      <c r="H26" t="str">
        <f ca="1">IF(E26="","",IF(B$2="Red/Black",LOOKUP(E26,Refs!D:D,Refs!F:F),IF(B$2="High/Low",LOOKUP(E26,Refs!D:D,Refs!H:H),IF(B$2="Odd/Even",LOOKUP(E26,Refs!D:D,Refs!J:J),""))))</f>
        <v>High</v>
      </c>
      <c r="I26">
        <f t="shared" ca="1" si="3"/>
        <v>-1</v>
      </c>
      <c r="J26">
        <f ca="1">IF(E25="","",IF(G26="","",IF(AND(Q25&gt;1,O25+P25&gt;=$B$4),$B$4,IF(Q25=1,O25,O25+P25))))</f>
        <v>12</v>
      </c>
      <c r="K26">
        <f t="shared" ca="1" si="4"/>
        <v>-12</v>
      </c>
      <c r="L26">
        <f t="shared" ca="1" si="5"/>
        <v>-20</v>
      </c>
      <c r="M26">
        <f t="shared" ca="1" si="6"/>
        <v>14</v>
      </c>
      <c r="N26">
        <f ca="1">IF(E25="","",IF(OR(AND($A$6="Yes",$M26&gt;$M25),AND($A$8="Yes",$O25+$P25&gt;=$B$4),AND($Q25&lt;=2,$I26=-1)),1,0))</f>
        <v>1</v>
      </c>
      <c r="O26">
        <f ca="1">IF(E26="","",R26)</f>
        <v>1</v>
      </c>
      <c r="P26">
        <f ca="1">IF(E26="","",MAX(R26:DM26))</f>
        <v>4</v>
      </c>
      <c r="Q26" s="2">
        <f ca="1">IF(E26="","",COUNTIF(R26:DM26,"&gt;0"))</f>
        <v>4</v>
      </c>
      <c r="R26" s="4">
        <f ca="1">IF(E25="","",IF($G26="",R25,IF($N26=1,LOOKUP(R$9,$A$12:$A$111,$B$12:$B$111),IF(AND($I26=-1,S$9=$Q25),"",IF($I26=-1,S25,IF($I26=1,R25))))))</f>
        <v>1</v>
      </c>
      <c r="S26">
        <f ca="1">IF($E25="","",IF($G26="",S25,IF(AND($N26=1,S$9&gt;$B$9),"",IF(AND($N26=1,S$9&lt;=$B$9),LOOKUP(S$9,$A$12:$A$111,$B$12:$B$111),IF(AND($I26=-1,T$9=$Q25),"",IF($I26=-1,T25,IF(AND($I26=1,R$9=$Q25),$K26,IF($I26=1,S25,""))))))))</f>
        <v>2</v>
      </c>
      <c r="T26">
        <f ca="1">IF($E25="","",IF($G26="",T25,IF(AND($N26=1,T$9&gt;$B$9),"",IF(AND($N26=1,T$9&lt;=$B$9),LOOKUP(T$9,$A$12:$A$111,$B$12:$B$111),IF(AND($I26=-1,U$9=$Q25),"",IF($I26=-1,U25,IF(AND($I26=1,S$9=$Q25),$K26,IF($I26=1,T25,""))))))))</f>
        <v>3</v>
      </c>
      <c r="U26">
        <f ca="1">IF($E25="","",IF($G26="",U25,IF(AND($N26=1,U$9&gt;$B$9),"",IF(AND($N26=1,U$9&lt;=$B$9),LOOKUP(U$9,$A$12:$A$111,$B$12:$B$111),IF(AND($I26=-1,V$9=$Q25),"",IF($I26=-1,V25,IF(AND($I26=1,T$9=$Q25),$K26,IF($I26=1,U25,""))))))))</f>
        <v>4</v>
      </c>
      <c r="V26" t="str">
        <f ca="1">IF($E25="","",IF($G26="",V25,IF(AND($N26=1,V$9&gt;$B$9),"",IF(AND($N26=1,V$9&lt;=$B$9),LOOKUP(V$9,$A$12:$A$111,$B$12:$B$111),IF(AND($I26=-1,W$9=$Q25),"",IF($I26=-1,W25,IF(AND($I26=1,U$9=$Q25),$K26,IF($I26=1,V25,""))))))))</f>
        <v/>
      </c>
      <c r="W26" t="str">
        <f ca="1">IF($E25="","",IF($G26="",W25,IF(AND($N26=1,W$9&gt;$B$9),"",IF(AND($N26=1,W$9&lt;=$B$9),LOOKUP(W$9,$A$12:$A$111,$B$12:$B$111),IF(AND($I26=-1,X$9=$Q25),"",IF($I26=-1,X25,IF(AND($I26=1,V$9=$Q25),$K26,IF($I26=1,W25,""))))))))</f>
        <v/>
      </c>
      <c r="X26" t="str">
        <f ca="1">IF($E25="","",IF($G26="",X25,IF(AND($N26=1,X$9&gt;$B$9),"",IF(AND($N26=1,X$9&lt;=$B$9),LOOKUP(X$9,$A$12:$A$111,$B$12:$B$111),IF(AND($I26=-1,Y$9=$Q25),"",IF($I26=-1,Y25,IF(AND($I26=1,W$9=$Q25),$K26,IF($I26=1,X25,""))))))))</f>
        <v/>
      </c>
      <c r="Y26" t="str">
        <f ca="1">IF($E25="","",IF($G26="",Y25,IF(AND($N26=1,Y$9&gt;$B$9),"",IF(AND($N26=1,Y$9&lt;=$B$9),LOOKUP(Y$9,$A$12:$A$111,$B$12:$B$111),IF(AND($I26=-1,Z$9=$Q25),"",IF($I26=-1,Z25,IF(AND($I26=1,X$9=$Q25),$K26,IF($I26=1,Y25,""))))))))</f>
        <v/>
      </c>
      <c r="Z26" t="str">
        <f ca="1">IF($E25="","",IF($G26="",Z25,IF(AND($N26=1,Z$9&gt;$B$9),"",IF(AND($N26=1,Z$9&lt;=$B$9),LOOKUP(Z$9,$A$12:$A$111,$B$12:$B$111),IF(AND($I26=-1,AA$9=$Q25),"",IF($I26=-1,AA25,IF(AND($I26=1,Y$9=$Q25),$K26,IF($I26=1,Z25,""))))))))</f>
        <v/>
      </c>
      <c r="AA26" t="str">
        <f ca="1">IF($E25="","",IF($G26="",AA25,IF(AND($N26=1,AA$9&gt;$B$9),"",IF(AND($N26=1,AA$9&lt;=$B$9),LOOKUP(AA$9,$A$12:$A$111,$B$12:$B$111),IF(AND($I26=-1,AB$9=$Q25),"",IF($I26=-1,AB25,IF(AND($I26=1,Z$9=$Q25),$K26,IF($I26=1,AA25,""))))))))</f>
        <v/>
      </c>
      <c r="AB26" t="str">
        <f ca="1">IF($E25="","",IF($G26="",AB25,IF(AND($N26=1,AB$9&gt;$B$9),"",IF(AND($N26=1,AB$9&lt;=$B$9),LOOKUP(AB$9,$A$12:$A$111,$B$12:$B$111),IF(AND($I26=-1,AC$9=$Q25),"",IF($I26=-1,AC25,IF(AND($I26=1,AA$9=$Q25),$K26,IF($I26=1,AB25,""))))))))</f>
        <v/>
      </c>
      <c r="AC26" t="str">
        <f ca="1">IF($E25="","",IF($G26="",AC25,IF(AND($N26=1,AC$9&gt;$B$9),"",IF(AND($N26=1,AC$9&lt;=$B$9),LOOKUP(AC$9,$A$12:$A$111,$B$12:$B$111),IF(AND($I26=-1,AD$9=$Q25),"",IF($I26=-1,AD25,IF(AND($I26=1,AB$9=$Q25),$K26,IF($I26=1,AC25,""))))))))</f>
        <v/>
      </c>
      <c r="AD26" t="str">
        <f ca="1">IF($E25="","",IF($G26="",AD25,IF(AND($N26=1,AD$9&gt;$B$9),"",IF(AND($N26=1,AD$9&lt;=$B$9),LOOKUP(AD$9,$A$12:$A$111,$B$12:$B$111),IF(AND($I26=-1,AE$9=$Q25),"",IF($I26=-1,AE25,IF(AND($I26=1,AC$9=$Q25),$K26,IF($I26=1,AD25,""))))))))</f>
        <v/>
      </c>
      <c r="AE26" t="str">
        <f ca="1">IF($E25="","",IF($G26="",AE25,IF(AND($N26=1,AE$9&gt;$B$9),"",IF(AND($N26=1,AE$9&lt;=$B$9),LOOKUP(AE$9,$A$12:$A$111,$B$12:$B$111),IF(AND($I26=-1,AF$9=$Q25),"",IF($I26=-1,AF25,IF(AND($I26=1,AD$9=$Q25),$K26,IF($I26=1,AE25,""))))))))</f>
        <v/>
      </c>
      <c r="AF26" t="str">
        <f ca="1">IF($E25="","",IF($G26="",AF25,IF(AND($N26=1,AF$9&gt;$B$9),"",IF(AND($N26=1,AF$9&lt;=$B$9),LOOKUP(AF$9,$A$12:$A$111,$B$12:$B$111),IF(AND($I26=-1,AG$9=$Q25),"",IF($I26=-1,AG25,IF(AND($I26=1,AE$9=$Q25),$K26,IF($I26=1,AF25,""))))))))</f>
        <v/>
      </c>
      <c r="AG26" t="str">
        <f ca="1">IF($E25="","",IF($G26="",AG25,IF(AND($N26=1,AG$9&gt;$B$9),"",IF(AND($N26=1,AG$9&lt;=$B$9),LOOKUP(AG$9,$A$12:$A$111,$B$12:$B$111),IF(AND($I26=-1,AH$9=$Q25),"",IF($I26=-1,AH25,IF(AND($I26=1,AF$9=$Q25),$K26,IF($I26=1,AG25,""))))))))</f>
        <v/>
      </c>
      <c r="AH26" t="str">
        <f ca="1">IF($E25="","",IF($G26="",AH25,IF(AND($N26=1,AH$9&gt;$B$9),"",IF(AND($N26=1,AH$9&lt;=$B$9),LOOKUP(AH$9,$A$12:$A$111,$B$12:$B$111),IF(AND($I26=-1,AI$9=$Q25),"",IF($I26=-1,AI25,IF(AND($I26=1,AG$9=$Q25),$K26,IF($I26=1,AH25,""))))))))</f>
        <v/>
      </c>
      <c r="AI26" t="str">
        <f ca="1">IF($E25="","",IF($G26="",AI25,IF(AND($N26=1,AI$9&gt;$B$9),"",IF(AND($N26=1,AI$9&lt;=$B$9),LOOKUP(AI$9,$A$12:$A$111,$B$12:$B$111),IF(AND($I26=-1,AJ$9=$Q25),"",IF($I26=-1,AJ25,IF(AND($I26=1,AH$9=$Q25),$K26,IF($I26=1,AI25,""))))))))</f>
        <v/>
      </c>
      <c r="AJ26" t="str">
        <f ca="1">IF($E25="","",IF($G26="",AJ25,IF(AND($N26=1,AJ$9&gt;$B$9),"",IF(AND($N26=1,AJ$9&lt;=$B$9),LOOKUP(AJ$9,$A$12:$A$111,$B$12:$B$111),IF(AND($I26=-1,AK$9=$Q25),"",IF($I26=-1,AK25,IF(AND($I26=1,AI$9=$Q25),$K26,IF($I26=1,AJ25,""))))))))</f>
        <v/>
      </c>
      <c r="AK26" t="str">
        <f ca="1">IF($E25="","",IF($G26="",AK25,IF(AND($N26=1,AK$9&gt;$B$9),"",IF(AND($N26=1,AK$9&lt;=$B$9),LOOKUP(AK$9,$A$12:$A$111,$B$12:$B$111),IF(AND($I26=-1,AL$9=$Q25),"",IF($I26=-1,AL25,IF(AND($I26=1,AJ$9=$Q25),$K26,IF($I26=1,AK25,""))))))))</f>
        <v/>
      </c>
      <c r="AL26" t="str">
        <f ca="1">IF($E25="","",IF($G26="",AL25,IF(AND($N26=1,AL$9&gt;$B$9),"",IF(AND($N26=1,AL$9&lt;=$B$9),LOOKUP(AL$9,$A$12:$A$111,$B$12:$B$111),IF(AND($I26=-1,AM$9=$Q25),"",IF($I26=-1,AM25,IF(AND($I26=1,AK$9=$Q25),$K26,IF($I26=1,AL25,""))))))))</f>
        <v/>
      </c>
      <c r="AM26" t="str">
        <f ca="1">IF($E25="","",IF($G26="",AM25,IF(AND($N26=1,AM$9&gt;$B$9),"",IF(AND($N26=1,AM$9&lt;=$B$9),LOOKUP(AM$9,$A$12:$A$111,$B$12:$B$111),IF(AND($I26=-1,AN$9=$Q25),"",IF($I26=-1,AN25,IF(AND($I26=1,AL$9=$Q25),$K26,IF($I26=1,AM25,""))))))))</f>
        <v/>
      </c>
      <c r="AN26" t="str">
        <f ca="1">IF($E25="","",IF($G26="",AN25,IF(AND($N26=1,AN$9&gt;$B$9),"",IF(AND($N26=1,AN$9&lt;=$B$9),LOOKUP(AN$9,$A$12:$A$111,$B$12:$B$111),IF(AND($I26=-1,AO$9=$Q25),"",IF($I26=-1,AO25,IF(AND($I26=1,AM$9=$Q25),$K26,IF($I26=1,AN25,""))))))))</f>
        <v/>
      </c>
      <c r="AO26" t="str">
        <f ca="1">IF($E25="","",IF($G26="",AO25,IF(AND($N26=1,AO$9&gt;$B$9),"",IF(AND($N26=1,AO$9&lt;=$B$9),LOOKUP(AO$9,$A$12:$A$111,$B$12:$B$111),IF(AND($I26=-1,AP$9=$Q25),"",IF($I26=-1,AP25,IF(AND($I26=1,AN$9=$Q25),$K26,IF($I26=1,AO25,""))))))))</f>
        <v/>
      </c>
      <c r="AP26" t="str">
        <f ca="1">IF($E25="","",IF($G26="",AP25,IF(AND($N26=1,AP$9&gt;$B$9),"",IF(AND($N26=1,AP$9&lt;=$B$9),LOOKUP(AP$9,$A$12:$A$111,$B$12:$B$111),IF(AND($I26=-1,AQ$9=$Q25),"",IF($I26=-1,AQ25,IF(AND($I26=1,AO$9=$Q25),$K26,IF($I26=1,AP25,""))))))))</f>
        <v/>
      </c>
      <c r="AQ26" t="str">
        <f ca="1">IF($E25="","",IF($G26="",AQ25,IF(AND($N26=1,AQ$9&gt;$B$9),"",IF(AND($N26=1,AQ$9&lt;=$B$9),LOOKUP(AQ$9,$A$12:$A$111,$B$12:$B$111),IF(AND($I26=-1,AR$9=$Q25),"",IF($I26=-1,AR25,IF(AND($I26=1,AP$9=$Q25),$K26,IF($I26=1,AQ25,""))))))))</f>
        <v/>
      </c>
      <c r="AR26" t="str">
        <f ca="1">IF($E25="","",IF($G26="",AR25,IF(AND($N26=1,AR$9&gt;$B$9),"",IF(AND($N26=1,AR$9&lt;=$B$9),LOOKUP(AR$9,$A$12:$A$111,$B$12:$B$111),IF(AND($I26=-1,AS$9=$Q25),"",IF($I26=-1,AS25,IF(AND($I26=1,AQ$9=$Q25),$K26,IF($I26=1,AR25,""))))))))</f>
        <v/>
      </c>
      <c r="AS26" t="str">
        <f ca="1">IF($E25="","",IF($G26="",AS25,IF(AND($N26=1,AS$9&gt;$B$9),"",IF(AND($N26=1,AS$9&lt;=$B$9),LOOKUP(AS$9,$A$12:$A$111,$B$12:$B$111),IF(AND($I26=-1,AT$9=$Q25),"",IF($I26=-1,AT25,IF(AND($I26=1,AR$9=$Q25),$K26,IF($I26=1,AS25,""))))))))</f>
        <v/>
      </c>
      <c r="AT26" t="str">
        <f ca="1">IF($E25="","",IF($G26="",AT25,IF(AND($N26=1,AT$9&gt;$B$9),"",IF(AND($N26=1,AT$9&lt;=$B$9),LOOKUP(AT$9,$A$12:$A$111,$B$12:$B$111),IF(AND($I26=-1,AU$9=$Q25),"",IF($I26=-1,AU25,IF(AND($I26=1,AS$9=$Q25),$K26,IF($I26=1,AT25,""))))))))</f>
        <v/>
      </c>
      <c r="AU26" t="str">
        <f ca="1">IF($E25="","",IF($G26="",AU25,IF(AND($N26=1,AU$9&gt;$B$9),"",IF(AND($N26=1,AU$9&lt;=$B$9),LOOKUP(AU$9,$A$12:$A$111,$B$12:$B$111),IF(AND($I26=-1,AV$9=$Q25),"",IF($I26=-1,AV25,IF(AND($I26=1,AT$9=$Q25),$K26,IF($I26=1,AU25,""))))))))</f>
        <v/>
      </c>
      <c r="AV26" t="str">
        <f ca="1">IF($E25="","",IF($G26="",AV25,IF(AND($N26=1,AV$9&gt;$B$9),"",IF(AND($N26=1,AV$9&lt;=$B$9),LOOKUP(AV$9,$A$12:$A$111,$B$12:$B$111),IF(AND($I26=-1,AW$9=$Q25),"",IF($I26=-1,AW25,IF(AND($I26=1,AU$9=$Q25),$K26,IF($I26=1,AV25,""))))))))</f>
        <v/>
      </c>
      <c r="AW26" t="str">
        <f ca="1">IF($E25="","",IF($G26="",AW25,IF(AND($N26=1,AW$9&gt;$B$9),"",IF(AND($N26=1,AW$9&lt;=$B$9),LOOKUP(AW$9,$A$12:$A$111,$B$12:$B$111),IF(AND($I26=-1,AX$9=$Q25),"",IF($I26=-1,AX25,IF(AND($I26=1,AV$9=$Q25),$K26,IF($I26=1,AW25,""))))))))</f>
        <v/>
      </c>
      <c r="AX26" t="str">
        <f ca="1">IF($E25="","",IF($G26="",AX25,IF(AND($N26=1,AX$9&gt;$B$9),"",IF(AND($N26=1,AX$9&lt;=$B$9),LOOKUP(AX$9,$A$12:$A$111,$B$12:$B$111),IF(AND($I26=-1,AY$9=$Q25),"",IF($I26=-1,AY25,IF(AND($I26=1,AW$9=$Q25),$K26,IF($I26=1,AX25,""))))))))</f>
        <v/>
      </c>
      <c r="AY26" t="str">
        <f ca="1">IF($E25="","",IF($G26="",AY25,IF(AND($N26=1,AY$9&gt;$B$9),"",IF(AND($N26=1,AY$9&lt;=$B$9),LOOKUP(AY$9,$A$12:$A$111,$B$12:$B$111),IF(AND($I26=-1,AZ$9=$Q25),"",IF($I26=-1,AZ25,IF(AND($I26=1,AX$9=$Q25),$K26,IF($I26=1,AY25,""))))))))</f>
        <v/>
      </c>
      <c r="AZ26" t="str">
        <f ca="1">IF($E25="","",IF($G26="",AZ25,IF(AND($N26=1,AZ$9&gt;$B$9),"",IF(AND($N26=1,AZ$9&lt;=$B$9),LOOKUP(AZ$9,$A$12:$A$111,$B$12:$B$111),IF(AND($I26=-1,BA$9=$Q25),"",IF($I26=-1,BA25,IF(AND($I26=1,AY$9=$Q25),$K26,IF($I26=1,AZ25,""))))))))</f>
        <v/>
      </c>
      <c r="BA26" t="str">
        <f ca="1">IF($E25="","",IF($G26="",BA25,IF(AND($N26=1,BA$9&gt;$B$9),"",IF(AND($N26=1,BA$9&lt;=$B$9),LOOKUP(BA$9,$A$12:$A$111,$B$12:$B$111),IF(AND($I26=-1,BB$9=$Q25),"",IF($I26=-1,BB25,IF(AND($I26=1,AZ$9=$Q25),$K26,IF($I26=1,BA25,""))))))))</f>
        <v/>
      </c>
      <c r="BB26" t="str">
        <f ca="1">IF($E25="","",IF($G26="",BB25,IF(AND($N26=1,BB$9&gt;$B$9),"",IF(AND($N26=1,BB$9&lt;=$B$9),LOOKUP(BB$9,$A$12:$A$111,$B$12:$B$111),IF(AND($I26=-1,BC$9=$Q25),"",IF($I26=-1,BC25,IF(AND($I26=1,BA$9=$Q25),$K26,IF($I26=1,BB25,""))))))))</f>
        <v/>
      </c>
      <c r="BC26" t="str">
        <f ca="1">IF($E25="","",IF($G26="",BC25,IF(AND($N26=1,BC$9&gt;$B$9),"",IF(AND($N26=1,BC$9&lt;=$B$9),LOOKUP(BC$9,$A$12:$A$111,$B$12:$B$111),IF(AND($I26=-1,BD$9=$Q25),"",IF($I26=-1,BD25,IF(AND($I26=1,BB$9=$Q25),$K26,IF($I26=1,BC25,""))))))))</f>
        <v/>
      </c>
      <c r="BD26" t="str">
        <f ca="1">IF($E25="","",IF($G26="",BD25,IF(AND($N26=1,BD$9&gt;$B$9),"",IF(AND($N26=1,BD$9&lt;=$B$9),LOOKUP(BD$9,$A$12:$A$111,$B$12:$B$111),IF(AND($I26=-1,BE$9=$Q25),"",IF($I26=-1,BE25,IF(AND($I26=1,BC$9=$Q25),$K26,IF($I26=1,BD25,""))))))))</f>
        <v/>
      </c>
      <c r="BE26" t="str">
        <f ca="1">IF($E25="","",IF($G26="",BE25,IF(AND($N26=1,BE$9&gt;$B$9),"",IF(AND($N26=1,BE$9&lt;=$B$9),LOOKUP(BE$9,$A$12:$A$111,$B$12:$B$111),IF(AND($I26=-1,BF$9=$Q25),"",IF($I26=-1,BF25,IF(AND($I26=1,BD$9=$Q25),$K26,IF($I26=1,BE25,""))))))))</f>
        <v/>
      </c>
      <c r="BF26" t="str">
        <f ca="1">IF($E25="","",IF($G26="",BF25,IF(AND($N26=1,BF$9&gt;$B$9),"",IF(AND($N26=1,BF$9&lt;=$B$9),LOOKUP(BF$9,$A$12:$A$111,$B$12:$B$111),IF(AND($I26=-1,BG$9=$Q25),"",IF($I26=-1,BG25,IF(AND($I26=1,BE$9=$Q25),$K26,IF($I26=1,BF25,""))))))))</f>
        <v/>
      </c>
      <c r="BG26" t="str">
        <f ca="1">IF($E25="","",IF($G26="",BG25,IF(AND($N26=1,BG$9&gt;$B$9),"",IF(AND($N26=1,BG$9&lt;=$B$9),LOOKUP(BG$9,$A$12:$A$111,$B$12:$B$111),IF(AND($I26=-1,BH$9=$Q25),"",IF($I26=-1,BH25,IF(AND($I26=1,BF$9=$Q25),$K26,IF($I26=1,BG25,""))))))))</f>
        <v/>
      </c>
      <c r="BH26" t="str">
        <f ca="1">IF($E25="","",IF($G26="",BH25,IF(AND($N26=1,BH$9&gt;$B$9),"",IF(AND($N26=1,BH$9&lt;=$B$9),LOOKUP(BH$9,$A$12:$A$111,$B$12:$B$111),IF(AND($I26=-1,BI$9=$Q25),"",IF($I26=-1,BI25,IF(AND($I26=1,BG$9=$Q25),$K26,IF($I26=1,BH25,""))))))))</f>
        <v/>
      </c>
      <c r="BI26" t="str">
        <f ca="1">IF($E25="","",IF($G26="",BI25,IF(AND($N26=1,BI$9&gt;$B$9),"",IF(AND($N26=1,BI$9&lt;=$B$9),LOOKUP(BI$9,$A$12:$A$111,$B$12:$B$111),IF(AND($I26=-1,BJ$9=$Q25),"",IF($I26=-1,BJ25,IF(AND($I26=1,BH$9=$Q25),$K26,IF($I26=1,BI25,""))))))))</f>
        <v/>
      </c>
      <c r="BJ26" t="str">
        <f ca="1">IF($E25="","",IF($G26="",BJ25,IF(AND($N26=1,BJ$9&gt;$B$9),"",IF(AND($N26=1,BJ$9&lt;=$B$9),LOOKUP(BJ$9,$A$12:$A$111,$B$12:$B$111),IF(AND($I26=-1,BK$9=$Q25),"",IF($I26=-1,BK25,IF(AND($I26=1,BI$9=$Q25),$K26,IF($I26=1,BJ25,""))))))))</f>
        <v/>
      </c>
      <c r="BK26" t="str">
        <f ca="1">IF($E25="","",IF($G26="",BK25,IF(AND($N26=1,BK$9&gt;$B$9),"",IF(AND($N26=1,BK$9&lt;=$B$9),LOOKUP(BK$9,$A$12:$A$111,$B$12:$B$111),IF(AND($I26=-1,BL$9=$Q25),"",IF($I26=-1,BL25,IF(AND($I26=1,BJ$9=$Q25),$K26,IF($I26=1,BK25,""))))))))</f>
        <v/>
      </c>
      <c r="BL26" t="str">
        <f ca="1">IF($E25="","",IF($G26="",BL25,IF(AND($N26=1,BL$9&gt;$B$9),"",IF(AND($N26=1,BL$9&lt;=$B$9),LOOKUP(BL$9,$A$12:$A$111,$B$12:$B$111),IF(AND($I26=-1,BM$9=$Q25),"",IF($I26=-1,BM25,IF(AND($I26=1,BK$9=$Q25),$K26,IF($I26=1,BL25,""))))))))</f>
        <v/>
      </c>
      <c r="BM26" t="str">
        <f ca="1">IF($E25="","",IF($G26="",BM25,IF(AND($N26=1,BM$9&gt;$B$9),"",IF(AND($N26=1,BM$9&lt;=$B$9),LOOKUP(BM$9,$A$12:$A$111,$B$12:$B$111),IF(AND($I26=-1,BN$9=$Q25),"",IF($I26=-1,BN25,IF(AND($I26=1,BL$9=$Q25),$K26,IF($I26=1,BM25,""))))))))</f>
        <v/>
      </c>
      <c r="BN26" t="str">
        <f ca="1">IF($E25="","",IF($G26="",BN25,IF(AND($N26=1,BN$9&gt;$B$9),"",IF(AND($N26=1,BN$9&lt;=$B$9),LOOKUP(BN$9,$A$12:$A$111,$B$12:$B$111),IF(AND($I26=-1,BO$9=$Q25),"",IF($I26=-1,BO25,IF(AND($I26=1,BM$9=$Q25),$K26,IF($I26=1,BN25,""))))))))</f>
        <v/>
      </c>
      <c r="BO26" t="str">
        <f ca="1">IF($E25="","",IF($G26="",BO25,IF(AND($N26=1,BO$9&gt;$B$9),"",IF(AND($N26=1,BO$9&lt;=$B$9),LOOKUP(BO$9,$A$12:$A$111,$B$12:$B$111),IF(AND($I26=-1,BP$9=$Q25),"",IF($I26=-1,BP25,IF(AND($I26=1,BN$9=$Q25),$K26,IF($I26=1,BO25,""))))))))</f>
        <v/>
      </c>
    </row>
    <row r="27" spans="1:67" x14ac:dyDescent="0.25">
      <c r="D27" s="4">
        <v>17</v>
      </c>
      <c r="E27" s="1">
        <f t="shared" ca="1" si="2"/>
        <v>8</v>
      </c>
      <c r="G27" t="str">
        <f ca="1">IF(E26="","",IF($B$3=Refs!$B$17,RevLab!F27,IF(AND(B$3="Last",H26="Zero"),G26,IF(B$3="Last",H26,IF(B$3="2nd last","",IF(AND(B$3="Opposite",H26="Zero"),G26,IF(AND(B$3="Opposite",H26="Red"),"Black",IF(AND(B$3="Opposite",H26="Black"),"Red",IF(AND(B$3="Opposite",H26="Odd"),"Even",IF(AND(B$3="Opposite",H26="Even"),"Odd",IF(AND(B$3="Opposite",H26="High"),"Low",IF(AND(B$3="Opposite",H26="Low"),"High",IF(COUNTIF(Refs!$E$5:$I$6,B$3)=1,RevLab!B$3,"")))))))))))))</f>
        <v>Low</v>
      </c>
      <c r="H27" t="str">
        <f ca="1">IF(E27="","",IF(B$2="Red/Black",LOOKUP(E27,Refs!D:D,Refs!F:F),IF(B$2="High/Low",LOOKUP(E27,Refs!D:D,Refs!H:H),IF(B$2="Odd/Even",LOOKUP(E27,Refs!D:D,Refs!J:J),""))))</f>
        <v>Low</v>
      </c>
      <c r="I27">
        <f t="shared" ca="1" si="3"/>
        <v>1</v>
      </c>
      <c r="J27">
        <f ca="1">IF(E26="","",IF(G27="","",IF(AND(Q26&gt;1,O26+P26&gt;=$B$4),$B$4,IF(Q26=1,O26,O26+P26))))</f>
        <v>5</v>
      </c>
      <c r="K27">
        <f t="shared" ca="1" si="4"/>
        <v>5</v>
      </c>
      <c r="L27">
        <f t="shared" ca="1" si="5"/>
        <v>-15</v>
      </c>
      <c r="M27">
        <f t="shared" ca="1" si="6"/>
        <v>14</v>
      </c>
      <c r="N27">
        <f ca="1">IF(E26="","",IF(OR(AND($A$6="Yes",$M27&gt;$M26),AND($A$8="Yes",$O26+$P26&gt;=$B$4),AND($Q26&lt;=2,$I27=-1)),1,0))</f>
        <v>0</v>
      </c>
      <c r="O27">
        <f ca="1">IF(E27="","",R27)</f>
        <v>1</v>
      </c>
      <c r="P27">
        <f ca="1">IF(E27="","",MAX(R27:DM27))</f>
        <v>5</v>
      </c>
      <c r="Q27" s="2">
        <f ca="1">IF(E27="","",COUNTIF(R27:DM27,"&gt;0"))</f>
        <v>5</v>
      </c>
      <c r="R27" s="4">
        <f ca="1">IF(E26="","",IF($G27="",R26,IF($N27=1,LOOKUP(R$9,$A$12:$A$111,$B$12:$B$111),IF(AND($I27=-1,S$9=$Q26),"",IF($I27=-1,S26,IF($I27=1,R26))))))</f>
        <v>1</v>
      </c>
      <c r="S27">
        <f ca="1">IF($E26="","",IF($G27="",S26,IF(AND($N27=1,S$9&gt;$B$9),"",IF(AND($N27=1,S$9&lt;=$B$9),LOOKUP(S$9,$A$12:$A$111,$B$12:$B$111),IF(AND($I27=-1,T$9=$Q26),"",IF($I27=-1,T26,IF(AND($I27=1,R$9=$Q26),$K27,IF($I27=1,S26,""))))))))</f>
        <v>2</v>
      </c>
      <c r="T27">
        <f ca="1">IF($E26="","",IF($G27="",T26,IF(AND($N27=1,T$9&gt;$B$9),"",IF(AND($N27=1,T$9&lt;=$B$9),LOOKUP(T$9,$A$12:$A$111,$B$12:$B$111),IF(AND($I27=-1,U$9=$Q26),"",IF($I27=-1,U26,IF(AND($I27=1,S$9=$Q26),$K27,IF($I27=1,T26,""))))))))</f>
        <v>3</v>
      </c>
      <c r="U27">
        <f ca="1">IF($E26="","",IF($G27="",U26,IF(AND($N27=1,U$9&gt;$B$9),"",IF(AND($N27=1,U$9&lt;=$B$9),LOOKUP(U$9,$A$12:$A$111,$B$12:$B$111),IF(AND($I27=-1,V$9=$Q26),"",IF($I27=-1,V26,IF(AND($I27=1,T$9=$Q26),$K27,IF($I27=1,U26,""))))))))</f>
        <v>4</v>
      </c>
      <c r="V27">
        <f ca="1">IF($E26="","",IF($G27="",V26,IF(AND($N27=1,V$9&gt;$B$9),"",IF(AND($N27=1,V$9&lt;=$B$9),LOOKUP(V$9,$A$12:$A$111,$B$12:$B$111),IF(AND($I27=-1,W$9=$Q26),"",IF($I27=-1,W26,IF(AND($I27=1,U$9=$Q26),$K27,IF($I27=1,V26,""))))))))</f>
        <v>5</v>
      </c>
      <c r="W27" t="str">
        <f ca="1">IF($E26="","",IF($G27="",W26,IF(AND($N27=1,W$9&gt;$B$9),"",IF(AND($N27=1,W$9&lt;=$B$9),LOOKUP(W$9,$A$12:$A$111,$B$12:$B$111),IF(AND($I27=-1,X$9=$Q26),"",IF($I27=-1,X26,IF(AND($I27=1,V$9=$Q26),$K27,IF($I27=1,W26,""))))))))</f>
        <v/>
      </c>
      <c r="X27" t="str">
        <f ca="1">IF($E26="","",IF($G27="",X26,IF(AND($N27=1,X$9&gt;$B$9),"",IF(AND($N27=1,X$9&lt;=$B$9),LOOKUP(X$9,$A$12:$A$111,$B$12:$B$111),IF(AND($I27=-1,Y$9=$Q26),"",IF($I27=-1,Y26,IF(AND($I27=1,W$9=$Q26),$K27,IF($I27=1,X26,""))))))))</f>
        <v/>
      </c>
      <c r="Y27" t="str">
        <f ca="1">IF($E26="","",IF($G27="",Y26,IF(AND($N27=1,Y$9&gt;$B$9),"",IF(AND($N27=1,Y$9&lt;=$B$9),LOOKUP(Y$9,$A$12:$A$111,$B$12:$B$111),IF(AND($I27=-1,Z$9=$Q26),"",IF($I27=-1,Z26,IF(AND($I27=1,X$9=$Q26),$K27,IF($I27=1,Y26,""))))))))</f>
        <v/>
      </c>
      <c r="Z27" t="str">
        <f ca="1">IF($E26="","",IF($G27="",Z26,IF(AND($N27=1,Z$9&gt;$B$9),"",IF(AND($N27=1,Z$9&lt;=$B$9),LOOKUP(Z$9,$A$12:$A$111,$B$12:$B$111),IF(AND($I27=-1,AA$9=$Q26),"",IF($I27=-1,AA26,IF(AND($I27=1,Y$9=$Q26),$K27,IF($I27=1,Z26,""))))))))</f>
        <v/>
      </c>
      <c r="AA27" t="str">
        <f ca="1">IF($E26="","",IF($G27="",AA26,IF(AND($N27=1,AA$9&gt;$B$9),"",IF(AND($N27=1,AA$9&lt;=$B$9),LOOKUP(AA$9,$A$12:$A$111,$B$12:$B$111),IF(AND($I27=-1,AB$9=$Q26),"",IF($I27=-1,AB26,IF(AND($I27=1,Z$9=$Q26),$K27,IF($I27=1,AA26,""))))))))</f>
        <v/>
      </c>
      <c r="AB27" t="str">
        <f ca="1">IF($E26="","",IF($G27="",AB26,IF(AND($N27=1,AB$9&gt;$B$9),"",IF(AND($N27=1,AB$9&lt;=$B$9),LOOKUP(AB$9,$A$12:$A$111,$B$12:$B$111),IF(AND($I27=-1,AC$9=$Q26),"",IF($I27=-1,AC26,IF(AND($I27=1,AA$9=$Q26),$K27,IF($I27=1,AB26,""))))))))</f>
        <v/>
      </c>
      <c r="AC27" t="str">
        <f ca="1">IF($E26="","",IF($G27="",AC26,IF(AND($N27=1,AC$9&gt;$B$9),"",IF(AND($N27=1,AC$9&lt;=$B$9),LOOKUP(AC$9,$A$12:$A$111,$B$12:$B$111),IF(AND($I27=-1,AD$9=$Q26),"",IF($I27=-1,AD26,IF(AND($I27=1,AB$9=$Q26),$K27,IF($I27=1,AC26,""))))))))</f>
        <v/>
      </c>
      <c r="AD27" t="str">
        <f ca="1">IF($E26="","",IF($G27="",AD26,IF(AND($N27=1,AD$9&gt;$B$9),"",IF(AND($N27=1,AD$9&lt;=$B$9),LOOKUP(AD$9,$A$12:$A$111,$B$12:$B$111),IF(AND($I27=-1,AE$9=$Q26),"",IF($I27=-1,AE26,IF(AND($I27=1,AC$9=$Q26),$K27,IF($I27=1,AD26,""))))))))</f>
        <v/>
      </c>
      <c r="AE27" t="str">
        <f ca="1">IF($E26="","",IF($G27="",AE26,IF(AND($N27=1,AE$9&gt;$B$9),"",IF(AND($N27=1,AE$9&lt;=$B$9),LOOKUP(AE$9,$A$12:$A$111,$B$12:$B$111),IF(AND($I27=-1,AF$9=$Q26),"",IF($I27=-1,AF26,IF(AND($I27=1,AD$9=$Q26),$K27,IF($I27=1,AE26,""))))))))</f>
        <v/>
      </c>
      <c r="AF27" t="str">
        <f ca="1">IF($E26="","",IF($G27="",AF26,IF(AND($N27=1,AF$9&gt;$B$9),"",IF(AND($N27=1,AF$9&lt;=$B$9),LOOKUP(AF$9,$A$12:$A$111,$B$12:$B$111),IF(AND($I27=-1,AG$9=$Q26),"",IF($I27=-1,AG26,IF(AND($I27=1,AE$9=$Q26),$K27,IF($I27=1,AF26,""))))))))</f>
        <v/>
      </c>
      <c r="AG27" t="str">
        <f ca="1">IF($E26="","",IF($G27="",AG26,IF(AND($N27=1,AG$9&gt;$B$9),"",IF(AND($N27=1,AG$9&lt;=$B$9),LOOKUP(AG$9,$A$12:$A$111,$B$12:$B$111),IF(AND($I27=-1,AH$9=$Q26),"",IF($I27=-1,AH26,IF(AND($I27=1,AF$9=$Q26),$K27,IF($I27=1,AG26,""))))))))</f>
        <v/>
      </c>
      <c r="AH27" t="str">
        <f ca="1">IF($E26="","",IF($G27="",AH26,IF(AND($N27=1,AH$9&gt;$B$9),"",IF(AND($N27=1,AH$9&lt;=$B$9),LOOKUP(AH$9,$A$12:$A$111,$B$12:$B$111),IF(AND($I27=-1,AI$9=$Q26),"",IF($I27=-1,AI26,IF(AND($I27=1,AG$9=$Q26),$K27,IF($I27=1,AH26,""))))))))</f>
        <v/>
      </c>
      <c r="AI27" t="str">
        <f ca="1">IF($E26="","",IF($G27="",AI26,IF(AND($N27=1,AI$9&gt;$B$9),"",IF(AND($N27=1,AI$9&lt;=$B$9),LOOKUP(AI$9,$A$12:$A$111,$B$12:$B$111),IF(AND($I27=-1,AJ$9=$Q26),"",IF($I27=-1,AJ26,IF(AND($I27=1,AH$9=$Q26),$K27,IF($I27=1,AI26,""))))))))</f>
        <v/>
      </c>
      <c r="AJ27" t="str">
        <f ca="1">IF($E26="","",IF($G27="",AJ26,IF(AND($N27=1,AJ$9&gt;$B$9),"",IF(AND($N27=1,AJ$9&lt;=$B$9),LOOKUP(AJ$9,$A$12:$A$111,$B$12:$B$111),IF(AND($I27=-1,AK$9=$Q26),"",IF($I27=-1,AK26,IF(AND($I27=1,AI$9=$Q26),$K27,IF($I27=1,AJ26,""))))))))</f>
        <v/>
      </c>
      <c r="AK27" t="str">
        <f ca="1">IF($E26="","",IF($G27="",AK26,IF(AND($N27=1,AK$9&gt;$B$9),"",IF(AND($N27=1,AK$9&lt;=$B$9),LOOKUP(AK$9,$A$12:$A$111,$B$12:$B$111),IF(AND($I27=-1,AL$9=$Q26),"",IF($I27=-1,AL26,IF(AND($I27=1,AJ$9=$Q26),$K27,IF($I27=1,AK26,""))))))))</f>
        <v/>
      </c>
      <c r="AL27" t="str">
        <f ca="1">IF($E26="","",IF($G27="",AL26,IF(AND($N27=1,AL$9&gt;$B$9),"",IF(AND($N27=1,AL$9&lt;=$B$9),LOOKUP(AL$9,$A$12:$A$111,$B$12:$B$111),IF(AND($I27=-1,AM$9=$Q26),"",IF($I27=-1,AM26,IF(AND($I27=1,AK$9=$Q26),$K27,IF($I27=1,AL26,""))))))))</f>
        <v/>
      </c>
      <c r="AM27" t="str">
        <f ca="1">IF($E26="","",IF($G27="",AM26,IF(AND($N27=1,AM$9&gt;$B$9),"",IF(AND($N27=1,AM$9&lt;=$B$9),LOOKUP(AM$9,$A$12:$A$111,$B$12:$B$111),IF(AND($I27=-1,AN$9=$Q26),"",IF($I27=-1,AN26,IF(AND($I27=1,AL$9=$Q26),$K27,IF($I27=1,AM26,""))))))))</f>
        <v/>
      </c>
      <c r="AN27" t="str">
        <f ca="1">IF($E26="","",IF($G27="",AN26,IF(AND($N27=1,AN$9&gt;$B$9),"",IF(AND($N27=1,AN$9&lt;=$B$9),LOOKUP(AN$9,$A$12:$A$111,$B$12:$B$111),IF(AND($I27=-1,AO$9=$Q26),"",IF($I27=-1,AO26,IF(AND($I27=1,AM$9=$Q26),$K27,IF($I27=1,AN26,""))))))))</f>
        <v/>
      </c>
      <c r="AO27" t="str">
        <f ca="1">IF($E26="","",IF($G27="",AO26,IF(AND($N27=1,AO$9&gt;$B$9),"",IF(AND($N27=1,AO$9&lt;=$B$9),LOOKUP(AO$9,$A$12:$A$111,$B$12:$B$111),IF(AND($I27=-1,AP$9=$Q26),"",IF($I27=-1,AP26,IF(AND($I27=1,AN$9=$Q26),$K27,IF($I27=1,AO26,""))))))))</f>
        <v/>
      </c>
      <c r="AP27" t="str">
        <f ca="1">IF($E26="","",IF($G27="",AP26,IF(AND($N27=1,AP$9&gt;$B$9),"",IF(AND($N27=1,AP$9&lt;=$B$9),LOOKUP(AP$9,$A$12:$A$111,$B$12:$B$111),IF(AND($I27=-1,AQ$9=$Q26),"",IF($I27=-1,AQ26,IF(AND($I27=1,AO$9=$Q26),$K27,IF($I27=1,AP26,""))))))))</f>
        <v/>
      </c>
      <c r="AQ27" t="str">
        <f ca="1">IF($E26="","",IF($G27="",AQ26,IF(AND($N27=1,AQ$9&gt;$B$9),"",IF(AND($N27=1,AQ$9&lt;=$B$9),LOOKUP(AQ$9,$A$12:$A$111,$B$12:$B$111),IF(AND($I27=-1,AR$9=$Q26),"",IF($I27=-1,AR26,IF(AND($I27=1,AP$9=$Q26),$K27,IF($I27=1,AQ26,""))))))))</f>
        <v/>
      </c>
      <c r="AR27" t="str">
        <f ca="1">IF($E26="","",IF($G27="",AR26,IF(AND($N27=1,AR$9&gt;$B$9),"",IF(AND($N27=1,AR$9&lt;=$B$9),LOOKUP(AR$9,$A$12:$A$111,$B$12:$B$111),IF(AND($I27=-1,AS$9=$Q26),"",IF($I27=-1,AS26,IF(AND($I27=1,AQ$9=$Q26),$K27,IF($I27=1,AR26,""))))))))</f>
        <v/>
      </c>
      <c r="AS27" t="str">
        <f ca="1">IF($E26="","",IF($G27="",AS26,IF(AND($N27=1,AS$9&gt;$B$9),"",IF(AND($N27=1,AS$9&lt;=$B$9),LOOKUP(AS$9,$A$12:$A$111,$B$12:$B$111),IF(AND($I27=-1,AT$9=$Q26),"",IF($I27=-1,AT26,IF(AND($I27=1,AR$9=$Q26),$K27,IF($I27=1,AS26,""))))))))</f>
        <v/>
      </c>
      <c r="AT27" t="str">
        <f ca="1">IF($E26="","",IF($G27="",AT26,IF(AND($N27=1,AT$9&gt;$B$9),"",IF(AND($N27=1,AT$9&lt;=$B$9),LOOKUP(AT$9,$A$12:$A$111,$B$12:$B$111),IF(AND($I27=-1,AU$9=$Q26),"",IF($I27=-1,AU26,IF(AND($I27=1,AS$9=$Q26),$K27,IF($I27=1,AT26,""))))))))</f>
        <v/>
      </c>
      <c r="AU27" t="str">
        <f ca="1">IF($E26="","",IF($G27="",AU26,IF(AND($N27=1,AU$9&gt;$B$9),"",IF(AND($N27=1,AU$9&lt;=$B$9),LOOKUP(AU$9,$A$12:$A$111,$B$12:$B$111),IF(AND($I27=-1,AV$9=$Q26),"",IF($I27=-1,AV26,IF(AND($I27=1,AT$9=$Q26),$K27,IF($I27=1,AU26,""))))))))</f>
        <v/>
      </c>
      <c r="AV27" t="str">
        <f ca="1">IF($E26="","",IF($G27="",AV26,IF(AND($N27=1,AV$9&gt;$B$9),"",IF(AND($N27=1,AV$9&lt;=$B$9),LOOKUP(AV$9,$A$12:$A$111,$B$12:$B$111),IF(AND($I27=-1,AW$9=$Q26),"",IF($I27=-1,AW26,IF(AND($I27=1,AU$9=$Q26),$K27,IF($I27=1,AV26,""))))))))</f>
        <v/>
      </c>
      <c r="AW27" t="str">
        <f ca="1">IF($E26="","",IF($G27="",AW26,IF(AND($N27=1,AW$9&gt;$B$9),"",IF(AND($N27=1,AW$9&lt;=$B$9),LOOKUP(AW$9,$A$12:$A$111,$B$12:$B$111),IF(AND($I27=-1,AX$9=$Q26),"",IF($I27=-1,AX26,IF(AND($I27=1,AV$9=$Q26),$K27,IF($I27=1,AW26,""))))))))</f>
        <v/>
      </c>
      <c r="AX27" t="str">
        <f ca="1">IF($E26="","",IF($G27="",AX26,IF(AND($N27=1,AX$9&gt;$B$9),"",IF(AND($N27=1,AX$9&lt;=$B$9),LOOKUP(AX$9,$A$12:$A$111,$B$12:$B$111),IF(AND($I27=-1,AY$9=$Q26),"",IF($I27=-1,AY26,IF(AND($I27=1,AW$9=$Q26),$K27,IF($I27=1,AX26,""))))))))</f>
        <v/>
      </c>
      <c r="AY27" t="str">
        <f ca="1">IF($E26="","",IF($G27="",AY26,IF(AND($N27=1,AY$9&gt;$B$9),"",IF(AND($N27=1,AY$9&lt;=$B$9),LOOKUP(AY$9,$A$12:$A$111,$B$12:$B$111),IF(AND($I27=-1,AZ$9=$Q26),"",IF($I27=-1,AZ26,IF(AND($I27=1,AX$9=$Q26),$K27,IF($I27=1,AY26,""))))))))</f>
        <v/>
      </c>
      <c r="AZ27" t="str">
        <f ca="1">IF($E26="","",IF($G27="",AZ26,IF(AND($N27=1,AZ$9&gt;$B$9),"",IF(AND($N27=1,AZ$9&lt;=$B$9),LOOKUP(AZ$9,$A$12:$A$111,$B$12:$B$111),IF(AND($I27=-1,BA$9=$Q26),"",IF($I27=-1,BA26,IF(AND($I27=1,AY$9=$Q26),$K27,IF($I27=1,AZ26,""))))))))</f>
        <v/>
      </c>
      <c r="BA27" t="str">
        <f ca="1">IF($E26="","",IF($G27="",BA26,IF(AND($N27=1,BA$9&gt;$B$9),"",IF(AND($N27=1,BA$9&lt;=$B$9),LOOKUP(BA$9,$A$12:$A$111,$B$12:$B$111),IF(AND($I27=-1,BB$9=$Q26),"",IF($I27=-1,BB26,IF(AND($I27=1,AZ$9=$Q26),$K27,IF($I27=1,BA26,""))))))))</f>
        <v/>
      </c>
      <c r="BB27" t="str">
        <f ca="1">IF($E26="","",IF($G27="",BB26,IF(AND($N27=1,BB$9&gt;$B$9),"",IF(AND($N27=1,BB$9&lt;=$B$9),LOOKUP(BB$9,$A$12:$A$111,$B$12:$B$111),IF(AND($I27=-1,BC$9=$Q26),"",IF($I27=-1,BC26,IF(AND($I27=1,BA$9=$Q26),$K27,IF($I27=1,BB26,""))))))))</f>
        <v/>
      </c>
      <c r="BC27" t="str">
        <f ca="1">IF($E26="","",IF($G27="",BC26,IF(AND($N27=1,BC$9&gt;$B$9),"",IF(AND($N27=1,BC$9&lt;=$B$9),LOOKUP(BC$9,$A$12:$A$111,$B$12:$B$111),IF(AND($I27=-1,BD$9=$Q26),"",IF($I27=-1,BD26,IF(AND($I27=1,BB$9=$Q26),$K27,IF($I27=1,BC26,""))))))))</f>
        <v/>
      </c>
      <c r="BD27" t="str">
        <f ca="1">IF($E26="","",IF($G27="",BD26,IF(AND($N27=1,BD$9&gt;$B$9),"",IF(AND($N27=1,BD$9&lt;=$B$9),LOOKUP(BD$9,$A$12:$A$111,$B$12:$B$111),IF(AND($I27=-1,BE$9=$Q26),"",IF($I27=-1,BE26,IF(AND($I27=1,BC$9=$Q26),$K27,IF($I27=1,BD26,""))))))))</f>
        <v/>
      </c>
      <c r="BE27" t="str">
        <f ca="1">IF($E26="","",IF($G27="",BE26,IF(AND($N27=1,BE$9&gt;$B$9),"",IF(AND($N27=1,BE$9&lt;=$B$9),LOOKUP(BE$9,$A$12:$A$111,$B$12:$B$111),IF(AND($I27=-1,BF$9=$Q26),"",IF($I27=-1,BF26,IF(AND($I27=1,BD$9=$Q26),$K27,IF($I27=1,BE26,""))))))))</f>
        <v/>
      </c>
      <c r="BF27" t="str">
        <f ca="1">IF($E26="","",IF($G27="",BF26,IF(AND($N27=1,BF$9&gt;$B$9),"",IF(AND($N27=1,BF$9&lt;=$B$9),LOOKUP(BF$9,$A$12:$A$111,$B$12:$B$111),IF(AND($I27=-1,BG$9=$Q26),"",IF($I27=-1,BG26,IF(AND($I27=1,BE$9=$Q26),$K27,IF($I27=1,BF26,""))))))))</f>
        <v/>
      </c>
      <c r="BG27" t="str">
        <f ca="1">IF($E26="","",IF($G27="",BG26,IF(AND($N27=1,BG$9&gt;$B$9),"",IF(AND($N27=1,BG$9&lt;=$B$9),LOOKUP(BG$9,$A$12:$A$111,$B$12:$B$111),IF(AND($I27=-1,BH$9=$Q26),"",IF($I27=-1,BH26,IF(AND($I27=1,BF$9=$Q26),$K27,IF($I27=1,BG26,""))))))))</f>
        <v/>
      </c>
      <c r="BH27" t="str">
        <f ca="1">IF($E26="","",IF($G27="",BH26,IF(AND($N27=1,BH$9&gt;$B$9),"",IF(AND($N27=1,BH$9&lt;=$B$9),LOOKUP(BH$9,$A$12:$A$111,$B$12:$B$111),IF(AND($I27=-1,BI$9=$Q26),"",IF($I27=-1,BI26,IF(AND($I27=1,BG$9=$Q26),$K27,IF($I27=1,BH26,""))))))))</f>
        <v/>
      </c>
      <c r="BI27" t="str">
        <f ca="1">IF($E26="","",IF($G27="",BI26,IF(AND($N27=1,BI$9&gt;$B$9),"",IF(AND($N27=1,BI$9&lt;=$B$9),LOOKUP(BI$9,$A$12:$A$111,$B$12:$B$111),IF(AND($I27=-1,BJ$9=$Q26),"",IF($I27=-1,BJ26,IF(AND($I27=1,BH$9=$Q26),$K27,IF($I27=1,BI26,""))))))))</f>
        <v/>
      </c>
      <c r="BJ27" t="str">
        <f ca="1">IF($E26="","",IF($G27="",BJ26,IF(AND($N27=1,BJ$9&gt;$B$9),"",IF(AND($N27=1,BJ$9&lt;=$B$9),LOOKUP(BJ$9,$A$12:$A$111,$B$12:$B$111),IF(AND($I27=-1,BK$9=$Q26),"",IF($I27=-1,BK26,IF(AND($I27=1,BI$9=$Q26),$K27,IF($I27=1,BJ26,""))))))))</f>
        <v/>
      </c>
      <c r="BK27" t="str">
        <f ca="1">IF($E26="","",IF($G27="",BK26,IF(AND($N27=1,BK$9&gt;$B$9),"",IF(AND($N27=1,BK$9&lt;=$B$9),LOOKUP(BK$9,$A$12:$A$111,$B$12:$B$111),IF(AND($I27=-1,BL$9=$Q26),"",IF($I27=-1,BL26,IF(AND($I27=1,BJ$9=$Q26),$K27,IF($I27=1,BK26,""))))))))</f>
        <v/>
      </c>
      <c r="BL27" t="str">
        <f ca="1">IF($E26="","",IF($G27="",BL26,IF(AND($N27=1,BL$9&gt;$B$9),"",IF(AND($N27=1,BL$9&lt;=$B$9),LOOKUP(BL$9,$A$12:$A$111,$B$12:$B$111),IF(AND($I27=-1,BM$9=$Q26),"",IF($I27=-1,BM26,IF(AND($I27=1,BK$9=$Q26),$K27,IF($I27=1,BL26,""))))))))</f>
        <v/>
      </c>
      <c r="BM27" t="str">
        <f ca="1">IF($E26="","",IF($G27="",BM26,IF(AND($N27=1,BM$9&gt;$B$9),"",IF(AND($N27=1,BM$9&lt;=$B$9),LOOKUP(BM$9,$A$12:$A$111,$B$12:$B$111),IF(AND($I27=-1,BN$9=$Q26),"",IF($I27=-1,BN26,IF(AND($I27=1,BL$9=$Q26),$K27,IF($I27=1,BM26,""))))))))</f>
        <v/>
      </c>
      <c r="BN27" t="str">
        <f ca="1">IF($E26="","",IF($G27="",BN26,IF(AND($N27=1,BN$9&gt;$B$9),"",IF(AND($N27=1,BN$9&lt;=$B$9),LOOKUP(BN$9,$A$12:$A$111,$B$12:$B$111),IF(AND($I27=-1,BO$9=$Q26),"",IF($I27=-1,BO26,IF(AND($I27=1,BM$9=$Q26),$K27,IF($I27=1,BN26,""))))))))</f>
        <v/>
      </c>
      <c r="BO27" t="str">
        <f ca="1">IF($E26="","",IF($G27="",BO26,IF(AND($N27=1,BO$9&gt;$B$9),"",IF(AND($N27=1,BO$9&lt;=$B$9),LOOKUP(BO$9,$A$12:$A$111,$B$12:$B$111),IF(AND($I27=-1,BP$9=$Q26),"",IF($I27=-1,BP26,IF(AND($I27=1,BN$9=$Q26),$K27,IF($I27=1,BO26,""))))))))</f>
        <v/>
      </c>
    </row>
    <row r="28" spans="1:67" x14ac:dyDescent="0.25">
      <c r="D28" s="4">
        <v>18</v>
      </c>
      <c r="E28" s="1">
        <f t="shared" ca="1" si="2"/>
        <v>31</v>
      </c>
      <c r="G28" t="str">
        <f ca="1">IF(E27="","",IF($B$3=Refs!$B$17,RevLab!F28,IF(AND(B$3="Last",H27="Zero"),G27,IF(B$3="Last",H27,IF(B$3="2nd last","",IF(AND(B$3="Opposite",H27="Zero"),G27,IF(AND(B$3="Opposite",H27="Red"),"Black",IF(AND(B$3="Opposite",H27="Black"),"Red",IF(AND(B$3="Opposite",H27="Odd"),"Even",IF(AND(B$3="Opposite",H27="Even"),"Odd",IF(AND(B$3="Opposite",H27="High"),"Low",IF(AND(B$3="Opposite",H27="Low"),"High",IF(COUNTIF(Refs!$E$5:$I$6,B$3)=1,RevLab!B$3,"")))))))))))))</f>
        <v>Low</v>
      </c>
      <c r="H28" t="str">
        <f ca="1">IF(E28="","",IF(B$2="Red/Black",LOOKUP(E28,Refs!D:D,Refs!F:F),IF(B$2="High/Low",LOOKUP(E28,Refs!D:D,Refs!H:H),IF(B$2="Odd/Even",LOOKUP(E28,Refs!D:D,Refs!J:J),""))))</f>
        <v>High</v>
      </c>
      <c r="I28">
        <f t="shared" ca="1" si="3"/>
        <v>-1</v>
      </c>
      <c r="J28">
        <f ca="1">IF(E27="","",IF(G28="","",IF(AND(Q27&gt;1,O27+P27&gt;=$B$4),$B$4,IF(Q27=1,O27,O27+P27))))</f>
        <v>6</v>
      </c>
      <c r="K28">
        <f t="shared" ca="1" si="4"/>
        <v>-6</v>
      </c>
      <c r="L28">
        <f t="shared" ca="1" si="5"/>
        <v>-21</v>
      </c>
      <c r="M28">
        <f t="shared" ca="1" si="6"/>
        <v>14</v>
      </c>
      <c r="N28">
        <f ca="1">IF(E27="","",IF(OR(AND($A$6="Yes",$M28&gt;$M27),AND($A$8="Yes",$O27+$P27&gt;=$B$4),AND($Q27&lt;=2,$I28=-1)),1,0))</f>
        <v>0</v>
      </c>
      <c r="O28">
        <f ca="1">IF(E28="","",R28)</f>
        <v>2</v>
      </c>
      <c r="P28">
        <f ca="1">IF(E28="","",MAX(R28:DM28))</f>
        <v>4</v>
      </c>
      <c r="Q28" s="2">
        <f ca="1">IF(E28="","",COUNTIF(R28:DM28,"&gt;0"))</f>
        <v>3</v>
      </c>
      <c r="R28" s="4">
        <f ca="1">IF(E27="","",IF($G28="",R27,IF($N28=1,LOOKUP(R$9,$A$12:$A$111,$B$12:$B$111),IF(AND($I28=-1,S$9=$Q27),"",IF($I28=-1,S27,IF($I28=1,R27))))))</f>
        <v>2</v>
      </c>
      <c r="S28">
        <f ca="1">IF($E27="","",IF($G28="",S27,IF(AND($N28=1,S$9&gt;$B$9),"",IF(AND($N28=1,S$9&lt;=$B$9),LOOKUP(S$9,$A$12:$A$111,$B$12:$B$111),IF(AND($I28=-1,T$9=$Q27),"",IF($I28=-1,T27,IF(AND($I28=1,R$9=$Q27),$K28,IF($I28=1,S27,""))))))))</f>
        <v>3</v>
      </c>
      <c r="T28">
        <f ca="1">IF($E27="","",IF($G28="",T27,IF(AND($N28=1,T$9&gt;$B$9),"",IF(AND($N28=1,T$9&lt;=$B$9),LOOKUP(T$9,$A$12:$A$111,$B$12:$B$111),IF(AND($I28=-1,U$9=$Q27),"",IF($I28=-1,U27,IF(AND($I28=1,S$9=$Q27),$K28,IF($I28=1,T27,""))))))))</f>
        <v>4</v>
      </c>
      <c r="U28" t="str">
        <f ca="1">IF($E27="","",IF($G28="",U27,IF(AND($N28=1,U$9&gt;$B$9),"",IF(AND($N28=1,U$9&lt;=$B$9),LOOKUP(U$9,$A$12:$A$111,$B$12:$B$111),IF(AND($I28=-1,V$9=$Q27),"",IF($I28=-1,V27,IF(AND($I28=1,T$9=$Q27),$K28,IF($I28=1,U27,""))))))))</f>
        <v/>
      </c>
      <c r="V28" t="str">
        <f ca="1">IF($E27="","",IF($G28="",V27,IF(AND($N28=1,V$9&gt;$B$9),"",IF(AND($N28=1,V$9&lt;=$B$9),LOOKUP(V$9,$A$12:$A$111,$B$12:$B$111),IF(AND($I28=-1,W$9=$Q27),"",IF($I28=-1,W27,IF(AND($I28=1,U$9=$Q27),$K28,IF($I28=1,V27,""))))))))</f>
        <v/>
      </c>
      <c r="W28" t="str">
        <f ca="1">IF($E27="","",IF($G28="",W27,IF(AND($N28=1,W$9&gt;$B$9),"",IF(AND($N28=1,W$9&lt;=$B$9),LOOKUP(W$9,$A$12:$A$111,$B$12:$B$111),IF(AND($I28=-1,X$9=$Q27),"",IF($I28=-1,X27,IF(AND($I28=1,V$9=$Q27),$K28,IF($I28=1,W27,""))))))))</f>
        <v/>
      </c>
      <c r="X28" t="str">
        <f ca="1">IF($E27="","",IF($G28="",X27,IF(AND($N28=1,X$9&gt;$B$9),"",IF(AND($N28=1,X$9&lt;=$B$9),LOOKUP(X$9,$A$12:$A$111,$B$12:$B$111),IF(AND($I28=-1,Y$9=$Q27),"",IF($I28=-1,Y27,IF(AND($I28=1,W$9=$Q27),$K28,IF($I28=1,X27,""))))))))</f>
        <v/>
      </c>
      <c r="Y28" t="str">
        <f ca="1">IF($E27="","",IF($G28="",Y27,IF(AND($N28=1,Y$9&gt;$B$9),"",IF(AND($N28=1,Y$9&lt;=$B$9),LOOKUP(Y$9,$A$12:$A$111,$B$12:$B$111),IF(AND($I28=-1,Z$9=$Q27),"",IF($I28=-1,Z27,IF(AND($I28=1,X$9=$Q27),$K28,IF($I28=1,Y27,""))))))))</f>
        <v/>
      </c>
      <c r="Z28" t="str">
        <f ca="1">IF($E27="","",IF($G28="",Z27,IF(AND($N28=1,Z$9&gt;$B$9),"",IF(AND($N28=1,Z$9&lt;=$B$9),LOOKUP(Z$9,$A$12:$A$111,$B$12:$B$111),IF(AND($I28=-1,AA$9=$Q27),"",IF($I28=-1,AA27,IF(AND($I28=1,Y$9=$Q27),$K28,IF($I28=1,Z27,""))))))))</f>
        <v/>
      </c>
      <c r="AA28" t="str">
        <f ca="1">IF($E27="","",IF($G28="",AA27,IF(AND($N28=1,AA$9&gt;$B$9),"",IF(AND($N28=1,AA$9&lt;=$B$9),LOOKUP(AA$9,$A$12:$A$111,$B$12:$B$111),IF(AND($I28=-1,AB$9=$Q27),"",IF($I28=-1,AB27,IF(AND($I28=1,Z$9=$Q27),$K28,IF($I28=1,AA27,""))))))))</f>
        <v/>
      </c>
      <c r="AB28" t="str">
        <f ca="1">IF($E27="","",IF($G28="",AB27,IF(AND($N28=1,AB$9&gt;$B$9),"",IF(AND($N28=1,AB$9&lt;=$B$9),LOOKUP(AB$9,$A$12:$A$111,$B$12:$B$111),IF(AND($I28=-1,AC$9=$Q27),"",IF($I28=-1,AC27,IF(AND($I28=1,AA$9=$Q27),$K28,IF($I28=1,AB27,""))))))))</f>
        <v/>
      </c>
      <c r="AC28" t="str">
        <f ca="1">IF($E27="","",IF($G28="",AC27,IF(AND($N28=1,AC$9&gt;$B$9),"",IF(AND($N28=1,AC$9&lt;=$B$9),LOOKUP(AC$9,$A$12:$A$111,$B$12:$B$111),IF(AND($I28=-1,AD$9=$Q27),"",IF($I28=-1,AD27,IF(AND($I28=1,AB$9=$Q27),$K28,IF($I28=1,AC27,""))))))))</f>
        <v/>
      </c>
      <c r="AD28" t="str">
        <f ca="1">IF($E27="","",IF($G28="",AD27,IF(AND($N28=1,AD$9&gt;$B$9),"",IF(AND($N28=1,AD$9&lt;=$B$9),LOOKUP(AD$9,$A$12:$A$111,$B$12:$B$111),IF(AND($I28=-1,AE$9=$Q27),"",IF($I28=-1,AE27,IF(AND($I28=1,AC$9=$Q27),$K28,IF($I28=1,AD27,""))))))))</f>
        <v/>
      </c>
      <c r="AE28" t="str">
        <f ca="1">IF($E27="","",IF($G28="",AE27,IF(AND($N28=1,AE$9&gt;$B$9),"",IF(AND($N28=1,AE$9&lt;=$B$9),LOOKUP(AE$9,$A$12:$A$111,$B$12:$B$111),IF(AND($I28=-1,AF$9=$Q27),"",IF($I28=-1,AF27,IF(AND($I28=1,AD$9=$Q27),$K28,IF($I28=1,AE27,""))))))))</f>
        <v/>
      </c>
      <c r="AF28" t="str">
        <f ca="1">IF($E27="","",IF($G28="",AF27,IF(AND($N28=1,AF$9&gt;$B$9),"",IF(AND($N28=1,AF$9&lt;=$B$9),LOOKUP(AF$9,$A$12:$A$111,$B$12:$B$111),IF(AND($I28=-1,AG$9=$Q27),"",IF($I28=-1,AG27,IF(AND($I28=1,AE$9=$Q27),$K28,IF($I28=1,AF27,""))))))))</f>
        <v/>
      </c>
      <c r="AG28" t="str">
        <f ca="1">IF($E27="","",IF($G28="",AG27,IF(AND($N28=1,AG$9&gt;$B$9),"",IF(AND($N28=1,AG$9&lt;=$B$9),LOOKUP(AG$9,$A$12:$A$111,$B$12:$B$111),IF(AND($I28=-1,AH$9=$Q27),"",IF($I28=-1,AH27,IF(AND($I28=1,AF$9=$Q27),$K28,IF($I28=1,AG27,""))))))))</f>
        <v/>
      </c>
      <c r="AH28" t="str">
        <f ca="1">IF($E27="","",IF($G28="",AH27,IF(AND($N28=1,AH$9&gt;$B$9),"",IF(AND($N28=1,AH$9&lt;=$B$9),LOOKUP(AH$9,$A$12:$A$111,$B$12:$B$111),IF(AND($I28=-1,AI$9=$Q27),"",IF($I28=-1,AI27,IF(AND($I28=1,AG$9=$Q27),$K28,IF($I28=1,AH27,""))))))))</f>
        <v/>
      </c>
      <c r="AI28" t="str">
        <f ca="1">IF($E27="","",IF($G28="",AI27,IF(AND($N28=1,AI$9&gt;$B$9),"",IF(AND($N28=1,AI$9&lt;=$B$9),LOOKUP(AI$9,$A$12:$A$111,$B$12:$B$111),IF(AND($I28=-1,AJ$9=$Q27),"",IF($I28=-1,AJ27,IF(AND($I28=1,AH$9=$Q27),$K28,IF($I28=1,AI27,""))))))))</f>
        <v/>
      </c>
      <c r="AJ28" t="str">
        <f ca="1">IF($E27="","",IF($G28="",AJ27,IF(AND($N28=1,AJ$9&gt;$B$9),"",IF(AND($N28=1,AJ$9&lt;=$B$9),LOOKUP(AJ$9,$A$12:$A$111,$B$12:$B$111),IF(AND($I28=-1,AK$9=$Q27),"",IF($I28=-1,AK27,IF(AND($I28=1,AI$9=$Q27),$K28,IF($I28=1,AJ27,""))))))))</f>
        <v/>
      </c>
      <c r="AK28" t="str">
        <f ca="1">IF($E27="","",IF($G28="",AK27,IF(AND($N28=1,AK$9&gt;$B$9),"",IF(AND($N28=1,AK$9&lt;=$B$9),LOOKUP(AK$9,$A$12:$A$111,$B$12:$B$111),IF(AND($I28=-1,AL$9=$Q27),"",IF($I28=-1,AL27,IF(AND($I28=1,AJ$9=$Q27),$K28,IF($I28=1,AK27,""))))))))</f>
        <v/>
      </c>
      <c r="AL28" t="str">
        <f ca="1">IF($E27="","",IF($G28="",AL27,IF(AND($N28=1,AL$9&gt;$B$9),"",IF(AND($N28=1,AL$9&lt;=$B$9),LOOKUP(AL$9,$A$12:$A$111,$B$12:$B$111),IF(AND($I28=-1,AM$9=$Q27),"",IF($I28=-1,AM27,IF(AND($I28=1,AK$9=$Q27),$K28,IF($I28=1,AL27,""))))))))</f>
        <v/>
      </c>
      <c r="AM28" t="str">
        <f ca="1">IF($E27="","",IF($G28="",AM27,IF(AND($N28=1,AM$9&gt;$B$9),"",IF(AND($N28=1,AM$9&lt;=$B$9),LOOKUP(AM$9,$A$12:$A$111,$B$12:$B$111),IF(AND($I28=-1,AN$9=$Q27),"",IF($I28=-1,AN27,IF(AND($I28=1,AL$9=$Q27),$K28,IF($I28=1,AM27,""))))))))</f>
        <v/>
      </c>
      <c r="AN28" t="str">
        <f ca="1">IF($E27="","",IF($G28="",AN27,IF(AND($N28=1,AN$9&gt;$B$9),"",IF(AND($N28=1,AN$9&lt;=$B$9),LOOKUP(AN$9,$A$12:$A$111,$B$12:$B$111),IF(AND($I28=-1,AO$9=$Q27),"",IF($I28=-1,AO27,IF(AND($I28=1,AM$9=$Q27),$K28,IF($I28=1,AN27,""))))))))</f>
        <v/>
      </c>
      <c r="AO28" t="str">
        <f ca="1">IF($E27="","",IF($G28="",AO27,IF(AND($N28=1,AO$9&gt;$B$9),"",IF(AND($N28=1,AO$9&lt;=$B$9),LOOKUP(AO$9,$A$12:$A$111,$B$12:$B$111),IF(AND($I28=-1,AP$9=$Q27),"",IF($I28=-1,AP27,IF(AND($I28=1,AN$9=$Q27),$K28,IF($I28=1,AO27,""))))))))</f>
        <v/>
      </c>
      <c r="AP28" t="str">
        <f ca="1">IF($E27="","",IF($G28="",AP27,IF(AND($N28=1,AP$9&gt;$B$9),"",IF(AND($N28=1,AP$9&lt;=$B$9),LOOKUP(AP$9,$A$12:$A$111,$B$12:$B$111),IF(AND($I28=-1,AQ$9=$Q27),"",IF($I28=-1,AQ27,IF(AND($I28=1,AO$9=$Q27),$K28,IF($I28=1,AP27,""))))))))</f>
        <v/>
      </c>
      <c r="AQ28" t="str">
        <f ca="1">IF($E27="","",IF($G28="",AQ27,IF(AND($N28=1,AQ$9&gt;$B$9),"",IF(AND($N28=1,AQ$9&lt;=$B$9),LOOKUP(AQ$9,$A$12:$A$111,$B$12:$B$111),IF(AND($I28=-1,AR$9=$Q27),"",IF($I28=-1,AR27,IF(AND($I28=1,AP$9=$Q27),$K28,IF($I28=1,AQ27,""))))))))</f>
        <v/>
      </c>
      <c r="AR28" t="str">
        <f ca="1">IF($E27="","",IF($G28="",AR27,IF(AND($N28=1,AR$9&gt;$B$9),"",IF(AND($N28=1,AR$9&lt;=$B$9),LOOKUP(AR$9,$A$12:$A$111,$B$12:$B$111),IF(AND($I28=-1,AS$9=$Q27),"",IF($I28=-1,AS27,IF(AND($I28=1,AQ$9=$Q27),$K28,IF($I28=1,AR27,""))))))))</f>
        <v/>
      </c>
      <c r="AS28" t="str">
        <f ca="1">IF($E27="","",IF($G28="",AS27,IF(AND($N28=1,AS$9&gt;$B$9),"",IF(AND($N28=1,AS$9&lt;=$B$9),LOOKUP(AS$9,$A$12:$A$111,$B$12:$B$111),IF(AND($I28=-1,AT$9=$Q27),"",IF($I28=-1,AT27,IF(AND($I28=1,AR$9=$Q27),$K28,IF($I28=1,AS27,""))))))))</f>
        <v/>
      </c>
      <c r="AT28" t="str">
        <f ca="1">IF($E27="","",IF($G28="",AT27,IF(AND($N28=1,AT$9&gt;$B$9),"",IF(AND($N28=1,AT$9&lt;=$B$9),LOOKUP(AT$9,$A$12:$A$111,$B$12:$B$111),IF(AND($I28=-1,AU$9=$Q27),"",IF($I28=-1,AU27,IF(AND($I28=1,AS$9=$Q27),$K28,IF($I28=1,AT27,""))))))))</f>
        <v/>
      </c>
      <c r="AU28" t="str">
        <f ca="1">IF($E27="","",IF($G28="",AU27,IF(AND($N28=1,AU$9&gt;$B$9),"",IF(AND($N28=1,AU$9&lt;=$B$9),LOOKUP(AU$9,$A$12:$A$111,$B$12:$B$111),IF(AND($I28=-1,AV$9=$Q27),"",IF($I28=-1,AV27,IF(AND($I28=1,AT$9=$Q27),$K28,IF($I28=1,AU27,""))))))))</f>
        <v/>
      </c>
      <c r="AV28" t="str">
        <f ca="1">IF($E27="","",IF($G28="",AV27,IF(AND($N28=1,AV$9&gt;$B$9),"",IF(AND($N28=1,AV$9&lt;=$B$9),LOOKUP(AV$9,$A$12:$A$111,$B$12:$B$111),IF(AND($I28=-1,AW$9=$Q27),"",IF($I28=-1,AW27,IF(AND($I28=1,AU$9=$Q27),$K28,IF($I28=1,AV27,""))))))))</f>
        <v/>
      </c>
      <c r="AW28" t="str">
        <f ca="1">IF($E27="","",IF($G28="",AW27,IF(AND($N28=1,AW$9&gt;$B$9),"",IF(AND($N28=1,AW$9&lt;=$B$9),LOOKUP(AW$9,$A$12:$A$111,$B$12:$B$111),IF(AND($I28=-1,AX$9=$Q27),"",IF($I28=-1,AX27,IF(AND($I28=1,AV$9=$Q27),$K28,IF($I28=1,AW27,""))))))))</f>
        <v/>
      </c>
      <c r="AX28" t="str">
        <f ca="1">IF($E27="","",IF($G28="",AX27,IF(AND($N28=1,AX$9&gt;$B$9),"",IF(AND($N28=1,AX$9&lt;=$B$9),LOOKUP(AX$9,$A$12:$A$111,$B$12:$B$111),IF(AND($I28=-1,AY$9=$Q27),"",IF($I28=-1,AY27,IF(AND($I28=1,AW$9=$Q27),$K28,IF($I28=1,AX27,""))))))))</f>
        <v/>
      </c>
      <c r="AY28" t="str">
        <f ca="1">IF($E27="","",IF($G28="",AY27,IF(AND($N28=1,AY$9&gt;$B$9),"",IF(AND($N28=1,AY$9&lt;=$B$9),LOOKUP(AY$9,$A$12:$A$111,$B$12:$B$111),IF(AND($I28=-1,AZ$9=$Q27),"",IF($I28=-1,AZ27,IF(AND($I28=1,AX$9=$Q27),$K28,IF($I28=1,AY27,""))))))))</f>
        <v/>
      </c>
      <c r="AZ28" t="str">
        <f ca="1">IF($E27="","",IF($G28="",AZ27,IF(AND($N28=1,AZ$9&gt;$B$9),"",IF(AND($N28=1,AZ$9&lt;=$B$9),LOOKUP(AZ$9,$A$12:$A$111,$B$12:$B$111),IF(AND($I28=-1,BA$9=$Q27),"",IF($I28=-1,BA27,IF(AND($I28=1,AY$9=$Q27),$K28,IF($I28=1,AZ27,""))))))))</f>
        <v/>
      </c>
      <c r="BA28" t="str">
        <f ca="1">IF($E27="","",IF($G28="",BA27,IF(AND($N28=1,BA$9&gt;$B$9),"",IF(AND($N28=1,BA$9&lt;=$B$9),LOOKUP(BA$9,$A$12:$A$111,$B$12:$B$111),IF(AND($I28=-1,BB$9=$Q27),"",IF($I28=-1,BB27,IF(AND($I28=1,AZ$9=$Q27),$K28,IF($I28=1,BA27,""))))))))</f>
        <v/>
      </c>
      <c r="BB28" t="str">
        <f ca="1">IF($E27="","",IF($G28="",BB27,IF(AND($N28=1,BB$9&gt;$B$9),"",IF(AND($N28=1,BB$9&lt;=$B$9),LOOKUP(BB$9,$A$12:$A$111,$B$12:$B$111),IF(AND($I28=-1,BC$9=$Q27),"",IF($I28=-1,BC27,IF(AND($I28=1,BA$9=$Q27),$K28,IF($I28=1,BB27,""))))))))</f>
        <v/>
      </c>
      <c r="BC28" t="str">
        <f ca="1">IF($E27="","",IF($G28="",BC27,IF(AND($N28=1,BC$9&gt;$B$9),"",IF(AND($N28=1,BC$9&lt;=$B$9),LOOKUP(BC$9,$A$12:$A$111,$B$12:$B$111),IF(AND($I28=-1,BD$9=$Q27),"",IF($I28=-1,BD27,IF(AND($I28=1,BB$9=$Q27),$K28,IF($I28=1,BC27,""))))))))</f>
        <v/>
      </c>
      <c r="BD28" t="str">
        <f ca="1">IF($E27="","",IF($G28="",BD27,IF(AND($N28=1,BD$9&gt;$B$9),"",IF(AND($N28=1,BD$9&lt;=$B$9),LOOKUP(BD$9,$A$12:$A$111,$B$12:$B$111),IF(AND($I28=-1,BE$9=$Q27),"",IF($I28=-1,BE27,IF(AND($I28=1,BC$9=$Q27),$K28,IF($I28=1,BD27,""))))))))</f>
        <v/>
      </c>
      <c r="BE28" t="str">
        <f ca="1">IF($E27="","",IF($G28="",BE27,IF(AND($N28=1,BE$9&gt;$B$9),"",IF(AND($N28=1,BE$9&lt;=$B$9),LOOKUP(BE$9,$A$12:$A$111,$B$12:$B$111),IF(AND($I28=-1,BF$9=$Q27),"",IF($I28=-1,BF27,IF(AND($I28=1,BD$9=$Q27),$K28,IF($I28=1,BE27,""))))))))</f>
        <v/>
      </c>
      <c r="BF28" t="str">
        <f ca="1">IF($E27="","",IF($G28="",BF27,IF(AND($N28=1,BF$9&gt;$B$9),"",IF(AND($N28=1,BF$9&lt;=$B$9),LOOKUP(BF$9,$A$12:$A$111,$B$12:$B$111),IF(AND($I28=-1,BG$9=$Q27),"",IF($I28=-1,BG27,IF(AND($I28=1,BE$9=$Q27),$K28,IF($I28=1,BF27,""))))))))</f>
        <v/>
      </c>
      <c r="BG28" t="str">
        <f ca="1">IF($E27="","",IF($G28="",BG27,IF(AND($N28=1,BG$9&gt;$B$9),"",IF(AND($N28=1,BG$9&lt;=$B$9),LOOKUP(BG$9,$A$12:$A$111,$B$12:$B$111),IF(AND($I28=-1,BH$9=$Q27),"",IF($I28=-1,BH27,IF(AND($I28=1,BF$9=$Q27),$K28,IF($I28=1,BG27,""))))))))</f>
        <v/>
      </c>
      <c r="BH28" t="str">
        <f ca="1">IF($E27="","",IF($G28="",BH27,IF(AND($N28=1,BH$9&gt;$B$9),"",IF(AND($N28=1,BH$9&lt;=$B$9),LOOKUP(BH$9,$A$12:$A$111,$B$12:$B$111),IF(AND($I28=-1,BI$9=$Q27),"",IF($I28=-1,BI27,IF(AND($I28=1,BG$9=$Q27),$K28,IF($I28=1,BH27,""))))))))</f>
        <v/>
      </c>
      <c r="BI28" t="str">
        <f ca="1">IF($E27="","",IF($G28="",BI27,IF(AND($N28=1,BI$9&gt;$B$9),"",IF(AND($N28=1,BI$9&lt;=$B$9),LOOKUP(BI$9,$A$12:$A$111,$B$12:$B$111),IF(AND($I28=-1,BJ$9=$Q27),"",IF($I28=-1,BJ27,IF(AND($I28=1,BH$9=$Q27),$K28,IF($I28=1,BI27,""))))))))</f>
        <v/>
      </c>
      <c r="BJ28" t="str">
        <f ca="1">IF($E27="","",IF($G28="",BJ27,IF(AND($N28=1,BJ$9&gt;$B$9),"",IF(AND($N28=1,BJ$9&lt;=$B$9),LOOKUP(BJ$9,$A$12:$A$111,$B$12:$B$111),IF(AND($I28=-1,BK$9=$Q27),"",IF($I28=-1,BK27,IF(AND($I28=1,BI$9=$Q27),$K28,IF($I28=1,BJ27,""))))))))</f>
        <v/>
      </c>
      <c r="BK28" t="str">
        <f ca="1">IF($E27="","",IF($G28="",BK27,IF(AND($N28=1,BK$9&gt;$B$9),"",IF(AND($N28=1,BK$9&lt;=$B$9),LOOKUP(BK$9,$A$12:$A$111,$B$12:$B$111),IF(AND($I28=-1,BL$9=$Q27),"",IF($I28=-1,BL27,IF(AND($I28=1,BJ$9=$Q27),$K28,IF($I28=1,BK27,""))))))))</f>
        <v/>
      </c>
      <c r="BL28" t="str">
        <f ca="1">IF($E27="","",IF($G28="",BL27,IF(AND($N28=1,BL$9&gt;$B$9),"",IF(AND($N28=1,BL$9&lt;=$B$9),LOOKUP(BL$9,$A$12:$A$111,$B$12:$B$111),IF(AND($I28=-1,BM$9=$Q27),"",IF($I28=-1,BM27,IF(AND($I28=1,BK$9=$Q27),$K28,IF($I28=1,BL27,""))))))))</f>
        <v/>
      </c>
      <c r="BM28" t="str">
        <f ca="1">IF($E27="","",IF($G28="",BM27,IF(AND($N28=1,BM$9&gt;$B$9),"",IF(AND($N28=1,BM$9&lt;=$B$9),LOOKUP(BM$9,$A$12:$A$111,$B$12:$B$111),IF(AND($I28=-1,BN$9=$Q27),"",IF($I28=-1,BN27,IF(AND($I28=1,BL$9=$Q27),$K28,IF($I28=1,BM27,""))))))))</f>
        <v/>
      </c>
      <c r="BN28" t="str">
        <f ca="1">IF($E27="","",IF($G28="",BN27,IF(AND($N28=1,BN$9&gt;$B$9),"",IF(AND($N28=1,BN$9&lt;=$B$9),LOOKUP(BN$9,$A$12:$A$111,$B$12:$B$111),IF(AND($I28=-1,BO$9=$Q27),"",IF($I28=-1,BO27,IF(AND($I28=1,BM$9=$Q27),$K28,IF($I28=1,BN27,""))))))))</f>
        <v/>
      </c>
      <c r="BO28">
        <f ca="1">IF($E27="","",IF($G28="",BO27,IF(AND($N28=1,BO$9&gt;$B$9),"",IF(AND($N28=1,BO$9&lt;=$B$9),LOOKUP(BO$9,$A$12:$A$111,$B$12:$B$111),IF(AND($I28=-1,BP$9=$Q27),"",IF($I28=-1,BP27,IF(AND($I28=1,BN$9=$Q27),$K28,IF($I28=1,BO27,""))))))))</f>
        <v>0</v>
      </c>
    </row>
    <row r="29" spans="1:67" x14ac:dyDescent="0.25">
      <c r="D29" s="4">
        <v>19</v>
      </c>
      <c r="E29" s="1">
        <f t="shared" ca="1" si="2"/>
        <v>15</v>
      </c>
      <c r="G29" t="str">
        <f ca="1">IF(E28="","",IF($B$3=Refs!$B$17,RevLab!F29,IF(AND(B$3="Last",H28="Zero"),G28,IF(B$3="Last",H28,IF(B$3="2nd last","",IF(AND(B$3="Opposite",H28="Zero"),G28,IF(AND(B$3="Opposite",H28="Red"),"Black",IF(AND(B$3="Opposite",H28="Black"),"Red",IF(AND(B$3="Opposite",H28="Odd"),"Even",IF(AND(B$3="Opposite",H28="Even"),"Odd",IF(AND(B$3="Opposite",H28="High"),"Low",IF(AND(B$3="Opposite",H28="Low"),"High",IF(COUNTIF(Refs!$E$5:$I$6,B$3)=1,RevLab!B$3,"")))))))))))))</f>
        <v>Low</v>
      </c>
      <c r="H29" t="str">
        <f ca="1">IF(E29="","",IF(B$2="Red/Black",LOOKUP(E29,Refs!D:D,Refs!F:F),IF(B$2="High/Low",LOOKUP(E29,Refs!D:D,Refs!H:H),IF(B$2="Odd/Even",LOOKUP(E29,Refs!D:D,Refs!J:J),""))))</f>
        <v>Low</v>
      </c>
      <c r="I29">
        <f t="shared" ca="1" si="3"/>
        <v>1</v>
      </c>
      <c r="J29">
        <f ca="1">IF(E28="","",IF(G29="","",IF(AND(Q28&gt;1,O28+P28&gt;=$B$4),$B$4,IF(Q28=1,O28,O28+P28))))</f>
        <v>6</v>
      </c>
      <c r="K29">
        <f t="shared" ca="1" si="4"/>
        <v>6</v>
      </c>
      <c r="L29">
        <f t="shared" ca="1" si="5"/>
        <v>-15</v>
      </c>
      <c r="M29">
        <f t="shared" ca="1" si="6"/>
        <v>14</v>
      </c>
      <c r="N29">
        <f ca="1">IF(E28="","",IF(OR(AND($A$6="Yes",$M29&gt;$M28),AND($A$8="Yes",$O28+$P28&gt;=$B$4),AND($Q28&lt;=2,$I29=-1)),1,0))</f>
        <v>0</v>
      </c>
      <c r="O29">
        <f ca="1">IF(E29="","",R29)</f>
        <v>2</v>
      </c>
      <c r="P29">
        <f ca="1">IF(E29="","",MAX(R29:DM29))</f>
        <v>6</v>
      </c>
      <c r="Q29" s="2">
        <f ca="1">IF(E29="","",COUNTIF(R29:DM29,"&gt;0"))</f>
        <v>4</v>
      </c>
      <c r="R29" s="4">
        <f ca="1">IF(E28="","",IF($G29="",R28,IF($N29=1,LOOKUP(R$9,$A$12:$A$111,$B$12:$B$111),IF(AND($I29=-1,S$9=$Q28),"",IF($I29=-1,S28,IF($I29=1,R28))))))</f>
        <v>2</v>
      </c>
      <c r="S29">
        <f ca="1">IF($E28="","",IF($G29="",S28,IF(AND($N29=1,S$9&gt;$B$9),"",IF(AND($N29=1,S$9&lt;=$B$9),LOOKUP(S$9,$A$12:$A$111,$B$12:$B$111),IF(AND($I29=-1,T$9=$Q28),"",IF($I29=-1,T28,IF(AND($I29=1,R$9=$Q28),$K29,IF($I29=1,S28,""))))))))</f>
        <v>3</v>
      </c>
      <c r="T29">
        <f ca="1">IF($E28="","",IF($G29="",T28,IF(AND($N29=1,T$9&gt;$B$9),"",IF(AND($N29=1,T$9&lt;=$B$9),LOOKUP(T$9,$A$12:$A$111,$B$12:$B$111),IF(AND($I29=-1,U$9=$Q28),"",IF($I29=-1,U28,IF(AND($I29=1,S$9=$Q28),$K29,IF($I29=1,T28,""))))))))</f>
        <v>4</v>
      </c>
      <c r="U29">
        <f ca="1">IF($E28="","",IF($G29="",U28,IF(AND($N29=1,U$9&gt;$B$9),"",IF(AND($N29=1,U$9&lt;=$B$9),LOOKUP(U$9,$A$12:$A$111,$B$12:$B$111),IF(AND($I29=-1,V$9=$Q28),"",IF($I29=-1,V28,IF(AND($I29=1,T$9=$Q28),$K29,IF($I29=1,U28,""))))))))</f>
        <v>6</v>
      </c>
      <c r="V29" t="str">
        <f ca="1">IF($E28="","",IF($G29="",V28,IF(AND($N29=1,V$9&gt;$B$9),"",IF(AND($N29=1,V$9&lt;=$B$9),LOOKUP(V$9,$A$12:$A$111,$B$12:$B$111),IF(AND($I29=-1,W$9=$Q28),"",IF($I29=-1,W28,IF(AND($I29=1,U$9=$Q28),$K29,IF($I29=1,V28,""))))))))</f>
        <v/>
      </c>
      <c r="W29" t="str">
        <f ca="1">IF($E28="","",IF($G29="",W28,IF(AND($N29=1,W$9&gt;$B$9),"",IF(AND($N29=1,W$9&lt;=$B$9),LOOKUP(W$9,$A$12:$A$111,$B$12:$B$111),IF(AND($I29=-1,X$9=$Q28),"",IF($I29=-1,X28,IF(AND($I29=1,V$9=$Q28),$K29,IF($I29=1,W28,""))))))))</f>
        <v/>
      </c>
      <c r="X29" t="str">
        <f ca="1">IF($E28="","",IF($G29="",X28,IF(AND($N29=1,X$9&gt;$B$9),"",IF(AND($N29=1,X$9&lt;=$B$9),LOOKUP(X$9,$A$12:$A$111,$B$12:$B$111),IF(AND($I29=-1,Y$9=$Q28),"",IF($I29=-1,Y28,IF(AND($I29=1,W$9=$Q28),$K29,IF($I29=1,X28,""))))))))</f>
        <v/>
      </c>
      <c r="Y29" t="str">
        <f ca="1">IF($E28="","",IF($G29="",Y28,IF(AND($N29=1,Y$9&gt;$B$9),"",IF(AND($N29=1,Y$9&lt;=$B$9),LOOKUP(Y$9,$A$12:$A$111,$B$12:$B$111),IF(AND($I29=-1,Z$9=$Q28),"",IF($I29=-1,Z28,IF(AND($I29=1,X$9=$Q28),$K29,IF($I29=1,Y28,""))))))))</f>
        <v/>
      </c>
      <c r="Z29" t="str">
        <f ca="1">IF($E28="","",IF($G29="",Z28,IF(AND($N29=1,Z$9&gt;$B$9),"",IF(AND($N29=1,Z$9&lt;=$B$9),LOOKUP(Z$9,$A$12:$A$111,$B$12:$B$111),IF(AND($I29=-1,AA$9=$Q28),"",IF($I29=-1,AA28,IF(AND($I29=1,Y$9=$Q28),$K29,IF($I29=1,Z28,""))))))))</f>
        <v/>
      </c>
      <c r="AA29" t="str">
        <f ca="1">IF($E28="","",IF($G29="",AA28,IF(AND($N29=1,AA$9&gt;$B$9),"",IF(AND($N29=1,AA$9&lt;=$B$9),LOOKUP(AA$9,$A$12:$A$111,$B$12:$B$111),IF(AND($I29=-1,AB$9=$Q28),"",IF($I29=-1,AB28,IF(AND($I29=1,Z$9=$Q28),$K29,IF($I29=1,AA28,""))))))))</f>
        <v/>
      </c>
      <c r="AB29" t="str">
        <f ca="1">IF($E28="","",IF($G29="",AB28,IF(AND($N29=1,AB$9&gt;$B$9),"",IF(AND($N29=1,AB$9&lt;=$B$9),LOOKUP(AB$9,$A$12:$A$111,$B$12:$B$111),IF(AND($I29=-1,AC$9=$Q28),"",IF($I29=-1,AC28,IF(AND($I29=1,AA$9=$Q28),$K29,IF($I29=1,AB28,""))))))))</f>
        <v/>
      </c>
      <c r="AC29" t="str">
        <f ca="1">IF($E28="","",IF($G29="",AC28,IF(AND($N29=1,AC$9&gt;$B$9),"",IF(AND($N29=1,AC$9&lt;=$B$9),LOOKUP(AC$9,$A$12:$A$111,$B$12:$B$111),IF(AND($I29=-1,AD$9=$Q28),"",IF($I29=-1,AD28,IF(AND($I29=1,AB$9=$Q28),$K29,IF($I29=1,AC28,""))))))))</f>
        <v/>
      </c>
      <c r="AD29" t="str">
        <f ca="1">IF($E28="","",IF($G29="",AD28,IF(AND($N29=1,AD$9&gt;$B$9),"",IF(AND($N29=1,AD$9&lt;=$B$9),LOOKUP(AD$9,$A$12:$A$111,$B$12:$B$111),IF(AND($I29=-1,AE$9=$Q28),"",IF($I29=-1,AE28,IF(AND($I29=1,AC$9=$Q28),$K29,IF($I29=1,AD28,""))))))))</f>
        <v/>
      </c>
      <c r="AE29" t="str">
        <f ca="1">IF($E28="","",IF($G29="",AE28,IF(AND($N29=1,AE$9&gt;$B$9),"",IF(AND($N29=1,AE$9&lt;=$B$9),LOOKUP(AE$9,$A$12:$A$111,$B$12:$B$111),IF(AND($I29=-1,AF$9=$Q28),"",IF($I29=-1,AF28,IF(AND($I29=1,AD$9=$Q28),$K29,IF($I29=1,AE28,""))))))))</f>
        <v/>
      </c>
      <c r="AF29" t="str">
        <f ca="1">IF($E28="","",IF($G29="",AF28,IF(AND($N29=1,AF$9&gt;$B$9),"",IF(AND($N29=1,AF$9&lt;=$B$9),LOOKUP(AF$9,$A$12:$A$111,$B$12:$B$111),IF(AND($I29=-1,AG$9=$Q28),"",IF($I29=-1,AG28,IF(AND($I29=1,AE$9=$Q28),$K29,IF($I29=1,AF28,""))))))))</f>
        <v/>
      </c>
      <c r="AG29" t="str">
        <f ca="1">IF($E28="","",IF($G29="",AG28,IF(AND($N29=1,AG$9&gt;$B$9),"",IF(AND($N29=1,AG$9&lt;=$B$9),LOOKUP(AG$9,$A$12:$A$111,$B$12:$B$111),IF(AND($I29=-1,AH$9=$Q28),"",IF($I29=-1,AH28,IF(AND($I29=1,AF$9=$Q28),$K29,IF($I29=1,AG28,""))))))))</f>
        <v/>
      </c>
      <c r="AH29" t="str">
        <f ca="1">IF($E28="","",IF($G29="",AH28,IF(AND($N29=1,AH$9&gt;$B$9),"",IF(AND($N29=1,AH$9&lt;=$B$9),LOOKUP(AH$9,$A$12:$A$111,$B$12:$B$111),IF(AND($I29=-1,AI$9=$Q28),"",IF($I29=-1,AI28,IF(AND($I29=1,AG$9=$Q28),$K29,IF($I29=1,AH28,""))))))))</f>
        <v/>
      </c>
      <c r="AI29" t="str">
        <f ca="1">IF($E28="","",IF($G29="",AI28,IF(AND($N29=1,AI$9&gt;$B$9),"",IF(AND($N29=1,AI$9&lt;=$B$9),LOOKUP(AI$9,$A$12:$A$111,$B$12:$B$111),IF(AND($I29=-1,AJ$9=$Q28),"",IF($I29=-1,AJ28,IF(AND($I29=1,AH$9=$Q28),$K29,IF($I29=1,AI28,""))))))))</f>
        <v/>
      </c>
      <c r="AJ29" t="str">
        <f ca="1">IF($E28="","",IF($G29="",AJ28,IF(AND($N29=1,AJ$9&gt;$B$9),"",IF(AND($N29=1,AJ$9&lt;=$B$9),LOOKUP(AJ$9,$A$12:$A$111,$B$12:$B$111),IF(AND($I29=-1,AK$9=$Q28),"",IF($I29=-1,AK28,IF(AND($I29=1,AI$9=$Q28),$K29,IF($I29=1,AJ28,""))))))))</f>
        <v/>
      </c>
      <c r="AK29" t="str">
        <f ca="1">IF($E28="","",IF($G29="",AK28,IF(AND($N29=1,AK$9&gt;$B$9),"",IF(AND($N29=1,AK$9&lt;=$B$9),LOOKUP(AK$9,$A$12:$A$111,$B$12:$B$111),IF(AND($I29=-1,AL$9=$Q28),"",IF($I29=-1,AL28,IF(AND($I29=1,AJ$9=$Q28),$K29,IF($I29=1,AK28,""))))))))</f>
        <v/>
      </c>
      <c r="AL29" t="str">
        <f ca="1">IF($E28="","",IF($G29="",AL28,IF(AND($N29=1,AL$9&gt;$B$9),"",IF(AND($N29=1,AL$9&lt;=$B$9),LOOKUP(AL$9,$A$12:$A$111,$B$12:$B$111),IF(AND($I29=-1,AM$9=$Q28),"",IF($I29=-1,AM28,IF(AND($I29=1,AK$9=$Q28),$K29,IF($I29=1,AL28,""))))))))</f>
        <v/>
      </c>
      <c r="AM29" t="str">
        <f ca="1">IF($E28="","",IF($G29="",AM28,IF(AND($N29=1,AM$9&gt;$B$9),"",IF(AND($N29=1,AM$9&lt;=$B$9),LOOKUP(AM$9,$A$12:$A$111,$B$12:$B$111),IF(AND($I29=-1,AN$9=$Q28),"",IF($I29=-1,AN28,IF(AND($I29=1,AL$9=$Q28),$K29,IF($I29=1,AM28,""))))))))</f>
        <v/>
      </c>
      <c r="AN29" t="str">
        <f ca="1">IF($E28="","",IF($G29="",AN28,IF(AND($N29=1,AN$9&gt;$B$9),"",IF(AND($N29=1,AN$9&lt;=$B$9),LOOKUP(AN$9,$A$12:$A$111,$B$12:$B$111),IF(AND($I29=-1,AO$9=$Q28),"",IF($I29=-1,AO28,IF(AND($I29=1,AM$9=$Q28),$K29,IF($I29=1,AN28,""))))))))</f>
        <v/>
      </c>
      <c r="AO29" t="str">
        <f ca="1">IF($E28="","",IF($G29="",AO28,IF(AND($N29=1,AO$9&gt;$B$9),"",IF(AND($N29=1,AO$9&lt;=$B$9),LOOKUP(AO$9,$A$12:$A$111,$B$12:$B$111),IF(AND($I29=-1,AP$9=$Q28),"",IF($I29=-1,AP28,IF(AND($I29=1,AN$9=$Q28),$K29,IF($I29=1,AO28,""))))))))</f>
        <v/>
      </c>
      <c r="AP29" t="str">
        <f ca="1">IF($E28="","",IF($G29="",AP28,IF(AND($N29=1,AP$9&gt;$B$9),"",IF(AND($N29=1,AP$9&lt;=$B$9),LOOKUP(AP$9,$A$12:$A$111,$B$12:$B$111),IF(AND($I29=-1,AQ$9=$Q28),"",IF($I29=-1,AQ28,IF(AND($I29=1,AO$9=$Q28),$K29,IF($I29=1,AP28,""))))))))</f>
        <v/>
      </c>
      <c r="AQ29" t="str">
        <f ca="1">IF($E28="","",IF($G29="",AQ28,IF(AND($N29=1,AQ$9&gt;$B$9),"",IF(AND($N29=1,AQ$9&lt;=$B$9),LOOKUP(AQ$9,$A$12:$A$111,$B$12:$B$111),IF(AND($I29=-1,AR$9=$Q28),"",IF($I29=-1,AR28,IF(AND($I29=1,AP$9=$Q28),$K29,IF($I29=1,AQ28,""))))))))</f>
        <v/>
      </c>
      <c r="AR29" t="str">
        <f ca="1">IF($E28="","",IF($G29="",AR28,IF(AND($N29=1,AR$9&gt;$B$9),"",IF(AND($N29=1,AR$9&lt;=$B$9),LOOKUP(AR$9,$A$12:$A$111,$B$12:$B$111),IF(AND($I29=-1,AS$9=$Q28),"",IF($I29=-1,AS28,IF(AND($I29=1,AQ$9=$Q28),$K29,IF($I29=1,AR28,""))))))))</f>
        <v/>
      </c>
      <c r="AS29" t="str">
        <f ca="1">IF($E28="","",IF($G29="",AS28,IF(AND($N29=1,AS$9&gt;$B$9),"",IF(AND($N29=1,AS$9&lt;=$B$9),LOOKUP(AS$9,$A$12:$A$111,$B$12:$B$111),IF(AND($I29=-1,AT$9=$Q28),"",IF($I29=-1,AT28,IF(AND($I29=1,AR$9=$Q28),$K29,IF($I29=1,AS28,""))))))))</f>
        <v/>
      </c>
      <c r="AT29" t="str">
        <f ca="1">IF($E28="","",IF($G29="",AT28,IF(AND($N29=1,AT$9&gt;$B$9),"",IF(AND($N29=1,AT$9&lt;=$B$9),LOOKUP(AT$9,$A$12:$A$111,$B$12:$B$111),IF(AND($I29=-1,AU$9=$Q28),"",IF($I29=-1,AU28,IF(AND($I29=1,AS$9=$Q28),$K29,IF($I29=1,AT28,""))))))))</f>
        <v/>
      </c>
      <c r="AU29" t="str">
        <f ca="1">IF($E28="","",IF($G29="",AU28,IF(AND($N29=1,AU$9&gt;$B$9),"",IF(AND($N29=1,AU$9&lt;=$B$9),LOOKUP(AU$9,$A$12:$A$111,$B$12:$B$111),IF(AND($I29=-1,AV$9=$Q28),"",IF($I29=-1,AV28,IF(AND($I29=1,AT$9=$Q28),$K29,IF($I29=1,AU28,""))))))))</f>
        <v/>
      </c>
      <c r="AV29" t="str">
        <f ca="1">IF($E28="","",IF($G29="",AV28,IF(AND($N29=1,AV$9&gt;$B$9),"",IF(AND($N29=1,AV$9&lt;=$B$9),LOOKUP(AV$9,$A$12:$A$111,$B$12:$B$111),IF(AND($I29=-1,AW$9=$Q28),"",IF($I29=-1,AW28,IF(AND($I29=1,AU$9=$Q28),$K29,IF($I29=1,AV28,""))))))))</f>
        <v/>
      </c>
      <c r="AW29" t="str">
        <f ca="1">IF($E28="","",IF($G29="",AW28,IF(AND($N29=1,AW$9&gt;$B$9),"",IF(AND($N29=1,AW$9&lt;=$B$9),LOOKUP(AW$9,$A$12:$A$111,$B$12:$B$111),IF(AND($I29=-1,AX$9=$Q28),"",IF($I29=-1,AX28,IF(AND($I29=1,AV$9=$Q28),$K29,IF($I29=1,AW28,""))))))))</f>
        <v/>
      </c>
      <c r="AX29" t="str">
        <f ca="1">IF($E28="","",IF($G29="",AX28,IF(AND($N29=1,AX$9&gt;$B$9),"",IF(AND($N29=1,AX$9&lt;=$B$9),LOOKUP(AX$9,$A$12:$A$111,$B$12:$B$111),IF(AND($I29=-1,AY$9=$Q28),"",IF($I29=-1,AY28,IF(AND($I29=1,AW$9=$Q28),$K29,IF($I29=1,AX28,""))))))))</f>
        <v/>
      </c>
      <c r="AY29" t="str">
        <f ca="1">IF($E28="","",IF($G29="",AY28,IF(AND($N29=1,AY$9&gt;$B$9),"",IF(AND($N29=1,AY$9&lt;=$B$9),LOOKUP(AY$9,$A$12:$A$111,$B$12:$B$111),IF(AND($I29=-1,AZ$9=$Q28),"",IF($I29=-1,AZ28,IF(AND($I29=1,AX$9=$Q28),$K29,IF($I29=1,AY28,""))))))))</f>
        <v/>
      </c>
      <c r="AZ29" t="str">
        <f ca="1">IF($E28="","",IF($G29="",AZ28,IF(AND($N29=1,AZ$9&gt;$B$9),"",IF(AND($N29=1,AZ$9&lt;=$B$9),LOOKUP(AZ$9,$A$12:$A$111,$B$12:$B$111),IF(AND($I29=-1,BA$9=$Q28),"",IF($I29=-1,BA28,IF(AND($I29=1,AY$9=$Q28),$K29,IF($I29=1,AZ28,""))))))))</f>
        <v/>
      </c>
      <c r="BA29" t="str">
        <f ca="1">IF($E28="","",IF($G29="",BA28,IF(AND($N29=1,BA$9&gt;$B$9),"",IF(AND($N29=1,BA$9&lt;=$B$9),LOOKUP(BA$9,$A$12:$A$111,$B$12:$B$111),IF(AND($I29=-1,BB$9=$Q28),"",IF($I29=-1,BB28,IF(AND($I29=1,AZ$9=$Q28),$K29,IF($I29=1,BA28,""))))))))</f>
        <v/>
      </c>
      <c r="BB29" t="str">
        <f ca="1">IF($E28="","",IF($G29="",BB28,IF(AND($N29=1,BB$9&gt;$B$9),"",IF(AND($N29=1,BB$9&lt;=$B$9),LOOKUP(BB$9,$A$12:$A$111,$B$12:$B$111),IF(AND($I29=-1,BC$9=$Q28),"",IF($I29=-1,BC28,IF(AND($I29=1,BA$9=$Q28),$K29,IF($I29=1,BB28,""))))))))</f>
        <v/>
      </c>
      <c r="BC29" t="str">
        <f ca="1">IF($E28="","",IF($G29="",BC28,IF(AND($N29=1,BC$9&gt;$B$9),"",IF(AND($N29=1,BC$9&lt;=$B$9),LOOKUP(BC$9,$A$12:$A$111,$B$12:$B$111),IF(AND($I29=-1,BD$9=$Q28),"",IF($I29=-1,BD28,IF(AND($I29=1,BB$9=$Q28),$K29,IF($I29=1,BC28,""))))))))</f>
        <v/>
      </c>
      <c r="BD29" t="str">
        <f ca="1">IF($E28="","",IF($G29="",BD28,IF(AND($N29=1,BD$9&gt;$B$9),"",IF(AND($N29=1,BD$9&lt;=$B$9),LOOKUP(BD$9,$A$12:$A$111,$B$12:$B$111),IF(AND($I29=-1,BE$9=$Q28),"",IF($I29=-1,BE28,IF(AND($I29=1,BC$9=$Q28),$K29,IF($I29=1,BD28,""))))))))</f>
        <v/>
      </c>
      <c r="BE29" t="str">
        <f ca="1">IF($E28="","",IF($G29="",BE28,IF(AND($N29=1,BE$9&gt;$B$9),"",IF(AND($N29=1,BE$9&lt;=$B$9),LOOKUP(BE$9,$A$12:$A$111,$B$12:$B$111),IF(AND($I29=-1,BF$9=$Q28),"",IF($I29=-1,BF28,IF(AND($I29=1,BD$9=$Q28),$K29,IF($I29=1,BE28,""))))))))</f>
        <v/>
      </c>
      <c r="BF29" t="str">
        <f ca="1">IF($E28="","",IF($G29="",BF28,IF(AND($N29=1,BF$9&gt;$B$9),"",IF(AND($N29=1,BF$9&lt;=$B$9),LOOKUP(BF$9,$A$12:$A$111,$B$12:$B$111),IF(AND($I29=-1,BG$9=$Q28),"",IF($I29=-1,BG28,IF(AND($I29=1,BE$9=$Q28),$K29,IF($I29=1,BF28,""))))))))</f>
        <v/>
      </c>
      <c r="BG29" t="str">
        <f ca="1">IF($E28="","",IF($G29="",BG28,IF(AND($N29=1,BG$9&gt;$B$9),"",IF(AND($N29=1,BG$9&lt;=$B$9),LOOKUP(BG$9,$A$12:$A$111,$B$12:$B$111),IF(AND($I29=-1,BH$9=$Q28),"",IF($I29=-1,BH28,IF(AND($I29=1,BF$9=$Q28),$K29,IF($I29=1,BG28,""))))))))</f>
        <v/>
      </c>
      <c r="BH29" t="str">
        <f ca="1">IF($E28="","",IF($G29="",BH28,IF(AND($N29=1,BH$9&gt;$B$9),"",IF(AND($N29=1,BH$9&lt;=$B$9),LOOKUP(BH$9,$A$12:$A$111,$B$12:$B$111),IF(AND($I29=-1,BI$9=$Q28),"",IF($I29=-1,BI28,IF(AND($I29=1,BG$9=$Q28),$K29,IF($I29=1,BH28,""))))))))</f>
        <v/>
      </c>
      <c r="BI29" t="str">
        <f ca="1">IF($E28="","",IF($G29="",BI28,IF(AND($N29=1,BI$9&gt;$B$9),"",IF(AND($N29=1,BI$9&lt;=$B$9),LOOKUP(BI$9,$A$12:$A$111,$B$12:$B$111),IF(AND($I29=-1,BJ$9=$Q28),"",IF($I29=-1,BJ28,IF(AND($I29=1,BH$9=$Q28),$K29,IF($I29=1,BI28,""))))))))</f>
        <v/>
      </c>
      <c r="BJ29" t="str">
        <f ca="1">IF($E28="","",IF($G29="",BJ28,IF(AND($N29=1,BJ$9&gt;$B$9),"",IF(AND($N29=1,BJ$9&lt;=$B$9),LOOKUP(BJ$9,$A$12:$A$111,$B$12:$B$111),IF(AND($I29=-1,BK$9=$Q28),"",IF($I29=-1,BK28,IF(AND($I29=1,BI$9=$Q28),$K29,IF($I29=1,BJ28,""))))))))</f>
        <v/>
      </c>
      <c r="BK29" t="str">
        <f ca="1">IF($E28="","",IF($G29="",BK28,IF(AND($N29=1,BK$9&gt;$B$9),"",IF(AND($N29=1,BK$9&lt;=$B$9),LOOKUP(BK$9,$A$12:$A$111,$B$12:$B$111),IF(AND($I29=-1,BL$9=$Q28),"",IF($I29=-1,BL28,IF(AND($I29=1,BJ$9=$Q28),$K29,IF($I29=1,BK28,""))))))))</f>
        <v/>
      </c>
      <c r="BL29" t="str">
        <f ca="1">IF($E28="","",IF($G29="",BL28,IF(AND($N29=1,BL$9&gt;$B$9),"",IF(AND($N29=1,BL$9&lt;=$B$9),LOOKUP(BL$9,$A$12:$A$111,$B$12:$B$111),IF(AND($I29=-1,BM$9=$Q28),"",IF($I29=-1,BM28,IF(AND($I29=1,BK$9=$Q28),$K29,IF($I29=1,BL28,""))))))))</f>
        <v/>
      </c>
      <c r="BM29" t="str">
        <f ca="1">IF($E28="","",IF($G29="",BM28,IF(AND($N29=1,BM$9&gt;$B$9),"",IF(AND($N29=1,BM$9&lt;=$B$9),LOOKUP(BM$9,$A$12:$A$111,$B$12:$B$111),IF(AND($I29=-1,BN$9=$Q28),"",IF($I29=-1,BN28,IF(AND($I29=1,BL$9=$Q28),$K29,IF($I29=1,BM28,""))))))))</f>
        <v/>
      </c>
      <c r="BN29" t="str">
        <f ca="1">IF($E28="","",IF($G29="",BN28,IF(AND($N29=1,BN$9&gt;$B$9),"",IF(AND($N29=1,BN$9&lt;=$B$9),LOOKUP(BN$9,$A$12:$A$111,$B$12:$B$111),IF(AND($I29=-1,BO$9=$Q28),"",IF($I29=-1,BO28,IF(AND($I29=1,BM$9=$Q28),$K29,IF($I29=1,BN28,""))))))))</f>
        <v/>
      </c>
      <c r="BO29">
        <f ca="1">IF($E28="","",IF($G29="",BO28,IF(AND($N29=1,BO$9&gt;$B$9),"",IF(AND($N29=1,BO$9&lt;=$B$9),LOOKUP(BO$9,$A$12:$A$111,$B$12:$B$111),IF(AND($I29=-1,BP$9=$Q28),"",IF($I29=-1,BP28,IF(AND($I29=1,BN$9=$Q28),$K29,IF($I29=1,BO28,""))))))))</f>
        <v>0</v>
      </c>
    </row>
    <row r="30" spans="1:67" x14ac:dyDescent="0.25">
      <c r="D30" s="4">
        <v>20</v>
      </c>
      <c r="E30" s="1">
        <f t="shared" ca="1" si="2"/>
        <v>27</v>
      </c>
      <c r="G30" t="str">
        <f ca="1">IF(E29="","",IF($B$3=Refs!$B$17,RevLab!F30,IF(AND(B$3="Last",H29="Zero"),G29,IF(B$3="Last",H29,IF(B$3="2nd last","",IF(AND(B$3="Opposite",H29="Zero"),G29,IF(AND(B$3="Opposite",H29="Red"),"Black",IF(AND(B$3="Opposite",H29="Black"),"Red",IF(AND(B$3="Opposite",H29="Odd"),"Even",IF(AND(B$3="Opposite",H29="Even"),"Odd",IF(AND(B$3="Opposite",H29="High"),"Low",IF(AND(B$3="Opposite",H29="Low"),"High",IF(COUNTIF(Refs!$E$5:$I$6,B$3)=1,RevLab!B$3,"")))))))))))))</f>
        <v>Low</v>
      </c>
      <c r="H30" t="str">
        <f ca="1">IF(E30="","",IF(B$2="Red/Black",LOOKUP(E30,Refs!D:D,Refs!F:F),IF(B$2="High/Low",LOOKUP(E30,Refs!D:D,Refs!H:H),IF(B$2="Odd/Even",LOOKUP(E30,Refs!D:D,Refs!J:J),""))))</f>
        <v>High</v>
      </c>
      <c r="I30">
        <f t="shared" ca="1" si="3"/>
        <v>-1</v>
      </c>
      <c r="J30">
        <f ca="1">IF(E29="","",IF(G30="","",IF(AND(Q29&gt;1,O29+P29&gt;=$B$4),$B$4,IF(Q29=1,O29,O29+P29))))</f>
        <v>8</v>
      </c>
      <c r="K30">
        <f t="shared" ca="1" si="4"/>
        <v>-8</v>
      </c>
      <c r="L30">
        <f t="shared" ca="1" si="5"/>
        <v>-23</v>
      </c>
      <c r="M30">
        <f t="shared" ca="1" si="6"/>
        <v>14</v>
      </c>
      <c r="N30">
        <f ca="1">IF(E29="","",IF(OR(AND($A$6="Yes",$M30&gt;$M29),AND($A$8="Yes",$O29+$P29&gt;=$B$4),AND($Q29&lt;=2,$I30=-1)),1,0))</f>
        <v>0</v>
      </c>
      <c r="O30">
        <f ca="1">IF(E30="","",R30)</f>
        <v>3</v>
      </c>
      <c r="P30">
        <f ca="1">IF(E30="","",MAX(R30:DM30))</f>
        <v>4</v>
      </c>
      <c r="Q30" s="2">
        <f ca="1">IF(E30="","",COUNTIF(R30:DM30,"&gt;0"))</f>
        <v>2</v>
      </c>
      <c r="R30" s="4">
        <f ca="1">IF(E29="","",IF($G30="",R29,IF($N30=1,LOOKUP(R$9,$A$12:$A$111,$B$12:$B$111),IF(AND($I30=-1,S$9=$Q29),"",IF($I30=-1,S29,IF($I30=1,R29))))))</f>
        <v>3</v>
      </c>
      <c r="S30">
        <f ca="1">IF($E29="","",IF($G30="",S29,IF(AND($N30=1,S$9&gt;$B$9),"",IF(AND($N30=1,S$9&lt;=$B$9),LOOKUP(S$9,$A$12:$A$111,$B$12:$B$111),IF(AND($I30=-1,T$9=$Q29),"",IF($I30=-1,T29,IF(AND($I30=1,R$9=$Q29),$K30,IF($I30=1,S29,""))))))))</f>
        <v>4</v>
      </c>
      <c r="T30" t="str">
        <f ca="1">IF($E29="","",IF($G30="",T29,IF(AND($N30=1,T$9&gt;$B$9),"",IF(AND($N30=1,T$9&lt;=$B$9),LOOKUP(T$9,$A$12:$A$111,$B$12:$B$111),IF(AND($I30=-1,U$9=$Q29),"",IF($I30=-1,U29,IF(AND($I30=1,S$9=$Q29),$K30,IF($I30=1,T29,""))))))))</f>
        <v/>
      </c>
      <c r="U30" t="str">
        <f ca="1">IF($E29="","",IF($G30="",U29,IF(AND($N30=1,U$9&gt;$B$9),"",IF(AND($N30=1,U$9&lt;=$B$9),LOOKUP(U$9,$A$12:$A$111,$B$12:$B$111),IF(AND($I30=-1,V$9=$Q29),"",IF($I30=-1,V29,IF(AND($I30=1,T$9=$Q29),$K30,IF($I30=1,U29,""))))))))</f>
        <v/>
      </c>
      <c r="V30" t="str">
        <f ca="1">IF($E29="","",IF($G30="",V29,IF(AND($N30=1,V$9&gt;$B$9),"",IF(AND($N30=1,V$9&lt;=$B$9),LOOKUP(V$9,$A$12:$A$111,$B$12:$B$111),IF(AND($I30=-1,W$9=$Q29),"",IF($I30=-1,W29,IF(AND($I30=1,U$9=$Q29),$K30,IF($I30=1,V29,""))))))))</f>
        <v/>
      </c>
      <c r="W30" t="str">
        <f ca="1">IF($E29="","",IF($G30="",W29,IF(AND($N30=1,W$9&gt;$B$9),"",IF(AND($N30=1,W$9&lt;=$B$9),LOOKUP(W$9,$A$12:$A$111,$B$12:$B$111),IF(AND($I30=-1,X$9=$Q29),"",IF($I30=-1,X29,IF(AND($I30=1,V$9=$Q29),$K30,IF($I30=1,W29,""))))))))</f>
        <v/>
      </c>
      <c r="X30" t="str">
        <f ca="1">IF($E29="","",IF($G30="",X29,IF(AND($N30=1,X$9&gt;$B$9),"",IF(AND($N30=1,X$9&lt;=$B$9),LOOKUP(X$9,$A$12:$A$111,$B$12:$B$111),IF(AND($I30=-1,Y$9=$Q29),"",IF($I30=-1,Y29,IF(AND($I30=1,W$9=$Q29),$K30,IF($I30=1,X29,""))))))))</f>
        <v/>
      </c>
      <c r="Y30" t="str">
        <f ca="1">IF($E29="","",IF($G30="",Y29,IF(AND($N30=1,Y$9&gt;$B$9),"",IF(AND($N30=1,Y$9&lt;=$B$9),LOOKUP(Y$9,$A$12:$A$111,$B$12:$B$111),IF(AND($I30=-1,Z$9=$Q29),"",IF($I30=-1,Z29,IF(AND($I30=1,X$9=$Q29),$K30,IF($I30=1,Y29,""))))))))</f>
        <v/>
      </c>
      <c r="Z30" t="str">
        <f ca="1">IF($E29="","",IF($G30="",Z29,IF(AND($N30=1,Z$9&gt;$B$9),"",IF(AND($N30=1,Z$9&lt;=$B$9),LOOKUP(Z$9,$A$12:$A$111,$B$12:$B$111),IF(AND($I30=-1,AA$9=$Q29),"",IF($I30=-1,AA29,IF(AND($I30=1,Y$9=$Q29),$K30,IF($I30=1,Z29,""))))))))</f>
        <v/>
      </c>
      <c r="AA30" t="str">
        <f ca="1">IF($E29="","",IF($G30="",AA29,IF(AND($N30=1,AA$9&gt;$B$9),"",IF(AND($N30=1,AA$9&lt;=$B$9),LOOKUP(AA$9,$A$12:$A$111,$B$12:$B$111),IF(AND($I30=-1,AB$9=$Q29),"",IF($I30=-1,AB29,IF(AND($I30=1,Z$9=$Q29),$K30,IF($I30=1,AA29,""))))))))</f>
        <v/>
      </c>
      <c r="AB30" t="str">
        <f ca="1">IF($E29="","",IF($G30="",AB29,IF(AND($N30=1,AB$9&gt;$B$9),"",IF(AND($N30=1,AB$9&lt;=$B$9),LOOKUP(AB$9,$A$12:$A$111,$B$12:$B$111),IF(AND($I30=-1,AC$9=$Q29),"",IF($I30=-1,AC29,IF(AND($I30=1,AA$9=$Q29),$K30,IF($I30=1,AB29,""))))))))</f>
        <v/>
      </c>
      <c r="AC30" t="str">
        <f ca="1">IF($E29="","",IF($G30="",AC29,IF(AND($N30=1,AC$9&gt;$B$9),"",IF(AND($N30=1,AC$9&lt;=$B$9),LOOKUP(AC$9,$A$12:$A$111,$B$12:$B$111),IF(AND($I30=-1,AD$9=$Q29),"",IF($I30=-1,AD29,IF(AND($I30=1,AB$9=$Q29),$K30,IF($I30=1,AC29,""))))))))</f>
        <v/>
      </c>
      <c r="AD30" t="str">
        <f ca="1">IF($E29="","",IF($G30="",AD29,IF(AND($N30=1,AD$9&gt;$B$9),"",IF(AND($N30=1,AD$9&lt;=$B$9),LOOKUP(AD$9,$A$12:$A$111,$B$12:$B$111),IF(AND($I30=-1,AE$9=$Q29),"",IF($I30=-1,AE29,IF(AND($I30=1,AC$9=$Q29),$K30,IF($I30=1,AD29,""))))))))</f>
        <v/>
      </c>
      <c r="AE30" t="str">
        <f ca="1">IF($E29="","",IF($G30="",AE29,IF(AND($N30=1,AE$9&gt;$B$9),"",IF(AND($N30=1,AE$9&lt;=$B$9),LOOKUP(AE$9,$A$12:$A$111,$B$12:$B$111),IF(AND($I30=-1,AF$9=$Q29),"",IF($I30=-1,AF29,IF(AND($I30=1,AD$9=$Q29),$K30,IF($I30=1,AE29,""))))))))</f>
        <v/>
      </c>
      <c r="AF30" t="str">
        <f ca="1">IF($E29="","",IF($G30="",AF29,IF(AND($N30=1,AF$9&gt;$B$9),"",IF(AND($N30=1,AF$9&lt;=$B$9),LOOKUP(AF$9,$A$12:$A$111,$B$12:$B$111),IF(AND($I30=-1,AG$9=$Q29),"",IF($I30=-1,AG29,IF(AND($I30=1,AE$9=$Q29),$K30,IF($I30=1,AF29,""))))))))</f>
        <v/>
      </c>
      <c r="AG30" t="str">
        <f ca="1">IF($E29="","",IF($G30="",AG29,IF(AND($N30=1,AG$9&gt;$B$9),"",IF(AND($N30=1,AG$9&lt;=$B$9),LOOKUP(AG$9,$A$12:$A$111,$B$12:$B$111),IF(AND($I30=-1,AH$9=$Q29),"",IF($I30=-1,AH29,IF(AND($I30=1,AF$9=$Q29),$K30,IF($I30=1,AG29,""))))))))</f>
        <v/>
      </c>
      <c r="AH30" t="str">
        <f ca="1">IF($E29="","",IF($G30="",AH29,IF(AND($N30=1,AH$9&gt;$B$9),"",IF(AND($N30=1,AH$9&lt;=$B$9),LOOKUP(AH$9,$A$12:$A$111,$B$12:$B$111),IF(AND($I30=-1,AI$9=$Q29),"",IF($I30=-1,AI29,IF(AND($I30=1,AG$9=$Q29),$K30,IF($I30=1,AH29,""))))))))</f>
        <v/>
      </c>
      <c r="AI30" t="str">
        <f ca="1">IF($E29="","",IF($G30="",AI29,IF(AND($N30=1,AI$9&gt;$B$9),"",IF(AND($N30=1,AI$9&lt;=$B$9),LOOKUP(AI$9,$A$12:$A$111,$B$12:$B$111),IF(AND($I30=-1,AJ$9=$Q29),"",IF($I30=-1,AJ29,IF(AND($I30=1,AH$9=$Q29),$K30,IF($I30=1,AI29,""))))))))</f>
        <v/>
      </c>
      <c r="AJ30" t="str">
        <f ca="1">IF($E29="","",IF($G30="",AJ29,IF(AND($N30=1,AJ$9&gt;$B$9),"",IF(AND($N30=1,AJ$9&lt;=$B$9),LOOKUP(AJ$9,$A$12:$A$111,$B$12:$B$111),IF(AND($I30=-1,AK$9=$Q29),"",IF($I30=-1,AK29,IF(AND($I30=1,AI$9=$Q29),$K30,IF($I30=1,AJ29,""))))))))</f>
        <v/>
      </c>
      <c r="AK30" t="str">
        <f ca="1">IF($E29="","",IF($G30="",AK29,IF(AND($N30=1,AK$9&gt;$B$9),"",IF(AND($N30=1,AK$9&lt;=$B$9),LOOKUP(AK$9,$A$12:$A$111,$B$12:$B$111),IF(AND($I30=-1,AL$9=$Q29),"",IF($I30=-1,AL29,IF(AND($I30=1,AJ$9=$Q29),$K30,IF($I30=1,AK29,""))))))))</f>
        <v/>
      </c>
      <c r="AL30" t="str">
        <f ca="1">IF($E29="","",IF($G30="",AL29,IF(AND($N30=1,AL$9&gt;$B$9),"",IF(AND($N30=1,AL$9&lt;=$B$9),LOOKUP(AL$9,$A$12:$A$111,$B$12:$B$111),IF(AND($I30=-1,AM$9=$Q29),"",IF($I30=-1,AM29,IF(AND($I30=1,AK$9=$Q29),$K30,IF($I30=1,AL29,""))))))))</f>
        <v/>
      </c>
      <c r="AM30" t="str">
        <f ca="1">IF($E29="","",IF($G30="",AM29,IF(AND($N30=1,AM$9&gt;$B$9),"",IF(AND($N30=1,AM$9&lt;=$B$9),LOOKUP(AM$9,$A$12:$A$111,$B$12:$B$111),IF(AND($I30=-1,AN$9=$Q29),"",IF($I30=-1,AN29,IF(AND($I30=1,AL$9=$Q29),$K30,IF($I30=1,AM29,""))))))))</f>
        <v/>
      </c>
      <c r="AN30" t="str">
        <f ca="1">IF($E29="","",IF($G30="",AN29,IF(AND($N30=1,AN$9&gt;$B$9),"",IF(AND($N30=1,AN$9&lt;=$B$9),LOOKUP(AN$9,$A$12:$A$111,$B$12:$B$111),IF(AND($I30=-1,AO$9=$Q29),"",IF($I30=-1,AO29,IF(AND($I30=1,AM$9=$Q29),$K30,IF($I30=1,AN29,""))))))))</f>
        <v/>
      </c>
      <c r="AO30" t="str">
        <f ca="1">IF($E29="","",IF($G30="",AO29,IF(AND($N30=1,AO$9&gt;$B$9),"",IF(AND($N30=1,AO$9&lt;=$B$9),LOOKUP(AO$9,$A$12:$A$111,$B$12:$B$111),IF(AND($I30=-1,AP$9=$Q29),"",IF($I30=-1,AP29,IF(AND($I30=1,AN$9=$Q29),$K30,IF($I30=1,AO29,""))))))))</f>
        <v/>
      </c>
      <c r="AP30" t="str">
        <f ca="1">IF($E29="","",IF($G30="",AP29,IF(AND($N30=1,AP$9&gt;$B$9),"",IF(AND($N30=1,AP$9&lt;=$B$9),LOOKUP(AP$9,$A$12:$A$111,$B$12:$B$111),IF(AND($I30=-1,AQ$9=$Q29),"",IF($I30=-1,AQ29,IF(AND($I30=1,AO$9=$Q29),$K30,IF($I30=1,AP29,""))))))))</f>
        <v/>
      </c>
      <c r="AQ30" t="str">
        <f ca="1">IF($E29="","",IF($G30="",AQ29,IF(AND($N30=1,AQ$9&gt;$B$9),"",IF(AND($N30=1,AQ$9&lt;=$B$9),LOOKUP(AQ$9,$A$12:$A$111,$B$12:$B$111),IF(AND($I30=-1,AR$9=$Q29),"",IF($I30=-1,AR29,IF(AND($I30=1,AP$9=$Q29),$K30,IF($I30=1,AQ29,""))))))))</f>
        <v/>
      </c>
      <c r="AR30" t="str">
        <f ca="1">IF($E29="","",IF($G30="",AR29,IF(AND($N30=1,AR$9&gt;$B$9),"",IF(AND($N30=1,AR$9&lt;=$B$9),LOOKUP(AR$9,$A$12:$A$111,$B$12:$B$111),IF(AND($I30=-1,AS$9=$Q29),"",IF($I30=-1,AS29,IF(AND($I30=1,AQ$9=$Q29),$K30,IF($I30=1,AR29,""))))))))</f>
        <v/>
      </c>
      <c r="AS30" t="str">
        <f ca="1">IF($E29="","",IF($G30="",AS29,IF(AND($N30=1,AS$9&gt;$B$9),"",IF(AND($N30=1,AS$9&lt;=$B$9),LOOKUP(AS$9,$A$12:$A$111,$B$12:$B$111),IF(AND($I30=-1,AT$9=$Q29),"",IF($I30=-1,AT29,IF(AND($I30=1,AR$9=$Q29),$K30,IF($I30=1,AS29,""))))))))</f>
        <v/>
      </c>
      <c r="AT30" t="str">
        <f ca="1">IF($E29="","",IF($G30="",AT29,IF(AND($N30=1,AT$9&gt;$B$9),"",IF(AND($N30=1,AT$9&lt;=$B$9),LOOKUP(AT$9,$A$12:$A$111,$B$12:$B$111),IF(AND($I30=-1,AU$9=$Q29),"",IF($I30=-1,AU29,IF(AND($I30=1,AS$9=$Q29),$K30,IF($I30=1,AT29,""))))))))</f>
        <v/>
      </c>
      <c r="AU30" t="str">
        <f ca="1">IF($E29="","",IF($G30="",AU29,IF(AND($N30=1,AU$9&gt;$B$9),"",IF(AND($N30=1,AU$9&lt;=$B$9),LOOKUP(AU$9,$A$12:$A$111,$B$12:$B$111),IF(AND($I30=-1,AV$9=$Q29),"",IF($I30=-1,AV29,IF(AND($I30=1,AT$9=$Q29),$K30,IF($I30=1,AU29,""))))))))</f>
        <v/>
      </c>
      <c r="AV30" t="str">
        <f ca="1">IF($E29="","",IF($G30="",AV29,IF(AND($N30=1,AV$9&gt;$B$9),"",IF(AND($N30=1,AV$9&lt;=$B$9),LOOKUP(AV$9,$A$12:$A$111,$B$12:$B$111),IF(AND($I30=-1,AW$9=$Q29),"",IF($I30=-1,AW29,IF(AND($I30=1,AU$9=$Q29),$K30,IF($I30=1,AV29,""))))))))</f>
        <v/>
      </c>
      <c r="AW30" t="str">
        <f ca="1">IF($E29="","",IF($G30="",AW29,IF(AND($N30=1,AW$9&gt;$B$9),"",IF(AND($N30=1,AW$9&lt;=$B$9),LOOKUP(AW$9,$A$12:$A$111,$B$12:$B$111),IF(AND($I30=-1,AX$9=$Q29),"",IF($I30=-1,AX29,IF(AND($I30=1,AV$9=$Q29),$K30,IF($I30=1,AW29,""))))))))</f>
        <v/>
      </c>
      <c r="AX30" t="str">
        <f ca="1">IF($E29="","",IF($G30="",AX29,IF(AND($N30=1,AX$9&gt;$B$9),"",IF(AND($N30=1,AX$9&lt;=$B$9),LOOKUP(AX$9,$A$12:$A$111,$B$12:$B$111),IF(AND($I30=-1,AY$9=$Q29),"",IF($I30=-1,AY29,IF(AND($I30=1,AW$9=$Q29),$K30,IF($I30=1,AX29,""))))))))</f>
        <v/>
      </c>
      <c r="AY30" t="str">
        <f ca="1">IF($E29="","",IF($G30="",AY29,IF(AND($N30=1,AY$9&gt;$B$9),"",IF(AND($N30=1,AY$9&lt;=$B$9),LOOKUP(AY$9,$A$12:$A$111,$B$12:$B$111),IF(AND($I30=-1,AZ$9=$Q29),"",IF($I30=-1,AZ29,IF(AND($I30=1,AX$9=$Q29),$K30,IF($I30=1,AY29,""))))))))</f>
        <v/>
      </c>
      <c r="AZ30" t="str">
        <f ca="1">IF($E29="","",IF($G30="",AZ29,IF(AND($N30=1,AZ$9&gt;$B$9),"",IF(AND($N30=1,AZ$9&lt;=$B$9),LOOKUP(AZ$9,$A$12:$A$111,$B$12:$B$111),IF(AND($I30=-1,BA$9=$Q29),"",IF($I30=-1,BA29,IF(AND($I30=1,AY$9=$Q29),$K30,IF($I30=1,AZ29,""))))))))</f>
        <v/>
      </c>
      <c r="BA30" t="str">
        <f ca="1">IF($E29="","",IF($G30="",BA29,IF(AND($N30=1,BA$9&gt;$B$9),"",IF(AND($N30=1,BA$9&lt;=$B$9),LOOKUP(BA$9,$A$12:$A$111,$B$12:$B$111),IF(AND($I30=-1,BB$9=$Q29),"",IF($I30=-1,BB29,IF(AND($I30=1,AZ$9=$Q29),$K30,IF($I30=1,BA29,""))))))))</f>
        <v/>
      </c>
      <c r="BB30" t="str">
        <f ca="1">IF($E29="","",IF($G30="",BB29,IF(AND($N30=1,BB$9&gt;$B$9),"",IF(AND($N30=1,BB$9&lt;=$B$9),LOOKUP(BB$9,$A$12:$A$111,$B$12:$B$111),IF(AND($I30=-1,BC$9=$Q29),"",IF($I30=-1,BC29,IF(AND($I30=1,BA$9=$Q29),$K30,IF($I30=1,BB29,""))))))))</f>
        <v/>
      </c>
      <c r="BC30" t="str">
        <f ca="1">IF($E29="","",IF($G30="",BC29,IF(AND($N30=1,BC$9&gt;$B$9),"",IF(AND($N30=1,BC$9&lt;=$B$9),LOOKUP(BC$9,$A$12:$A$111,$B$12:$B$111),IF(AND($I30=-1,BD$9=$Q29),"",IF($I30=-1,BD29,IF(AND($I30=1,BB$9=$Q29),$K30,IF($I30=1,BC29,""))))))))</f>
        <v/>
      </c>
      <c r="BD30" t="str">
        <f ca="1">IF($E29="","",IF($G30="",BD29,IF(AND($N30=1,BD$9&gt;$B$9),"",IF(AND($N30=1,BD$9&lt;=$B$9),LOOKUP(BD$9,$A$12:$A$111,$B$12:$B$111),IF(AND($I30=-1,BE$9=$Q29),"",IF($I30=-1,BE29,IF(AND($I30=1,BC$9=$Q29),$K30,IF($I30=1,BD29,""))))))))</f>
        <v/>
      </c>
      <c r="BE30" t="str">
        <f ca="1">IF($E29="","",IF($G30="",BE29,IF(AND($N30=1,BE$9&gt;$B$9),"",IF(AND($N30=1,BE$9&lt;=$B$9),LOOKUP(BE$9,$A$12:$A$111,$B$12:$B$111),IF(AND($I30=-1,BF$9=$Q29),"",IF($I30=-1,BF29,IF(AND($I30=1,BD$9=$Q29),$K30,IF($I30=1,BE29,""))))))))</f>
        <v/>
      </c>
      <c r="BF30" t="str">
        <f ca="1">IF($E29="","",IF($G30="",BF29,IF(AND($N30=1,BF$9&gt;$B$9),"",IF(AND($N30=1,BF$9&lt;=$B$9),LOOKUP(BF$9,$A$12:$A$111,$B$12:$B$111),IF(AND($I30=-1,BG$9=$Q29),"",IF($I30=-1,BG29,IF(AND($I30=1,BE$9=$Q29),$K30,IF($I30=1,BF29,""))))))))</f>
        <v/>
      </c>
      <c r="BG30" t="str">
        <f ca="1">IF($E29="","",IF($G30="",BG29,IF(AND($N30=1,BG$9&gt;$B$9),"",IF(AND($N30=1,BG$9&lt;=$B$9),LOOKUP(BG$9,$A$12:$A$111,$B$12:$B$111),IF(AND($I30=-1,BH$9=$Q29),"",IF($I30=-1,BH29,IF(AND($I30=1,BF$9=$Q29),$K30,IF($I30=1,BG29,""))))))))</f>
        <v/>
      </c>
      <c r="BH30" t="str">
        <f ca="1">IF($E29="","",IF($G30="",BH29,IF(AND($N30=1,BH$9&gt;$B$9),"",IF(AND($N30=1,BH$9&lt;=$B$9),LOOKUP(BH$9,$A$12:$A$111,$B$12:$B$111),IF(AND($I30=-1,BI$9=$Q29),"",IF($I30=-1,BI29,IF(AND($I30=1,BG$9=$Q29),$K30,IF($I30=1,BH29,""))))))))</f>
        <v/>
      </c>
      <c r="BI30" t="str">
        <f ca="1">IF($E29="","",IF($G30="",BI29,IF(AND($N30=1,BI$9&gt;$B$9),"",IF(AND($N30=1,BI$9&lt;=$B$9),LOOKUP(BI$9,$A$12:$A$111,$B$12:$B$111),IF(AND($I30=-1,BJ$9=$Q29),"",IF($I30=-1,BJ29,IF(AND($I30=1,BH$9=$Q29),$K30,IF($I30=1,BI29,""))))))))</f>
        <v/>
      </c>
      <c r="BJ30" t="str">
        <f ca="1">IF($E29="","",IF($G30="",BJ29,IF(AND($N30=1,BJ$9&gt;$B$9),"",IF(AND($N30=1,BJ$9&lt;=$B$9),LOOKUP(BJ$9,$A$12:$A$111,$B$12:$B$111),IF(AND($I30=-1,BK$9=$Q29),"",IF($I30=-1,BK29,IF(AND($I30=1,BI$9=$Q29),$K30,IF($I30=1,BJ29,""))))))))</f>
        <v/>
      </c>
      <c r="BK30" t="str">
        <f ca="1">IF($E29="","",IF($G30="",BK29,IF(AND($N30=1,BK$9&gt;$B$9),"",IF(AND($N30=1,BK$9&lt;=$B$9),LOOKUP(BK$9,$A$12:$A$111,$B$12:$B$111),IF(AND($I30=-1,BL$9=$Q29),"",IF($I30=-1,BL29,IF(AND($I30=1,BJ$9=$Q29),$K30,IF($I30=1,BK29,""))))))))</f>
        <v/>
      </c>
      <c r="BL30" t="str">
        <f ca="1">IF($E29="","",IF($G30="",BL29,IF(AND($N30=1,BL$9&gt;$B$9),"",IF(AND($N30=1,BL$9&lt;=$B$9),LOOKUP(BL$9,$A$12:$A$111,$B$12:$B$111),IF(AND($I30=-1,BM$9=$Q29),"",IF($I30=-1,BM29,IF(AND($I30=1,BK$9=$Q29),$K30,IF($I30=1,BL29,""))))))))</f>
        <v/>
      </c>
      <c r="BM30" t="str">
        <f ca="1">IF($E29="","",IF($G30="",BM29,IF(AND($N30=1,BM$9&gt;$B$9),"",IF(AND($N30=1,BM$9&lt;=$B$9),LOOKUP(BM$9,$A$12:$A$111,$B$12:$B$111),IF(AND($I30=-1,BN$9=$Q29),"",IF($I30=-1,BN29,IF(AND($I30=1,BL$9=$Q29),$K30,IF($I30=1,BM29,""))))))))</f>
        <v/>
      </c>
      <c r="BN30">
        <f ca="1">IF($E29="","",IF($G30="",BN29,IF(AND($N30=1,BN$9&gt;$B$9),"",IF(AND($N30=1,BN$9&lt;=$B$9),LOOKUP(BN$9,$A$12:$A$111,$B$12:$B$111),IF(AND($I30=-1,BO$9=$Q29),"",IF($I30=-1,BO29,IF(AND($I30=1,BM$9=$Q29),$K30,IF($I30=1,BN29,""))))))))</f>
        <v>0</v>
      </c>
      <c r="BO30">
        <f ca="1">IF($E29="","",IF($G30="",BO29,IF(AND($N30=1,BO$9&gt;$B$9),"",IF(AND($N30=1,BO$9&lt;=$B$9),LOOKUP(BO$9,$A$12:$A$111,$B$12:$B$111),IF(AND($I30=-1,BP$9=$Q29),"",IF($I30=-1,BP29,IF(AND($I30=1,BN$9=$Q29),$K30,IF($I30=1,BO29,""))))))))</f>
        <v>0</v>
      </c>
    </row>
    <row r="31" spans="1:67" x14ac:dyDescent="0.25">
      <c r="D31" s="4">
        <v>21</v>
      </c>
      <c r="E31" s="1">
        <f t="shared" ca="1" si="2"/>
        <v>7</v>
      </c>
      <c r="G31" t="str">
        <f ca="1">IF(E30="","",IF($B$3=Refs!$B$17,RevLab!F31,IF(AND(B$3="Last",H30="Zero"),G30,IF(B$3="Last",H30,IF(B$3="2nd last","",IF(AND(B$3="Opposite",H30="Zero"),G30,IF(AND(B$3="Opposite",H30="Red"),"Black",IF(AND(B$3="Opposite",H30="Black"),"Red",IF(AND(B$3="Opposite",H30="Odd"),"Even",IF(AND(B$3="Opposite",H30="Even"),"Odd",IF(AND(B$3="Opposite",H30="High"),"Low",IF(AND(B$3="Opposite",H30="Low"),"High",IF(COUNTIF(Refs!$E$5:$I$6,B$3)=1,RevLab!B$3,"")))))))))))))</f>
        <v>Low</v>
      </c>
      <c r="H31" t="str">
        <f ca="1">IF(E31="","",IF(B$2="Red/Black",LOOKUP(E31,Refs!D:D,Refs!F:F),IF(B$2="High/Low",LOOKUP(E31,Refs!D:D,Refs!H:H),IF(B$2="Odd/Even",LOOKUP(E31,Refs!D:D,Refs!J:J),""))))</f>
        <v>Low</v>
      </c>
      <c r="I31">
        <f t="shared" ca="1" si="3"/>
        <v>1</v>
      </c>
      <c r="J31">
        <f ca="1">IF(E30="","",IF(G31="","",IF(AND(Q30&gt;1,O30+P30&gt;=$B$4),$B$4,IF(Q30=1,O30,O30+P30))))</f>
        <v>7</v>
      </c>
      <c r="K31">
        <f t="shared" ca="1" si="4"/>
        <v>7</v>
      </c>
      <c r="L31">
        <f t="shared" ca="1" si="5"/>
        <v>-16</v>
      </c>
      <c r="M31">
        <f t="shared" ca="1" si="6"/>
        <v>14</v>
      </c>
      <c r="N31">
        <f ca="1">IF(E30="","",IF(OR(AND($A$6="Yes",$M31&gt;$M30),AND($A$8="Yes",$O30+$P30&gt;=$B$4),AND($Q30&lt;=2,$I31=-1)),1,0))</f>
        <v>0</v>
      </c>
      <c r="O31">
        <f ca="1">IF(E31="","",R31)</f>
        <v>3</v>
      </c>
      <c r="P31">
        <f ca="1">IF(E31="","",MAX(R31:DM31))</f>
        <v>7</v>
      </c>
      <c r="Q31" s="2">
        <f ca="1">IF(E31="","",COUNTIF(R31:DM31,"&gt;0"))</f>
        <v>3</v>
      </c>
      <c r="R31" s="4">
        <f ca="1">IF(E30="","",IF($G31="",R30,IF($N31=1,LOOKUP(R$9,$A$12:$A$111,$B$12:$B$111),IF(AND($I31=-1,S$9=$Q30),"",IF($I31=-1,S30,IF($I31=1,R30))))))</f>
        <v>3</v>
      </c>
      <c r="S31">
        <f ca="1">IF($E30="","",IF($G31="",S30,IF(AND($N31=1,S$9&gt;$B$9),"",IF(AND($N31=1,S$9&lt;=$B$9),LOOKUP(S$9,$A$12:$A$111,$B$12:$B$111),IF(AND($I31=-1,T$9=$Q30),"",IF($I31=-1,T30,IF(AND($I31=1,R$9=$Q30),$K31,IF($I31=1,S30,""))))))))</f>
        <v>4</v>
      </c>
      <c r="T31">
        <f ca="1">IF($E30="","",IF($G31="",T30,IF(AND($N31=1,T$9&gt;$B$9),"",IF(AND($N31=1,T$9&lt;=$B$9),LOOKUP(T$9,$A$12:$A$111,$B$12:$B$111),IF(AND($I31=-1,U$9=$Q30),"",IF($I31=-1,U30,IF(AND($I31=1,S$9=$Q30),$K31,IF($I31=1,T30,""))))))))</f>
        <v>7</v>
      </c>
      <c r="U31" t="str">
        <f ca="1">IF($E30="","",IF($G31="",U30,IF(AND($N31=1,U$9&gt;$B$9),"",IF(AND($N31=1,U$9&lt;=$B$9),LOOKUP(U$9,$A$12:$A$111,$B$12:$B$111),IF(AND($I31=-1,V$9=$Q30),"",IF($I31=-1,V30,IF(AND($I31=1,T$9=$Q30),$K31,IF($I31=1,U30,""))))))))</f>
        <v/>
      </c>
      <c r="V31" t="str">
        <f ca="1">IF($E30="","",IF($G31="",V30,IF(AND($N31=1,V$9&gt;$B$9),"",IF(AND($N31=1,V$9&lt;=$B$9),LOOKUP(V$9,$A$12:$A$111,$B$12:$B$111),IF(AND($I31=-1,W$9=$Q30),"",IF($I31=-1,W30,IF(AND($I31=1,U$9=$Q30),$K31,IF($I31=1,V30,""))))))))</f>
        <v/>
      </c>
      <c r="W31" t="str">
        <f ca="1">IF($E30="","",IF($G31="",W30,IF(AND($N31=1,W$9&gt;$B$9),"",IF(AND($N31=1,W$9&lt;=$B$9),LOOKUP(W$9,$A$12:$A$111,$B$12:$B$111),IF(AND($I31=-1,X$9=$Q30),"",IF($I31=-1,X30,IF(AND($I31=1,V$9=$Q30),$K31,IF($I31=1,W30,""))))))))</f>
        <v/>
      </c>
      <c r="X31" t="str">
        <f ca="1">IF($E30="","",IF($G31="",X30,IF(AND($N31=1,X$9&gt;$B$9),"",IF(AND($N31=1,X$9&lt;=$B$9),LOOKUP(X$9,$A$12:$A$111,$B$12:$B$111),IF(AND($I31=-1,Y$9=$Q30),"",IF($I31=-1,Y30,IF(AND($I31=1,W$9=$Q30),$K31,IF($I31=1,X30,""))))))))</f>
        <v/>
      </c>
      <c r="Y31" t="str">
        <f ca="1">IF($E30="","",IF($G31="",Y30,IF(AND($N31=1,Y$9&gt;$B$9),"",IF(AND($N31=1,Y$9&lt;=$B$9),LOOKUP(Y$9,$A$12:$A$111,$B$12:$B$111),IF(AND($I31=-1,Z$9=$Q30),"",IF($I31=-1,Z30,IF(AND($I31=1,X$9=$Q30),$K31,IF($I31=1,Y30,""))))))))</f>
        <v/>
      </c>
      <c r="Z31" t="str">
        <f ca="1">IF($E30="","",IF($G31="",Z30,IF(AND($N31=1,Z$9&gt;$B$9),"",IF(AND($N31=1,Z$9&lt;=$B$9),LOOKUP(Z$9,$A$12:$A$111,$B$12:$B$111),IF(AND($I31=-1,AA$9=$Q30),"",IF($I31=-1,AA30,IF(AND($I31=1,Y$9=$Q30),$K31,IF($I31=1,Z30,""))))))))</f>
        <v/>
      </c>
      <c r="AA31" t="str">
        <f ca="1">IF($E30="","",IF($G31="",AA30,IF(AND($N31=1,AA$9&gt;$B$9),"",IF(AND($N31=1,AA$9&lt;=$B$9),LOOKUP(AA$9,$A$12:$A$111,$B$12:$B$111),IF(AND($I31=-1,AB$9=$Q30),"",IF($I31=-1,AB30,IF(AND($I31=1,Z$9=$Q30),$K31,IF($I31=1,AA30,""))))))))</f>
        <v/>
      </c>
      <c r="AB31" t="str">
        <f ca="1">IF($E30="","",IF($G31="",AB30,IF(AND($N31=1,AB$9&gt;$B$9),"",IF(AND($N31=1,AB$9&lt;=$B$9),LOOKUP(AB$9,$A$12:$A$111,$B$12:$B$111),IF(AND($I31=-1,AC$9=$Q30),"",IF($I31=-1,AC30,IF(AND($I31=1,AA$9=$Q30),$K31,IF($I31=1,AB30,""))))))))</f>
        <v/>
      </c>
      <c r="AC31" t="str">
        <f ca="1">IF($E30="","",IF($G31="",AC30,IF(AND($N31=1,AC$9&gt;$B$9),"",IF(AND($N31=1,AC$9&lt;=$B$9),LOOKUP(AC$9,$A$12:$A$111,$B$12:$B$111),IF(AND($I31=-1,AD$9=$Q30),"",IF($I31=-1,AD30,IF(AND($I31=1,AB$9=$Q30),$K31,IF($I31=1,AC30,""))))))))</f>
        <v/>
      </c>
      <c r="AD31" t="str">
        <f ca="1">IF($E30="","",IF($G31="",AD30,IF(AND($N31=1,AD$9&gt;$B$9),"",IF(AND($N31=1,AD$9&lt;=$B$9),LOOKUP(AD$9,$A$12:$A$111,$B$12:$B$111),IF(AND($I31=-1,AE$9=$Q30),"",IF($I31=-1,AE30,IF(AND($I31=1,AC$9=$Q30),$K31,IF($I31=1,AD30,""))))))))</f>
        <v/>
      </c>
      <c r="AE31" t="str">
        <f ca="1">IF($E30="","",IF($G31="",AE30,IF(AND($N31=1,AE$9&gt;$B$9),"",IF(AND($N31=1,AE$9&lt;=$B$9),LOOKUP(AE$9,$A$12:$A$111,$B$12:$B$111),IF(AND($I31=-1,AF$9=$Q30),"",IF($I31=-1,AF30,IF(AND($I31=1,AD$9=$Q30),$K31,IF($I31=1,AE30,""))))))))</f>
        <v/>
      </c>
      <c r="AF31" t="str">
        <f ca="1">IF($E30="","",IF($G31="",AF30,IF(AND($N31=1,AF$9&gt;$B$9),"",IF(AND($N31=1,AF$9&lt;=$B$9),LOOKUP(AF$9,$A$12:$A$111,$B$12:$B$111),IF(AND($I31=-1,AG$9=$Q30),"",IF($I31=-1,AG30,IF(AND($I31=1,AE$9=$Q30),$K31,IF($I31=1,AF30,""))))))))</f>
        <v/>
      </c>
      <c r="AG31" t="str">
        <f ca="1">IF($E30="","",IF($G31="",AG30,IF(AND($N31=1,AG$9&gt;$B$9),"",IF(AND($N31=1,AG$9&lt;=$B$9),LOOKUP(AG$9,$A$12:$A$111,$B$12:$B$111),IF(AND($I31=-1,AH$9=$Q30),"",IF($I31=-1,AH30,IF(AND($I31=1,AF$9=$Q30),$K31,IF($I31=1,AG30,""))))))))</f>
        <v/>
      </c>
      <c r="AH31" t="str">
        <f ca="1">IF($E30="","",IF($G31="",AH30,IF(AND($N31=1,AH$9&gt;$B$9),"",IF(AND($N31=1,AH$9&lt;=$B$9),LOOKUP(AH$9,$A$12:$A$111,$B$12:$B$111),IF(AND($I31=-1,AI$9=$Q30),"",IF($I31=-1,AI30,IF(AND($I31=1,AG$9=$Q30),$K31,IF($I31=1,AH30,""))))))))</f>
        <v/>
      </c>
      <c r="AI31" t="str">
        <f ca="1">IF($E30="","",IF($G31="",AI30,IF(AND($N31=1,AI$9&gt;$B$9),"",IF(AND($N31=1,AI$9&lt;=$B$9),LOOKUP(AI$9,$A$12:$A$111,$B$12:$B$111),IF(AND($I31=-1,AJ$9=$Q30),"",IF($I31=-1,AJ30,IF(AND($I31=1,AH$9=$Q30),$K31,IF($I31=1,AI30,""))))))))</f>
        <v/>
      </c>
      <c r="AJ31" t="str">
        <f ca="1">IF($E30="","",IF($G31="",AJ30,IF(AND($N31=1,AJ$9&gt;$B$9),"",IF(AND($N31=1,AJ$9&lt;=$B$9),LOOKUP(AJ$9,$A$12:$A$111,$B$12:$B$111),IF(AND($I31=-1,AK$9=$Q30),"",IF($I31=-1,AK30,IF(AND($I31=1,AI$9=$Q30),$K31,IF($I31=1,AJ30,""))))))))</f>
        <v/>
      </c>
      <c r="AK31" t="str">
        <f ca="1">IF($E30="","",IF($G31="",AK30,IF(AND($N31=1,AK$9&gt;$B$9),"",IF(AND($N31=1,AK$9&lt;=$B$9),LOOKUP(AK$9,$A$12:$A$111,$B$12:$B$111),IF(AND($I31=-1,AL$9=$Q30),"",IF($I31=-1,AL30,IF(AND($I31=1,AJ$9=$Q30),$K31,IF($I31=1,AK30,""))))))))</f>
        <v/>
      </c>
      <c r="AL31" t="str">
        <f ca="1">IF($E30="","",IF($G31="",AL30,IF(AND($N31=1,AL$9&gt;$B$9),"",IF(AND($N31=1,AL$9&lt;=$B$9),LOOKUP(AL$9,$A$12:$A$111,$B$12:$B$111),IF(AND($I31=-1,AM$9=$Q30),"",IF($I31=-1,AM30,IF(AND($I31=1,AK$9=$Q30),$K31,IF($I31=1,AL30,""))))))))</f>
        <v/>
      </c>
      <c r="AM31" t="str">
        <f ca="1">IF($E30="","",IF($G31="",AM30,IF(AND($N31=1,AM$9&gt;$B$9),"",IF(AND($N31=1,AM$9&lt;=$B$9),LOOKUP(AM$9,$A$12:$A$111,$B$12:$B$111),IF(AND($I31=-1,AN$9=$Q30),"",IF($I31=-1,AN30,IF(AND($I31=1,AL$9=$Q30),$K31,IF($I31=1,AM30,""))))))))</f>
        <v/>
      </c>
      <c r="AN31" t="str">
        <f ca="1">IF($E30="","",IF($G31="",AN30,IF(AND($N31=1,AN$9&gt;$B$9),"",IF(AND($N31=1,AN$9&lt;=$B$9),LOOKUP(AN$9,$A$12:$A$111,$B$12:$B$111),IF(AND($I31=-1,AO$9=$Q30),"",IF($I31=-1,AO30,IF(AND($I31=1,AM$9=$Q30),$K31,IF($I31=1,AN30,""))))))))</f>
        <v/>
      </c>
      <c r="AO31" t="str">
        <f ca="1">IF($E30="","",IF($G31="",AO30,IF(AND($N31=1,AO$9&gt;$B$9),"",IF(AND($N31=1,AO$9&lt;=$B$9),LOOKUP(AO$9,$A$12:$A$111,$B$12:$B$111),IF(AND($I31=-1,AP$9=$Q30),"",IF($I31=-1,AP30,IF(AND($I31=1,AN$9=$Q30),$K31,IF($I31=1,AO30,""))))))))</f>
        <v/>
      </c>
      <c r="AP31" t="str">
        <f ca="1">IF($E30="","",IF($G31="",AP30,IF(AND($N31=1,AP$9&gt;$B$9),"",IF(AND($N31=1,AP$9&lt;=$B$9),LOOKUP(AP$9,$A$12:$A$111,$B$12:$B$111),IF(AND($I31=-1,AQ$9=$Q30),"",IF($I31=-1,AQ30,IF(AND($I31=1,AO$9=$Q30),$K31,IF($I31=1,AP30,""))))))))</f>
        <v/>
      </c>
      <c r="AQ31" t="str">
        <f ca="1">IF($E30="","",IF($G31="",AQ30,IF(AND($N31=1,AQ$9&gt;$B$9),"",IF(AND($N31=1,AQ$9&lt;=$B$9),LOOKUP(AQ$9,$A$12:$A$111,$B$12:$B$111),IF(AND($I31=-1,AR$9=$Q30),"",IF($I31=-1,AR30,IF(AND($I31=1,AP$9=$Q30),$K31,IF($I31=1,AQ30,""))))))))</f>
        <v/>
      </c>
      <c r="AR31" t="str">
        <f ca="1">IF($E30="","",IF($G31="",AR30,IF(AND($N31=1,AR$9&gt;$B$9),"",IF(AND($N31=1,AR$9&lt;=$B$9),LOOKUP(AR$9,$A$12:$A$111,$B$12:$B$111),IF(AND($I31=-1,AS$9=$Q30),"",IF($I31=-1,AS30,IF(AND($I31=1,AQ$9=$Q30),$K31,IF($I31=1,AR30,""))))))))</f>
        <v/>
      </c>
      <c r="AS31" t="str">
        <f ca="1">IF($E30="","",IF($G31="",AS30,IF(AND($N31=1,AS$9&gt;$B$9),"",IF(AND($N31=1,AS$9&lt;=$B$9),LOOKUP(AS$9,$A$12:$A$111,$B$12:$B$111),IF(AND($I31=-1,AT$9=$Q30),"",IF($I31=-1,AT30,IF(AND($I31=1,AR$9=$Q30),$K31,IF($I31=1,AS30,""))))))))</f>
        <v/>
      </c>
      <c r="AT31" t="str">
        <f ca="1">IF($E30="","",IF($G31="",AT30,IF(AND($N31=1,AT$9&gt;$B$9),"",IF(AND($N31=1,AT$9&lt;=$B$9),LOOKUP(AT$9,$A$12:$A$111,$B$12:$B$111),IF(AND($I31=-1,AU$9=$Q30),"",IF($I31=-1,AU30,IF(AND($I31=1,AS$9=$Q30),$K31,IF($I31=1,AT30,""))))))))</f>
        <v/>
      </c>
      <c r="AU31" t="str">
        <f ca="1">IF($E30="","",IF($G31="",AU30,IF(AND($N31=1,AU$9&gt;$B$9),"",IF(AND($N31=1,AU$9&lt;=$B$9),LOOKUP(AU$9,$A$12:$A$111,$B$12:$B$111),IF(AND($I31=-1,AV$9=$Q30),"",IF($I31=-1,AV30,IF(AND($I31=1,AT$9=$Q30),$K31,IF($I31=1,AU30,""))))))))</f>
        <v/>
      </c>
      <c r="AV31" t="str">
        <f ca="1">IF($E30="","",IF($G31="",AV30,IF(AND($N31=1,AV$9&gt;$B$9),"",IF(AND($N31=1,AV$9&lt;=$B$9),LOOKUP(AV$9,$A$12:$A$111,$B$12:$B$111),IF(AND($I31=-1,AW$9=$Q30),"",IF($I31=-1,AW30,IF(AND($I31=1,AU$9=$Q30),$K31,IF($I31=1,AV30,""))))))))</f>
        <v/>
      </c>
      <c r="AW31" t="str">
        <f ca="1">IF($E30="","",IF($G31="",AW30,IF(AND($N31=1,AW$9&gt;$B$9),"",IF(AND($N31=1,AW$9&lt;=$B$9),LOOKUP(AW$9,$A$12:$A$111,$B$12:$B$111),IF(AND($I31=-1,AX$9=$Q30),"",IF($I31=-1,AX30,IF(AND($I31=1,AV$9=$Q30),$K31,IF($I31=1,AW30,""))))))))</f>
        <v/>
      </c>
      <c r="AX31" t="str">
        <f ca="1">IF($E30="","",IF($G31="",AX30,IF(AND($N31=1,AX$9&gt;$B$9),"",IF(AND($N31=1,AX$9&lt;=$B$9),LOOKUP(AX$9,$A$12:$A$111,$B$12:$B$111),IF(AND($I31=-1,AY$9=$Q30),"",IF($I31=-1,AY30,IF(AND($I31=1,AW$9=$Q30),$K31,IF($I31=1,AX30,""))))))))</f>
        <v/>
      </c>
      <c r="AY31" t="str">
        <f ca="1">IF($E30="","",IF($G31="",AY30,IF(AND($N31=1,AY$9&gt;$B$9),"",IF(AND($N31=1,AY$9&lt;=$B$9),LOOKUP(AY$9,$A$12:$A$111,$B$12:$B$111),IF(AND($I31=-1,AZ$9=$Q30),"",IF($I31=-1,AZ30,IF(AND($I31=1,AX$9=$Q30),$K31,IF($I31=1,AY30,""))))))))</f>
        <v/>
      </c>
      <c r="AZ31" t="str">
        <f ca="1">IF($E30="","",IF($G31="",AZ30,IF(AND($N31=1,AZ$9&gt;$B$9),"",IF(AND($N31=1,AZ$9&lt;=$B$9),LOOKUP(AZ$9,$A$12:$A$111,$B$12:$B$111),IF(AND($I31=-1,BA$9=$Q30),"",IF($I31=-1,BA30,IF(AND($I31=1,AY$9=$Q30),$K31,IF($I31=1,AZ30,""))))))))</f>
        <v/>
      </c>
      <c r="BA31" t="str">
        <f ca="1">IF($E30="","",IF($G31="",BA30,IF(AND($N31=1,BA$9&gt;$B$9),"",IF(AND($N31=1,BA$9&lt;=$B$9),LOOKUP(BA$9,$A$12:$A$111,$B$12:$B$111),IF(AND($I31=-1,BB$9=$Q30),"",IF($I31=-1,BB30,IF(AND($I31=1,AZ$9=$Q30),$K31,IF($I31=1,BA30,""))))))))</f>
        <v/>
      </c>
      <c r="BB31" t="str">
        <f ca="1">IF($E30="","",IF($G31="",BB30,IF(AND($N31=1,BB$9&gt;$B$9),"",IF(AND($N31=1,BB$9&lt;=$B$9),LOOKUP(BB$9,$A$12:$A$111,$B$12:$B$111),IF(AND($I31=-1,BC$9=$Q30),"",IF($I31=-1,BC30,IF(AND($I31=1,BA$9=$Q30),$K31,IF($I31=1,BB30,""))))))))</f>
        <v/>
      </c>
      <c r="BC31" t="str">
        <f ca="1">IF($E30="","",IF($G31="",BC30,IF(AND($N31=1,BC$9&gt;$B$9),"",IF(AND($N31=1,BC$9&lt;=$B$9),LOOKUP(BC$9,$A$12:$A$111,$B$12:$B$111),IF(AND($I31=-1,BD$9=$Q30),"",IF($I31=-1,BD30,IF(AND($I31=1,BB$9=$Q30),$K31,IF($I31=1,BC30,""))))))))</f>
        <v/>
      </c>
      <c r="BD31" t="str">
        <f ca="1">IF($E30="","",IF($G31="",BD30,IF(AND($N31=1,BD$9&gt;$B$9),"",IF(AND($N31=1,BD$9&lt;=$B$9),LOOKUP(BD$9,$A$12:$A$111,$B$12:$B$111),IF(AND($I31=-1,BE$9=$Q30),"",IF($I31=-1,BE30,IF(AND($I31=1,BC$9=$Q30),$K31,IF($I31=1,BD30,""))))))))</f>
        <v/>
      </c>
      <c r="BE31" t="str">
        <f ca="1">IF($E30="","",IF($G31="",BE30,IF(AND($N31=1,BE$9&gt;$B$9),"",IF(AND($N31=1,BE$9&lt;=$B$9),LOOKUP(BE$9,$A$12:$A$111,$B$12:$B$111),IF(AND($I31=-1,BF$9=$Q30),"",IF($I31=-1,BF30,IF(AND($I31=1,BD$9=$Q30),$K31,IF($I31=1,BE30,""))))))))</f>
        <v/>
      </c>
      <c r="BF31" t="str">
        <f ca="1">IF($E30="","",IF($G31="",BF30,IF(AND($N31=1,BF$9&gt;$B$9),"",IF(AND($N31=1,BF$9&lt;=$B$9),LOOKUP(BF$9,$A$12:$A$111,$B$12:$B$111),IF(AND($I31=-1,BG$9=$Q30),"",IF($I31=-1,BG30,IF(AND($I31=1,BE$9=$Q30),$K31,IF($I31=1,BF30,""))))))))</f>
        <v/>
      </c>
      <c r="BG31" t="str">
        <f ca="1">IF($E30="","",IF($G31="",BG30,IF(AND($N31=1,BG$9&gt;$B$9),"",IF(AND($N31=1,BG$9&lt;=$B$9),LOOKUP(BG$9,$A$12:$A$111,$B$12:$B$111),IF(AND($I31=-1,BH$9=$Q30),"",IF($I31=-1,BH30,IF(AND($I31=1,BF$9=$Q30),$K31,IF($I31=1,BG30,""))))))))</f>
        <v/>
      </c>
      <c r="BH31" t="str">
        <f ca="1">IF($E30="","",IF($G31="",BH30,IF(AND($N31=1,BH$9&gt;$B$9),"",IF(AND($N31=1,BH$9&lt;=$B$9),LOOKUP(BH$9,$A$12:$A$111,$B$12:$B$111),IF(AND($I31=-1,BI$9=$Q30),"",IF($I31=-1,BI30,IF(AND($I31=1,BG$9=$Q30),$K31,IF($I31=1,BH30,""))))))))</f>
        <v/>
      </c>
      <c r="BI31" t="str">
        <f ca="1">IF($E30="","",IF($G31="",BI30,IF(AND($N31=1,BI$9&gt;$B$9),"",IF(AND($N31=1,BI$9&lt;=$B$9),LOOKUP(BI$9,$A$12:$A$111,$B$12:$B$111),IF(AND($I31=-1,BJ$9=$Q30),"",IF($I31=-1,BJ30,IF(AND($I31=1,BH$9=$Q30),$K31,IF($I31=1,BI30,""))))))))</f>
        <v/>
      </c>
      <c r="BJ31" t="str">
        <f ca="1">IF($E30="","",IF($G31="",BJ30,IF(AND($N31=1,BJ$9&gt;$B$9),"",IF(AND($N31=1,BJ$9&lt;=$B$9),LOOKUP(BJ$9,$A$12:$A$111,$B$12:$B$111),IF(AND($I31=-1,BK$9=$Q30),"",IF($I31=-1,BK30,IF(AND($I31=1,BI$9=$Q30),$K31,IF($I31=1,BJ30,""))))))))</f>
        <v/>
      </c>
      <c r="BK31" t="str">
        <f ca="1">IF($E30="","",IF($G31="",BK30,IF(AND($N31=1,BK$9&gt;$B$9),"",IF(AND($N31=1,BK$9&lt;=$B$9),LOOKUP(BK$9,$A$12:$A$111,$B$12:$B$111),IF(AND($I31=-1,BL$9=$Q30),"",IF($I31=-1,BL30,IF(AND($I31=1,BJ$9=$Q30),$K31,IF($I31=1,BK30,""))))))))</f>
        <v/>
      </c>
      <c r="BL31" t="str">
        <f ca="1">IF($E30="","",IF($G31="",BL30,IF(AND($N31=1,BL$9&gt;$B$9),"",IF(AND($N31=1,BL$9&lt;=$B$9),LOOKUP(BL$9,$A$12:$A$111,$B$12:$B$111),IF(AND($I31=-1,BM$9=$Q30),"",IF($I31=-1,BM30,IF(AND($I31=1,BK$9=$Q30),$K31,IF($I31=1,BL30,""))))))))</f>
        <v/>
      </c>
      <c r="BM31" t="str">
        <f ca="1">IF($E30="","",IF($G31="",BM30,IF(AND($N31=1,BM$9&gt;$B$9),"",IF(AND($N31=1,BM$9&lt;=$B$9),LOOKUP(BM$9,$A$12:$A$111,$B$12:$B$111),IF(AND($I31=-1,BN$9=$Q30),"",IF($I31=-1,BN30,IF(AND($I31=1,BL$9=$Q30),$K31,IF($I31=1,BM30,""))))))))</f>
        <v/>
      </c>
      <c r="BN31">
        <f ca="1">IF($E30="","",IF($G31="",BN30,IF(AND($N31=1,BN$9&gt;$B$9),"",IF(AND($N31=1,BN$9&lt;=$B$9),LOOKUP(BN$9,$A$12:$A$111,$B$12:$B$111),IF(AND($I31=-1,BO$9=$Q30),"",IF($I31=-1,BO30,IF(AND($I31=1,BM$9=$Q30),$K31,IF($I31=1,BN30,""))))))))</f>
        <v>0</v>
      </c>
      <c r="BO31">
        <f ca="1">IF($E30="","",IF($G31="",BO30,IF(AND($N31=1,BO$9&gt;$B$9),"",IF(AND($N31=1,BO$9&lt;=$B$9),LOOKUP(BO$9,$A$12:$A$111,$B$12:$B$111),IF(AND($I31=-1,BP$9=$Q30),"",IF($I31=-1,BP30,IF(AND($I31=1,BN$9=$Q30),$K31,IF($I31=1,BO30,""))))))))</f>
        <v>0</v>
      </c>
    </row>
    <row r="32" spans="1:67" x14ac:dyDescent="0.25">
      <c r="D32" s="4">
        <v>22</v>
      </c>
      <c r="E32" s="1">
        <f t="shared" ca="1" si="2"/>
        <v>28</v>
      </c>
      <c r="G32" t="str">
        <f ca="1">IF(E31="","",IF($B$3=Refs!$B$17,RevLab!F32,IF(AND(B$3="Last",H31="Zero"),G31,IF(B$3="Last",H31,IF(B$3="2nd last","",IF(AND(B$3="Opposite",H31="Zero"),G31,IF(AND(B$3="Opposite",H31="Red"),"Black",IF(AND(B$3="Opposite",H31="Black"),"Red",IF(AND(B$3="Opposite",H31="Odd"),"Even",IF(AND(B$3="Opposite",H31="Even"),"Odd",IF(AND(B$3="Opposite",H31="High"),"Low",IF(AND(B$3="Opposite",H31="Low"),"High",IF(COUNTIF(Refs!$E$5:$I$6,B$3)=1,RevLab!B$3,"")))))))))))))</f>
        <v>Low</v>
      </c>
      <c r="H32" t="str">
        <f ca="1">IF(E32="","",IF(B$2="Red/Black",LOOKUP(E32,Refs!D:D,Refs!F:F),IF(B$2="High/Low",LOOKUP(E32,Refs!D:D,Refs!H:H),IF(B$2="Odd/Even",LOOKUP(E32,Refs!D:D,Refs!J:J),""))))</f>
        <v>High</v>
      </c>
      <c r="I32">
        <f t="shared" ca="1" si="3"/>
        <v>-1</v>
      </c>
      <c r="J32">
        <f ca="1">IF(E31="","",IF(G32="","",IF(AND(Q31&gt;1,O31+P31&gt;=$B$4),$B$4,IF(Q31=1,O31,O31+P31))))</f>
        <v>10</v>
      </c>
      <c r="K32">
        <f t="shared" ca="1" si="4"/>
        <v>-10</v>
      </c>
      <c r="L32">
        <f t="shared" ca="1" si="5"/>
        <v>-26</v>
      </c>
      <c r="M32">
        <f t="shared" ca="1" si="6"/>
        <v>14</v>
      </c>
      <c r="N32">
        <f ca="1">IF(E31="","",IF(OR(AND($A$6="Yes",$M32&gt;$M31),AND($A$8="Yes",$O31+$P31&gt;=$B$4),AND($Q31&lt;=2,$I32=-1)),1,0))</f>
        <v>0</v>
      </c>
      <c r="O32">
        <f ca="1">IF(E32="","",R32)</f>
        <v>4</v>
      </c>
      <c r="P32">
        <f ca="1">IF(E32="","",MAX(R32:DM32))</f>
        <v>4</v>
      </c>
      <c r="Q32" s="2">
        <f ca="1">IF(E32="","",COUNTIF(R32:DM32,"&gt;0"))</f>
        <v>1</v>
      </c>
      <c r="R32" s="4">
        <f ca="1">IF(E31="","",IF($G32="",R31,IF($N32=1,LOOKUP(R$9,$A$12:$A$111,$B$12:$B$111),IF(AND($I32=-1,S$9=$Q31),"",IF($I32=-1,S31,IF($I32=1,R31))))))</f>
        <v>4</v>
      </c>
      <c r="S32" t="str">
        <f ca="1">IF($E31="","",IF($G32="",S31,IF(AND($N32=1,S$9&gt;$B$9),"",IF(AND($N32=1,S$9&lt;=$B$9),LOOKUP(S$9,$A$12:$A$111,$B$12:$B$111),IF(AND($I32=-1,T$9=$Q31),"",IF($I32=-1,T31,IF(AND($I32=1,R$9=$Q31),$K32,IF($I32=1,S31,""))))))))</f>
        <v/>
      </c>
      <c r="T32" t="str">
        <f ca="1">IF($E31="","",IF($G32="",T31,IF(AND($N32=1,T$9&gt;$B$9),"",IF(AND($N32=1,T$9&lt;=$B$9),LOOKUP(T$9,$A$12:$A$111,$B$12:$B$111),IF(AND($I32=-1,U$9=$Q31),"",IF($I32=-1,U31,IF(AND($I32=1,S$9=$Q31),$K32,IF($I32=1,T31,""))))))))</f>
        <v/>
      </c>
      <c r="U32" t="str">
        <f ca="1">IF($E31="","",IF($G32="",U31,IF(AND($N32=1,U$9&gt;$B$9),"",IF(AND($N32=1,U$9&lt;=$B$9),LOOKUP(U$9,$A$12:$A$111,$B$12:$B$111),IF(AND($I32=-1,V$9=$Q31),"",IF($I32=-1,V31,IF(AND($I32=1,T$9=$Q31),$K32,IF($I32=1,U31,""))))))))</f>
        <v/>
      </c>
      <c r="V32" t="str">
        <f ca="1">IF($E31="","",IF($G32="",V31,IF(AND($N32=1,V$9&gt;$B$9),"",IF(AND($N32=1,V$9&lt;=$B$9),LOOKUP(V$9,$A$12:$A$111,$B$12:$B$111),IF(AND($I32=-1,W$9=$Q31),"",IF($I32=-1,W31,IF(AND($I32=1,U$9=$Q31),$K32,IF($I32=1,V31,""))))))))</f>
        <v/>
      </c>
      <c r="W32" t="str">
        <f ca="1">IF($E31="","",IF($G32="",W31,IF(AND($N32=1,W$9&gt;$B$9),"",IF(AND($N32=1,W$9&lt;=$B$9),LOOKUP(W$9,$A$12:$A$111,$B$12:$B$111),IF(AND($I32=-1,X$9=$Q31),"",IF($I32=-1,X31,IF(AND($I32=1,V$9=$Q31),$K32,IF($I32=1,W31,""))))))))</f>
        <v/>
      </c>
      <c r="X32" t="str">
        <f ca="1">IF($E31="","",IF($G32="",X31,IF(AND($N32=1,X$9&gt;$B$9),"",IF(AND($N32=1,X$9&lt;=$B$9),LOOKUP(X$9,$A$12:$A$111,$B$12:$B$111),IF(AND($I32=-1,Y$9=$Q31),"",IF($I32=-1,Y31,IF(AND($I32=1,W$9=$Q31),$K32,IF($I32=1,X31,""))))))))</f>
        <v/>
      </c>
      <c r="Y32" t="str">
        <f ca="1">IF($E31="","",IF($G32="",Y31,IF(AND($N32=1,Y$9&gt;$B$9),"",IF(AND($N32=1,Y$9&lt;=$B$9),LOOKUP(Y$9,$A$12:$A$111,$B$12:$B$111),IF(AND($I32=-1,Z$9=$Q31),"",IF($I32=-1,Z31,IF(AND($I32=1,X$9=$Q31),$K32,IF($I32=1,Y31,""))))))))</f>
        <v/>
      </c>
      <c r="Z32" t="str">
        <f ca="1">IF($E31="","",IF($G32="",Z31,IF(AND($N32=1,Z$9&gt;$B$9),"",IF(AND($N32=1,Z$9&lt;=$B$9),LOOKUP(Z$9,$A$12:$A$111,$B$12:$B$111),IF(AND($I32=-1,AA$9=$Q31),"",IF($I32=-1,AA31,IF(AND($I32=1,Y$9=$Q31),$K32,IF($I32=1,Z31,""))))))))</f>
        <v/>
      </c>
      <c r="AA32" t="str">
        <f ca="1">IF($E31="","",IF($G32="",AA31,IF(AND($N32=1,AA$9&gt;$B$9),"",IF(AND($N32=1,AA$9&lt;=$B$9),LOOKUP(AA$9,$A$12:$A$111,$B$12:$B$111),IF(AND($I32=-1,AB$9=$Q31),"",IF($I32=-1,AB31,IF(AND($I32=1,Z$9=$Q31),$K32,IF($I32=1,AA31,""))))))))</f>
        <v/>
      </c>
      <c r="AB32" t="str">
        <f ca="1">IF($E31="","",IF($G32="",AB31,IF(AND($N32=1,AB$9&gt;$B$9),"",IF(AND($N32=1,AB$9&lt;=$B$9),LOOKUP(AB$9,$A$12:$A$111,$B$12:$B$111),IF(AND($I32=-1,AC$9=$Q31),"",IF($I32=-1,AC31,IF(AND($I32=1,AA$9=$Q31),$K32,IF($I32=1,AB31,""))))))))</f>
        <v/>
      </c>
      <c r="AC32" t="str">
        <f ca="1">IF($E31="","",IF($G32="",AC31,IF(AND($N32=1,AC$9&gt;$B$9),"",IF(AND($N32=1,AC$9&lt;=$B$9),LOOKUP(AC$9,$A$12:$A$111,$B$12:$B$111),IF(AND($I32=-1,AD$9=$Q31),"",IF($I32=-1,AD31,IF(AND($I32=1,AB$9=$Q31),$K32,IF($I32=1,AC31,""))))))))</f>
        <v/>
      </c>
      <c r="AD32" t="str">
        <f ca="1">IF($E31="","",IF($G32="",AD31,IF(AND($N32=1,AD$9&gt;$B$9),"",IF(AND($N32=1,AD$9&lt;=$B$9),LOOKUP(AD$9,$A$12:$A$111,$B$12:$B$111),IF(AND($I32=-1,AE$9=$Q31),"",IF($I32=-1,AE31,IF(AND($I32=1,AC$9=$Q31),$K32,IF($I32=1,AD31,""))))))))</f>
        <v/>
      </c>
      <c r="AE32" t="str">
        <f ca="1">IF($E31="","",IF($G32="",AE31,IF(AND($N32=1,AE$9&gt;$B$9),"",IF(AND($N32=1,AE$9&lt;=$B$9),LOOKUP(AE$9,$A$12:$A$111,$B$12:$B$111),IF(AND($I32=-1,AF$9=$Q31),"",IF($I32=-1,AF31,IF(AND($I32=1,AD$9=$Q31),$K32,IF($I32=1,AE31,""))))))))</f>
        <v/>
      </c>
      <c r="AF32" t="str">
        <f ca="1">IF($E31="","",IF($G32="",AF31,IF(AND($N32=1,AF$9&gt;$B$9),"",IF(AND($N32=1,AF$9&lt;=$B$9),LOOKUP(AF$9,$A$12:$A$111,$B$12:$B$111),IF(AND($I32=-1,AG$9=$Q31),"",IF($I32=-1,AG31,IF(AND($I32=1,AE$9=$Q31),$K32,IF($I32=1,AF31,""))))))))</f>
        <v/>
      </c>
      <c r="AG32" t="str">
        <f ca="1">IF($E31="","",IF($G32="",AG31,IF(AND($N32=1,AG$9&gt;$B$9),"",IF(AND($N32=1,AG$9&lt;=$B$9),LOOKUP(AG$9,$A$12:$A$111,$B$12:$B$111),IF(AND($I32=-1,AH$9=$Q31),"",IF($I32=-1,AH31,IF(AND($I32=1,AF$9=$Q31),$K32,IF($I32=1,AG31,""))))))))</f>
        <v/>
      </c>
      <c r="AH32" t="str">
        <f ca="1">IF($E31="","",IF($G32="",AH31,IF(AND($N32=1,AH$9&gt;$B$9),"",IF(AND($N32=1,AH$9&lt;=$B$9),LOOKUP(AH$9,$A$12:$A$111,$B$12:$B$111),IF(AND($I32=-1,AI$9=$Q31),"",IF($I32=-1,AI31,IF(AND($I32=1,AG$9=$Q31),$K32,IF($I32=1,AH31,""))))))))</f>
        <v/>
      </c>
      <c r="AI32" t="str">
        <f ca="1">IF($E31="","",IF($G32="",AI31,IF(AND($N32=1,AI$9&gt;$B$9),"",IF(AND($N32=1,AI$9&lt;=$B$9),LOOKUP(AI$9,$A$12:$A$111,$B$12:$B$111),IF(AND($I32=-1,AJ$9=$Q31),"",IF($I32=-1,AJ31,IF(AND($I32=1,AH$9=$Q31),$K32,IF($I32=1,AI31,""))))))))</f>
        <v/>
      </c>
      <c r="AJ32" t="str">
        <f ca="1">IF($E31="","",IF($G32="",AJ31,IF(AND($N32=1,AJ$9&gt;$B$9),"",IF(AND($N32=1,AJ$9&lt;=$B$9),LOOKUP(AJ$9,$A$12:$A$111,$B$12:$B$111),IF(AND($I32=-1,AK$9=$Q31),"",IF($I32=-1,AK31,IF(AND($I32=1,AI$9=$Q31),$K32,IF($I32=1,AJ31,""))))))))</f>
        <v/>
      </c>
      <c r="AK32" t="str">
        <f ca="1">IF($E31="","",IF($G32="",AK31,IF(AND($N32=1,AK$9&gt;$B$9),"",IF(AND($N32=1,AK$9&lt;=$B$9),LOOKUP(AK$9,$A$12:$A$111,$B$12:$B$111),IF(AND($I32=-1,AL$9=$Q31),"",IF($I32=-1,AL31,IF(AND($I32=1,AJ$9=$Q31),$K32,IF($I32=1,AK31,""))))))))</f>
        <v/>
      </c>
      <c r="AL32" t="str">
        <f ca="1">IF($E31="","",IF($G32="",AL31,IF(AND($N32=1,AL$9&gt;$B$9),"",IF(AND($N32=1,AL$9&lt;=$B$9),LOOKUP(AL$9,$A$12:$A$111,$B$12:$B$111),IF(AND($I32=-1,AM$9=$Q31),"",IF($I32=-1,AM31,IF(AND($I32=1,AK$9=$Q31),$K32,IF($I32=1,AL31,""))))))))</f>
        <v/>
      </c>
      <c r="AM32" t="str">
        <f ca="1">IF($E31="","",IF($G32="",AM31,IF(AND($N32=1,AM$9&gt;$B$9),"",IF(AND($N32=1,AM$9&lt;=$B$9),LOOKUP(AM$9,$A$12:$A$111,$B$12:$B$111),IF(AND($I32=-1,AN$9=$Q31),"",IF($I32=-1,AN31,IF(AND($I32=1,AL$9=$Q31),$K32,IF($I32=1,AM31,""))))))))</f>
        <v/>
      </c>
      <c r="AN32" t="str">
        <f ca="1">IF($E31="","",IF($G32="",AN31,IF(AND($N32=1,AN$9&gt;$B$9),"",IF(AND($N32=1,AN$9&lt;=$B$9),LOOKUP(AN$9,$A$12:$A$111,$B$12:$B$111),IF(AND($I32=-1,AO$9=$Q31),"",IF($I32=-1,AO31,IF(AND($I32=1,AM$9=$Q31),$K32,IF($I32=1,AN31,""))))))))</f>
        <v/>
      </c>
      <c r="AO32" t="str">
        <f ca="1">IF($E31="","",IF($G32="",AO31,IF(AND($N32=1,AO$9&gt;$B$9),"",IF(AND($N32=1,AO$9&lt;=$B$9),LOOKUP(AO$9,$A$12:$A$111,$B$12:$B$111),IF(AND($I32=-1,AP$9=$Q31),"",IF($I32=-1,AP31,IF(AND($I32=1,AN$9=$Q31),$K32,IF($I32=1,AO31,""))))))))</f>
        <v/>
      </c>
      <c r="AP32" t="str">
        <f ca="1">IF($E31="","",IF($G32="",AP31,IF(AND($N32=1,AP$9&gt;$B$9),"",IF(AND($N32=1,AP$9&lt;=$B$9),LOOKUP(AP$9,$A$12:$A$111,$B$12:$B$111),IF(AND($I32=-1,AQ$9=$Q31),"",IF($I32=-1,AQ31,IF(AND($I32=1,AO$9=$Q31),$K32,IF($I32=1,AP31,""))))))))</f>
        <v/>
      </c>
      <c r="AQ32" t="str">
        <f ca="1">IF($E31="","",IF($G32="",AQ31,IF(AND($N32=1,AQ$9&gt;$B$9),"",IF(AND($N32=1,AQ$9&lt;=$B$9),LOOKUP(AQ$9,$A$12:$A$111,$B$12:$B$111),IF(AND($I32=-1,AR$9=$Q31),"",IF($I32=-1,AR31,IF(AND($I32=1,AP$9=$Q31),$K32,IF($I32=1,AQ31,""))))))))</f>
        <v/>
      </c>
      <c r="AR32" t="str">
        <f ca="1">IF($E31="","",IF($G32="",AR31,IF(AND($N32=1,AR$9&gt;$B$9),"",IF(AND($N32=1,AR$9&lt;=$B$9),LOOKUP(AR$9,$A$12:$A$111,$B$12:$B$111),IF(AND($I32=-1,AS$9=$Q31),"",IF($I32=-1,AS31,IF(AND($I32=1,AQ$9=$Q31),$K32,IF($I32=1,AR31,""))))))))</f>
        <v/>
      </c>
      <c r="AS32" t="str">
        <f ca="1">IF($E31="","",IF($G32="",AS31,IF(AND($N32=1,AS$9&gt;$B$9),"",IF(AND($N32=1,AS$9&lt;=$B$9),LOOKUP(AS$9,$A$12:$A$111,$B$12:$B$111),IF(AND($I32=-1,AT$9=$Q31),"",IF($I32=-1,AT31,IF(AND($I32=1,AR$9=$Q31),$K32,IF($I32=1,AS31,""))))))))</f>
        <v/>
      </c>
      <c r="AT32" t="str">
        <f ca="1">IF($E31="","",IF($G32="",AT31,IF(AND($N32=1,AT$9&gt;$B$9),"",IF(AND($N32=1,AT$9&lt;=$B$9),LOOKUP(AT$9,$A$12:$A$111,$B$12:$B$111),IF(AND($I32=-1,AU$9=$Q31),"",IF($I32=-1,AU31,IF(AND($I32=1,AS$9=$Q31),$K32,IF($I32=1,AT31,""))))))))</f>
        <v/>
      </c>
      <c r="AU32" t="str">
        <f ca="1">IF($E31="","",IF($G32="",AU31,IF(AND($N32=1,AU$9&gt;$B$9),"",IF(AND($N32=1,AU$9&lt;=$B$9),LOOKUP(AU$9,$A$12:$A$111,$B$12:$B$111),IF(AND($I32=-1,AV$9=$Q31),"",IF($I32=-1,AV31,IF(AND($I32=1,AT$9=$Q31),$K32,IF($I32=1,AU31,""))))))))</f>
        <v/>
      </c>
      <c r="AV32" t="str">
        <f ca="1">IF($E31="","",IF($G32="",AV31,IF(AND($N32=1,AV$9&gt;$B$9),"",IF(AND($N32=1,AV$9&lt;=$B$9),LOOKUP(AV$9,$A$12:$A$111,$B$12:$B$111),IF(AND($I32=-1,AW$9=$Q31),"",IF($I32=-1,AW31,IF(AND($I32=1,AU$9=$Q31),$K32,IF($I32=1,AV31,""))))))))</f>
        <v/>
      </c>
      <c r="AW32" t="str">
        <f ca="1">IF($E31="","",IF($G32="",AW31,IF(AND($N32=1,AW$9&gt;$B$9),"",IF(AND($N32=1,AW$9&lt;=$B$9),LOOKUP(AW$9,$A$12:$A$111,$B$12:$B$111),IF(AND($I32=-1,AX$9=$Q31),"",IF($I32=-1,AX31,IF(AND($I32=1,AV$9=$Q31),$K32,IF($I32=1,AW31,""))))))))</f>
        <v/>
      </c>
      <c r="AX32" t="str">
        <f ca="1">IF($E31="","",IF($G32="",AX31,IF(AND($N32=1,AX$9&gt;$B$9),"",IF(AND($N32=1,AX$9&lt;=$B$9),LOOKUP(AX$9,$A$12:$A$111,$B$12:$B$111),IF(AND($I32=-1,AY$9=$Q31),"",IF($I32=-1,AY31,IF(AND($I32=1,AW$9=$Q31),$K32,IF($I32=1,AX31,""))))))))</f>
        <v/>
      </c>
      <c r="AY32" t="str">
        <f ca="1">IF($E31="","",IF($G32="",AY31,IF(AND($N32=1,AY$9&gt;$B$9),"",IF(AND($N32=1,AY$9&lt;=$B$9),LOOKUP(AY$9,$A$12:$A$111,$B$12:$B$111),IF(AND($I32=-1,AZ$9=$Q31),"",IF($I32=-1,AZ31,IF(AND($I32=1,AX$9=$Q31),$K32,IF($I32=1,AY31,""))))))))</f>
        <v/>
      </c>
      <c r="AZ32" t="str">
        <f ca="1">IF($E31="","",IF($G32="",AZ31,IF(AND($N32=1,AZ$9&gt;$B$9),"",IF(AND($N32=1,AZ$9&lt;=$B$9),LOOKUP(AZ$9,$A$12:$A$111,$B$12:$B$111),IF(AND($I32=-1,BA$9=$Q31),"",IF($I32=-1,BA31,IF(AND($I32=1,AY$9=$Q31),$K32,IF($I32=1,AZ31,""))))))))</f>
        <v/>
      </c>
      <c r="BA32" t="str">
        <f ca="1">IF($E31="","",IF($G32="",BA31,IF(AND($N32=1,BA$9&gt;$B$9),"",IF(AND($N32=1,BA$9&lt;=$B$9),LOOKUP(BA$9,$A$12:$A$111,$B$12:$B$111),IF(AND($I32=-1,BB$9=$Q31),"",IF($I32=-1,BB31,IF(AND($I32=1,AZ$9=$Q31),$K32,IF($I32=1,BA31,""))))))))</f>
        <v/>
      </c>
      <c r="BB32" t="str">
        <f ca="1">IF($E31="","",IF($G32="",BB31,IF(AND($N32=1,BB$9&gt;$B$9),"",IF(AND($N32=1,BB$9&lt;=$B$9),LOOKUP(BB$9,$A$12:$A$111,$B$12:$B$111),IF(AND($I32=-1,BC$9=$Q31),"",IF($I32=-1,BC31,IF(AND($I32=1,BA$9=$Q31),$K32,IF($I32=1,BB31,""))))))))</f>
        <v/>
      </c>
      <c r="BC32" t="str">
        <f ca="1">IF($E31="","",IF($G32="",BC31,IF(AND($N32=1,BC$9&gt;$B$9),"",IF(AND($N32=1,BC$9&lt;=$B$9),LOOKUP(BC$9,$A$12:$A$111,$B$12:$B$111),IF(AND($I32=-1,BD$9=$Q31),"",IF($I32=-1,BD31,IF(AND($I32=1,BB$9=$Q31),$K32,IF($I32=1,BC31,""))))))))</f>
        <v/>
      </c>
      <c r="BD32" t="str">
        <f ca="1">IF($E31="","",IF($G32="",BD31,IF(AND($N32=1,BD$9&gt;$B$9),"",IF(AND($N32=1,BD$9&lt;=$B$9),LOOKUP(BD$9,$A$12:$A$111,$B$12:$B$111),IF(AND($I32=-1,BE$9=$Q31),"",IF($I32=-1,BE31,IF(AND($I32=1,BC$9=$Q31),$K32,IF($I32=1,BD31,""))))))))</f>
        <v/>
      </c>
      <c r="BE32" t="str">
        <f ca="1">IF($E31="","",IF($G32="",BE31,IF(AND($N32=1,BE$9&gt;$B$9),"",IF(AND($N32=1,BE$9&lt;=$B$9),LOOKUP(BE$9,$A$12:$A$111,$B$12:$B$111),IF(AND($I32=-1,BF$9=$Q31),"",IF($I32=-1,BF31,IF(AND($I32=1,BD$9=$Q31),$K32,IF($I32=1,BE31,""))))))))</f>
        <v/>
      </c>
      <c r="BF32" t="str">
        <f ca="1">IF($E31="","",IF($G32="",BF31,IF(AND($N32=1,BF$9&gt;$B$9),"",IF(AND($N32=1,BF$9&lt;=$B$9),LOOKUP(BF$9,$A$12:$A$111,$B$12:$B$111),IF(AND($I32=-1,BG$9=$Q31),"",IF($I32=-1,BG31,IF(AND($I32=1,BE$9=$Q31),$K32,IF($I32=1,BF31,""))))))))</f>
        <v/>
      </c>
      <c r="BG32" t="str">
        <f ca="1">IF($E31="","",IF($G32="",BG31,IF(AND($N32=1,BG$9&gt;$B$9),"",IF(AND($N32=1,BG$9&lt;=$B$9),LOOKUP(BG$9,$A$12:$A$111,$B$12:$B$111),IF(AND($I32=-1,BH$9=$Q31),"",IF($I32=-1,BH31,IF(AND($I32=1,BF$9=$Q31),$K32,IF($I32=1,BG31,""))))))))</f>
        <v/>
      </c>
      <c r="BH32" t="str">
        <f ca="1">IF($E31="","",IF($G32="",BH31,IF(AND($N32=1,BH$9&gt;$B$9),"",IF(AND($N32=1,BH$9&lt;=$B$9),LOOKUP(BH$9,$A$12:$A$111,$B$12:$B$111),IF(AND($I32=-1,BI$9=$Q31),"",IF($I32=-1,BI31,IF(AND($I32=1,BG$9=$Q31),$K32,IF($I32=1,BH31,""))))))))</f>
        <v/>
      </c>
      <c r="BI32" t="str">
        <f ca="1">IF($E31="","",IF($G32="",BI31,IF(AND($N32=1,BI$9&gt;$B$9),"",IF(AND($N32=1,BI$9&lt;=$B$9),LOOKUP(BI$9,$A$12:$A$111,$B$12:$B$111),IF(AND($I32=-1,BJ$9=$Q31),"",IF($I32=-1,BJ31,IF(AND($I32=1,BH$9=$Q31),$K32,IF($I32=1,BI31,""))))))))</f>
        <v/>
      </c>
      <c r="BJ32" t="str">
        <f ca="1">IF($E31="","",IF($G32="",BJ31,IF(AND($N32=1,BJ$9&gt;$B$9),"",IF(AND($N32=1,BJ$9&lt;=$B$9),LOOKUP(BJ$9,$A$12:$A$111,$B$12:$B$111),IF(AND($I32=-1,BK$9=$Q31),"",IF($I32=-1,BK31,IF(AND($I32=1,BI$9=$Q31),$K32,IF($I32=1,BJ31,""))))))))</f>
        <v/>
      </c>
      <c r="BK32" t="str">
        <f ca="1">IF($E31="","",IF($G32="",BK31,IF(AND($N32=1,BK$9&gt;$B$9),"",IF(AND($N32=1,BK$9&lt;=$B$9),LOOKUP(BK$9,$A$12:$A$111,$B$12:$B$111),IF(AND($I32=-1,BL$9=$Q31),"",IF($I32=-1,BL31,IF(AND($I32=1,BJ$9=$Q31),$K32,IF($I32=1,BK31,""))))))))</f>
        <v/>
      </c>
      <c r="BL32" t="str">
        <f ca="1">IF($E31="","",IF($G32="",BL31,IF(AND($N32=1,BL$9&gt;$B$9),"",IF(AND($N32=1,BL$9&lt;=$B$9),LOOKUP(BL$9,$A$12:$A$111,$B$12:$B$111),IF(AND($I32=-1,BM$9=$Q31),"",IF($I32=-1,BM31,IF(AND($I32=1,BK$9=$Q31),$K32,IF($I32=1,BL31,""))))))))</f>
        <v/>
      </c>
      <c r="BM32">
        <f ca="1">IF($E31="","",IF($G32="",BM31,IF(AND($N32=1,BM$9&gt;$B$9),"",IF(AND($N32=1,BM$9&lt;=$B$9),LOOKUP(BM$9,$A$12:$A$111,$B$12:$B$111),IF(AND($I32=-1,BN$9=$Q31),"",IF($I32=-1,BN31,IF(AND($I32=1,BL$9=$Q31),$K32,IF($I32=1,BM31,""))))))))</f>
        <v>0</v>
      </c>
      <c r="BN32">
        <f ca="1">IF($E31="","",IF($G32="",BN31,IF(AND($N32=1,BN$9&gt;$B$9),"",IF(AND($N32=1,BN$9&lt;=$B$9),LOOKUP(BN$9,$A$12:$A$111,$B$12:$B$111),IF(AND($I32=-1,BO$9=$Q31),"",IF($I32=-1,BO31,IF(AND($I32=1,BM$9=$Q31),$K32,IF($I32=1,BN31,""))))))))</f>
        <v>0</v>
      </c>
      <c r="BO32">
        <f ca="1">IF($E31="","",IF($G32="",BO31,IF(AND($N32=1,BO$9&gt;$B$9),"",IF(AND($N32=1,BO$9&lt;=$B$9),LOOKUP(BO$9,$A$12:$A$111,$B$12:$B$111),IF(AND($I32=-1,BP$9=$Q31),"",IF($I32=-1,BP31,IF(AND($I32=1,BN$9=$Q31),$K32,IF($I32=1,BO31,""))))))))</f>
        <v>0</v>
      </c>
    </row>
    <row r="33" spans="4:67" x14ac:dyDescent="0.25">
      <c r="D33" s="4">
        <v>23</v>
      </c>
      <c r="E33" s="1">
        <f t="shared" ca="1" si="2"/>
        <v>10</v>
      </c>
      <c r="G33" t="str">
        <f ca="1">IF(E32="","",IF($B$3=Refs!$B$17,RevLab!F33,IF(AND(B$3="Last",H32="Zero"),G32,IF(B$3="Last",H32,IF(B$3="2nd last","",IF(AND(B$3="Opposite",H32="Zero"),G32,IF(AND(B$3="Opposite",H32="Red"),"Black",IF(AND(B$3="Opposite",H32="Black"),"Red",IF(AND(B$3="Opposite",H32="Odd"),"Even",IF(AND(B$3="Opposite",H32="Even"),"Odd",IF(AND(B$3="Opposite",H32="High"),"Low",IF(AND(B$3="Opposite",H32="Low"),"High",IF(COUNTIF(Refs!$E$5:$I$6,B$3)=1,RevLab!B$3,"")))))))))))))</f>
        <v>Low</v>
      </c>
      <c r="H33" t="str">
        <f ca="1">IF(E33="","",IF(B$2="Red/Black",LOOKUP(E33,Refs!D:D,Refs!F:F),IF(B$2="High/Low",LOOKUP(E33,Refs!D:D,Refs!H:H),IF(B$2="Odd/Even",LOOKUP(E33,Refs!D:D,Refs!J:J),""))))</f>
        <v>Low</v>
      </c>
      <c r="I33">
        <f t="shared" ca="1" si="3"/>
        <v>1</v>
      </c>
      <c r="J33">
        <f ca="1">IF(E32="","",IF(G33="","",IF(AND(Q32&gt;1,O32+P32&gt;=$B$4),$B$4,IF(Q32=1,O32,O32+P32))))</f>
        <v>4</v>
      </c>
      <c r="K33">
        <f t="shared" ca="1" si="4"/>
        <v>4</v>
      </c>
      <c r="L33">
        <f t="shared" ca="1" si="5"/>
        <v>-22</v>
      </c>
      <c r="M33">
        <f t="shared" ca="1" si="6"/>
        <v>14</v>
      </c>
      <c r="N33">
        <f ca="1">IF(E32="","",IF(OR(AND($A$6="Yes",$M33&gt;$M32),AND($A$8="Yes",$O32+$P32&gt;=$B$4),AND($Q32&lt;=2,$I33=-1)),1,0))</f>
        <v>0</v>
      </c>
      <c r="O33">
        <f ca="1">IF(E33="","",R33)</f>
        <v>4</v>
      </c>
      <c r="P33">
        <f ca="1">IF(E33="","",MAX(R33:DM33))</f>
        <v>4</v>
      </c>
      <c r="Q33" s="2">
        <f ca="1">IF(E33="","",COUNTIF(R33:DM33,"&gt;0"))</f>
        <v>2</v>
      </c>
      <c r="R33" s="4">
        <f ca="1">IF(E32="","",IF($G33="",R32,IF($N33=1,LOOKUP(R$9,$A$12:$A$111,$B$12:$B$111),IF(AND($I33=-1,S$9=$Q32),"",IF($I33=-1,S32,IF($I33=1,R32))))))</f>
        <v>4</v>
      </c>
      <c r="S33">
        <f ca="1">IF($E32="","",IF($G33="",S32,IF(AND($N33=1,S$9&gt;$B$9),"",IF(AND($N33=1,S$9&lt;=$B$9),LOOKUP(S$9,$A$12:$A$111,$B$12:$B$111),IF(AND($I33=-1,T$9=$Q32),"",IF($I33=-1,T32,IF(AND($I33=1,R$9=$Q32),$K33,IF($I33=1,S32,""))))))))</f>
        <v>4</v>
      </c>
      <c r="T33" t="str">
        <f ca="1">IF($E32="","",IF($G33="",T32,IF(AND($N33=1,T$9&gt;$B$9),"",IF(AND($N33=1,T$9&lt;=$B$9),LOOKUP(T$9,$A$12:$A$111,$B$12:$B$111),IF(AND($I33=-1,U$9=$Q32),"",IF($I33=-1,U32,IF(AND($I33=1,S$9=$Q32),$K33,IF($I33=1,T32,""))))))))</f>
        <v/>
      </c>
      <c r="U33" t="str">
        <f ca="1">IF($E32="","",IF($G33="",U32,IF(AND($N33=1,U$9&gt;$B$9),"",IF(AND($N33=1,U$9&lt;=$B$9),LOOKUP(U$9,$A$12:$A$111,$B$12:$B$111),IF(AND($I33=-1,V$9=$Q32),"",IF($I33=-1,V32,IF(AND($I33=1,T$9=$Q32),$K33,IF($I33=1,U32,""))))))))</f>
        <v/>
      </c>
      <c r="V33" t="str">
        <f ca="1">IF($E32="","",IF($G33="",V32,IF(AND($N33=1,V$9&gt;$B$9),"",IF(AND($N33=1,V$9&lt;=$B$9),LOOKUP(V$9,$A$12:$A$111,$B$12:$B$111),IF(AND($I33=-1,W$9=$Q32),"",IF($I33=-1,W32,IF(AND($I33=1,U$9=$Q32),$K33,IF($I33=1,V32,""))))))))</f>
        <v/>
      </c>
      <c r="W33" t="str">
        <f ca="1">IF($E32="","",IF($G33="",W32,IF(AND($N33=1,W$9&gt;$B$9),"",IF(AND($N33=1,W$9&lt;=$B$9),LOOKUP(W$9,$A$12:$A$111,$B$12:$B$111),IF(AND($I33=-1,X$9=$Q32),"",IF($I33=-1,X32,IF(AND($I33=1,V$9=$Q32),$K33,IF($I33=1,W32,""))))))))</f>
        <v/>
      </c>
      <c r="X33" t="str">
        <f ca="1">IF($E32="","",IF($G33="",X32,IF(AND($N33=1,X$9&gt;$B$9),"",IF(AND($N33=1,X$9&lt;=$B$9),LOOKUP(X$9,$A$12:$A$111,$B$12:$B$111),IF(AND($I33=-1,Y$9=$Q32),"",IF($I33=-1,Y32,IF(AND($I33=1,W$9=$Q32),$K33,IF($I33=1,X32,""))))))))</f>
        <v/>
      </c>
      <c r="Y33" t="str">
        <f ca="1">IF($E32="","",IF($G33="",Y32,IF(AND($N33=1,Y$9&gt;$B$9),"",IF(AND($N33=1,Y$9&lt;=$B$9),LOOKUP(Y$9,$A$12:$A$111,$B$12:$B$111),IF(AND($I33=-1,Z$9=$Q32),"",IF($I33=-1,Z32,IF(AND($I33=1,X$9=$Q32),$K33,IF($I33=1,Y32,""))))))))</f>
        <v/>
      </c>
      <c r="Z33" t="str">
        <f ca="1">IF($E32="","",IF($G33="",Z32,IF(AND($N33=1,Z$9&gt;$B$9),"",IF(AND($N33=1,Z$9&lt;=$B$9),LOOKUP(Z$9,$A$12:$A$111,$B$12:$B$111),IF(AND($I33=-1,AA$9=$Q32),"",IF($I33=-1,AA32,IF(AND($I33=1,Y$9=$Q32),$K33,IF($I33=1,Z32,""))))))))</f>
        <v/>
      </c>
      <c r="AA33" t="str">
        <f ca="1">IF($E32="","",IF($G33="",AA32,IF(AND($N33=1,AA$9&gt;$B$9),"",IF(AND($N33=1,AA$9&lt;=$B$9),LOOKUP(AA$9,$A$12:$A$111,$B$12:$B$111),IF(AND($I33=-1,AB$9=$Q32),"",IF($I33=-1,AB32,IF(AND($I33=1,Z$9=$Q32),$K33,IF($I33=1,AA32,""))))))))</f>
        <v/>
      </c>
      <c r="AB33" t="str">
        <f ca="1">IF($E32="","",IF($G33="",AB32,IF(AND($N33=1,AB$9&gt;$B$9),"",IF(AND($N33=1,AB$9&lt;=$B$9),LOOKUP(AB$9,$A$12:$A$111,$B$12:$B$111),IF(AND($I33=-1,AC$9=$Q32),"",IF($I33=-1,AC32,IF(AND($I33=1,AA$9=$Q32),$K33,IF($I33=1,AB32,""))))))))</f>
        <v/>
      </c>
      <c r="AC33" t="str">
        <f ca="1">IF($E32="","",IF($G33="",AC32,IF(AND($N33=1,AC$9&gt;$B$9),"",IF(AND($N33=1,AC$9&lt;=$B$9),LOOKUP(AC$9,$A$12:$A$111,$B$12:$B$111),IF(AND($I33=-1,AD$9=$Q32),"",IF($I33=-1,AD32,IF(AND($I33=1,AB$9=$Q32),$K33,IF($I33=1,AC32,""))))))))</f>
        <v/>
      </c>
      <c r="AD33" t="str">
        <f ca="1">IF($E32="","",IF($G33="",AD32,IF(AND($N33=1,AD$9&gt;$B$9),"",IF(AND($N33=1,AD$9&lt;=$B$9),LOOKUP(AD$9,$A$12:$A$111,$B$12:$B$111),IF(AND($I33=-1,AE$9=$Q32),"",IF($I33=-1,AE32,IF(AND($I33=1,AC$9=$Q32),$K33,IF($I33=1,AD32,""))))))))</f>
        <v/>
      </c>
      <c r="AE33" t="str">
        <f ca="1">IF($E32="","",IF($G33="",AE32,IF(AND($N33=1,AE$9&gt;$B$9),"",IF(AND($N33=1,AE$9&lt;=$B$9),LOOKUP(AE$9,$A$12:$A$111,$B$12:$B$111),IF(AND($I33=-1,AF$9=$Q32),"",IF($I33=-1,AF32,IF(AND($I33=1,AD$9=$Q32),$K33,IF($I33=1,AE32,""))))))))</f>
        <v/>
      </c>
      <c r="AF33" t="str">
        <f ca="1">IF($E32="","",IF($G33="",AF32,IF(AND($N33=1,AF$9&gt;$B$9),"",IF(AND($N33=1,AF$9&lt;=$B$9),LOOKUP(AF$9,$A$12:$A$111,$B$12:$B$111),IF(AND($I33=-1,AG$9=$Q32),"",IF($I33=-1,AG32,IF(AND($I33=1,AE$9=$Q32),$K33,IF($I33=1,AF32,""))))))))</f>
        <v/>
      </c>
      <c r="AG33" t="str">
        <f ca="1">IF($E32="","",IF($G33="",AG32,IF(AND($N33=1,AG$9&gt;$B$9),"",IF(AND($N33=1,AG$9&lt;=$B$9),LOOKUP(AG$9,$A$12:$A$111,$B$12:$B$111),IF(AND($I33=-1,AH$9=$Q32),"",IF($I33=-1,AH32,IF(AND($I33=1,AF$9=$Q32),$K33,IF($I33=1,AG32,""))))))))</f>
        <v/>
      </c>
      <c r="AH33" t="str">
        <f ca="1">IF($E32="","",IF($G33="",AH32,IF(AND($N33=1,AH$9&gt;$B$9),"",IF(AND($N33=1,AH$9&lt;=$B$9),LOOKUP(AH$9,$A$12:$A$111,$B$12:$B$111),IF(AND($I33=-1,AI$9=$Q32),"",IF($I33=-1,AI32,IF(AND($I33=1,AG$9=$Q32),$K33,IF($I33=1,AH32,""))))))))</f>
        <v/>
      </c>
      <c r="AI33" t="str">
        <f ca="1">IF($E32="","",IF($G33="",AI32,IF(AND($N33=1,AI$9&gt;$B$9),"",IF(AND($N33=1,AI$9&lt;=$B$9),LOOKUP(AI$9,$A$12:$A$111,$B$12:$B$111),IF(AND($I33=-1,AJ$9=$Q32),"",IF($I33=-1,AJ32,IF(AND($I33=1,AH$9=$Q32),$K33,IF($I33=1,AI32,""))))))))</f>
        <v/>
      </c>
      <c r="AJ33" t="str">
        <f ca="1">IF($E32="","",IF($G33="",AJ32,IF(AND($N33=1,AJ$9&gt;$B$9),"",IF(AND($N33=1,AJ$9&lt;=$B$9),LOOKUP(AJ$9,$A$12:$A$111,$B$12:$B$111),IF(AND($I33=-1,AK$9=$Q32),"",IF($I33=-1,AK32,IF(AND($I33=1,AI$9=$Q32),$K33,IF($I33=1,AJ32,""))))))))</f>
        <v/>
      </c>
      <c r="AK33" t="str">
        <f ca="1">IF($E32="","",IF($G33="",AK32,IF(AND($N33=1,AK$9&gt;$B$9),"",IF(AND($N33=1,AK$9&lt;=$B$9),LOOKUP(AK$9,$A$12:$A$111,$B$12:$B$111),IF(AND($I33=-1,AL$9=$Q32),"",IF($I33=-1,AL32,IF(AND($I33=1,AJ$9=$Q32),$K33,IF($I33=1,AK32,""))))))))</f>
        <v/>
      </c>
      <c r="AL33" t="str">
        <f ca="1">IF($E32="","",IF($G33="",AL32,IF(AND($N33=1,AL$9&gt;$B$9),"",IF(AND($N33=1,AL$9&lt;=$B$9),LOOKUP(AL$9,$A$12:$A$111,$B$12:$B$111),IF(AND($I33=-1,AM$9=$Q32),"",IF($I33=-1,AM32,IF(AND($I33=1,AK$9=$Q32),$K33,IF($I33=1,AL32,""))))))))</f>
        <v/>
      </c>
      <c r="AM33" t="str">
        <f ca="1">IF($E32="","",IF($G33="",AM32,IF(AND($N33=1,AM$9&gt;$B$9),"",IF(AND($N33=1,AM$9&lt;=$B$9),LOOKUP(AM$9,$A$12:$A$111,$B$12:$B$111),IF(AND($I33=-1,AN$9=$Q32),"",IF($I33=-1,AN32,IF(AND($I33=1,AL$9=$Q32),$K33,IF($I33=1,AM32,""))))))))</f>
        <v/>
      </c>
      <c r="AN33" t="str">
        <f ca="1">IF($E32="","",IF($G33="",AN32,IF(AND($N33=1,AN$9&gt;$B$9),"",IF(AND($N33=1,AN$9&lt;=$B$9),LOOKUP(AN$9,$A$12:$A$111,$B$12:$B$111),IF(AND($I33=-1,AO$9=$Q32),"",IF($I33=-1,AO32,IF(AND($I33=1,AM$9=$Q32),$K33,IF($I33=1,AN32,""))))))))</f>
        <v/>
      </c>
      <c r="AO33" t="str">
        <f ca="1">IF($E32="","",IF($G33="",AO32,IF(AND($N33=1,AO$9&gt;$B$9),"",IF(AND($N33=1,AO$9&lt;=$B$9),LOOKUP(AO$9,$A$12:$A$111,$B$12:$B$111),IF(AND($I33=-1,AP$9=$Q32),"",IF($I33=-1,AP32,IF(AND($I33=1,AN$9=$Q32),$K33,IF($I33=1,AO32,""))))))))</f>
        <v/>
      </c>
      <c r="AP33" t="str">
        <f ca="1">IF($E32="","",IF($G33="",AP32,IF(AND($N33=1,AP$9&gt;$B$9),"",IF(AND($N33=1,AP$9&lt;=$B$9),LOOKUP(AP$9,$A$12:$A$111,$B$12:$B$111),IF(AND($I33=-1,AQ$9=$Q32),"",IF($I33=-1,AQ32,IF(AND($I33=1,AO$9=$Q32),$K33,IF($I33=1,AP32,""))))))))</f>
        <v/>
      </c>
      <c r="AQ33" t="str">
        <f ca="1">IF($E32="","",IF($G33="",AQ32,IF(AND($N33=1,AQ$9&gt;$B$9),"",IF(AND($N33=1,AQ$9&lt;=$B$9),LOOKUP(AQ$9,$A$12:$A$111,$B$12:$B$111),IF(AND($I33=-1,AR$9=$Q32),"",IF($I33=-1,AR32,IF(AND($I33=1,AP$9=$Q32),$K33,IF($I33=1,AQ32,""))))))))</f>
        <v/>
      </c>
      <c r="AR33" t="str">
        <f ca="1">IF($E32="","",IF($G33="",AR32,IF(AND($N33=1,AR$9&gt;$B$9),"",IF(AND($N33=1,AR$9&lt;=$B$9),LOOKUP(AR$9,$A$12:$A$111,$B$12:$B$111),IF(AND($I33=-1,AS$9=$Q32),"",IF($I33=-1,AS32,IF(AND($I33=1,AQ$9=$Q32),$K33,IF($I33=1,AR32,""))))))))</f>
        <v/>
      </c>
      <c r="AS33" t="str">
        <f ca="1">IF($E32="","",IF($G33="",AS32,IF(AND($N33=1,AS$9&gt;$B$9),"",IF(AND($N33=1,AS$9&lt;=$B$9),LOOKUP(AS$9,$A$12:$A$111,$B$12:$B$111),IF(AND($I33=-1,AT$9=$Q32),"",IF($I33=-1,AT32,IF(AND($I33=1,AR$9=$Q32),$K33,IF($I33=1,AS32,""))))))))</f>
        <v/>
      </c>
      <c r="AT33" t="str">
        <f ca="1">IF($E32="","",IF($G33="",AT32,IF(AND($N33=1,AT$9&gt;$B$9),"",IF(AND($N33=1,AT$9&lt;=$B$9),LOOKUP(AT$9,$A$12:$A$111,$B$12:$B$111),IF(AND($I33=-1,AU$9=$Q32),"",IF($I33=-1,AU32,IF(AND($I33=1,AS$9=$Q32),$K33,IF($I33=1,AT32,""))))))))</f>
        <v/>
      </c>
      <c r="AU33" t="str">
        <f ca="1">IF($E32="","",IF($G33="",AU32,IF(AND($N33=1,AU$9&gt;$B$9),"",IF(AND($N33=1,AU$9&lt;=$B$9),LOOKUP(AU$9,$A$12:$A$111,$B$12:$B$111),IF(AND($I33=-1,AV$9=$Q32),"",IF($I33=-1,AV32,IF(AND($I33=1,AT$9=$Q32),$K33,IF($I33=1,AU32,""))))))))</f>
        <v/>
      </c>
      <c r="AV33" t="str">
        <f ca="1">IF($E32="","",IF($G33="",AV32,IF(AND($N33=1,AV$9&gt;$B$9),"",IF(AND($N33=1,AV$9&lt;=$B$9),LOOKUP(AV$9,$A$12:$A$111,$B$12:$B$111),IF(AND($I33=-1,AW$9=$Q32),"",IF($I33=-1,AW32,IF(AND($I33=1,AU$9=$Q32),$K33,IF($I33=1,AV32,""))))))))</f>
        <v/>
      </c>
      <c r="AW33" t="str">
        <f ca="1">IF($E32="","",IF($G33="",AW32,IF(AND($N33=1,AW$9&gt;$B$9),"",IF(AND($N33=1,AW$9&lt;=$B$9),LOOKUP(AW$9,$A$12:$A$111,$B$12:$B$111),IF(AND($I33=-1,AX$9=$Q32),"",IF($I33=-1,AX32,IF(AND($I33=1,AV$9=$Q32),$K33,IF($I33=1,AW32,""))))))))</f>
        <v/>
      </c>
      <c r="AX33" t="str">
        <f ca="1">IF($E32="","",IF($G33="",AX32,IF(AND($N33=1,AX$9&gt;$B$9),"",IF(AND($N33=1,AX$9&lt;=$B$9),LOOKUP(AX$9,$A$12:$A$111,$B$12:$B$111),IF(AND($I33=-1,AY$9=$Q32),"",IF($I33=-1,AY32,IF(AND($I33=1,AW$9=$Q32),$K33,IF($I33=1,AX32,""))))))))</f>
        <v/>
      </c>
      <c r="AY33" t="str">
        <f ca="1">IF($E32="","",IF($G33="",AY32,IF(AND($N33=1,AY$9&gt;$B$9),"",IF(AND($N33=1,AY$9&lt;=$B$9),LOOKUP(AY$9,$A$12:$A$111,$B$12:$B$111),IF(AND($I33=-1,AZ$9=$Q32),"",IF($I33=-1,AZ32,IF(AND($I33=1,AX$9=$Q32),$K33,IF($I33=1,AY32,""))))))))</f>
        <v/>
      </c>
      <c r="AZ33" t="str">
        <f ca="1">IF($E32="","",IF($G33="",AZ32,IF(AND($N33=1,AZ$9&gt;$B$9),"",IF(AND($N33=1,AZ$9&lt;=$B$9),LOOKUP(AZ$9,$A$12:$A$111,$B$12:$B$111),IF(AND($I33=-1,BA$9=$Q32),"",IF($I33=-1,BA32,IF(AND($I33=1,AY$9=$Q32),$K33,IF($I33=1,AZ32,""))))))))</f>
        <v/>
      </c>
      <c r="BA33" t="str">
        <f ca="1">IF($E32="","",IF($G33="",BA32,IF(AND($N33=1,BA$9&gt;$B$9),"",IF(AND($N33=1,BA$9&lt;=$B$9),LOOKUP(BA$9,$A$12:$A$111,$B$12:$B$111),IF(AND($I33=-1,BB$9=$Q32),"",IF($I33=-1,BB32,IF(AND($I33=1,AZ$9=$Q32),$K33,IF($I33=1,BA32,""))))))))</f>
        <v/>
      </c>
      <c r="BB33" t="str">
        <f ca="1">IF($E32="","",IF($G33="",BB32,IF(AND($N33=1,BB$9&gt;$B$9),"",IF(AND($N33=1,BB$9&lt;=$B$9),LOOKUP(BB$9,$A$12:$A$111,$B$12:$B$111),IF(AND($I33=-1,BC$9=$Q32),"",IF($I33=-1,BC32,IF(AND($I33=1,BA$9=$Q32),$K33,IF($I33=1,BB32,""))))))))</f>
        <v/>
      </c>
      <c r="BC33" t="str">
        <f ca="1">IF($E32="","",IF($G33="",BC32,IF(AND($N33=1,BC$9&gt;$B$9),"",IF(AND($N33=1,BC$9&lt;=$B$9),LOOKUP(BC$9,$A$12:$A$111,$B$12:$B$111),IF(AND($I33=-1,BD$9=$Q32),"",IF($I33=-1,BD32,IF(AND($I33=1,BB$9=$Q32),$K33,IF($I33=1,BC32,""))))))))</f>
        <v/>
      </c>
      <c r="BD33" t="str">
        <f ca="1">IF($E32="","",IF($G33="",BD32,IF(AND($N33=1,BD$9&gt;$B$9),"",IF(AND($N33=1,BD$9&lt;=$B$9),LOOKUP(BD$9,$A$12:$A$111,$B$12:$B$111),IF(AND($I33=-1,BE$9=$Q32),"",IF($I33=-1,BE32,IF(AND($I33=1,BC$9=$Q32),$K33,IF($I33=1,BD32,""))))))))</f>
        <v/>
      </c>
      <c r="BE33" t="str">
        <f ca="1">IF($E32="","",IF($G33="",BE32,IF(AND($N33=1,BE$9&gt;$B$9),"",IF(AND($N33=1,BE$9&lt;=$B$9),LOOKUP(BE$9,$A$12:$A$111,$B$12:$B$111),IF(AND($I33=-1,BF$9=$Q32),"",IF($I33=-1,BF32,IF(AND($I33=1,BD$9=$Q32),$K33,IF($I33=1,BE32,""))))))))</f>
        <v/>
      </c>
      <c r="BF33" t="str">
        <f ca="1">IF($E32="","",IF($G33="",BF32,IF(AND($N33=1,BF$9&gt;$B$9),"",IF(AND($N33=1,BF$9&lt;=$B$9),LOOKUP(BF$9,$A$12:$A$111,$B$12:$B$111),IF(AND($I33=-1,BG$9=$Q32),"",IF($I33=-1,BG32,IF(AND($I33=1,BE$9=$Q32),$K33,IF($I33=1,BF32,""))))))))</f>
        <v/>
      </c>
      <c r="BG33" t="str">
        <f ca="1">IF($E32="","",IF($G33="",BG32,IF(AND($N33=1,BG$9&gt;$B$9),"",IF(AND($N33=1,BG$9&lt;=$B$9),LOOKUP(BG$9,$A$12:$A$111,$B$12:$B$111),IF(AND($I33=-1,BH$9=$Q32),"",IF($I33=-1,BH32,IF(AND($I33=1,BF$9=$Q32),$K33,IF($I33=1,BG32,""))))))))</f>
        <v/>
      </c>
      <c r="BH33" t="str">
        <f ca="1">IF($E32="","",IF($G33="",BH32,IF(AND($N33=1,BH$9&gt;$B$9),"",IF(AND($N33=1,BH$9&lt;=$B$9),LOOKUP(BH$9,$A$12:$A$111,$B$12:$B$111),IF(AND($I33=-1,BI$9=$Q32),"",IF($I33=-1,BI32,IF(AND($I33=1,BG$9=$Q32),$K33,IF($I33=1,BH32,""))))))))</f>
        <v/>
      </c>
      <c r="BI33" t="str">
        <f ca="1">IF($E32="","",IF($G33="",BI32,IF(AND($N33=1,BI$9&gt;$B$9),"",IF(AND($N33=1,BI$9&lt;=$B$9),LOOKUP(BI$9,$A$12:$A$111,$B$12:$B$111),IF(AND($I33=-1,BJ$9=$Q32),"",IF($I33=-1,BJ32,IF(AND($I33=1,BH$9=$Q32),$K33,IF($I33=1,BI32,""))))))))</f>
        <v/>
      </c>
      <c r="BJ33" t="str">
        <f ca="1">IF($E32="","",IF($G33="",BJ32,IF(AND($N33=1,BJ$9&gt;$B$9),"",IF(AND($N33=1,BJ$9&lt;=$B$9),LOOKUP(BJ$9,$A$12:$A$111,$B$12:$B$111),IF(AND($I33=-1,BK$9=$Q32),"",IF($I33=-1,BK32,IF(AND($I33=1,BI$9=$Q32),$K33,IF($I33=1,BJ32,""))))))))</f>
        <v/>
      </c>
      <c r="BK33" t="str">
        <f ca="1">IF($E32="","",IF($G33="",BK32,IF(AND($N33=1,BK$9&gt;$B$9),"",IF(AND($N33=1,BK$9&lt;=$B$9),LOOKUP(BK$9,$A$12:$A$111,$B$12:$B$111),IF(AND($I33=-1,BL$9=$Q32),"",IF($I33=-1,BL32,IF(AND($I33=1,BJ$9=$Q32),$K33,IF($I33=1,BK32,""))))))))</f>
        <v/>
      </c>
      <c r="BL33" t="str">
        <f ca="1">IF($E32="","",IF($G33="",BL32,IF(AND($N33=1,BL$9&gt;$B$9),"",IF(AND($N33=1,BL$9&lt;=$B$9),LOOKUP(BL$9,$A$12:$A$111,$B$12:$B$111),IF(AND($I33=-1,BM$9=$Q32),"",IF($I33=-1,BM32,IF(AND($I33=1,BK$9=$Q32),$K33,IF($I33=1,BL32,""))))))))</f>
        <v/>
      </c>
      <c r="BM33">
        <f ca="1">IF($E32="","",IF($G33="",BM32,IF(AND($N33=1,BM$9&gt;$B$9),"",IF(AND($N33=1,BM$9&lt;=$B$9),LOOKUP(BM$9,$A$12:$A$111,$B$12:$B$111),IF(AND($I33=-1,BN$9=$Q32),"",IF($I33=-1,BN32,IF(AND($I33=1,BL$9=$Q32),$K33,IF($I33=1,BM32,""))))))))</f>
        <v>0</v>
      </c>
      <c r="BN33">
        <f ca="1">IF($E32="","",IF($G33="",BN32,IF(AND($N33=1,BN$9&gt;$B$9),"",IF(AND($N33=1,BN$9&lt;=$B$9),LOOKUP(BN$9,$A$12:$A$111,$B$12:$B$111),IF(AND($I33=-1,BO$9=$Q32),"",IF($I33=-1,BO32,IF(AND($I33=1,BM$9=$Q32),$K33,IF($I33=1,BN32,""))))))))</f>
        <v>0</v>
      </c>
      <c r="BO33">
        <f ca="1">IF($E32="","",IF($G33="",BO32,IF(AND($N33=1,BO$9&gt;$B$9),"",IF(AND($N33=1,BO$9&lt;=$B$9),LOOKUP(BO$9,$A$12:$A$111,$B$12:$B$111),IF(AND($I33=-1,BP$9=$Q32),"",IF($I33=-1,BP32,IF(AND($I33=1,BN$9=$Q32),$K33,IF($I33=1,BO32,""))))))))</f>
        <v>0</v>
      </c>
    </row>
    <row r="34" spans="4:67" x14ac:dyDescent="0.25">
      <c r="D34" s="4">
        <v>24</v>
      </c>
      <c r="E34" s="1">
        <f t="shared" ca="1" si="2"/>
        <v>13</v>
      </c>
      <c r="G34" t="str">
        <f ca="1">IF(E33="","",IF($B$3=Refs!$B$17,RevLab!F34,IF(AND(B$3="Last",H33="Zero"),G33,IF(B$3="Last",H33,IF(B$3="2nd last","",IF(AND(B$3="Opposite",H33="Zero"),G33,IF(AND(B$3="Opposite",H33="Red"),"Black",IF(AND(B$3="Opposite",H33="Black"),"Red",IF(AND(B$3="Opposite",H33="Odd"),"Even",IF(AND(B$3="Opposite",H33="Even"),"Odd",IF(AND(B$3="Opposite",H33="High"),"Low",IF(AND(B$3="Opposite",H33="Low"),"High",IF(COUNTIF(Refs!$E$5:$I$6,B$3)=1,RevLab!B$3,"")))))))))))))</f>
        <v>Low</v>
      </c>
      <c r="H34" t="str">
        <f ca="1">IF(E34="","",IF(B$2="Red/Black",LOOKUP(E34,Refs!D:D,Refs!F:F),IF(B$2="High/Low",LOOKUP(E34,Refs!D:D,Refs!H:H),IF(B$2="Odd/Even",LOOKUP(E34,Refs!D:D,Refs!J:J),""))))</f>
        <v>Low</v>
      </c>
      <c r="I34">
        <f t="shared" ca="1" si="3"/>
        <v>1</v>
      </c>
      <c r="J34">
        <f ca="1">IF(E33="","",IF(G34="","",IF(AND(Q33&gt;1,O33+P33&gt;=$B$4),$B$4,IF(Q33=1,O33,O33+P33))))</f>
        <v>8</v>
      </c>
      <c r="K34">
        <f t="shared" ca="1" si="4"/>
        <v>8</v>
      </c>
      <c r="L34">
        <f t="shared" ca="1" si="5"/>
        <v>-14</v>
      </c>
      <c r="M34">
        <f t="shared" ca="1" si="6"/>
        <v>14</v>
      </c>
      <c r="N34">
        <f ca="1">IF(E33="","",IF(OR(AND($A$6="Yes",$M34&gt;$M33),AND($A$8="Yes",$O33+$P33&gt;=$B$4),AND($Q33&lt;=2,$I34=-1)),1,0))</f>
        <v>0</v>
      </c>
      <c r="O34">
        <f ca="1">IF(E34="","",R34)</f>
        <v>4</v>
      </c>
      <c r="P34">
        <f ca="1">IF(E34="","",MAX(R34:DM34))</f>
        <v>8</v>
      </c>
      <c r="Q34" s="2">
        <f ca="1">IF(E34="","",COUNTIF(R34:DM34,"&gt;0"))</f>
        <v>3</v>
      </c>
      <c r="R34" s="4">
        <f ca="1">IF(E33="","",IF($G34="",R33,IF($N34=1,LOOKUP(R$9,$A$12:$A$111,$B$12:$B$111),IF(AND($I34=-1,S$9=$Q33),"",IF($I34=-1,S33,IF($I34=1,R33))))))</f>
        <v>4</v>
      </c>
      <c r="S34">
        <f ca="1">IF($E33="","",IF($G34="",S33,IF(AND($N34=1,S$9&gt;$B$9),"",IF(AND($N34=1,S$9&lt;=$B$9),LOOKUP(S$9,$A$12:$A$111,$B$12:$B$111),IF(AND($I34=-1,T$9=$Q33),"",IF($I34=-1,T33,IF(AND($I34=1,R$9=$Q33),$K34,IF($I34=1,S33,""))))))))</f>
        <v>4</v>
      </c>
      <c r="T34">
        <f ca="1">IF($E33="","",IF($G34="",T33,IF(AND($N34=1,T$9&gt;$B$9),"",IF(AND($N34=1,T$9&lt;=$B$9),LOOKUP(T$9,$A$12:$A$111,$B$12:$B$111),IF(AND($I34=-1,U$9=$Q33),"",IF($I34=-1,U33,IF(AND($I34=1,S$9=$Q33),$K34,IF($I34=1,T33,""))))))))</f>
        <v>8</v>
      </c>
      <c r="U34" t="str">
        <f ca="1">IF($E33="","",IF($G34="",U33,IF(AND($N34=1,U$9&gt;$B$9),"",IF(AND($N34=1,U$9&lt;=$B$9),LOOKUP(U$9,$A$12:$A$111,$B$12:$B$111),IF(AND($I34=-1,V$9=$Q33),"",IF($I34=-1,V33,IF(AND($I34=1,T$9=$Q33),$K34,IF($I34=1,U33,""))))))))</f>
        <v/>
      </c>
      <c r="V34" t="str">
        <f ca="1">IF($E33="","",IF($G34="",V33,IF(AND($N34=1,V$9&gt;$B$9),"",IF(AND($N34=1,V$9&lt;=$B$9),LOOKUP(V$9,$A$12:$A$111,$B$12:$B$111),IF(AND($I34=-1,W$9=$Q33),"",IF($I34=-1,W33,IF(AND($I34=1,U$9=$Q33),$K34,IF($I34=1,V33,""))))))))</f>
        <v/>
      </c>
      <c r="W34" t="str">
        <f ca="1">IF($E33="","",IF($G34="",W33,IF(AND($N34=1,W$9&gt;$B$9),"",IF(AND($N34=1,W$9&lt;=$B$9),LOOKUP(W$9,$A$12:$A$111,$B$12:$B$111),IF(AND($I34=-1,X$9=$Q33),"",IF($I34=-1,X33,IF(AND($I34=1,V$9=$Q33),$K34,IF($I34=1,W33,""))))))))</f>
        <v/>
      </c>
      <c r="X34" t="str">
        <f ca="1">IF($E33="","",IF($G34="",X33,IF(AND($N34=1,X$9&gt;$B$9),"",IF(AND($N34=1,X$9&lt;=$B$9),LOOKUP(X$9,$A$12:$A$111,$B$12:$B$111),IF(AND($I34=-1,Y$9=$Q33),"",IF($I34=-1,Y33,IF(AND($I34=1,W$9=$Q33),$K34,IF($I34=1,X33,""))))))))</f>
        <v/>
      </c>
      <c r="Y34" t="str">
        <f ca="1">IF($E33="","",IF($G34="",Y33,IF(AND($N34=1,Y$9&gt;$B$9),"",IF(AND($N34=1,Y$9&lt;=$B$9),LOOKUP(Y$9,$A$12:$A$111,$B$12:$B$111),IF(AND($I34=-1,Z$9=$Q33),"",IF($I34=-1,Z33,IF(AND($I34=1,X$9=$Q33),$K34,IF($I34=1,Y33,""))))))))</f>
        <v/>
      </c>
      <c r="Z34" t="str">
        <f ca="1">IF($E33="","",IF($G34="",Z33,IF(AND($N34=1,Z$9&gt;$B$9),"",IF(AND($N34=1,Z$9&lt;=$B$9),LOOKUP(Z$9,$A$12:$A$111,$B$12:$B$111),IF(AND($I34=-1,AA$9=$Q33),"",IF($I34=-1,AA33,IF(AND($I34=1,Y$9=$Q33),$K34,IF($I34=1,Z33,""))))))))</f>
        <v/>
      </c>
      <c r="AA34" t="str">
        <f ca="1">IF($E33="","",IF($G34="",AA33,IF(AND($N34=1,AA$9&gt;$B$9),"",IF(AND($N34=1,AA$9&lt;=$B$9),LOOKUP(AA$9,$A$12:$A$111,$B$12:$B$111),IF(AND($I34=-1,AB$9=$Q33),"",IF($I34=-1,AB33,IF(AND($I34=1,Z$9=$Q33),$K34,IF($I34=1,AA33,""))))))))</f>
        <v/>
      </c>
      <c r="AB34" t="str">
        <f ca="1">IF($E33="","",IF($G34="",AB33,IF(AND($N34=1,AB$9&gt;$B$9),"",IF(AND($N34=1,AB$9&lt;=$B$9),LOOKUP(AB$9,$A$12:$A$111,$B$12:$B$111),IF(AND($I34=-1,AC$9=$Q33),"",IF($I34=-1,AC33,IF(AND($I34=1,AA$9=$Q33),$K34,IF($I34=1,AB33,""))))))))</f>
        <v/>
      </c>
      <c r="AC34" t="str">
        <f ca="1">IF($E33="","",IF($G34="",AC33,IF(AND($N34=1,AC$9&gt;$B$9),"",IF(AND($N34=1,AC$9&lt;=$B$9),LOOKUP(AC$9,$A$12:$A$111,$B$12:$B$111),IF(AND($I34=-1,AD$9=$Q33),"",IF($I34=-1,AD33,IF(AND($I34=1,AB$9=$Q33),$K34,IF($I34=1,AC33,""))))))))</f>
        <v/>
      </c>
      <c r="AD34" t="str">
        <f ca="1">IF($E33="","",IF($G34="",AD33,IF(AND($N34=1,AD$9&gt;$B$9),"",IF(AND($N34=1,AD$9&lt;=$B$9),LOOKUP(AD$9,$A$12:$A$111,$B$12:$B$111),IF(AND($I34=-1,AE$9=$Q33),"",IF($I34=-1,AE33,IF(AND($I34=1,AC$9=$Q33),$K34,IF($I34=1,AD33,""))))))))</f>
        <v/>
      </c>
      <c r="AE34" t="str">
        <f ca="1">IF($E33="","",IF($G34="",AE33,IF(AND($N34=1,AE$9&gt;$B$9),"",IF(AND($N34=1,AE$9&lt;=$B$9),LOOKUP(AE$9,$A$12:$A$111,$B$12:$B$111),IF(AND($I34=-1,AF$9=$Q33),"",IF($I34=-1,AF33,IF(AND($I34=1,AD$9=$Q33),$K34,IF($I34=1,AE33,""))))))))</f>
        <v/>
      </c>
      <c r="AF34" t="str">
        <f ca="1">IF($E33="","",IF($G34="",AF33,IF(AND($N34=1,AF$9&gt;$B$9),"",IF(AND($N34=1,AF$9&lt;=$B$9),LOOKUP(AF$9,$A$12:$A$111,$B$12:$B$111),IF(AND($I34=-1,AG$9=$Q33),"",IF($I34=-1,AG33,IF(AND($I34=1,AE$9=$Q33),$K34,IF($I34=1,AF33,""))))))))</f>
        <v/>
      </c>
      <c r="AG34" t="str">
        <f ca="1">IF($E33="","",IF($G34="",AG33,IF(AND($N34=1,AG$9&gt;$B$9),"",IF(AND($N34=1,AG$9&lt;=$B$9),LOOKUP(AG$9,$A$12:$A$111,$B$12:$B$111),IF(AND($I34=-1,AH$9=$Q33),"",IF($I34=-1,AH33,IF(AND($I34=1,AF$9=$Q33),$K34,IF($I34=1,AG33,""))))))))</f>
        <v/>
      </c>
      <c r="AH34" t="str">
        <f ca="1">IF($E33="","",IF($G34="",AH33,IF(AND($N34=1,AH$9&gt;$B$9),"",IF(AND($N34=1,AH$9&lt;=$B$9),LOOKUP(AH$9,$A$12:$A$111,$B$12:$B$111),IF(AND($I34=-1,AI$9=$Q33),"",IF($I34=-1,AI33,IF(AND($I34=1,AG$9=$Q33),$K34,IF($I34=1,AH33,""))))))))</f>
        <v/>
      </c>
      <c r="AI34" t="str">
        <f ca="1">IF($E33="","",IF($G34="",AI33,IF(AND($N34=1,AI$9&gt;$B$9),"",IF(AND($N34=1,AI$9&lt;=$B$9),LOOKUP(AI$9,$A$12:$A$111,$B$12:$B$111),IF(AND($I34=-1,AJ$9=$Q33),"",IF($I34=-1,AJ33,IF(AND($I34=1,AH$9=$Q33),$K34,IF($I34=1,AI33,""))))))))</f>
        <v/>
      </c>
      <c r="AJ34" t="str">
        <f ca="1">IF($E33="","",IF($G34="",AJ33,IF(AND($N34=1,AJ$9&gt;$B$9),"",IF(AND($N34=1,AJ$9&lt;=$B$9),LOOKUP(AJ$9,$A$12:$A$111,$B$12:$B$111),IF(AND($I34=-1,AK$9=$Q33),"",IF($I34=-1,AK33,IF(AND($I34=1,AI$9=$Q33),$K34,IF($I34=1,AJ33,""))))))))</f>
        <v/>
      </c>
      <c r="AK34" t="str">
        <f ca="1">IF($E33="","",IF($G34="",AK33,IF(AND($N34=1,AK$9&gt;$B$9),"",IF(AND($N34=1,AK$9&lt;=$B$9),LOOKUP(AK$9,$A$12:$A$111,$B$12:$B$111),IF(AND($I34=-1,AL$9=$Q33),"",IF($I34=-1,AL33,IF(AND($I34=1,AJ$9=$Q33),$K34,IF($I34=1,AK33,""))))))))</f>
        <v/>
      </c>
      <c r="AL34" t="str">
        <f ca="1">IF($E33="","",IF($G34="",AL33,IF(AND($N34=1,AL$9&gt;$B$9),"",IF(AND($N34=1,AL$9&lt;=$B$9),LOOKUP(AL$9,$A$12:$A$111,$B$12:$B$111),IF(AND($I34=-1,AM$9=$Q33),"",IF($I34=-1,AM33,IF(AND($I34=1,AK$9=$Q33),$K34,IF($I34=1,AL33,""))))))))</f>
        <v/>
      </c>
      <c r="AM34" t="str">
        <f ca="1">IF($E33="","",IF($G34="",AM33,IF(AND($N34=1,AM$9&gt;$B$9),"",IF(AND($N34=1,AM$9&lt;=$B$9),LOOKUP(AM$9,$A$12:$A$111,$B$12:$B$111),IF(AND($I34=-1,AN$9=$Q33),"",IF($I34=-1,AN33,IF(AND($I34=1,AL$9=$Q33),$K34,IF($I34=1,AM33,""))))))))</f>
        <v/>
      </c>
      <c r="AN34" t="str">
        <f ca="1">IF($E33="","",IF($G34="",AN33,IF(AND($N34=1,AN$9&gt;$B$9),"",IF(AND($N34=1,AN$9&lt;=$B$9),LOOKUP(AN$9,$A$12:$A$111,$B$12:$B$111),IF(AND($I34=-1,AO$9=$Q33),"",IF($I34=-1,AO33,IF(AND($I34=1,AM$9=$Q33),$K34,IF($I34=1,AN33,""))))))))</f>
        <v/>
      </c>
      <c r="AO34" t="str">
        <f ca="1">IF($E33="","",IF($G34="",AO33,IF(AND($N34=1,AO$9&gt;$B$9),"",IF(AND($N34=1,AO$9&lt;=$B$9),LOOKUP(AO$9,$A$12:$A$111,$B$12:$B$111),IF(AND($I34=-1,AP$9=$Q33),"",IF($I34=-1,AP33,IF(AND($I34=1,AN$9=$Q33),$K34,IF($I34=1,AO33,""))))))))</f>
        <v/>
      </c>
      <c r="AP34" t="str">
        <f ca="1">IF($E33="","",IF($G34="",AP33,IF(AND($N34=1,AP$9&gt;$B$9),"",IF(AND($N34=1,AP$9&lt;=$B$9),LOOKUP(AP$9,$A$12:$A$111,$B$12:$B$111),IF(AND($I34=-1,AQ$9=$Q33),"",IF($I34=-1,AQ33,IF(AND($I34=1,AO$9=$Q33),$K34,IF($I34=1,AP33,""))))))))</f>
        <v/>
      </c>
      <c r="AQ34" t="str">
        <f ca="1">IF($E33="","",IF($G34="",AQ33,IF(AND($N34=1,AQ$9&gt;$B$9),"",IF(AND($N34=1,AQ$9&lt;=$B$9),LOOKUP(AQ$9,$A$12:$A$111,$B$12:$B$111),IF(AND($I34=-1,AR$9=$Q33),"",IF($I34=-1,AR33,IF(AND($I34=1,AP$9=$Q33),$K34,IF($I34=1,AQ33,""))))))))</f>
        <v/>
      </c>
      <c r="AR34" t="str">
        <f ca="1">IF($E33="","",IF($G34="",AR33,IF(AND($N34=1,AR$9&gt;$B$9),"",IF(AND($N34=1,AR$9&lt;=$B$9),LOOKUP(AR$9,$A$12:$A$111,$B$12:$B$111),IF(AND($I34=-1,AS$9=$Q33),"",IF($I34=-1,AS33,IF(AND($I34=1,AQ$9=$Q33),$K34,IF($I34=1,AR33,""))))))))</f>
        <v/>
      </c>
      <c r="AS34" t="str">
        <f ca="1">IF($E33="","",IF($G34="",AS33,IF(AND($N34=1,AS$9&gt;$B$9),"",IF(AND($N34=1,AS$9&lt;=$B$9),LOOKUP(AS$9,$A$12:$A$111,$B$12:$B$111),IF(AND($I34=-1,AT$9=$Q33),"",IF($I34=-1,AT33,IF(AND($I34=1,AR$9=$Q33),$K34,IF($I34=1,AS33,""))))))))</f>
        <v/>
      </c>
      <c r="AT34" t="str">
        <f ca="1">IF($E33="","",IF($G34="",AT33,IF(AND($N34=1,AT$9&gt;$B$9),"",IF(AND($N34=1,AT$9&lt;=$B$9),LOOKUP(AT$9,$A$12:$A$111,$B$12:$B$111),IF(AND($I34=-1,AU$9=$Q33),"",IF($I34=-1,AU33,IF(AND($I34=1,AS$9=$Q33),$K34,IF($I34=1,AT33,""))))))))</f>
        <v/>
      </c>
      <c r="AU34" t="str">
        <f ca="1">IF($E33="","",IF($G34="",AU33,IF(AND($N34=1,AU$9&gt;$B$9),"",IF(AND($N34=1,AU$9&lt;=$B$9),LOOKUP(AU$9,$A$12:$A$111,$B$12:$B$111),IF(AND($I34=-1,AV$9=$Q33),"",IF($I34=-1,AV33,IF(AND($I34=1,AT$9=$Q33),$K34,IF($I34=1,AU33,""))))))))</f>
        <v/>
      </c>
      <c r="AV34" t="str">
        <f ca="1">IF($E33="","",IF($G34="",AV33,IF(AND($N34=1,AV$9&gt;$B$9),"",IF(AND($N34=1,AV$9&lt;=$B$9),LOOKUP(AV$9,$A$12:$A$111,$B$12:$B$111),IF(AND($I34=-1,AW$9=$Q33),"",IF($I34=-1,AW33,IF(AND($I34=1,AU$9=$Q33),$K34,IF($I34=1,AV33,""))))))))</f>
        <v/>
      </c>
      <c r="AW34" t="str">
        <f ca="1">IF($E33="","",IF($G34="",AW33,IF(AND($N34=1,AW$9&gt;$B$9),"",IF(AND($N34=1,AW$9&lt;=$B$9),LOOKUP(AW$9,$A$12:$A$111,$B$12:$B$111),IF(AND($I34=-1,AX$9=$Q33),"",IF($I34=-1,AX33,IF(AND($I34=1,AV$9=$Q33),$K34,IF($I34=1,AW33,""))))))))</f>
        <v/>
      </c>
      <c r="AX34" t="str">
        <f ca="1">IF($E33="","",IF($G34="",AX33,IF(AND($N34=1,AX$9&gt;$B$9),"",IF(AND($N34=1,AX$9&lt;=$B$9),LOOKUP(AX$9,$A$12:$A$111,$B$12:$B$111),IF(AND($I34=-1,AY$9=$Q33),"",IF($I34=-1,AY33,IF(AND($I34=1,AW$9=$Q33),$K34,IF($I34=1,AX33,""))))))))</f>
        <v/>
      </c>
      <c r="AY34" t="str">
        <f ca="1">IF($E33="","",IF($G34="",AY33,IF(AND($N34=1,AY$9&gt;$B$9),"",IF(AND($N34=1,AY$9&lt;=$B$9),LOOKUP(AY$9,$A$12:$A$111,$B$12:$B$111),IF(AND($I34=-1,AZ$9=$Q33),"",IF($I34=-1,AZ33,IF(AND($I34=1,AX$9=$Q33),$K34,IF($I34=1,AY33,""))))))))</f>
        <v/>
      </c>
      <c r="AZ34" t="str">
        <f ca="1">IF($E33="","",IF($G34="",AZ33,IF(AND($N34=1,AZ$9&gt;$B$9),"",IF(AND($N34=1,AZ$9&lt;=$B$9),LOOKUP(AZ$9,$A$12:$A$111,$B$12:$B$111),IF(AND($I34=-1,BA$9=$Q33),"",IF($I34=-1,BA33,IF(AND($I34=1,AY$9=$Q33),$K34,IF($I34=1,AZ33,""))))))))</f>
        <v/>
      </c>
      <c r="BA34" t="str">
        <f ca="1">IF($E33="","",IF($G34="",BA33,IF(AND($N34=1,BA$9&gt;$B$9),"",IF(AND($N34=1,BA$9&lt;=$B$9),LOOKUP(BA$9,$A$12:$A$111,$B$12:$B$111),IF(AND($I34=-1,BB$9=$Q33),"",IF($I34=-1,BB33,IF(AND($I34=1,AZ$9=$Q33),$K34,IF($I34=1,BA33,""))))))))</f>
        <v/>
      </c>
      <c r="BB34" t="str">
        <f ca="1">IF($E33="","",IF($G34="",BB33,IF(AND($N34=1,BB$9&gt;$B$9),"",IF(AND($N34=1,BB$9&lt;=$B$9),LOOKUP(BB$9,$A$12:$A$111,$B$12:$B$111),IF(AND($I34=-1,BC$9=$Q33),"",IF($I34=-1,BC33,IF(AND($I34=1,BA$9=$Q33),$K34,IF($I34=1,BB33,""))))))))</f>
        <v/>
      </c>
      <c r="BC34" t="str">
        <f ca="1">IF($E33="","",IF($G34="",BC33,IF(AND($N34=1,BC$9&gt;$B$9),"",IF(AND($N34=1,BC$9&lt;=$B$9),LOOKUP(BC$9,$A$12:$A$111,$B$12:$B$111),IF(AND($I34=-1,BD$9=$Q33),"",IF($I34=-1,BD33,IF(AND($I34=1,BB$9=$Q33),$K34,IF($I34=1,BC33,""))))))))</f>
        <v/>
      </c>
      <c r="BD34" t="str">
        <f ca="1">IF($E33="","",IF($G34="",BD33,IF(AND($N34=1,BD$9&gt;$B$9),"",IF(AND($N34=1,BD$9&lt;=$B$9),LOOKUP(BD$9,$A$12:$A$111,$B$12:$B$111),IF(AND($I34=-1,BE$9=$Q33),"",IF($I34=-1,BE33,IF(AND($I34=1,BC$9=$Q33),$K34,IF($I34=1,BD33,""))))))))</f>
        <v/>
      </c>
      <c r="BE34" t="str">
        <f ca="1">IF($E33="","",IF($G34="",BE33,IF(AND($N34=1,BE$9&gt;$B$9),"",IF(AND($N34=1,BE$9&lt;=$B$9),LOOKUP(BE$9,$A$12:$A$111,$B$12:$B$111),IF(AND($I34=-1,BF$9=$Q33),"",IF($I34=-1,BF33,IF(AND($I34=1,BD$9=$Q33),$K34,IF($I34=1,BE33,""))))))))</f>
        <v/>
      </c>
      <c r="BF34" t="str">
        <f ca="1">IF($E33="","",IF($G34="",BF33,IF(AND($N34=1,BF$9&gt;$B$9),"",IF(AND($N34=1,BF$9&lt;=$B$9),LOOKUP(BF$9,$A$12:$A$111,$B$12:$B$111),IF(AND($I34=-1,BG$9=$Q33),"",IF($I34=-1,BG33,IF(AND($I34=1,BE$9=$Q33),$K34,IF($I34=1,BF33,""))))))))</f>
        <v/>
      </c>
      <c r="BG34" t="str">
        <f ca="1">IF($E33="","",IF($G34="",BG33,IF(AND($N34=1,BG$9&gt;$B$9),"",IF(AND($N34=1,BG$9&lt;=$B$9),LOOKUP(BG$9,$A$12:$A$111,$B$12:$B$111),IF(AND($I34=-1,BH$9=$Q33),"",IF($I34=-1,BH33,IF(AND($I34=1,BF$9=$Q33),$K34,IF($I34=1,BG33,""))))))))</f>
        <v/>
      </c>
      <c r="BH34" t="str">
        <f ca="1">IF($E33="","",IF($G34="",BH33,IF(AND($N34=1,BH$9&gt;$B$9),"",IF(AND($N34=1,BH$9&lt;=$B$9),LOOKUP(BH$9,$A$12:$A$111,$B$12:$B$111),IF(AND($I34=-1,BI$9=$Q33),"",IF($I34=-1,BI33,IF(AND($I34=1,BG$9=$Q33),$K34,IF($I34=1,BH33,""))))))))</f>
        <v/>
      </c>
      <c r="BI34" t="str">
        <f ca="1">IF($E33="","",IF($G34="",BI33,IF(AND($N34=1,BI$9&gt;$B$9),"",IF(AND($N34=1,BI$9&lt;=$B$9),LOOKUP(BI$9,$A$12:$A$111,$B$12:$B$111),IF(AND($I34=-1,BJ$9=$Q33),"",IF($I34=-1,BJ33,IF(AND($I34=1,BH$9=$Q33),$K34,IF($I34=1,BI33,""))))))))</f>
        <v/>
      </c>
      <c r="BJ34" t="str">
        <f ca="1">IF($E33="","",IF($G34="",BJ33,IF(AND($N34=1,BJ$9&gt;$B$9),"",IF(AND($N34=1,BJ$9&lt;=$B$9),LOOKUP(BJ$9,$A$12:$A$111,$B$12:$B$111),IF(AND($I34=-1,BK$9=$Q33),"",IF($I34=-1,BK33,IF(AND($I34=1,BI$9=$Q33),$K34,IF($I34=1,BJ33,""))))))))</f>
        <v/>
      </c>
      <c r="BK34" t="str">
        <f ca="1">IF($E33="","",IF($G34="",BK33,IF(AND($N34=1,BK$9&gt;$B$9),"",IF(AND($N34=1,BK$9&lt;=$B$9),LOOKUP(BK$9,$A$12:$A$111,$B$12:$B$111),IF(AND($I34=-1,BL$9=$Q33),"",IF($I34=-1,BL33,IF(AND($I34=1,BJ$9=$Q33),$K34,IF($I34=1,BK33,""))))))))</f>
        <v/>
      </c>
      <c r="BL34" t="str">
        <f ca="1">IF($E33="","",IF($G34="",BL33,IF(AND($N34=1,BL$9&gt;$B$9),"",IF(AND($N34=1,BL$9&lt;=$B$9),LOOKUP(BL$9,$A$12:$A$111,$B$12:$B$111),IF(AND($I34=-1,BM$9=$Q33),"",IF($I34=-1,BM33,IF(AND($I34=1,BK$9=$Q33),$K34,IF($I34=1,BL33,""))))))))</f>
        <v/>
      </c>
      <c r="BM34">
        <f ca="1">IF($E33="","",IF($G34="",BM33,IF(AND($N34=1,BM$9&gt;$B$9),"",IF(AND($N34=1,BM$9&lt;=$B$9),LOOKUP(BM$9,$A$12:$A$111,$B$12:$B$111),IF(AND($I34=-1,BN$9=$Q33),"",IF($I34=-1,BN33,IF(AND($I34=1,BL$9=$Q33),$K34,IF($I34=1,BM33,""))))))))</f>
        <v>0</v>
      </c>
      <c r="BN34">
        <f ca="1">IF($E33="","",IF($G34="",BN33,IF(AND($N34=1,BN$9&gt;$B$9),"",IF(AND($N34=1,BN$9&lt;=$B$9),LOOKUP(BN$9,$A$12:$A$111,$B$12:$B$111),IF(AND($I34=-1,BO$9=$Q33),"",IF($I34=-1,BO33,IF(AND($I34=1,BM$9=$Q33),$K34,IF($I34=1,BN33,""))))))))</f>
        <v>0</v>
      </c>
      <c r="BO34">
        <f ca="1">IF($E33="","",IF($G34="",BO33,IF(AND($N34=1,BO$9&gt;$B$9),"",IF(AND($N34=1,BO$9&lt;=$B$9),LOOKUP(BO$9,$A$12:$A$111,$B$12:$B$111),IF(AND($I34=-1,BP$9=$Q33),"",IF($I34=-1,BP33,IF(AND($I34=1,BN$9=$Q33),$K34,IF($I34=1,BO33,""))))))))</f>
        <v>0</v>
      </c>
    </row>
    <row r="35" spans="4:67" x14ac:dyDescent="0.25">
      <c r="D35" s="4">
        <v>25</v>
      </c>
      <c r="E35" s="1">
        <f t="shared" ca="1" si="2"/>
        <v>12</v>
      </c>
      <c r="G35" t="str">
        <f ca="1">IF(E34="","",IF($B$3=Refs!$B$17,RevLab!F35,IF(AND(B$3="Last",H34="Zero"),G34,IF(B$3="Last",H34,IF(B$3="2nd last","",IF(AND(B$3="Opposite",H34="Zero"),G34,IF(AND(B$3="Opposite",H34="Red"),"Black",IF(AND(B$3="Opposite",H34="Black"),"Red",IF(AND(B$3="Opposite",H34="Odd"),"Even",IF(AND(B$3="Opposite",H34="Even"),"Odd",IF(AND(B$3="Opposite",H34="High"),"Low",IF(AND(B$3="Opposite",H34="Low"),"High",IF(COUNTIF(Refs!$E$5:$I$6,B$3)=1,RevLab!B$3,"")))))))))))))</f>
        <v>Low</v>
      </c>
      <c r="H35" t="str">
        <f ca="1">IF(E35="","",IF(B$2="Red/Black",LOOKUP(E35,Refs!D:D,Refs!F:F),IF(B$2="High/Low",LOOKUP(E35,Refs!D:D,Refs!H:H),IF(B$2="Odd/Even",LOOKUP(E35,Refs!D:D,Refs!J:J),""))))</f>
        <v>Low</v>
      </c>
      <c r="I35">
        <f t="shared" ca="1" si="3"/>
        <v>1</v>
      </c>
      <c r="J35">
        <f ca="1">IF(E34="","",IF(G35="","",IF(AND(Q34&gt;1,O34+P34&gt;=$B$4),$B$4,IF(Q34=1,O34,O34+P34))))</f>
        <v>12</v>
      </c>
      <c r="K35">
        <f t="shared" ca="1" si="4"/>
        <v>12</v>
      </c>
      <c r="L35">
        <f t="shared" ca="1" si="5"/>
        <v>-2</v>
      </c>
      <c r="M35">
        <f t="shared" ca="1" si="6"/>
        <v>14</v>
      </c>
      <c r="N35">
        <f ca="1">IF(E34="","",IF(OR(AND($A$6="Yes",$M35&gt;$M34),AND($A$8="Yes",$O34+$P34&gt;=$B$4),AND($Q34&lt;=2,$I35=-1)),1,0))</f>
        <v>0</v>
      </c>
      <c r="O35">
        <f ca="1">IF(E35="","",R35)</f>
        <v>4</v>
      </c>
      <c r="P35">
        <f ca="1">IF(E35="","",MAX(R35:DM35))</f>
        <v>12</v>
      </c>
      <c r="Q35" s="2">
        <f ca="1">IF(E35="","",COUNTIF(R35:DM35,"&gt;0"))</f>
        <v>4</v>
      </c>
      <c r="R35" s="4">
        <f ca="1">IF(E34="","",IF($G35="",R34,IF($N35=1,LOOKUP(R$9,$A$12:$A$111,$B$12:$B$111),IF(AND($I35=-1,S$9=$Q34),"",IF($I35=-1,S34,IF($I35=1,R34))))))</f>
        <v>4</v>
      </c>
      <c r="S35">
        <f ca="1">IF($E34="","",IF($G35="",S34,IF(AND($N35=1,S$9&gt;$B$9),"",IF(AND($N35=1,S$9&lt;=$B$9),LOOKUP(S$9,$A$12:$A$111,$B$12:$B$111),IF(AND($I35=-1,T$9=$Q34),"",IF($I35=-1,T34,IF(AND($I35=1,R$9=$Q34),$K35,IF($I35=1,S34,""))))))))</f>
        <v>4</v>
      </c>
      <c r="T35">
        <f ca="1">IF($E34="","",IF($G35="",T34,IF(AND($N35=1,T$9&gt;$B$9),"",IF(AND($N35=1,T$9&lt;=$B$9),LOOKUP(T$9,$A$12:$A$111,$B$12:$B$111),IF(AND($I35=-1,U$9=$Q34),"",IF($I35=-1,U34,IF(AND($I35=1,S$9=$Q34),$K35,IF($I35=1,T34,""))))))))</f>
        <v>8</v>
      </c>
      <c r="U35">
        <f ca="1">IF($E34="","",IF($G35="",U34,IF(AND($N35=1,U$9&gt;$B$9),"",IF(AND($N35=1,U$9&lt;=$B$9),LOOKUP(U$9,$A$12:$A$111,$B$12:$B$111),IF(AND($I35=-1,V$9=$Q34),"",IF($I35=-1,V34,IF(AND($I35=1,T$9=$Q34),$K35,IF($I35=1,U34,""))))))))</f>
        <v>12</v>
      </c>
      <c r="V35" t="str">
        <f ca="1">IF($E34="","",IF($G35="",V34,IF(AND($N35=1,V$9&gt;$B$9),"",IF(AND($N35=1,V$9&lt;=$B$9),LOOKUP(V$9,$A$12:$A$111,$B$12:$B$111),IF(AND($I35=-1,W$9=$Q34),"",IF($I35=-1,W34,IF(AND($I35=1,U$9=$Q34),$K35,IF($I35=1,V34,""))))))))</f>
        <v/>
      </c>
      <c r="W35" t="str">
        <f ca="1">IF($E34="","",IF($G35="",W34,IF(AND($N35=1,W$9&gt;$B$9),"",IF(AND($N35=1,W$9&lt;=$B$9),LOOKUP(W$9,$A$12:$A$111,$B$12:$B$111),IF(AND($I35=-1,X$9=$Q34),"",IF($I35=-1,X34,IF(AND($I35=1,V$9=$Q34),$K35,IF($I35=1,W34,""))))))))</f>
        <v/>
      </c>
      <c r="X35" t="str">
        <f ca="1">IF($E34="","",IF($G35="",X34,IF(AND($N35=1,X$9&gt;$B$9),"",IF(AND($N35=1,X$9&lt;=$B$9),LOOKUP(X$9,$A$12:$A$111,$B$12:$B$111),IF(AND($I35=-1,Y$9=$Q34),"",IF($I35=-1,Y34,IF(AND($I35=1,W$9=$Q34),$K35,IF($I35=1,X34,""))))))))</f>
        <v/>
      </c>
      <c r="Y35" t="str">
        <f ca="1">IF($E34="","",IF($G35="",Y34,IF(AND($N35=1,Y$9&gt;$B$9),"",IF(AND($N35=1,Y$9&lt;=$B$9),LOOKUP(Y$9,$A$12:$A$111,$B$12:$B$111),IF(AND($I35=-1,Z$9=$Q34),"",IF($I35=-1,Z34,IF(AND($I35=1,X$9=$Q34),$K35,IF($I35=1,Y34,""))))))))</f>
        <v/>
      </c>
      <c r="Z35" t="str">
        <f ca="1">IF($E34="","",IF($G35="",Z34,IF(AND($N35=1,Z$9&gt;$B$9),"",IF(AND($N35=1,Z$9&lt;=$B$9),LOOKUP(Z$9,$A$12:$A$111,$B$12:$B$111),IF(AND($I35=-1,AA$9=$Q34),"",IF($I35=-1,AA34,IF(AND($I35=1,Y$9=$Q34),$K35,IF($I35=1,Z34,""))))))))</f>
        <v/>
      </c>
      <c r="AA35" t="str">
        <f ca="1">IF($E34="","",IF($G35="",AA34,IF(AND($N35=1,AA$9&gt;$B$9),"",IF(AND($N35=1,AA$9&lt;=$B$9),LOOKUP(AA$9,$A$12:$A$111,$B$12:$B$111),IF(AND($I35=-1,AB$9=$Q34),"",IF($I35=-1,AB34,IF(AND($I35=1,Z$9=$Q34),$K35,IF($I35=1,AA34,""))))))))</f>
        <v/>
      </c>
      <c r="AB35" t="str">
        <f ca="1">IF($E34="","",IF($G35="",AB34,IF(AND($N35=1,AB$9&gt;$B$9),"",IF(AND($N35=1,AB$9&lt;=$B$9),LOOKUP(AB$9,$A$12:$A$111,$B$12:$B$111),IF(AND($I35=-1,AC$9=$Q34),"",IF($I35=-1,AC34,IF(AND($I35=1,AA$9=$Q34),$K35,IF($I35=1,AB34,""))))))))</f>
        <v/>
      </c>
      <c r="AC35" t="str">
        <f ca="1">IF($E34="","",IF($G35="",AC34,IF(AND($N35=1,AC$9&gt;$B$9),"",IF(AND($N35=1,AC$9&lt;=$B$9),LOOKUP(AC$9,$A$12:$A$111,$B$12:$B$111),IF(AND($I35=-1,AD$9=$Q34),"",IF($I35=-1,AD34,IF(AND($I35=1,AB$9=$Q34),$K35,IF($I35=1,AC34,""))))))))</f>
        <v/>
      </c>
      <c r="AD35" t="str">
        <f ca="1">IF($E34="","",IF($G35="",AD34,IF(AND($N35=1,AD$9&gt;$B$9),"",IF(AND($N35=1,AD$9&lt;=$B$9),LOOKUP(AD$9,$A$12:$A$111,$B$12:$B$111),IF(AND($I35=-1,AE$9=$Q34),"",IF($I35=-1,AE34,IF(AND($I35=1,AC$9=$Q34),$K35,IF($I35=1,AD34,""))))))))</f>
        <v/>
      </c>
      <c r="AE35" t="str">
        <f ca="1">IF($E34="","",IF($G35="",AE34,IF(AND($N35=1,AE$9&gt;$B$9),"",IF(AND($N35=1,AE$9&lt;=$B$9),LOOKUP(AE$9,$A$12:$A$111,$B$12:$B$111),IF(AND($I35=-1,AF$9=$Q34),"",IF($I35=-1,AF34,IF(AND($I35=1,AD$9=$Q34),$K35,IF($I35=1,AE34,""))))))))</f>
        <v/>
      </c>
      <c r="AF35" t="str">
        <f ca="1">IF($E34="","",IF($G35="",AF34,IF(AND($N35=1,AF$9&gt;$B$9),"",IF(AND($N35=1,AF$9&lt;=$B$9),LOOKUP(AF$9,$A$12:$A$111,$B$12:$B$111),IF(AND($I35=-1,AG$9=$Q34),"",IF($I35=-1,AG34,IF(AND($I35=1,AE$9=$Q34),$K35,IF($I35=1,AF34,""))))))))</f>
        <v/>
      </c>
      <c r="AG35" t="str">
        <f ca="1">IF($E34="","",IF($G35="",AG34,IF(AND($N35=1,AG$9&gt;$B$9),"",IF(AND($N35=1,AG$9&lt;=$B$9),LOOKUP(AG$9,$A$12:$A$111,$B$12:$B$111),IF(AND($I35=-1,AH$9=$Q34),"",IF($I35=-1,AH34,IF(AND($I35=1,AF$9=$Q34),$K35,IF($I35=1,AG34,""))))))))</f>
        <v/>
      </c>
      <c r="AH35" t="str">
        <f ca="1">IF($E34="","",IF($G35="",AH34,IF(AND($N35=1,AH$9&gt;$B$9),"",IF(AND($N35=1,AH$9&lt;=$B$9),LOOKUP(AH$9,$A$12:$A$111,$B$12:$B$111),IF(AND($I35=-1,AI$9=$Q34),"",IF($I35=-1,AI34,IF(AND($I35=1,AG$9=$Q34),$K35,IF($I35=1,AH34,""))))))))</f>
        <v/>
      </c>
      <c r="AI35" t="str">
        <f ca="1">IF($E34="","",IF($G35="",AI34,IF(AND($N35=1,AI$9&gt;$B$9),"",IF(AND($N35=1,AI$9&lt;=$B$9),LOOKUP(AI$9,$A$12:$A$111,$B$12:$B$111),IF(AND($I35=-1,AJ$9=$Q34),"",IF($I35=-1,AJ34,IF(AND($I35=1,AH$9=$Q34),$K35,IF($I35=1,AI34,""))))))))</f>
        <v/>
      </c>
      <c r="AJ35" t="str">
        <f ca="1">IF($E34="","",IF($G35="",AJ34,IF(AND($N35=1,AJ$9&gt;$B$9),"",IF(AND($N35=1,AJ$9&lt;=$B$9),LOOKUP(AJ$9,$A$12:$A$111,$B$12:$B$111),IF(AND($I35=-1,AK$9=$Q34),"",IF($I35=-1,AK34,IF(AND($I35=1,AI$9=$Q34),$K35,IF($I35=1,AJ34,""))))))))</f>
        <v/>
      </c>
      <c r="AK35" t="str">
        <f ca="1">IF($E34="","",IF($G35="",AK34,IF(AND($N35=1,AK$9&gt;$B$9),"",IF(AND($N35=1,AK$9&lt;=$B$9),LOOKUP(AK$9,$A$12:$A$111,$B$12:$B$111),IF(AND($I35=-1,AL$9=$Q34),"",IF($I35=-1,AL34,IF(AND($I35=1,AJ$9=$Q34),$K35,IF($I35=1,AK34,""))))))))</f>
        <v/>
      </c>
      <c r="AL35" t="str">
        <f ca="1">IF($E34="","",IF($G35="",AL34,IF(AND($N35=1,AL$9&gt;$B$9),"",IF(AND($N35=1,AL$9&lt;=$B$9),LOOKUP(AL$9,$A$12:$A$111,$B$12:$B$111),IF(AND($I35=-1,AM$9=$Q34),"",IF($I35=-1,AM34,IF(AND($I35=1,AK$9=$Q34),$K35,IF($I35=1,AL34,""))))))))</f>
        <v/>
      </c>
      <c r="AM35" t="str">
        <f ca="1">IF($E34="","",IF($G35="",AM34,IF(AND($N35=1,AM$9&gt;$B$9),"",IF(AND($N35=1,AM$9&lt;=$B$9),LOOKUP(AM$9,$A$12:$A$111,$B$12:$B$111),IF(AND($I35=-1,AN$9=$Q34),"",IF($I35=-1,AN34,IF(AND($I35=1,AL$9=$Q34),$K35,IF($I35=1,AM34,""))))))))</f>
        <v/>
      </c>
      <c r="AN35" t="str">
        <f ca="1">IF($E34="","",IF($G35="",AN34,IF(AND($N35=1,AN$9&gt;$B$9),"",IF(AND($N35=1,AN$9&lt;=$B$9),LOOKUP(AN$9,$A$12:$A$111,$B$12:$B$111),IF(AND($I35=-1,AO$9=$Q34),"",IF($I35=-1,AO34,IF(AND($I35=1,AM$9=$Q34),$K35,IF($I35=1,AN34,""))))))))</f>
        <v/>
      </c>
      <c r="AO35" t="str">
        <f ca="1">IF($E34="","",IF($G35="",AO34,IF(AND($N35=1,AO$9&gt;$B$9),"",IF(AND($N35=1,AO$9&lt;=$B$9),LOOKUP(AO$9,$A$12:$A$111,$B$12:$B$111),IF(AND($I35=-1,AP$9=$Q34),"",IF($I35=-1,AP34,IF(AND($I35=1,AN$9=$Q34),$K35,IF($I35=1,AO34,""))))))))</f>
        <v/>
      </c>
      <c r="AP35" t="str">
        <f ca="1">IF($E34="","",IF($G35="",AP34,IF(AND($N35=1,AP$9&gt;$B$9),"",IF(AND($N35=1,AP$9&lt;=$B$9),LOOKUP(AP$9,$A$12:$A$111,$B$12:$B$111),IF(AND($I35=-1,AQ$9=$Q34),"",IF($I35=-1,AQ34,IF(AND($I35=1,AO$9=$Q34),$K35,IF($I35=1,AP34,""))))))))</f>
        <v/>
      </c>
      <c r="AQ35" t="str">
        <f ca="1">IF($E34="","",IF($G35="",AQ34,IF(AND($N35=1,AQ$9&gt;$B$9),"",IF(AND($N35=1,AQ$9&lt;=$B$9),LOOKUP(AQ$9,$A$12:$A$111,$B$12:$B$111),IF(AND($I35=-1,AR$9=$Q34),"",IF($I35=-1,AR34,IF(AND($I35=1,AP$9=$Q34),$K35,IF($I35=1,AQ34,""))))))))</f>
        <v/>
      </c>
      <c r="AR35" t="str">
        <f ca="1">IF($E34="","",IF($G35="",AR34,IF(AND($N35=1,AR$9&gt;$B$9),"",IF(AND($N35=1,AR$9&lt;=$B$9),LOOKUP(AR$9,$A$12:$A$111,$B$12:$B$111),IF(AND($I35=-1,AS$9=$Q34),"",IF($I35=-1,AS34,IF(AND($I35=1,AQ$9=$Q34),$K35,IF($I35=1,AR34,""))))))))</f>
        <v/>
      </c>
      <c r="AS35" t="str">
        <f ca="1">IF($E34="","",IF($G35="",AS34,IF(AND($N35=1,AS$9&gt;$B$9),"",IF(AND($N35=1,AS$9&lt;=$B$9),LOOKUP(AS$9,$A$12:$A$111,$B$12:$B$111),IF(AND($I35=-1,AT$9=$Q34),"",IF($I35=-1,AT34,IF(AND($I35=1,AR$9=$Q34),$K35,IF($I35=1,AS34,""))))))))</f>
        <v/>
      </c>
      <c r="AT35" t="str">
        <f ca="1">IF($E34="","",IF($G35="",AT34,IF(AND($N35=1,AT$9&gt;$B$9),"",IF(AND($N35=1,AT$9&lt;=$B$9),LOOKUP(AT$9,$A$12:$A$111,$B$12:$B$111),IF(AND($I35=-1,AU$9=$Q34),"",IF($I35=-1,AU34,IF(AND($I35=1,AS$9=$Q34),$K35,IF($I35=1,AT34,""))))))))</f>
        <v/>
      </c>
      <c r="AU35" t="str">
        <f ca="1">IF($E34="","",IF($G35="",AU34,IF(AND($N35=1,AU$9&gt;$B$9),"",IF(AND($N35=1,AU$9&lt;=$B$9),LOOKUP(AU$9,$A$12:$A$111,$B$12:$B$111),IF(AND($I35=-1,AV$9=$Q34),"",IF($I35=-1,AV34,IF(AND($I35=1,AT$9=$Q34),$K35,IF($I35=1,AU34,""))))))))</f>
        <v/>
      </c>
      <c r="AV35" t="str">
        <f ca="1">IF($E34="","",IF($G35="",AV34,IF(AND($N35=1,AV$9&gt;$B$9),"",IF(AND($N35=1,AV$9&lt;=$B$9),LOOKUP(AV$9,$A$12:$A$111,$B$12:$B$111),IF(AND($I35=-1,AW$9=$Q34),"",IF($I35=-1,AW34,IF(AND($I35=1,AU$9=$Q34),$K35,IF($I35=1,AV34,""))))))))</f>
        <v/>
      </c>
      <c r="AW35" t="str">
        <f ca="1">IF($E34="","",IF($G35="",AW34,IF(AND($N35=1,AW$9&gt;$B$9),"",IF(AND($N35=1,AW$9&lt;=$B$9),LOOKUP(AW$9,$A$12:$A$111,$B$12:$B$111),IF(AND($I35=-1,AX$9=$Q34),"",IF($I35=-1,AX34,IF(AND($I35=1,AV$9=$Q34),$K35,IF($I35=1,AW34,""))))))))</f>
        <v/>
      </c>
      <c r="AX35" t="str">
        <f ca="1">IF($E34="","",IF($G35="",AX34,IF(AND($N35=1,AX$9&gt;$B$9),"",IF(AND($N35=1,AX$9&lt;=$B$9),LOOKUP(AX$9,$A$12:$A$111,$B$12:$B$111),IF(AND($I35=-1,AY$9=$Q34),"",IF($I35=-1,AY34,IF(AND($I35=1,AW$9=$Q34),$K35,IF($I35=1,AX34,""))))))))</f>
        <v/>
      </c>
      <c r="AY35" t="str">
        <f ca="1">IF($E34="","",IF($G35="",AY34,IF(AND($N35=1,AY$9&gt;$B$9),"",IF(AND($N35=1,AY$9&lt;=$B$9),LOOKUP(AY$9,$A$12:$A$111,$B$12:$B$111),IF(AND($I35=-1,AZ$9=$Q34),"",IF($I35=-1,AZ34,IF(AND($I35=1,AX$9=$Q34),$K35,IF($I35=1,AY34,""))))))))</f>
        <v/>
      </c>
      <c r="AZ35" t="str">
        <f ca="1">IF($E34="","",IF($G35="",AZ34,IF(AND($N35=1,AZ$9&gt;$B$9),"",IF(AND($N35=1,AZ$9&lt;=$B$9),LOOKUP(AZ$9,$A$12:$A$111,$B$12:$B$111),IF(AND($I35=-1,BA$9=$Q34),"",IF($I35=-1,BA34,IF(AND($I35=1,AY$9=$Q34),$K35,IF($I35=1,AZ34,""))))))))</f>
        <v/>
      </c>
      <c r="BA35" t="str">
        <f ca="1">IF($E34="","",IF($G35="",BA34,IF(AND($N35=1,BA$9&gt;$B$9),"",IF(AND($N35=1,BA$9&lt;=$B$9),LOOKUP(BA$9,$A$12:$A$111,$B$12:$B$111),IF(AND($I35=-1,BB$9=$Q34),"",IF($I35=-1,BB34,IF(AND($I35=1,AZ$9=$Q34),$K35,IF($I35=1,BA34,""))))))))</f>
        <v/>
      </c>
      <c r="BB35" t="str">
        <f ca="1">IF($E34="","",IF($G35="",BB34,IF(AND($N35=1,BB$9&gt;$B$9),"",IF(AND($N35=1,BB$9&lt;=$B$9),LOOKUP(BB$9,$A$12:$A$111,$B$12:$B$111),IF(AND($I35=-1,BC$9=$Q34),"",IF($I35=-1,BC34,IF(AND($I35=1,BA$9=$Q34),$K35,IF($I35=1,BB34,""))))))))</f>
        <v/>
      </c>
      <c r="BC35" t="str">
        <f ca="1">IF($E34="","",IF($G35="",BC34,IF(AND($N35=1,BC$9&gt;$B$9),"",IF(AND($N35=1,BC$9&lt;=$B$9),LOOKUP(BC$9,$A$12:$A$111,$B$12:$B$111),IF(AND($I35=-1,BD$9=$Q34),"",IF($I35=-1,BD34,IF(AND($I35=1,BB$9=$Q34),$K35,IF($I35=1,BC34,""))))))))</f>
        <v/>
      </c>
      <c r="BD35" t="str">
        <f ca="1">IF($E34="","",IF($G35="",BD34,IF(AND($N35=1,BD$9&gt;$B$9),"",IF(AND($N35=1,BD$9&lt;=$B$9),LOOKUP(BD$9,$A$12:$A$111,$B$12:$B$111),IF(AND($I35=-1,BE$9=$Q34),"",IF($I35=-1,BE34,IF(AND($I35=1,BC$9=$Q34),$K35,IF($I35=1,BD34,""))))))))</f>
        <v/>
      </c>
      <c r="BE35" t="str">
        <f ca="1">IF($E34="","",IF($G35="",BE34,IF(AND($N35=1,BE$9&gt;$B$9),"",IF(AND($N35=1,BE$9&lt;=$B$9),LOOKUP(BE$9,$A$12:$A$111,$B$12:$B$111),IF(AND($I35=-1,BF$9=$Q34),"",IF($I35=-1,BF34,IF(AND($I35=1,BD$9=$Q34),$K35,IF($I35=1,BE34,""))))))))</f>
        <v/>
      </c>
      <c r="BF35" t="str">
        <f ca="1">IF($E34="","",IF($G35="",BF34,IF(AND($N35=1,BF$9&gt;$B$9),"",IF(AND($N35=1,BF$9&lt;=$B$9),LOOKUP(BF$9,$A$12:$A$111,$B$12:$B$111),IF(AND($I35=-1,BG$9=$Q34),"",IF($I35=-1,BG34,IF(AND($I35=1,BE$9=$Q34),$K35,IF($I35=1,BF34,""))))))))</f>
        <v/>
      </c>
      <c r="BG35" t="str">
        <f ca="1">IF($E34="","",IF($G35="",BG34,IF(AND($N35=1,BG$9&gt;$B$9),"",IF(AND($N35=1,BG$9&lt;=$B$9),LOOKUP(BG$9,$A$12:$A$111,$B$12:$B$111),IF(AND($I35=-1,BH$9=$Q34),"",IF($I35=-1,BH34,IF(AND($I35=1,BF$9=$Q34),$K35,IF($I35=1,BG34,""))))))))</f>
        <v/>
      </c>
      <c r="BH35" t="str">
        <f ca="1">IF($E34="","",IF($G35="",BH34,IF(AND($N35=1,BH$9&gt;$B$9),"",IF(AND($N35=1,BH$9&lt;=$B$9),LOOKUP(BH$9,$A$12:$A$111,$B$12:$B$111),IF(AND($I35=-1,BI$9=$Q34),"",IF($I35=-1,BI34,IF(AND($I35=1,BG$9=$Q34),$K35,IF($I35=1,BH34,""))))))))</f>
        <v/>
      </c>
      <c r="BI35" t="str">
        <f ca="1">IF($E34="","",IF($G35="",BI34,IF(AND($N35=1,BI$9&gt;$B$9),"",IF(AND($N35=1,BI$9&lt;=$B$9),LOOKUP(BI$9,$A$12:$A$111,$B$12:$B$111),IF(AND($I35=-1,BJ$9=$Q34),"",IF($I35=-1,BJ34,IF(AND($I35=1,BH$9=$Q34),$K35,IF($I35=1,BI34,""))))))))</f>
        <v/>
      </c>
      <c r="BJ35" t="str">
        <f ca="1">IF($E34="","",IF($G35="",BJ34,IF(AND($N35=1,BJ$9&gt;$B$9),"",IF(AND($N35=1,BJ$9&lt;=$B$9),LOOKUP(BJ$9,$A$12:$A$111,$B$12:$B$111),IF(AND($I35=-1,BK$9=$Q34),"",IF($I35=-1,BK34,IF(AND($I35=1,BI$9=$Q34),$K35,IF($I35=1,BJ34,""))))))))</f>
        <v/>
      </c>
      <c r="BK35" t="str">
        <f ca="1">IF($E34="","",IF($G35="",BK34,IF(AND($N35=1,BK$9&gt;$B$9),"",IF(AND($N35=1,BK$9&lt;=$B$9),LOOKUP(BK$9,$A$12:$A$111,$B$12:$B$111),IF(AND($I35=-1,BL$9=$Q34),"",IF($I35=-1,BL34,IF(AND($I35=1,BJ$9=$Q34),$K35,IF($I35=1,BK34,""))))))))</f>
        <v/>
      </c>
      <c r="BL35" t="str">
        <f ca="1">IF($E34="","",IF($G35="",BL34,IF(AND($N35=1,BL$9&gt;$B$9),"",IF(AND($N35=1,BL$9&lt;=$B$9),LOOKUP(BL$9,$A$12:$A$111,$B$12:$B$111),IF(AND($I35=-1,BM$9=$Q34),"",IF($I35=-1,BM34,IF(AND($I35=1,BK$9=$Q34),$K35,IF($I35=1,BL34,""))))))))</f>
        <v/>
      </c>
      <c r="BM35">
        <f ca="1">IF($E34="","",IF($G35="",BM34,IF(AND($N35=1,BM$9&gt;$B$9),"",IF(AND($N35=1,BM$9&lt;=$B$9),LOOKUP(BM$9,$A$12:$A$111,$B$12:$B$111),IF(AND($I35=-1,BN$9=$Q34),"",IF($I35=-1,BN34,IF(AND($I35=1,BL$9=$Q34),$K35,IF($I35=1,BM34,""))))))))</f>
        <v>0</v>
      </c>
      <c r="BN35">
        <f ca="1">IF($E34="","",IF($G35="",BN34,IF(AND($N35=1,BN$9&gt;$B$9),"",IF(AND($N35=1,BN$9&lt;=$B$9),LOOKUP(BN$9,$A$12:$A$111,$B$12:$B$111),IF(AND($I35=-1,BO$9=$Q34),"",IF($I35=-1,BO34,IF(AND($I35=1,BM$9=$Q34),$K35,IF($I35=1,BN34,""))))))))</f>
        <v>0</v>
      </c>
      <c r="BO35">
        <f ca="1">IF($E34="","",IF($G35="",BO34,IF(AND($N35=1,BO$9&gt;$B$9),"",IF(AND($N35=1,BO$9&lt;=$B$9),LOOKUP(BO$9,$A$12:$A$111,$B$12:$B$111),IF(AND($I35=-1,BP$9=$Q34),"",IF($I35=-1,BP34,IF(AND($I35=1,BN$9=$Q34),$K35,IF($I35=1,BO34,""))))))))</f>
        <v>0</v>
      </c>
    </row>
    <row r="36" spans="4:67" x14ac:dyDescent="0.25">
      <c r="D36" s="4">
        <v>26</v>
      </c>
      <c r="E36" s="1">
        <f t="shared" ca="1" si="2"/>
        <v>11</v>
      </c>
      <c r="G36" t="str">
        <f ca="1">IF(E35="","",IF($B$3=Refs!$B$17,RevLab!F36,IF(AND(B$3="Last",H35="Zero"),G35,IF(B$3="Last",H35,IF(B$3="2nd last","",IF(AND(B$3="Opposite",H35="Zero"),G35,IF(AND(B$3="Opposite",H35="Red"),"Black",IF(AND(B$3="Opposite",H35="Black"),"Red",IF(AND(B$3="Opposite",H35="Odd"),"Even",IF(AND(B$3="Opposite",H35="Even"),"Odd",IF(AND(B$3="Opposite",H35="High"),"Low",IF(AND(B$3="Opposite",H35="Low"),"High",IF(COUNTIF(Refs!$E$5:$I$6,B$3)=1,RevLab!B$3,"")))))))))))))</f>
        <v>Low</v>
      </c>
      <c r="H36" t="str">
        <f ca="1">IF(E36="","",IF(B$2="Red/Black",LOOKUP(E36,Refs!D:D,Refs!F:F),IF(B$2="High/Low",LOOKUP(E36,Refs!D:D,Refs!H:H),IF(B$2="Odd/Even",LOOKUP(E36,Refs!D:D,Refs!J:J),""))))</f>
        <v>Low</v>
      </c>
      <c r="I36">
        <f t="shared" ca="1" si="3"/>
        <v>1</v>
      </c>
      <c r="J36">
        <f ca="1">IF(E35="","",IF(G36="","",IF(AND(Q35&gt;1,O35+P35&gt;=$B$4),$B$4,IF(Q35=1,O35,O35+P35))))</f>
        <v>16</v>
      </c>
      <c r="K36">
        <f t="shared" ca="1" si="4"/>
        <v>16</v>
      </c>
      <c r="L36">
        <f t="shared" ca="1" si="5"/>
        <v>14</v>
      </c>
      <c r="M36">
        <f t="shared" ca="1" si="6"/>
        <v>14</v>
      </c>
      <c r="N36">
        <f ca="1">IF(E35="","",IF(OR(AND($A$6="Yes",$M36&gt;$M35),AND($A$8="Yes",$O35+$P35&gt;=$B$4),AND($Q35&lt;=2,$I36=-1)),1,0))</f>
        <v>0</v>
      </c>
      <c r="O36">
        <f ca="1">IF(E36="","",R36)</f>
        <v>4</v>
      </c>
      <c r="P36">
        <f ca="1">IF(E36="","",MAX(R36:DM36))</f>
        <v>16</v>
      </c>
      <c r="Q36" s="2">
        <f ca="1">IF(E36="","",COUNTIF(R36:DM36,"&gt;0"))</f>
        <v>5</v>
      </c>
      <c r="R36" s="4">
        <f ca="1">IF(E35="","",IF($G36="",R35,IF($N36=1,LOOKUP(R$9,$A$12:$A$111,$B$12:$B$111),IF(AND($I36=-1,S$9=$Q35),"",IF($I36=-1,S35,IF($I36=1,R35))))))</f>
        <v>4</v>
      </c>
      <c r="S36">
        <f ca="1">IF($E35="","",IF($G36="",S35,IF(AND($N36=1,S$9&gt;$B$9),"",IF(AND($N36=1,S$9&lt;=$B$9),LOOKUP(S$9,$A$12:$A$111,$B$12:$B$111),IF(AND($I36=-1,T$9=$Q35),"",IF($I36=-1,T35,IF(AND($I36=1,R$9=$Q35),$K36,IF($I36=1,S35,""))))))))</f>
        <v>4</v>
      </c>
      <c r="T36">
        <f ca="1">IF($E35="","",IF($G36="",T35,IF(AND($N36=1,T$9&gt;$B$9),"",IF(AND($N36=1,T$9&lt;=$B$9),LOOKUP(T$9,$A$12:$A$111,$B$12:$B$111),IF(AND($I36=-1,U$9=$Q35),"",IF($I36=-1,U35,IF(AND($I36=1,S$9=$Q35),$K36,IF($I36=1,T35,""))))))))</f>
        <v>8</v>
      </c>
      <c r="U36">
        <f ca="1">IF($E35="","",IF($G36="",U35,IF(AND($N36=1,U$9&gt;$B$9),"",IF(AND($N36=1,U$9&lt;=$B$9),LOOKUP(U$9,$A$12:$A$111,$B$12:$B$111),IF(AND($I36=-1,V$9=$Q35),"",IF($I36=-1,V35,IF(AND($I36=1,T$9=$Q35),$K36,IF($I36=1,U35,""))))))))</f>
        <v>12</v>
      </c>
      <c r="V36">
        <f ca="1">IF($E35="","",IF($G36="",V35,IF(AND($N36=1,V$9&gt;$B$9),"",IF(AND($N36=1,V$9&lt;=$B$9),LOOKUP(V$9,$A$12:$A$111,$B$12:$B$111),IF(AND($I36=-1,W$9=$Q35),"",IF($I36=-1,W35,IF(AND($I36=1,U$9=$Q35),$K36,IF($I36=1,V35,""))))))))</f>
        <v>16</v>
      </c>
      <c r="W36" t="str">
        <f ca="1">IF($E35="","",IF($G36="",W35,IF(AND($N36=1,W$9&gt;$B$9),"",IF(AND($N36=1,W$9&lt;=$B$9),LOOKUP(W$9,$A$12:$A$111,$B$12:$B$111),IF(AND($I36=-1,X$9=$Q35),"",IF($I36=-1,X35,IF(AND($I36=1,V$9=$Q35),$K36,IF($I36=1,W35,""))))))))</f>
        <v/>
      </c>
      <c r="X36" t="str">
        <f ca="1">IF($E35="","",IF($G36="",X35,IF(AND($N36=1,X$9&gt;$B$9),"",IF(AND($N36=1,X$9&lt;=$B$9),LOOKUP(X$9,$A$12:$A$111,$B$12:$B$111),IF(AND($I36=-1,Y$9=$Q35),"",IF($I36=-1,Y35,IF(AND($I36=1,W$9=$Q35),$K36,IF($I36=1,X35,""))))))))</f>
        <v/>
      </c>
      <c r="Y36" t="str">
        <f ca="1">IF($E35="","",IF($G36="",Y35,IF(AND($N36=1,Y$9&gt;$B$9),"",IF(AND($N36=1,Y$9&lt;=$B$9),LOOKUP(Y$9,$A$12:$A$111,$B$12:$B$111),IF(AND($I36=-1,Z$9=$Q35),"",IF($I36=-1,Z35,IF(AND($I36=1,X$9=$Q35),$K36,IF($I36=1,Y35,""))))))))</f>
        <v/>
      </c>
      <c r="Z36" t="str">
        <f ca="1">IF($E35="","",IF($G36="",Z35,IF(AND($N36=1,Z$9&gt;$B$9),"",IF(AND($N36=1,Z$9&lt;=$B$9),LOOKUP(Z$9,$A$12:$A$111,$B$12:$B$111),IF(AND($I36=-1,AA$9=$Q35),"",IF($I36=-1,AA35,IF(AND($I36=1,Y$9=$Q35),$K36,IF($I36=1,Z35,""))))))))</f>
        <v/>
      </c>
      <c r="AA36" t="str">
        <f ca="1">IF($E35="","",IF($G36="",AA35,IF(AND($N36=1,AA$9&gt;$B$9),"",IF(AND($N36=1,AA$9&lt;=$B$9),LOOKUP(AA$9,$A$12:$A$111,$B$12:$B$111),IF(AND($I36=-1,AB$9=$Q35),"",IF($I36=-1,AB35,IF(AND($I36=1,Z$9=$Q35),$K36,IF($I36=1,AA35,""))))))))</f>
        <v/>
      </c>
      <c r="AB36" t="str">
        <f ca="1">IF($E35="","",IF($G36="",AB35,IF(AND($N36=1,AB$9&gt;$B$9),"",IF(AND($N36=1,AB$9&lt;=$B$9),LOOKUP(AB$9,$A$12:$A$111,$B$12:$B$111),IF(AND($I36=-1,AC$9=$Q35),"",IF($I36=-1,AC35,IF(AND($I36=1,AA$9=$Q35),$K36,IF($I36=1,AB35,""))))))))</f>
        <v/>
      </c>
      <c r="AC36" t="str">
        <f ca="1">IF($E35="","",IF($G36="",AC35,IF(AND($N36=1,AC$9&gt;$B$9),"",IF(AND($N36=1,AC$9&lt;=$B$9),LOOKUP(AC$9,$A$12:$A$111,$B$12:$B$111),IF(AND($I36=-1,AD$9=$Q35),"",IF($I36=-1,AD35,IF(AND($I36=1,AB$9=$Q35),$K36,IF($I36=1,AC35,""))))))))</f>
        <v/>
      </c>
      <c r="AD36" t="str">
        <f ca="1">IF($E35="","",IF($G36="",AD35,IF(AND($N36=1,AD$9&gt;$B$9),"",IF(AND($N36=1,AD$9&lt;=$B$9),LOOKUP(AD$9,$A$12:$A$111,$B$12:$B$111),IF(AND($I36=-1,AE$9=$Q35),"",IF($I36=-1,AE35,IF(AND($I36=1,AC$9=$Q35),$K36,IF($I36=1,AD35,""))))))))</f>
        <v/>
      </c>
      <c r="AE36" t="str">
        <f ca="1">IF($E35="","",IF($G36="",AE35,IF(AND($N36=1,AE$9&gt;$B$9),"",IF(AND($N36=1,AE$9&lt;=$B$9),LOOKUP(AE$9,$A$12:$A$111,$B$12:$B$111),IF(AND($I36=-1,AF$9=$Q35),"",IF($I36=-1,AF35,IF(AND($I36=1,AD$9=$Q35),$K36,IF($I36=1,AE35,""))))))))</f>
        <v/>
      </c>
      <c r="AF36" t="str">
        <f ca="1">IF($E35="","",IF($G36="",AF35,IF(AND($N36=1,AF$9&gt;$B$9),"",IF(AND($N36=1,AF$9&lt;=$B$9),LOOKUP(AF$9,$A$12:$A$111,$B$12:$B$111),IF(AND($I36=-1,AG$9=$Q35),"",IF($I36=-1,AG35,IF(AND($I36=1,AE$9=$Q35),$K36,IF($I36=1,AF35,""))))))))</f>
        <v/>
      </c>
      <c r="AG36" t="str">
        <f ca="1">IF($E35="","",IF($G36="",AG35,IF(AND($N36=1,AG$9&gt;$B$9),"",IF(AND($N36=1,AG$9&lt;=$B$9),LOOKUP(AG$9,$A$12:$A$111,$B$12:$B$111),IF(AND($I36=-1,AH$9=$Q35),"",IF($I36=-1,AH35,IF(AND($I36=1,AF$9=$Q35),$K36,IF($I36=1,AG35,""))))))))</f>
        <v/>
      </c>
      <c r="AH36" t="str">
        <f ca="1">IF($E35="","",IF($G36="",AH35,IF(AND($N36=1,AH$9&gt;$B$9),"",IF(AND($N36=1,AH$9&lt;=$B$9),LOOKUP(AH$9,$A$12:$A$111,$B$12:$B$111),IF(AND($I36=-1,AI$9=$Q35),"",IF($I36=-1,AI35,IF(AND($I36=1,AG$9=$Q35),$K36,IF($I36=1,AH35,""))))))))</f>
        <v/>
      </c>
      <c r="AI36" t="str">
        <f ca="1">IF($E35="","",IF($G36="",AI35,IF(AND($N36=1,AI$9&gt;$B$9),"",IF(AND($N36=1,AI$9&lt;=$B$9),LOOKUP(AI$9,$A$12:$A$111,$B$12:$B$111),IF(AND($I36=-1,AJ$9=$Q35),"",IF($I36=-1,AJ35,IF(AND($I36=1,AH$9=$Q35),$K36,IF($I36=1,AI35,""))))))))</f>
        <v/>
      </c>
      <c r="AJ36" t="str">
        <f ca="1">IF($E35="","",IF($G36="",AJ35,IF(AND($N36=1,AJ$9&gt;$B$9),"",IF(AND($N36=1,AJ$9&lt;=$B$9),LOOKUP(AJ$9,$A$12:$A$111,$B$12:$B$111),IF(AND($I36=-1,AK$9=$Q35),"",IF($I36=-1,AK35,IF(AND($I36=1,AI$9=$Q35),$K36,IF($I36=1,AJ35,""))))))))</f>
        <v/>
      </c>
      <c r="AK36" t="str">
        <f ca="1">IF($E35="","",IF($G36="",AK35,IF(AND($N36=1,AK$9&gt;$B$9),"",IF(AND($N36=1,AK$9&lt;=$B$9),LOOKUP(AK$9,$A$12:$A$111,$B$12:$B$111),IF(AND($I36=-1,AL$9=$Q35),"",IF($I36=-1,AL35,IF(AND($I36=1,AJ$9=$Q35),$K36,IF($I36=1,AK35,""))))))))</f>
        <v/>
      </c>
      <c r="AL36" t="str">
        <f ca="1">IF($E35="","",IF($G36="",AL35,IF(AND($N36=1,AL$9&gt;$B$9),"",IF(AND($N36=1,AL$9&lt;=$B$9),LOOKUP(AL$9,$A$12:$A$111,$B$12:$B$111),IF(AND($I36=-1,AM$9=$Q35),"",IF($I36=-1,AM35,IF(AND($I36=1,AK$9=$Q35),$K36,IF($I36=1,AL35,""))))))))</f>
        <v/>
      </c>
      <c r="AM36" t="str">
        <f ca="1">IF($E35="","",IF($G36="",AM35,IF(AND($N36=1,AM$9&gt;$B$9),"",IF(AND($N36=1,AM$9&lt;=$B$9),LOOKUP(AM$9,$A$12:$A$111,$B$12:$B$111),IF(AND($I36=-1,AN$9=$Q35),"",IF($I36=-1,AN35,IF(AND($I36=1,AL$9=$Q35),$K36,IF($I36=1,AM35,""))))))))</f>
        <v/>
      </c>
      <c r="AN36" t="str">
        <f ca="1">IF($E35="","",IF($G36="",AN35,IF(AND($N36=1,AN$9&gt;$B$9),"",IF(AND($N36=1,AN$9&lt;=$B$9),LOOKUP(AN$9,$A$12:$A$111,$B$12:$B$111),IF(AND($I36=-1,AO$9=$Q35),"",IF($I36=-1,AO35,IF(AND($I36=1,AM$9=$Q35),$K36,IF($I36=1,AN35,""))))))))</f>
        <v/>
      </c>
      <c r="AO36" t="str">
        <f ca="1">IF($E35="","",IF($G36="",AO35,IF(AND($N36=1,AO$9&gt;$B$9),"",IF(AND($N36=1,AO$9&lt;=$B$9),LOOKUP(AO$9,$A$12:$A$111,$B$12:$B$111),IF(AND($I36=-1,AP$9=$Q35),"",IF($I36=-1,AP35,IF(AND($I36=1,AN$9=$Q35),$K36,IF($I36=1,AO35,""))))))))</f>
        <v/>
      </c>
      <c r="AP36" t="str">
        <f ca="1">IF($E35="","",IF($G36="",AP35,IF(AND($N36=1,AP$9&gt;$B$9),"",IF(AND($N36=1,AP$9&lt;=$B$9),LOOKUP(AP$9,$A$12:$A$111,$B$12:$B$111),IF(AND($I36=-1,AQ$9=$Q35),"",IF($I36=-1,AQ35,IF(AND($I36=1,AO$9=$Q35),$K36,IF($I36=1,AP35,""))))))))</f>
        <v/>
      </c>
      <c r="AQ36" t="str">
        <f ca="1">IF($E35="","",IF($G36="",AQ35,IF(AND($N36=1,AQ$9&gt;$B$9),"",IF(AND($N36=1,AQ$9&lt;=$B$9),LOOKUP(AQ$9,$A$12:$A$111,$B$12:$B$111),IF(AND($I36=-1,AR$9=$Q35),"",IF($I36=-1,AR35,IF(AND($I36=1,AP$9=$Q35),$K36,IF($I36=1,AQ35,""))))))))</f>
        <v/>
      </c>
      <c r="AR36" t="str">
        <f ca="1">IF($E35="","",IF($G36="",AR35,IF(AND($N36=1,AR$9&gt;$B$9),"",IF(AND($N36=1,AR$9&lt;=$B$9),LOOKUP(AR$9,$A$12:$A$111,$B$12:$B$111),IF(AND($I36=-1,AS$9=$Q35),"",IF($I36=-1,AS35,IF(AND($I36=1,AQ$9=$Q35),$K36,IF($I36=1,AR35,""))))))))</f>
        <v/>
      </c>
      <c r="AS36" t="str">
        <f ca="1">IF($E35="","",IF($G36="",AS35,IF(AND($N36=1,AS$9&gt;$B$9),"",IF(AND($N36=1,AS$9&lt;=$B$9),LOOKUP(AS$9,$A$12:$A$111,$B$12:$B$111),IF(AND($I36=-1,AT$9=$Q35),"",IF($I36=-1,AT35,IF(AND($I36=1,AR$9=$Q35),$K36,IF($I36=1,AS35,""))))))))</f>
        <v/>
      </c>
      <c r="AT36" t="str">
        <f ca="1">IF($E35="","",IF($G36="",AT35,IF(AND($N36=1,AT$9&gt;$B$9),"",IF(AND($N36=1,AT$9&lt;=$B$9),LOOKUP(AT$9,$A$12:$A$111,$B$12:$B$111),IF(AND($I36=-1,AU$9=$Q35),"",IF($I36=-1,AU35,IF(AND($I36=1,AS$9=$Q35),$K36,IF($I36=1,AT35,""))))))))</f>
        <v/>
      </c>
      <c r="AU36" t="str">
        <f ca="1">IF($E35="","",IF($G36="",AU35,IF(AND($N36=1,AU$9&gt;$B$9),"",IF(AND($N36=1,AU$9&lt;=$B$9),LOOKUP(AU$9,$A$12:$A$111,$B$12:$B$111),IF(AND($I36=-1,AV$9=$Q35),"",IF($I36=-1,AV35,IF(AND($I36=1,AT$9=$Q35),$K36,IF($I36=1,AU35,""))))))))</f>
        <v/>
      </c>
      <c r="AV36" t="str">
        <f ca="1">IF($E35="","",IF($G36="",AV35,IF(AND($N36=1,AV$9&gt;$B$9),"",IF(AND($N36=1,AV$9&lt;=$B$9),LOOKUP(AV$9,$A$12:$A$111,$B$12:$B$111),IF(AND($I36=-1,AW$9=$Q35),"",IF($I36=-1,AW35,IF(AND($I36=1,AU$9=$Q35),$K36,IF($I36=1,AV35,""))))))))</f>
        <v/>
      </c>
      <c r="AW36" t="str">
        <f ca="1">IF($E35="","",IF($G36="",AW35,IF(AND($N36=1,AW$9&gt;$B$9),"",IF(AND($N36=1,AW$9&lt;=$B$9),LOOKUP(AW$9,$A$12:$A$111,$B$12:$B$111),IF(AND($I36=-1,AX$9=$Q35),"",IF($I36=-1,AX35,IF(AND($I36=1,AV$9=$Q35),$K36,IF($I36=1,AW35,""))))))))</f>
        <v/>
      </c>
      <c r="AX36" t="str">
        <f ca="1">IF($E35="","",IF($G36="",AX35,IF(AND($N36=1,AX$9&gt;$B$9),"",IF(AND($N36=1,AX$9&lt;=$B$9),LOOKUP(AX$9,$A$12:$A$111,$B$12:$B$111),IF(AND($I36=-1,AY$9=$Q35),"",IF($I36=-1,AY35,IF(AND($I36=1,AW$9=$Q35),$K36,IF($I36=1,AX35,""))))))))</f>
        <v/>
      </c>
      <c r="AY36" t="str">
        <f ca="1">IF($E35="","",IF($G36="",AY35,IF(AND($N36=1,AY$9&gt;$B$9),"",IF(AND($N36=1,AY$9&lt;=$B$9),LOOKUP(AY$9,$A$12:$A$111,$B$12:$B$111),IF(AND($I36=-1,AZ$9=$Q35),"",IF($I36=-1,AZ35,IF(AND($I36=1,AX$9=$Q35),$K36,IF($I36=1,AY35,""))))))))</f>
        <v/>
      </c>
      <c r="AZ36" t="str">
        <f ca="1">IF($E35="","",IF($G36="",AZ35,IF(AND($N36=1,AZ$9&gt;$B$9),"",IF(AND($N36=1,AZ$9&lt;=$B$9),LOOKUP(AZ$9,$A$12:$A$111,$B$12:$B$111),IF(AND($I36=-1,BA$9=$Q35),"",IF($I36=-1,BA35,IF(AND($I36=1,AY$9=$Q35),$K36,IF($I36=1,AZ35,""))))))))</f>
        <v/>
      </c>
      <c r="BA36" t="str">
        <f ca="1">IF($E35="","",IF($G36="",BA35,IF(AND($N36=1,BA$9&gt;$B$9),"",IF(AND($N36=1,BA$9&lt;=$B$9),LOOKUP(BA$9,$A$12:$A$111,$B$12:$B$111),IF(AND($I36=-1,BB$9=$Q35),"",IF($I36=-1,BB35,IF(AND($I36=1,AZ$9=$Q35),$K36,IF($I36=1,BA35,""))))))))</f>
        <v/>
      </c>
      <c r="BB36" t="str">
        <f ca="1">IF($E35="","",IF($G36="",BB35,IF(AND($N36=1,BB$9&gt;$B$9),"",IF(AND($N36=1,BB$9&lt;=$B$9),LOOKUP(BB$9,$A$12:$A$111,$B$12:$B$111),IF(AND($I36=-1,BC$9=$Q35),"",IF($I36=-1,BC35,IF(AND($I36=1,BA$9=$Q35),$K36,IF($I36=1,BB35,""))))))))</f>
        <v/>
      </c>
      <c r="BC36" t="str">
        <f ca="1">IF($E35="","",IF($G36="",BC35,IF(AND($N36=1,BC$9&gt;$B$9),"",IF(AND($N36=1,BC$9&lt;=$B$9),LOOKUP(BC$9,$A$12:$A$111,$B$12:$B$111),IF(AND($I36=-1,BD$9=$Q35),"",IF($I36=-1,BD35,IF(AND($I36=1,BB$9=$Q35),$K36,IF($I36=1,BC35,""))))))))</f>
        <v/>
      </c>
      <c r="BD36" t="str">
        <f ca="1">IF($E35="","",IF($G36="",BD35,IF(AND($N36=1,BD$9&gt;$B$9),"",IF(AND($N36=1,BD$9&lt;=$B$9),LOOKUP(BD$9,$A$12:$A$111,$B$12:$B$111),IF(AND($I36=-1,BE$9=$Q35),"",IF($I36=-1,BE35,IF(AND($I36=1,BC$9=$Q35),$K36,IF($I36=1,BD35,""))))))))</f>
        <v/>
      </c>
      <c r="BE36" t="str">
        <f ca="1">IF($E35="","",IF($G36="",BE35,IF(AND($N36=1,BE$9&gt;$B$9),"",IF(AND($N36=1,BE$9&lt;=$B$9),LOOKUP(BE$9,$A$12:$A$111,$B$12:$B$111),IF(AND($I36=-1,BF$9=$Q35),"",IF($I36=-1,BF35,IF(AND($I36=1,BD$9=$Q35),$K36,IF($I36=1,BE35,""))))))))</f>
        <v/>
      </c>
      <c r="BF36" t="str">
        <f ca="1">IF($E35="","",IF($G36="",BF35,IF(AND($N36=1,BF$9&gt;$B$9),"",IF(AND($N36=1,BF$9&lt;=$B$9),LOOKUP(BF$9,$A$12:$A$111,$B$12:$B$111),IF(AND($I36=-1,BG$9=$Q35),"",IF($I36=-1,BG35,IF(AND($I36=1,BE$9=$Q35),$K36,IF($I36=1,BF35,""))))))))</f>
        <v/>
      </c>
      <c r="BG36" t="str">
        <f ca="1">IF($E35="","",IF($G36="",BG35,IF(AND($N36=1,BG$9&gt;$B$9),"",IF(AND($N36=1,BG$9&lt;=$B$9),LOOKUP(BG$9,$A$12:$A$111,$B$12:$B$111),IF(AND($I36=-1,BH$9=$Q35),"",IF($I36=-1,BH35,IF(AND($I36=1,BF$9=$Q35),$K36,IF($I36=1,BG35,""))))))))</f>
        <v/>
      </c>
      <c r="BH36" t="str">
        <f ca="1">IF($E35="","",IF($G36="",BH35,IF(AND($N36=1,BH$9&gt;$B$9),"",IF(AND($N36=1,BH$9&lt;=$B$9),LOOKUP(BH$9,$A$12:$A$111,$B$12:$B$111),IF(AND($I36=-1,BI$9=$Q35),"",IF($I36=-1,BI35,IF(AND($I36=1,BG$9=$Q35),$K36,IF($I36=1,BH35,""))))))))</f>
        <v/>
      </c>
      <c r="BI36" t="str">
        <f ca="1">IF($E35="","",IF($G36="",BI35,IF(AND($N36=1,BI$9&gt;$B$9),"",IF(AND($N36=1,BI$9&lt;=$B$9),LOOKUP(BI$9,$A$12:$A$111,$B$12:$B$111),IF(AND($I36=-1,BJ$9=$Q35),"",IF($I36=-1,BJ35,IF(AND($I36=1,BH$9=$Q35),$K36,IF($I36=1,BI35,""))))))))</f>
        <v/>
      </c>
      <c r="BJ36" t="str">
        <f ca="1">IF($E35="","",IF($G36="",BJ35,IF(AND($N36=1,BJ$9&gt;$B$9),"",IF(AND($N36=1,BJ$9&lt;=$B$9),LOOKUP(BJ$9,$A$12:$A$111,$B$12:$B$111),IF(AND($I36=-1,BK$9=$Q35),"",IF($I36=-1,BK35,IF(AND($I36=1,BI$9=$Q35),$K36,IF($I36=1,BJ35,""))))))))</f>
        <v/>
      </c>
      <c r="BK36" t="str">
        <f ca="1">IF($E35="","",IF($G36="",BK35,IF(AND($N36=1,BK$9&gt;$B$9),"",IF(AND($N36=1,BK$9&lt;=$B$9),LOOKUP(BK$9,$A$12:$A$111,$B$12:$B$111),IF(AND($I36=-1,BL$9=$Q35),"",IF($I36=-1,BL35,IF(AND($I36=1,BJ$9=$Q35),$K36,IF($I36=1,BK35,""))))))))</f>
        <v/>
      </c>
      <c r="BL36" t="str">
        <f ca="1">IF($E35="","",IF($G36="",BL35,IF(AND($N36=1,BL$9&gt;$B$9),"",IF(AND($N36=1,BL$9&lt;=$B$9),LOOKUP(BL$9,$A$12:$A$111,$B$12:$B$111),IF(AND($I36=-1,BM$9=$Q35),"",IF($I36=-1,BM35,IF(AND($I36=1,BK$9=$Q35),$K36,IF($I36=1,BL35,""))))))))</f>
        <v/>
      </c>
      <c r="BM36">
        <f ca="1">IF($E35="","",IF($G36="",BM35,IF(AND($N36=1,BM$9&gt;$B$9),"",IF(AND($N36=1,BM$9&lt;=$B$9),LOOKUP(BM$9,$A$12:$A$111,$B$12:$B$111),IF(AND($I36=-1,BN$9=$Q35),"",IF($I36=-1,BN35,IF(AND($I36=1,BL$9=$Q35),$K36,IF($I36=1,BM35,""))))))))</f>
        <v>0</v>
      </c>
      <c r="BN36">
        <f ca="1">IF($E35="","",IF($G36="",BN35,IF(AND($N36=1,BN$9&gt;$B$9),"",IF(AND($N36=1,BN$9&lt;=$B$9),LOOKUP(BN$9,$A$12:$A$111,$B$12:$B$111),IF(AND($I36=-1,BO$9=$Q35),"",IF($I36=-1,BO35,IF(AND($I36=1,BM$9=$Q35),$K36,IF($I36=1,BN35,""))))))))</f>
        <v>0</v>
      </c>
      <c r="BO36">
        <f ca="1">IF($E35="","",IF($G36="",BO35,IF(AND($N36=1,BO$9&gt;$B$9),"",IF(AND($N36=1,BO$9&lt;=$B$9),LOOKUP(BO$9,$A$12:$A$111,$B$12:$B$111),IF(AND($I36=-1,BP$9=$Q35),"",IF($I36=-1,BP35,IF(AND($I36=1,BN$9=$Q35),$K36,IF($I36=1,BO35,""))))))))</f>
        <v>0</v>
      </c>
    </row>
    <row r="37" spans="4:67" x14ac:dyDescent="0.25">
      <c r="D37" s="4">
        <v>27</v>
      </c>
      <c r="E37" s="1">
        <f t="shared" ca="1" si="2"/>
        <v>25</v>
      </c>
      <c r="G37" t="str">
        <f ca="1">IF(E36="","",IF($B$3=Refs!$B$17,RevLab!F37,IF(AND(B$3="Last",H36="Zero"),G36,IF(B$3="Last",H36,IF(B$3="2nd last","",IF(AND(B$3="Opposite",H36="Zero"),G36,IF(AND(B$3="Opposite",H36="Red"),"Black",IF(AND(B$3="Opposite",H36="Black"),"Red",IF(AND(B$3="Opposite",H36="Odd"),"Even",IF(AND(B$3="Opposite",H36="Even"),"Odd",IF(AND(B$3="Opposite",H36="High"),"Low",IF(AND(B$3="Opposite",H36="Low"),"High",IF(COUNTIF(Refs!$E$5:$I$6,B$3)=1,RevLab!B$3,"")))))))))))))</f>
        <v>Low</v>
      </c>
      <c r="H37" t="str">
        <f ca="1">IF(E37="","",IF(B$2="Red/Black",LOOKUP(E37,Refs!D:D,Refs!F:F),IF(B$2="High/Low",LOOKUP(E37,Refs!D:D,Refs!H:H),IF(B$2="Odd/Even",LOOKUP(E37,Refs!D:D,Refs!J:J),""))))</f>
        <v>High</v>
      </c>
      <c r="I37">
        <f t="shared" ca="1" si="3"/>
        <v>-1</v>
      </c>
      <c r="J37">
        <f ca="1">IF(E36="","",IF(G37="","",IF(AND(Q36&gt;1,O36+P36&gt;=$B$4),$B$4,IF(Q36=1,O36,O36+P36))))</f>
        <v>20</v>
      </c>
      <c r="K37">
        <f t="shared" ca="1" si="4"/>
        <v>-20</v>
      </c>
      <c r="L37">
        <f t="shared" ca="1" si="5"/>
        <v>-6</v>
      </c>
      <c r="M37">
        <f t="shared" ca="1" si="6"/>
        <v>14</v>
      </c>
      <c r="N37">
        <f ca="1">IF(E36="","",IF(OR(AND($A$6="Yes",$M37&gt;$M36),AND($A$8="Yes",$O36+$P36&gt;=$B$4),AND($Q36&lt;=2,$I37=-1)),1,0))</f>
        <v>1</v>
      </c>
      <c r="O37">
        <f ca="1">IF(E37="","",R37)</f>
        <v>1</v>
      </c>
      <c r="P37">
        <f ca="1">IF(E37="","",MAX(R37:DM37))</f>
        <v>4</v>
      </c>
      <c r="Q37" s="2">
        <f ca="1">IF(E37="","",COUNTIF(R37:DM37,"&gt;0"))</f>
        <v>4</v>
      </c>
      <c r="R37" s="4">
        <f ca="1">IF(E36="","",IF($G37="",R36,IF($N37=1,LOOKUP(R$9,$A$12:$A$111,$B$12:$B$111),IF(AND($I37=-1,S$9=$Q36),"",IF($I37=-1,S36,IF($I37=1,R36))))))</f>
        <v>1</v>
      </c>
      <c r="S37">
        <f ca="1">IF($E36="","",IF($G37="",S36,IF(AND($N37=1,S$9&gt;$B$9),"",IF(AND($N37=1,S$9&lt;=$B$9),LOOKUP(S$9,$A$12:$A$111,$B$12:$B$111),IF(AND($I37=-1,T$9=$Q36),"",IF($I37=-1,T36,IF(AND($I37=1,R$9=$Q36),$K37,IF($I37=1,S36,""))))))))</f>
        <v>2</v>
      </c>
      <c r="T37">
        <f ca="1">IF($E36="","",IF($G37="",T36,IF(AND($N37=1,T$9&gt;$B$9),"",IF(AND($N37=1,T$9&lt;=$B$9),LOOKUP(T$9,$A$12:$A$111,$B$12:$B$111),IF(AND($I37=-1,U$9=$Q36),"",IF($I37=-1,U36,IF(AND($I37=1,S$9=$Q36),$K37,IF($I37=1,T36,""))))))))</f>
        <v>3</v>
      </c>
      <c r="U37">
        <f ca="1">IF($E36="","",IF($G37="",U36,IF(AND($N37=1,U$9&gt;$B$9),"",IF(AND($N37=1,U$9&lt;=$B$9),LOOKUP(U$9,$A$12:$A$111,$B$12:$B$111),IF(AND($I37=-1,V$9=$Q36),"",IF($I37=-1,V36,IF(AND($I37=1,T$9=$Q36),$K37,IF($I37=1,U36,""))))))))</f>
        <v>4</v>
      </c>
      <c r="V37" t="str">
        <f ca="1">IF($E36="","",IF($G37="",V36,IF(AND($N37=1,V$9&gt;$B$9),"",IF(AND($N37=1,V$9&lt;=$B$9),LOOKUP(V$9,$A$12:$A$111,$B$12:$B$111),IF(AND($I37=-1,W$9=$Q36),"",IF($I37=-1,W36,IF(AND($I37=1,U$9=$Q36),$K37,IF($I37=1,V36,""))))))))</f>
        <v/>
      </c>
      <c r="W37" t="str">
        <f ca="1">IF($E36="","",IF($G37="",W36,IF(AND($N37=1,W$9&gt;$B$9),"",IF(AND($N37=1,W$9&lt;=$B$9),LOOKUP(W$9,$A$12:$A$111,$B$12:$B$111),IF(AND($I37=-1,X$9=$Q36),"",IF($I37=-1,X36,IF(AND($I37=1,V$9=$Q36),$K37,IF($I37=1,W36,""))))))))</f>
        <v/>
      </c>
      <c r="X37" t="str">
        <f ca="1">IF($E36="","",IF($G37="",X36,IF(AND($N37=1,X$9&gt;$B$9),"",IF(AND($N37=1,X$9&lt;=$B$9),LOOKUP(X$9,$A$12:$A$111,$B$12:$B$111),IF(AND($I37=-1,Y$9=$Q36),"",IF($I37=-1,Y36,IF(AND($I37=1,W$9=$Q36),$K37,IF($I37=1,X36,""))))))))</f>
        <v/>
      </c>
      <c r="Y37" t="str">
        <f ca="1">IF($E36="","",IF($G37="",Y36,IF(AND($N37=1,Y$9&gt;$B$9),"",IF(AND($N37=1,Y$9&lt;=$B$9),LOOKUP(Y$9,$A$12:$A$111,$B$12:$B$111),IF(AND($I37=-1,Z$9=$Q36),"",IF($I37=-1,Z36,IF(AND($I37=1,X$9=$Q36),$K37,IF($I37=1,Y36,""))))))))</f>
        <v/>
      </c>
      <c r="Z37" t="str">
        <f ca="1">IF($E36="","",IF($G37="",Z36,IF(AND($N37=1,Z$9&gt;$B$9),"",IF(AND($N37=1,Z$9&lt;=$B$9),LOOKUP(Z$9,$A$12:$A$111,$B$12:$B$111),IF(AND($I37=-1,AA$9=$Q36),"",IF($I37=-1,AA36,IF(AND($I37=1,Y$9=$Q36),$K37,IF($I37=1,Z36,""))))))))</f>
        <v/>
      </c>
      <c r="AA37" t="str">
        <f ca="1">IF($E36="","",IF($G37="",AA36,IF(AND($N37=1,AA$9&gt;$B$9),"",IF(AND($N37=1,AA$9&lt;=$B$9),LOOKUP(AA$9,$A$12:$A$111,$B$12:$B$111),IF(AND($I37=-1,AB$9=$Q36),"",IF($I37=-1,AB36,IF(AND($I37=1,Z$9=$Q36),$K37,IF($I37=1,AA36,""))))))))</f>
        <v/>
      </c>
      <c r="AB37" t="str">
        <f ca="1">IF($E36="","",IF($G37="",AB36,IF(AND($N37=1,AB$9&gt;$B$9),"",IF(AND($N37=1,AB$9&lt;=$B$9),LOOKUP(AB$9,$A$12:$A$111,$B$12:$B$111),IF(AND($I37=-1,AC$9=$Q36),"",IF($I37=-1,AC36,IF(AND($I37=1,AA$9=$Q36),$K37,IF($I37=1,AB36,""))))))))</f>
        <v/>
      </c>
      <c r="AC37" t="str">
        <f ca="1">IF($E36="","",IF($G37="",AC36,IF(AND($N37=1,AC$9&gt;$B$9),"",IF(AND($N37=1,AC$9&lt;=$B$9),LOOKUP(AC$9,$A$12:$A$111,$B$12:$B$111),IF(AND($I37=-1,AD$9=$Q36),"",IF($I37=-1,AD36,IF(AND($I37=1,AB$9=$Q36),$K37,IF($I37=1,AC36,""))))))))</f>
        <v/>
      </c>
      <c r="AD37" t="str">
        <f ca="1">IF($E36="","",IF($G37="",AD36,IF(AND($N37=1,AD$9&gt;$B$9),"",IF(AND($N37=1,AD$9&lt;=$B$9),LOOKUP(AD$9,$A$12:$A$111,$B$12:$B$111),IF(AND($I37=-1,AE$9=$Q36),"",IF($I37=-1,AE36,IF(AND($I37=1,AC$9=$Q36),$K37,IF($I37=1,AD36,""))))))))</f>
        <v/>
      </c>
      <c r="AE37" t="str">
        <f ca="1">IF($E36="","",IF($G37="",AE36,IF(AND($N37=1,AE$9&gt;$B$9),"",IF(AND($N37=1,AE$9&lt;=$B$9),LOOKUP(AE$9,$A$12:$A$111,$B$12:$B$111),IF(AND($I37=-1,AF$9=$Q36),"",IF($I37=-1,AF36,IF(AND($I37=1,AD$9=$Q36),$K37,IF($I37=1,AE36,""))))))))</f>
        <v/>
      </c>
      <c r="AF37" t="str">
        <f ca="1">IF($E36="","",IF($G37="",AF36,IF(AND($N37=1,AF$9&gt;$B$9),"",IF(AND($N37=1,AF$9&lt;=$B$9),LOOKUP(AF$9,$A$12:$A$111,$B$12:$B$111),IF(AND($I37=-1,AG$9=$Q36),"",IF($I37=-1,AG36,IF(AND($I37=1,AE$9=$Q36),$K37,IF($I37=1,AF36,""))))))))</f>
        <v/>
      </c>
      <c r="AG37" t="str">
        <f ca="1">IF($E36="","",IF($G37="",AG36,IF(AND($N37=1,AG$9&gt;$B$9),"",IF(AND($N37=1,AG$9&lt;=$B$9),LOOKUP(AG$9,$A$12:$A$111,$B$12:$B$111),IF(AND($I37=-1,AH$9=$Q36),"",IF($I37=-1,AH36,IF(AND($I37=1,AF$9=$Q36),$K37,IF($I37=1,AG36,""))))))))</f>
        <v/>
      </c>
      <c r="AH37" t="str">
        <f ca="1">IF($E36="","",IF($G37="",AH36,IF(AND($N37=1,AH$9&gt;$B$9),"",IF(AND($N37=1,AH$9&lt;=$B$9),LOOKUP(AH$9,$A$12:$A$111,$B$12:$B$111),IF(AND($I37=-1,AI$9=$Q36),"",IF($I37=-1,AI36,IF(AND($I37=1,AG$9=$Q36),$K37,IF($I37=1,AH36,""))))))))</f>
        <v/>
      </c>
      <c r="AI37" t="str">
        <f ca="1">IF($E36="","",IF($G37="",AI36,IF(AND($N37=1,AI$9&gt;$B$9),"",IF(AND($N37=1,AI$9&lt;=$B$9),LOOKUP(AI$9,$A$12:$A$111,$B$12:$B$111),IF(AND($I37=-1,AJ$9=$Q36),"",IF($I37=-1,AJ36,IF(AND($I37=1,AH$9=$Q36),$K37,IF($I37=1,AI36,""))))))))</f>
        <v/>
      </c>
      <c r="AJ37" t="str">
        <f ca="1">IF($E36="","",IF($G37="",AJ36,IF(AND($N37=1,AJ$9&gt;$B$9),"",IF(AND($N37=1,AJ$9&lt;=$B$9),LOOKUP(AJ$9,$A$12:$A$111,$B$12:$B$111),IF(AND($I37=-1,AK$9=$Q36),"",IF($I37=-1,AK36,IF(AND($I37=1,AI$9=$Q36),$K37,IF($I37=1,AJ36,""))))))))</f>
        <v/>
      </c>
      <c r="AK37" t="str">
        <f ca="1">IF($E36="","",IF($G37="",AK36,IF(AND($N37=1,AK$9&gt;$B$9),"",IF(AND($N37=1,AK$9&lt;=$B$9),LOOKUP(AK$9,$A$12:$A$111,$B$12:$B$111),IF(AND($I37=-1,AL$9=$Q36),"",IF($I37=-1,AL36,IF(AND($I37=1,AJ$9=$Q36),$K37,IF($I37=1,AK36,""))))))))</f>
        <v/>
      </c>
      <c r="AL37" t="str">
        <f ca="1">IF($E36="","",IF($G37="",AL36,IF(AND($N37=1,AL$9&gt;$B$9),"",IF(AND($N37=1,AL$9&lt;=$B$9),LOOKUP(AL$9,$A$12:$A$111,$B$12:$B$111),IF(AND($I37=-1,AM$9=$Q36),"",IF($I37=-1,AM36,IF(AND($I37=1,AK$9=$Q36),$K37,IF($I37=1,AL36,""))))))))</f>
        <v/>
      </c>
      <c r="AM37" t="str">
        <f ca="1">IF($E36="","",IF($G37="",AM36,IF(AND($N37=1,AM$9&gt;$B$9),"",IF(AND($N37=1,AM$9&lt;=$B$9),LOOKUP(AM$9,$A$12:$A$111,$B$12:$B$111),IF(AND($I37=-1,AN$9=$Q36),"",IF($I37=-1,AN36,IF(AND($I37=1,AL$9=$Q36),$K37,IF($I37=1,AM36,""))))))))</f>
        <v/>
      </c>
      <c r="AN37" t="str">
        <f ca="1">IF($E36="","",IF($G37="",AN36,IF(AND($N37=1,AN$9&gt;$B$9),"",IF(AND($N37=1,AN$9&lt;=$B$9),LOOKUP(AN$9,$A$12:$A$111,$B$12:$B$111),IF(AND($I37=-1,AO$9=$Q36),"",IF($I37=-1,AO36,IF(AND($I37=1,AM$9=$Q36),$K37,IF($I37=1,AN36,""))))))))</f>
        <v/>
      </c>
      <c r="AO37" t="str">
        <f ca="1">IF($E36="","",IF($G37="",AO36,IF(AND($N37=1,AO$9&gt;$B$9),"",IF(AND($N37=1,AO$9&lt;=$B$9),LOOKUP(AO$9,$A$12:$A$111,$B$12:$B$111),IF(AND($I37=-1,AP$9=$Q36),"",IF($I37=-1,AP36,IF(AND($I37=1,AN$9=$Q36),$K37,IF($I37=1,AO36,""))))))))</f>
        <v/>
      </c>
      <c r="AP37" t="str">
        <f ca="1">IF($E36="","",IF($G37="",AP36,IF(AND($N37=1,AP$9&gt;$B$9),"",IF(AND($N37=1,AP$9&lt;=$B$9),LOOKUP(AP$9,$A$12:$A$111,$B$12:$B$111),IF(AND($I37=-1,AQ$9=$Q36),"",IF($I37=-1,AQ36,IF(AND($I37=1,AO$9=$Q36),$K37,IF($I37=1,AP36,""))))))))</f>
        <v/>
      </c>
      <c r="AQ37" t="str">
        <f ca="1">IF($E36="","",IF($G37="",AQ36,IF(AND($N37=1,AQ$9&gt;$B$9),"",IF(AND($N37=1,AQ$9&lt;=$B$9),LOOKUP(AQ$9,$A$12:$A$111,$B$12:$B$111),IF(AND($I37=-1,AR$9=$Q36),"",IF($I37=-1,AR36,IF(AND($I37=1,AP$9=$Q36),$K37,IF($I37=1,AQ36,""))))))))</f>
        <v/>
      </c>
      <c r="AR37" t="str">
        <f ca="1">IF($E36="","",IF($G37="",AR36,IF(AND($N37=1,AR$9&gt;$B$9),"",IF(AND($N37=1,AR$9&lt;=$B$9),LOOKUP(AR$9,$A$12:$A$111,$B$12:$B$111),IF(AND($I37=-1,AS$9=$Q36),"",IF($I37=-1,AS36,IF(AND($I37=1,AQ$9=$Q36),$K37,IF($I37=1,AR36,""))))))))</f>
        <v/>
      </c>
      <c r="AS37" t="str">
        <f ca="1">IF($E36="","",IF($G37="",AS36,IF(AND($N37=1,AS$9&gt;$B$9),"",IF(AND($N37=1,AS$9&lt;=$B$9),LOOKUP(AS$9,$A$12:$A$111,$B$12:$B$111),IF(AND($I37=-1,AT$9=$Q36),"",IF($I37=-1,AT36,IF(AND($I37=1,AR$9=$Q36),$K37,IF($I37=1,AS36,""))))))))</f>
        <v/>
      </c>
      <c r="AT37" t="str">
        <f ca="1">IF($E36="","",IF($G37="",AT36,IF(AND($N37=1,AT$9&gt;$B$9),"",IF(AND($N37=1,AT$9&lt;=$B$9),LOOKUP(AT$9,$A$12:$A$111,$B$12:$B$111),IF(AND($I37=-1,AU$9=$Q36),"",IF($I37=-1,AU36,IF(AND($I37=1,AS$9=$Q36),$K37,IF($I37=1,AT36,""))))))))</f>
        <v/>
      </c>
      <c r="AU37" t="str">
        <f ca="1">IF($E36="","",IF($G37="",AU36,IF(AND($N37=1,AU$9&gt;$B$9),"",IF(AND($N37=1,AU$9&lt;=$B$9),LOOKUP(AU$9,$A$12:$A$111,$B$12:$B$111),IF(AND($I37=-1,AV$9=$Q36),"",IF($I37=-1,AV36,IF(AND($I37=1,AT$9=$Q36),$K37,IF($I37=1,AU36,""))))))))</f>
        <v/>
      </c>
      <c r="AV37" t="str">
        <f ca="1">IF($E36="","",IF($G37="",AV36,IF(AND($N37=1,AV$9&gt;$B$9),"",IF(AND($N37=1,AV$9&lt;=$B$9),LOOKUP(AV$9,$A$12:$A$111,$B$12:$B$111),IF(AND($I37=-1,AW$9=$Q36),"",IF($I37=-1,AW36,IF(AND($I37=1,AU$9=$Q36),$K37,IF($I37=1,AV36,""))))))))</f>
        <v/>
      </c>
      <c r="AW37" t="str">
        <f ca="1">IF($E36="","",IF($G37="",AW36,IF(AND($N37=1,AW$9&gt;$B$9),"",IF(AND($N37=1,AW$9&lt;=$B$9),LOOKUP(AW$9,$A$12:$A$111,$B$12:$B$111),IF(AND($I37=-1,AX$9=$Q36),"",IF($I37=-1,AX36,IF(AND($I37=1,AV$9=$Q36),$K37,IF($I37=1,AW36,""))))))))</f>
        <v/>
      </c>
      <c r="AX37" t="str">
        <f ca="1">IF($E36="","",IF($G37="",AX36,IF(AND($N37=1,AX$9&gt;$B$9),"",IF(AND($N37=1,AX$9&lt;=$B$9),LOOKUP(AX$9,$A$12:$A$111,$B$12:$B$111),IF(AND($I37=-1,AY$9=$Q36),"",IF($I37=-1,AY36,IF(AND($I37=1,AW$9=$Q36),$K37,IF($I37=1,AX36,""))))))))</f>
        <v/>
      </c>
      <c r="AY37" t="str">
        <f ca="1">IF($E36="","",IF($G37="",AY36,IF(AND($N37=1,AY$9&gt;$B$9),"",IF(AND($N37=1,AY$9&lt;=$B$9),LOOKUP(AY$9,$A$12:$A$111,$B$12:$B$111),IF(AND($I37=-1,AZ$9=$Q36),"",IF($I37=-1,AZ36,IF(AND($I37=1,AX$9=$Q36),$K37,IF($I37=1,AY36,""))))))))</f>
        <v/>
      </c>
      <c r="AZ37" t="str">
        <f ca="1">IF($E36="","",IF($G37="",AZ36,IF(AND($N37=1,AZ$9&gt;$B$9),"",IF(AND($N37=1,AZ$9&lt;=$B$9),LOOKUP(AZ$9,$A$12:$A$111,$B$12:$B$111),IF(AND($I37=-1,BA$9=$Q36),"",IF($I37=-1,BA36,IF(AND($I37=1,AY$9=$Q36),$K37,IF($I37=1,AZ36,""))))))))</f>
        <v/>
      </c>
      <c r="BA37" t="str">
        <f ca="1">IF($E36="","",IF($G37="",BA36,IF(AND($N37=1,BA$9&gt;$B$9),"",IF(AND($N37=1,BA$9&lt;=$B$9),LOOKUP(BA$9,$A$12:$A$111,$B$12:$B$111),IF(AND($I37=-1,BB$9=$Q36),"",IF($I37=-1,BB36,IF(AND($I37=1,AZ$9=$Q36),$K37,IF($I37=1,BA36,""))))))))</f>
        <v/>
      </c>
      <c r="BB37" t="str">
        <f ca="1">IF($E36="","",IF($G37="",BB36,IF(AND($N37=1,BB$9&gt;$B$9),"",IF(AND($N37=1,BB$9&lt;=$B$9),LOOKUP(BB$9,$A$12:$A$111,$B$12:$B$111),IF(AND($I37=-1,BC$9=$Q36),"",IF($I37=-1,BC36,IF(AND($I37=1,BA$9=$Q36),$K37,IF($I37=1,BB36,""))))))))</f>
        <v/>
      </c>
      <c r="BC37" t="str">
        <f ca="1">IF($E36="","",IF($G37="",BC36,IF(AND($N37=1,BC$9&gt;$B$9),"",IF(AND($N37=1,BC$9&lt;=$B$9),LOOKUP(BC$9,$A$12:$A$111,$B$12:$B$111),IF(AND($I37=-1,BD$9=$Q36),"",IF($I37=-1,BD36,IF(AND($I37=1,BB$9=$Q36),$K37,IF($I37=1,BC36,""))))))))</f>
        <v/>
      </c>
      <c r="BD37" t="str">
        <f ca="1">IF($E36="","",IF($G37="",BD36,IF(AND($N37=1,BD$9&gt;$B$9),"",IF(AND($N37=1,BD$9&lt;=$B$9),LOOKUP(BD$9,$A$12:$A$111,$B$12:$B$111),IF(AND($I37=-1,BE$9=$Q36),"",IF($I37=-1,BE36,IF(AND($I37=1,BC$9=$Q36),$K37,IF($I37=1,BD36,""))))))))</f>
        <v/>
      </c>
      <c r="BE37" t="str">
        <f ca="1">IF($E36="","",IF($G37="",BE36,IF(AND($N37=1,BE$9&gt;$B$9),"",IF(AND($N37=1,BE$9&lt;=$B$9),LOOKUP(BE$9,$A$12:$A$111,$B$12:$B$111),IF(AND($I37=-1,BF$9=$Q36),"",IF($I37=-1,BF36,IF(AND($I37=1,BD$9=$Q36),$K37,IF($I37=1,BE36,""))))))))</f>
        <v/>
      </c>
      <c r="BF37" t="str">
        <f ca="1">IF($E36="","",IF($G37="",BF36,IF(AND($N37=1,BF$9&gt;$B$9),"",IF(AND($N37=1,BF$9&lt;=$B$9),LOOKUP(BF$9,$A$12:$A$111,$B$12:$B$111),IF(AND($I37=-1,BG$9=$Q36),"",IF($I37=-1,BG36,IF(AND($I37=1,BE$9=$Q36),$K37,IF($I37=1,BF36,""))))))))</f>
        <v/>
      </c>
      <c r="BG37" t="str">
        <f ca="1">IF($E36="","",IF($G37="",BG36,IF(AND($N37=1,BG$9&gt;$B$9),"",IF(AND($N37=1,BG$9&lt;=$B$9),LOOKUP(BG$9,$A$12:$A$111,$B$12:$B$111),IF(AND($I37=-1,BH$9=$Q36),"",IF($I37=-1,BH36,IF(AND($I37=1,BF$9=$Q36),$K37,IF($I37=1,BG36,""))))))))</f>
        <v/>
      </c>
      <c r="BH37" t="str">
        <f ca="1">IF($E36="","",IF($G37="",BH36,IF(AND($N37=1,BH$9&gt;$B$9),"",IF(AND($N37=1,BH$9&lt;=$B$9),LOOKUP(BH$9,$A$12:$A$111,$B$12:$B$111),IF(AND($I37=-1,BI$9=$Q36),"",IF($I37=-1,BI36,IF(AND($I37=1,BG$9=$Q36),$K37,IF($I37=1,BH36,""))))))))</f>
        <v/>
      </c>
      <c r="BI37" t="str">
        <f ca="1">IF($E36="","",IF($G37="",BI36,IF(AND($N37=1,BI$9&gt;$B$9),"",IF(AND($N37=1,BI$9&lt;=$B$9),LOOKUP(BI$9,$A$12:$A$111,$B$12:$B$111),IF(AND($I37=-1,BJ$9=$Q36),"",IF($I37=-1,BJ36,IF(AND($I37=1,BH$9=$Q36),$K37,IF($I37=1,BI36,""))))))))</f>
        <v/>
      </c>
      <c r="BJ37" t="str">
        <f ca="1">IF($E36="","",IF($G37="",BJ36,IF(AND($N37=1,BJ$9&gt;$B$9),"",IF(AND($N37=1,BJ$9&lt;=$B$9),LOOKUP(BJ$9,$A$12:$A$111,$B$12:$B$111),IF(AND($I37=-1,BK$9=$Q36),"",IF($I37=-1,BK36,IF(AND($I37=1,BI$9=$Q36),$K37,IF($I37=1,BJ36,""))))))))</f>
        <v/>
      </c>
      <c r="BK37" t="str">
        <f ca="1">IF($E36="","",IF($G37="",BK36,IF(AND($N37=1,BK$9&gt;$B$9),"",IF(AND($N37=1,BK$9&lt;=$B$9),LOOKUP(BK$9,$A$12:$A$111,$B$12:$B$111),IF(AND($I37=-1,BL$9=$Q36),"",IF($I37=-1,BL36,IF(AND($I37=1,BJ$9=$Q36),$K37,IF($I37=1,BK36,""))))))))</f>
        <v/>
      </c>
      <c r="BL37" t="str">
        <f ca="1">IF($E36="","",IF($G37="",BL36,IF(AND($N37=1,BL$9&gt;$B$9),"",IF(AND($N37=1,BL$9&lt;=$B$9),LOOKUP(BL$9,$A$12:$A$111,$B$12:$B$111),IF(AND($I37=-1,BM$9=$Q36),"",IF($I37=-1,BM36,IF(AND($I37=1,BK$9=$Q36),$K37,IF($I37=1,BL36,""))))))))</f>
        <v/>
      </c>
      <c r="BM37" t="str">
        <f ca="1">IF($E36="","",IF($G37="",BM36,IF(AND($N37=1,BM$9&gt;$B$9),"",IF(AND($N37=1,BM$9&lt;=$B$9),LOOKUP(BM$9,$A$12:$A$111,$B$12:$B$111),IF(AND($I37=-1,BN$9=$Q36),"",IF($I37=-1,BN36,IF(AND($I37=1,BL$9=$Q36),$K37,IF($I37=1,BM36,""))))))))</f>
        <v/>
      </c>
      <c r="BN37" t="str">
        <f ca="1">IF($E36="","",IF($G37="",BN36,IF(AND($N37=1,BN$9&gt;$B$9),"",IF(AND($N37=1,BN$9&lt;=$B$9),LOOKUP(BN$9,$A$12:$A$111,$B$12:$B$111),IF(AND($I37=-1,BO$9=$Q36),"",IF($I37=-1,BO36,IF(AND($I37=1,BM$9=$Q36),$K37,IF($I37=1,BN36,""))))))))</f>
        <v/>
      </c>
      <c r="BO37" t="str">
        <f ca="1">IF($E36="","",IF($G37="",BO36,IF(AND($N37=1,BO$9&gt;$B$9),"",IF(AND($N37=1,BO$9&lt;=$B$9),LOOKUP(BO$9,$A$12:$A$111,$B$12:$B$111),IF(AND($I37=-1,BP$9=$Q36),"",IF($I37=-1,BP36,IF(AND($I37=1,BN$9=$Q36),$K37,IF($I37=1,BO36,""))))))))</f>
        <v/>
      </c>
    </row>
    <row r="38" spans="4:67" x14ac:dyDescent="0.25">
      <c r="D38" s="4">
        <v>28</v>
      </c>
      <c r="E38" s="1">
        <f t="shared" ca="1" si="2"/>
        <v>24</v>
      </c>
      <c r="G38" t="str">
        <f ca="1">IF(E37="","",IF($B$3=Refs!$B$17,RevLab!F38,IF(AND(B$3="Last",H37="Zero"),G37,IF(B$3="Last",H37,IF(B$3="2nd last","",IF(AND(B$3="Opposite",H37="Zero"),G37,IF(AND(B$3="Opposite",H37="Red"),"Black",IF(AND(B$3="Opposite",H37="Black"),"Red",IF(AND(B$3="Opposite",H37="Odd"),"Even",IF(AND(B$3="Opposite",H37="Even"),"Odd",IF(AND(B$3="Opposite",H37="High"),"Low",IF(AND(B$3="Opposite",H37="Low"),"High",IF(COUNTIF(Refs!$E$5:$I$6,B$3)=1,RevLab!B$3,"")))))))))))))</f>
        <v>Low</v>
      </c>
      <c r="H38" t="str">
        <f ca="1">IF(E38="","",IF(B$2="Red/Black",LOOKUP(E38,Refs!D:D,Refs!F:F),IF(B$2="High/Low",LOOKUP(E38,Refs!D:D,Refs!H:H),IF(B$2="Odd/Even",LOOKUP(E38,Refs!D:D,Refs!J:J),""))))</f>
        <v>High</v>
      </c>
      <c r="I38">
        <f t="shared" ca="1" si="3"/>
        <v>-1</v>
      </c>
      <c r="J38">
        <f ca="1">IF(E37="","",IF(G38="","",IF(AND(Q37&gt;1,O37+P37&gt;=$B$4),$B$4,IF(Q37=1,O37,O37+P37))))</f>
        <v>5</v>
      </c>
      <c r="K38">
        <f t="shared" ca="1" si="4"/>
        <v>-5</v>
      </c>
      <c r="L38">
        <f t="shared" ca="1" si="5"/>
        <v>-11</v>
      </c>
      <c r="M38">
        <f t="shared" ca="1" si="6"/>
        <v>14</v>
      </c>
      <c r="N38">
        <f ca="1">IF(E37="","",IF(OR(AND($A$6="Yes",$M38&gt;$M37),AND($A$8="Yes",$O37+$P37&gt;=$B$4),AND($Q37&lt;=2,$I38=-1)),1,0))</f>
        <v>0</v>
      </c>
      <c r="O38">
        <f ca="1">IF(E38="","",R38)</f>
        <v>2</v>
      </c>
      <c r="P38">
        <f ca="1">IF(E38="","",MAX(R38:DM38))</f>
        <v>3</v>
      </c>
      <c r="Q38" s="2">
        <f ca="1">IF(E38="","",COUNTIF(R38:DM38,"&gt;0"))</f>
        <v>2</v>
      </c>
      <c r="R38" s="4">
        <f ca="1">IF(E37="","",IF($G38="",R37,IF($N38=1,LOOKUP(R$9,$A$12:$A$111,$B$12:$B$111),IF(AND($I38=-1,S$9=$Q37),"",IF($I38=-1,S37,IF($I38=1,R37))))))</f>
        <v>2</v>
      </c>
      <c r="S38">
        <f ca="1">IF($E37="","",IF($G38="",S37,IF(AND($N38=1,S$9&gt;$B$9),"",IF(AND($N38=1,S$9&lt;=$B$9),LOOKUP(S$9,$A$12:$A$111,$B$12:$B$111),IF(AND($I38=-1,T$9=$Q37),"",IF($I38=-1,T37,IF(AND($I38=1,R$9=$Q37),$K38,IF($I38=1,S37,""))))))))</f>
        <v>3</v>
      </c>
      <c r="T38" t="str">
        <f ca="1">IF($E37="","",IF($G38="",T37,IF(AND($N38=1,T$9&gt;$B$9),"",IF(AND($N38=1,T$9&lt;=$B$9),LOOKUP(T$9,$A$12:$A$111,$B$12:$B$111),IF(AND($I38=-1,U$9=$Q37),"",IF($I38=-1,U37,IF(AND($I38=1,S$9=$Q37),$K38,IF($I38=1,T37,""))))))))</f>
        <v/>
      </c>
      <c r="U38" t="str">
        <f ca="1">IF($E37="","",IF($G38="",U37,IF(AND($N38=1,U$9&gt;$B$9),"",IF(AND($N38=1,U$9&lt;=$B$9),LOOKUP(U$9,$A$12:$A$111,$B$12:$B$111),IF(AND($I38=-1,V$9=$Q37),"",IF($I38=-1,V37,IF(AND($I38=1,T$9=$Q37),$K38,IF($I38=1,U37,""))))))))</f>
        <v/>
      </c>
      <c r="V38" t="str">
        <f ca="1">IF($E37="","",IF($G38="",V37,IF(AND($N38=1,V$9&gt;$B$9),"",IF(AND($N38=1,V$9&lt;=$B$9),LOOKUP(V$9,$A$12:$A$111,$B$12:$B$111),IF(AND($I38=-1,W$9=$Q37),"",IF($I38=-1,W37,IF(AND($I38=1,U$9=$Q37),$K38,IF($I38=1,V37,""))))))))</f>
        <v/>
      </c>
      <c r="W38" t="str">
        <f ca="1">IF($E37="","",IF($G38="",W37,IF(AND($N38=1,W$9&gt;$B$9),"",IF(AND($N38=1,W$9&lt;=$B$9),LOOKUP(W$9,$A$12:$A$111,$B$12:$B$111),IF(AND($I38=-1,X$9=$Q37),"",IF($I38=-1,X37,IF(AND($I38=1,V$9=$Q37),$K38,IF($I38=1,W37,""))))))))</f>
        <v/>
      </c>
      <c r="X38" t="str">
        <f ca="1">IF($E37="","",IF($G38="",X37,IF(AND($N38=1,X$9&gt;$B$9),"",IF(AND($N38=1,X$9&lt;=$B$9),LOOKUP(X$9,$A$12:$A$111,$B$12:$B$111),IF(AND($I38=-1,Y$9=$Q37),"",IF($I38=-1,Y37,IF(AND($I38=1,W$9=$Q37),$K38,IF($I38=1,X37,""))))))))</f>
        <v/>
      </c>
      <c r="Y38" t="str">
        <f ca="1">IF($E37="","",IF($G38="",Y37,IF(AND($N38=1,Y$9&gt;$B$9),"",IF(AND($N38=1,Y$9&lt;=$B$9),LOOKUP(Y$9,$A$12:$A$111,$B$12:$B$111),IF(AND($I38=-1,Z$9=$Q37),"",IF($I38=-1,Z37,IF(AND($I38=1,X$9=$Q37),$K38,IF($I38=1,Y37,""))))))))</f>
        <v/>
      </c>
      <c r="Z38" t="str">
        <f ca="1">IF($E37="","",IF($G38="",Z37,IF(AND($N38=1,Z$9&gt;$B$9),"",IF(AND($N38=1,Z$9&lt;=$B$9),LOOKUP(Z$9,$A$12:$A$111,$B$12:$B$111),IF(AND($I38=-1,AA$9=$Q37),"",IF($I38=-1,AA37,IF(AND($I38=1,Y$9=$Q37),$K38,IF($I38=1,Z37,""))))))))</f>
        <v/>
      </c>
      <c r="AA38" t="str">
        <f ca="1">IF($E37="","",IF($G38="",AA37,IF(AND($N38=1,AA$9&gt;$B$9),"",IF(AND($N38=1,AA$9&lt;=$B$9),LOOKUP(AA$9,$A$12:$A$111,$B$12:$B$111),IF(AND($I38=-1,AB$9=$Q37),"",IF($I38=-1,AB37,IF(AND($I38=1,Z$9=$Q37),$K38,IF($I38=1,AA37,""))))))))</f>
        <v/>
      </c>
      <c r="AB38" t="str">
        <f ca="1">IF($E37="","",IF($G38="",AB37,IF(AND($N38=1,AB$9&gt;$B$9),"",IF(AND($N38=1,AB$9&lt;=$B$9),LOOKUP(AB$9,$A$12:$A$111,$B$12:$B$111),IF(AND($I38=-1,AC$9=$Q37),"",IF($I38=-1,AC37,IF(AND($I38=1,AA$9=$Q37),$K38,IF($I38=1,AB37,""))))))))</f>
        <v/>
      </c>
      <c r="AC38" t="str">
        <f ca="1">IF($E37="","",IF($G38="",AC37,IF(AND($N38=1,AC$9&gt;$B$9),"",IF(AND($N38=1,AC$9&lt;=$B$9),LOOKUP(AC$9,$A$12:$A$111,$B$12:$B$111),IF(AND($I38=-1,AD$9=$Q37),"",IF($I38=-1,AD37,IF(AND($I38=1,AB$9=$Q37),$K38,IF($I38=1,AC37,""))))))))</f>
        <v/>
      </c>
      <c r="AD38" t="str">
        <f ca="1">IF($E37="","",IF($G38="",AD37,IF(AND($N38=1,AD$9&gt;$B$9),"",IF(AND($N38=1,AD$9&lt;=$B$9),LOOKUP(AD$9,$A$12:$A$111,$B$12:$B$111),IF(AND($I38=-1,AE$9=$Q37),"",IF($I38=-1,AE37,IF(AND($I38=1,AC$9=$Q37),$K38,IF($I38=1,AD37,""))))))))</f>
        <v/>
      </c>
      <c r="AE38" t="str">
        <f ca="1">IF($E37="","",IF($G38="",AE37,IF(AND($N38=1,AE$9&gt;$B$9),"",IF(AND($N38=1,AE$9&lt;=$B$9),LOOKUP(AE$9,$A$12:$A$111,$B$12:$B$111),IF(AND($I38=-1,AF$9=$Q37),"",IF($I38=-1,AF37,IF(AND($I38=1,AD$9=$Q37),$K38,IF($I38=1,AE37,""))))))))</f>
        <v/>
      </c>
      <c r="AF38" t="str">
        <f ca="1">IF($E37="","",IF($G38="",AF37,IF(AND($N38=1,AF$9&gt;$B$9),"",IF(AND($N38=1,AF$9&lt;=$B$9),LOOKUP(AF$9,$A$12:$A$111,$B$12:$B$111),IF(AND($I38=-1,AG$9=$Q37),"",IF($I38=-1,AG37,IF(AND($I38=1,AE$9=$Q37),$K38,IF($I38=1,AF37,""))))))))</f>
        <v/>
      </c>
      <c r="AG38" t="str">
        <f ca="1">IF($E37="","",IF($G38="",AG37,IF(AND($N38=1,AG$9&gt;$B$9),"",IF(AND($N38=1,AG$9&lt;=$B$9),LOOKUP(AG$9,$A$12:$A$111,$B$12:$B$111),IF(AND($I38=-1,AH$9=$Q37),"",IF($I38=-1,AH37,IF(AND($I38=1,AF$9=$Q37),$K38,IF($I38=1,AG37,""))))))))</f>
        <v/>
      </c>
      <c r="AH38" t="str">
        <f ca="1">IF($E37="","",IF($G38="",AH37,IF(AND($N38=1,AH$9&gt;$B$9),"",IF(AND($N38=1,AH$9&lt;=$B$9),LOOKUP(AH$9,$A$12:$A$111,$B$12:$B$111),IF(AND($I38=-1,AI$9=$Q37),"",IF($I38=-1,AI37,IF(AND($I38=1,AG$9=$Q37),$K38,IF($I38=1,AH37,""))))))))</f>
        <v/>
      </c>
      <c r="AI38" t="str">
        <f ca="1">IF($E37="","",IF($G38="",AI37,IF(AND($N38=1,AI$9&gt;$B$9),"",IF(AND($N38=1,AI$9&lt;=$B$9),LOOKUP(AI$9,$A$12:$A$111,$B$12:$B$111),IF(AND($I38=-1,AJ$9=$Q37),"",IF($I38=-1,AJ37,IF(AND($I38=1,AH$9=$Q37),$K38,IF($I38=1,AI37,""))))))))</f>
        <v/>
      </c>
      <c r="AJ38" t="str">
        <f ca="1">IF($E37="","",IF($G38="",AJ37,IF(AND($N38=1,AJ$9&gt;$B$9),"",IF(AND($N38=1,AJ$9&lt;=$B$9),LOOKUP(AJ$9,$A$12:$A$111,$B$12:$B$111),IF(AND($I38=-1,AK$9=$Q37),"",IF($I38=-1,AK37,IF(AND($I38=1,AI$9=$Q37),$K38,IF($I38=1,AJ37,""))))))))</f>
        <v/>
      </c>
      <c r="AK38" t="str">
        <f ca="1">IF($E37="","",IF($G38="",AK37,IF(AND($N38=1,AK$9&gt;$B$9),"",IF(AND($N38=1,AK$9&lt;=$B$9),LOOKUP(AK$9,$A$12:$A$111,$B$12:$B$111),IF(AND($I38=-1,AL$9=$Q37),"",IF($I38=-1,AL37,IF(AND($I38=1,AJ$9=$Q37),$K38,IF($I38=1,AK37,""))))))))</f>
        <v/>
      </c>
      <c r="AL38" t="str">
        <f ca="1">IF($E37="","",IF($G38="",AL37,IF(AND($N38=1,AL$9&gt;$B$9),"",IF(AND($N38=1,AL$9&lt;=$B$9),LOOKUP(AL$9,$A$12:$A$111,$B$12:$B$111),IF(AND($I38=-1,AM$9=$Q37),"",IF($I38=-1,AM37,IF(AND($I38=1,AK$9=$Q37),$K38,IF($I38=1,AL37,""))))))))</f>
        <v/>
      </c>
      <c r="AM38" t="str">
        <f ca="1">IF($E37="","",IF($G38="",AM37,IF(AND($N38=1,AM$9&gt;$B$9),"",IF(AND($N38=1,AM$9&lt;=$B$9),LOOKUP(AM$9,$A$12:$A$111,$B$12:$B$111),IF(AND($I38=-1,AN$9=$Q37),"",IF($I38=-1,AN37,IF(AND($I38=1,AL$9=$Q37),$K38,IF($I38=1,AM37,""))))))))</f>
        <v/>
      </c>
      <c r="AN38" t="str">
        <f ca="1">IF($E37="","",IF($G38="",AN37,IF(AND($N38=1,AN$9&gt;$B$9),"",IF(AND($N38=1,AN$9&lt;=$B$9),LOOKUP(AN$9,$A$12:$A$111,$B$12:$B$111),IF(AND($I38=-1,AO$9=$Q37),"",IF($I38=-1,AO37,IF(AND($I38=1,AM$9=$Q37),$K38,IF($I38=1,AN37,""))))))))</f>
        <v/>
      </c>
      <c r="AO38" t="str">
        <f ca="1">IF($E37="","",IF($G38="",AO37,IF(AND($N38=1,AO$9&gt;$B$9),"",IF(AND($N38=1,AO$9&lt;=$B$9),LOOKUP(AO$9,$A$12:$A$111,$B$12:$B$111),IF(AND($I38=-1,AP$9=$Q37),"",IF($I38=-1,AP37,IF(AND($I38=1,AN$9=$Q37),$K38,IF($I38=1,AO37,""))))))))</f>
        <v/>
      </c>
      <c r="AP38" t="str">
        <f ca="1">IF($E37="","",IF($G38="",AP37,IF(AND($N38=1,AP$9&gt;$B$9),"",IF(AND($N38=1,AP$9&lt;=$B$9),LOOKUP(AP$9,$A$12:$A$111,$B$12:$B$111),IF(AND($I38=-1,AQ$9=$Q37),"",IF($I38=-1,AQ37,IF(AND($I38=1,AO$9=$Q37),$K38,IF($I38=1,AP37,""))))))))</f>
        <v/>
      </c>
      <c r="AQ38" t="str">
        <f ca="1">IF($E37="","",IF($G38="",AQ37,IF(AND($N38=1,AQ$9&gt;$B$9),"",IF(AND($N38=1,AQ$9&lt;=$B$9),LOOKUP(AQ$9,$A$12:$A$111,$B$12:$B$111),IF(AND($I38=-1,AR$9=$Q37),"",IF($I38=-1,AR37,IF(AND($I38=1,AP$9=$Q37),$K38,IF($I38=1,AQ37,""))))))))</f>
        <v/>
      </c>
      <c r="AR38" t="str">
        <f ca="1">IF($E37="","",IF($G38="",AR37,IF(AND($N38=1,AR$9&gt;$B$9),"",IF(AND($N38=1,AR$9&lt;=$B$9),LOOKUP(AR$9,$A$12:$A$111,$B$12:$B$111),IF(AND($I38=-1,AS$9=$Q37),"",IF($I38=-1,AS37,IF(AND($I38=1,AQ$9=$Q37),$K38,IF($I38=1,AR37,""))))))))</f>
        <v/>
      </c>
      <c r="AS38" t="str">
        <f ca="1">IF($E37="","",IF($G38="",AS37,IF(AND($N38=1,AS$9&gt;$B$9),"",IF(AND($N38=1,AS$9&lt;=$B$9),LOOKUP(AS$9,$A$12:$A$111,$B$12:$B$111),IF(AND($I38=-1,AT$9=$Q37),"",IF($I38=-1,AT37,IF(AND($I38=1,AR$9=$Q37),$K38,IF($I38=1,AS37,""))))))))</f>
        <v/>
      </c>
      <c r="AT38" t="str">
        <f ca="1">IF($E37="","",IF($G38="",AT37,IF(AND($N38=1,AT$9&gt;$B$9),"",IF(AND($N38=1,AT$9&lt;=$B$9),LOOKUP(AT$9,$A$12:$A$111,$B$12:$B$111),IF(AND($I38=-1,AU$9=$Q37),"",IF($I38=-1,AU37,IF(AND($I38=1,AS$9=$Q37),$K38,IF($I38=1,AT37,""))))))))</f>
        <v/>
      </c>
      <c r="AU38" t="str">
        <f ca="1">IF($E37="","",IF($G38="",AU37,IF(AND($N38=1,AU$9&gt;$B$9),"",IF(AND($N38=1,AU$9&lt;=$B$9),LOOKUP(AU$9,$A$12:$A$111,$B$12:$B$111),IF(AND($I38=-1,AV$9=$Q37),"",IF($I38=-1,AV37,IF(AND($I38=1,AT$9=$Q37),$K38,IF($I38=1,AU37,""))))))))</f>
        <v/>
      </c>
      <c r="AV38" t="str">
        <f ca="1">IF($E37="","",IF($G38="",AV37,IF(AND($N38=1,AV$9&gt;$B$9),"",IF(AND($N38=1,AV$9&lt;=$B$9),LOOKUP(AV$9,$A$12:$A$111,$B$12:$B$111),IF(AND($I38=-1,AW$9=$Q37),"",IF($I38=-1,AW37,IF(AND($I38=1,AU$9=$Q37),$K38,IF($I38=1,AV37,""))))))))</f>
        <v/>
      </c>
      <c r="AW38" t="str">
        <f ca="1">IF($E37="","",IF($G38="",AW37,IF(AND($N38=1,AW$9&gt;$B$9),"",IF(AND($N38=1,AW$9&lt;=$B$9),LOOKUP(AW$9,$A$12:$A$111,$B$12:$B$111),IF(AND($I38=-1,AX$9=$Q37),"",IF($I38=-1,AX37,IF(AND($I38=1,AV$9=$Q37),$K38,IF($I38=1,AW37,""))))))))</f>
        <v/>
      </c>
      <c r="AX38" t="str">
        <f ca="1">IF($E37="","",IF($G38="",AX37,IF(AND($N38=1,AX$9&gt;$B$9),"",IF(AND($N38=1,AX$9&lt;=$B$9),LOOKUP(AX$9,$A$12:$A$111,$B$12:$B$111),IF(AND($I38=-1,AY$9=$Q37),"",IF($I38=-1,AY37,IF(AND($I38=1,AW$9=$Q37),$K38,IF($I38=1,AX37,""))))))))</f>
        <v/>
      </c>
      <c r="AY38" t="str">
        <f ca="1">IF($E37="","",IF($G38="",AY37,IF(AND($N38=1,AY$9&gt;$B$9),"",IF(AND($N38=1,AY$9&lt;=$B$9),LOOKUP(AY$9,$A$12:$A$111,$B$12:$B$111),IF(AND($I38=-1,AZ$9=$Q37),"",IF($I38=-1,AZ37,IF(AND($I38=1,AX$9=$Q37),$K38,IF($I38=1,AY37,""))))))))</f>
        <v/>
      </c>
      <c r="AZ38" t="str">
        <f ca="1">IF($E37="","",IF($G38="",AZ37,IF(AND($N38=1,AZ$9&gt;$B$9),"",IF(AND($N38=1,AZ$9&lt;=$B$9),LOOKUP(AZ$9,$A$12:$A$111,$B$12:$B$111),IF(AND($I38=-1,BA$9=$Q37),"",IF($I38=-1,BA37,IF(AND($I38=1,AY$9=$Q37),$K38,IF($I38=1,AZ37,""))))))))</f>
        <v/>
      </c>
      <c r="BA38" t="str">
        <f ca="1">IF($E37="","",IF($G38="",BA37,IF(AND($N38=1,BA$9&gt;$B$9),"",IF(AND($N38=1,BA$9&lt;=$B$9),LOOKUP(BA$9,$A$12:$A$111,$B$12:$B$111),IF(AND($I38=-1,BB$9=$Q37),"",IF($I38=-1,BB37,IF(AND($I38=1,AZ$9=$Q37),$K38,IF($I38=1,BA37,""))))))))</f>
        <v/>
      </c>
      <c r="BB38" t="str">
        <f ca="1">IF($E37="","",IF($G38="",BB37,IF(AND($N38=1,BB$9&gt;$B$9),"",IF(AND($N38=1,BB$9&lt;=$B$9),LOOKUP(BB$9,$A$12:$A$111,$B$12:$B$111),IF(AND($I38=-1,BC$9=$Q37),"",IF($I38=-1,BC37,IF(AND($I38=1,BA$9=$Q37),$K38,IF($I38=1,BB37,""))))))))</f>
        <v/>
      </c>
      <c r="BC38" t="str">
        <f ca="1">IF($E37="","",IF($G38="",BC37,IF(AND($N38=1,BC$9&gt;$B$9),"",IF(AND($N38=1,BC$9&lt;=$B$9),LOOKUP(BC$9,$A$12:$A$111,$B$12:$B$111),IF(AND($I38=-1,BD$9=$Q37),"",IF($I38=-1,BD37,IF(AND($I38=1,BB$9=$Q37),$K38,IF($I38=1,BC37,""))))))))</f>
        <v/>
      </c>
      <c r="BD38" t="str">
        <f ca="1">IF($E37="","",IF($G38="",BD37,IF(AND($N38=1,BD$9&gt;$B$9),"",IF(AND($N38=1,BD$9&lt;=$B$9),LOOKUP(BD$9,$A$12:$A$111,$B$12:$B$111),IF(AND($I38=-1,BE$9=$Q37),"",IF($I38=-1,BE37,IF(AND($I38=1,BC$9=$Q37),$K38,IF($I38=1,BD37,""))))))))</f>
        <v/>
      </c>
      <c r="BE38" t="str">
        <f ca="1">IF($E37="","",IF($G38="",BE37,IF(AND($N38=1,BE$9&gt;$B$9),"",IF(AND($N38=1,BE$9&lt;=$B$9),LOOKUP(BE$9,$A$12:$A$111,$B$12:$B$111),IF(AND($I38=-1,BF$9=$Q37),"",IF($I38=-1,BF37,IF(AND($I38=1,BD$9=$Q37),$K38,IF($I38=1,BE37,""))))))))</f>
        <v/>
      </c>
      <c r="BF38" t="str">
        <f ca="1">IF($E37="","",IF($G38="",BF37,IF(AND($N38=1,BF$9&gt;$B$9),"",IF(AND($N38=1,BF$9&lt;=$B$9),LOOKUP(BF$9,$A$12:$A$111,$B$12:$B$111),IF(AND($I38=-1,BG$9=$Q37),"",IF($I38=-1,BG37,IF(AND($I38=1,BE$9=$Q37),$K38,IF($I38=1,BF37,""))))))))</f>
        <v/>
      </c>
      <c r="BG38" t="str">
        <f ca="1">IF($E37="","",IF($G38="",BG37,IF(AND($N38=1,BG$9&gt;$B$9),"",IF(AND($N38=1,BG$9&lt;=$B$9),LOOKUP(BG$9,$A$12:$A$111,$B$12:$B$111),IF(AND($I38=-1,BH$9=$Q37),"",IF($I38=-1,BH37,IF(AND($I38=1,BF$9=$Q37),$K38,IF($I38=1,BG37,""))))))))</f>
        <v/>
      </c>
      <c r="BH38" t="str">
        <f ca="1">IF($E37="","",IF($G38="",BH37,IF(AND($N38=1,BH$9&gt;$B$9),"",IF(AND($N38=1,BH$9&lt;=$B$9),LOOKUP(BH$9,$A$12:$A$111,$B$12:$B$111),IF(AND($I38=-1,BI$9=$Q37),"",IF($I38=-1,BI37,IF(AND($I38=1,BG$9=$Q37),$K38,IF($I38=1,BH37,""))))))))</f>
        <v/>
      </c>
      <c r="BI38" t="str">
        <f ca="1">IF($E37="","",IF($G38="",BI37,IF(AND($N38=1,BI$9&gt;$B$9),"",IF(AND($N38=1,BI$9&lt;=$B$9),LOOKUP(BI$9,$A$12:$A$111,$B$12:$B$111),IF(AND($I38=-1,BJ$9=$Q37),"",IF($I38=-1,BJ37,IF(AND($I38=1,BH$9=$Q37),$K38,IF($I38=1,BI37,""))))))))</f>
        <v/>
      </c>
      <c r="BJ38" t="str">
        <f ca="1">IF($E37="","",IF($G38="",BJ37,IF(AND($N38=1,BJ$9&gt;$B$9),"",IF(AND($N38=1,BJ$9&lt;=$B$9),LOOKUP(BJ$9,$A$12:$A$111,$B$12:$B$111),IF(AND($I38=-1,BK$9=$Q37),"",IF($I38=-1,BK37,IF(AND($I38=1,BI$9=$Q37),$K38,IF($I38=1,BJ37,""))))))))</f>
        <v/>
      </c>
      <c r="BK38" t="str">
        <f ca="1">IF($E37="","",IF($G38="",BK37,IF(AND($N38=1,BK$9&gt;$B$9),"",IF(AND($N38=1,BK$9&lt;=$B$9),LOOKUP(BK$9,$A$12:$A$111,$B$12:$B$111),IF(AND($I38=-1,BL$9=$Q37),"",IF($I38=-1,BL37,IF(AND($I38=1,BJ$9=$Q37),$K38,IF($I38=1,BK37,""))))))))</f>
        <v/>
      </c>
      <c r="BL38" t="str">
        <f ca="1">IF($E37="","",IF($G38="",BL37,IF(AND($N38=1,BL$9&gt;$B$9),"",IF(AND($N38=1,BL$9&lt;=$B$9),LOOKUP(BL$9,$A$12:$A$111,$B$12:$B$111),IF(AND($I38=-1,BM$9=$Q37),"",IF($I38=-1,BM37,IF(AND($I38=1,BK$9=$Q37),$K38,IF($I38=1,BL37,""))))))))</f>
        <v/>
      </c>
      <c r="BM38" t="str">
        <f ca="1">IF($E37="","",IF($G38="",BM37,IF(AND($N38=1,BM$9&gt;$B$9),"",IF(AND($N38=1,BM$9&lt;=$B$9),LOOKUP(BM$9,$A$12:$A$111,$B$12:$B$111),IF(AND($I38=-1,BN$9=$Q37),"",IF($I38=-1,BN37,IF(AND($I38=1,BL$9=$Q37),$K38,IF($I38=1,BM37,""))))))))</f>
        <v/>
      </c>
      <c r="BN38" t="str">
        <f ca="1">IF($E37="","",IF($G38="",BN37,IF(AND($N38=1,BN$9&gt;$B$9),"",IF(AND($N38=1,BN$9&lt;=$B$9),LOOKUP(BN$9,$A$12:$A$111,$B$12:$B$111),IF(AND($I38=-1,BO$9=$Q37),"",IF($I38=-1,BO37,IF(AND($I38=1,BM$9=$Q37),$K38,IF($I38=1,BN37,""))))))))</f>
        <v/>
      </c>
      <c r="BO38">
        <f ca="1">IF($E37="","",IF($G38="",BO37,IF(AND($N38=1,BO$9&gt;$B$9),"",IF(AND($N38=1,BO$9&lt;=$B$9),LOOKUP(BO$9,$A$12:$A$111,$B$12:$B$111),IF(AND($I38=-1,BP$9=$Q37),"",IF($I38=-1,BP37,IF(AND($I38=1,BN$9=$Q37),$K38,IF($I38=1,BO37,""))))))))</f>
        <v>0</v>
      </c>
    </row>
    <row r="39" spans="4:67" x14ac:dyDescent="0.25">
      <c r="D39" s="4">
        <v>29</v>
      </c>
      <c r="E39" s="1">
        <f t="shared" ca="1" si="2"/>
        <v>11</v>
      </c>
      <c r="G39" t="str">
        <f ca="1">IF(E38="","",IF($B$3=Refs!$B$17,RevLab!F39,IF(AND(B$3="Last",H38="Zero"),G38,IF(B$3="Last",H38,IF(B$3="2nd last","",IF(AND(B$3="Opposite",H38="Zero"),G38,IF(AND(B$3="Opposite",H38="Red"),"Black",IF(AND(B$3="Opposite",H38="Black"),"Red",IF(AND(B$3="Opposite",H38="Odd"),"Even",IF(AND(B$3="Opposite",H38="Even"),"Odd",IF(AND(B$3="Opposite",H38="High"),"Low",IF(AND(B$3="Opposite",H38="Low"),"High",IF(COUNTIF(Refs!$E$5:$I$6,B$3)=1,RevLab!B$3,"")))))))))))))</f>
        <v>Low</v>
      </c>
      <c r="H39" t="str">
        <f ca="1">IF(E39="","",IF(B$2="Red/Black",LOOKUP(E39,Refs!D:D,Refs!F:F),IF(B$2="High/Low",LOOKUP(E39,Refs!D:D,Refs!H:H),IF(B$2="Odd/Even",LOOKUP(E39,Refs!D:D,Refs!J:J),""))))</f>
        <v>Low</v>
      </c>
      <c r="I39">
        <f t="shared" ca="1" si="3"/>
        <v>1</v>
      </c>
      <c r="J39">
        <f ca="1">IF(E38="","",IF(G39="","",IF(AND(Q38&gt;1,O38+P38&gt;=$B$4),$B$4,IF(Q38=1,O38,O38+P38))))</f>
        <v>5</v>
      </c>
      <c r="K39">
        <f t="shared" ca="1" si="4"/>
        <v>5</v>
      </c>
      <c r="L39">
        <f t="shared" ca="1" si="5"/>
        <v>-6</v>
      </c>
      <c r="M39">
        <f t="shared" ca="1" si="6"/>
        <v>14</v>
      </c>
      <c r="N39">
        <f ca="1">IF(E38="","",IF(OR(AND($A$6="Yes",$M39&gt;$M38),AND($A$8="Yes",$O38+$P38&gt;=$B$4),AND($Q38&lt;=2,$I39=-1)),1,0))</f>
        <v>0</v>
      </c>
      <c r="O39">
        <f ca="1">IF(E39="","",R39)</f>
        <v>2</v>
      </c>
      <c r="P39">
        <f ca="1">IF(E39="","",MAX(R39:DM39))</f>
        <v>5</v>
      </c>
      <c r="Q39" s="2">
        <f ca="1">IF(E39="","",COUNTIF(R39:DM39,"&gt;0"))</f>
        <v>3</v>
      </c>
      <c r="R39" s="4">
        <f ca="1">IF(E38="","",IF($G39="",R38,IF($N39=1,LOOKUP(R$9,$A$12:$A$111,$B$12:$B$111),IF(AND($I39=-1,S$9=$Q38),"",IF($I39=-1,S38,IF($I39=1,R38))))))</f>
        <v>2</v>
      </c>
      <c r="S39">
        <f ca="1">IF($E38="","",IF($G39="",S38,IF(AND($N39=1,S$9&gt;$B$9),"",IF(AND($N39=1,S$9&lt;=$B$9),LOOKUP(S$9,$A$12:$A$111,$B$12:$B$111),IF(AND($I39=-1,T$9=$Q38),"",IF($I39=-1,T38,IF(AND($I39=1,R$9=$Q38),$K39,IF($I39=1,S38,""))))))))</f>
        <v>3</v>
      </c>
      <c r="T39">
        <f ca="1">IF($E38="","",IF($G39="",T38,IF(AND($N39=1,T$9&gt;$B$9),"",IF(AND($N39=1,T$9&lt;=$B$9),LOOKUP(T$9,$A$12:$A$111,$B$12:$B$111),IF(AND($I39=-1,U$9=$Q38),"",IF($I39=-1,U38,IF(AND($I39=1,S$9=$Q38),$K39,IF($I39=1,T38,""))))))))</f>
        <v>5</v>
      </c>
      <c r="U39" t="str">
        <f ca="1">IF($E38="","",IF($G39="",U38,IF(AND($N39=1,U$9&gt;$B$9),"",IF(AND($N39=1,U$9&lt;=$B$9),LOOKUP(U$9,$A$12:$A$111,$B$12:$B$111),IF(AND($I39=-1,V$9=$Q38),"",IF($I39=-1,V38,IF(AND($I39=1,T$9=$Q38),$K39,IF($I39=1,U38,""))))))))</f>
        <v/>
      </c>
      <c r="V39" t="str">
        <f ca="1">IF($E38="","",IF($G39="",V38,IF(AND($N39=1,V$9&gt;$B$9),"",IF(AND($N39=1,V$9&lt;=$B$9),LOOKUP(V$9,$A$12:$A$111,$B$12:$B$111),IF(AND($I39=-1,W$9=$Q38),"",IF($I39=-1,W38,IF(AND($I39=1,U$9=$Q38),$K39,IF($I39=1,V38,""))))))))</f>
        <v/>
      </c>
      <c r="W39" t="str">
        <f ca="1">IF($E38="","",IF($G39="",W38,IF(AND($N39=1,W$9&gt;$B$9),"",IF(AND($N39=1,W$9&lt;=$B$9),LOOKUP(W$9,$A$12:$A$111,$B$12:$B$111),IF(AND($I39=-1,X$9=$Q38),"",IF($I39=-1,X38,IF(AND($I39=1,V$9=$Q38),$K39,IF($I39=1,W38,""))))))))</f>
        <v/>
      </c>
      <c r="X39" t="str">
        <f ca="1">IF($E38="","",IF($G39="",X38,IF(AND($N39=1,X$9&gt;$B$9),"",IF(AND($N39=1,X$9&lt;=$B$9),LOOKUP(X$9,$A$12:$A$111,$B$12:$B$111),IF(AND($I39=-1,Y$9=$Q38),"",IF($I39=-1,Y38,IF(AND($I39=1,W$9=$Q38),$K39,IF($I39=1,X38,""))))))))</f>
        <v/>
      </c>
      <c r="Y39" t="str">
        <f ca="1">IF($E38="","",IF($G39="",Y38,IF(AND($N39=1,Y$9&gt;$B$9),"",IF(AND($N39=1,Y$9&lt;=$B$9),LOOKUP(Y$9,$A$12:$A$111,$B$12:$B$111),IF(AND($I39=-1,Z$9=$Q38),"",IF($I39=-1,Z38,IF(AND($I39=1,X$9=$Q38),$K39,IF($I39=1,Y38,""))))))))</f>
        <v/>
      </c>
      <c r="Z39" t="str">
        <f ca="1">IF($E38="","",IF($G39="",Z38,IF(AND($N39=1,Z$9&gt;$B$9),"",IF(AND($N39=1,Z$9&lt;=$B$9),LOOKUP(Z$9,$A$12:$A$111,$B$12:$B$111),IF(AND($I39=-1,AA$9=$Q38),"",IF($I39=-1,AA38,IF(AND($I39=1,Y$9=$Q38),$K39,IF($I39=1,Z38,""))))))))</f>
        <v/>
      </c>
      <c r="AA39" t="str">
        <f ca="1">IF($E38="","",IF($G39="",AA38,IF(AND($N39=1,AA$9&gt;$B$9),"",IF(AND($N39=1,AA$9&lt;=$B$9),LOOKUP(AA$9,$A$12:$A$111,$B$12:$B$111),IF(AND($I39=-1,AB$9=$Q38),"",IF($I39=-1,AB38,IF(AND($I39=1,Z$9=$Q38),$K39,IF($I39=1,AA38,""))))))))</f>
        <v/>
      </c>
      <c r="AB39" t="str">
        <f ca="1">IF($E38="","",IF($G39="",AB38,IF(AND($N39=1,AB$9&gt;$B$9),"",IF(AND($N39=1,AB$9&lt;=$B$9),LOOKUP(AB$9,$A$12:$A$111,$B$12:$B$111),IF(AND($I39=-1,AC$9=$Q38),"",IF($I39=-1,AC38,IF(AND($I39=1,AA$9=$Q38),$K39,IF($I39=1,AB38,""))))))))</f>
        <v/>
      </c>
      <c r="AC39" t="str">
        <f ca="1">IF($E38="","",IF($G39="",AC38,IF(AND($N39=1,AC$9&gt;$B$9),"",IF(AND($N39=1,AC$9&lt;=$B$9),LOOKUP(AC$9,$A$12:$A$111,$B$12:$B$111),IF(AND($I39=-1,AD$9=$Q38),"",IF($I39=-1,AD38,IF(AND($I39=1,AB$9=$Q38),$K39,IF($I39=1,AC38,""))))))))</f>
        <v/>
      </c>
      <c r="AD39" t="str">
        <f ca="1">IF($E38="","",IF($G39="",AD38,IF(AND($N39=1,AD$9&gt;$B$9),"",IF(AND($N39=1,AD$9&lt;=$B$9),LOOKUP(AD$9,$A$12:$A$111,$B$12:$B$111),IF(AND($I39=-1,AE$9=$Q38),"",IF($I39=-1,AE38,IF(AND($I39=1,AC$9=$Q38),$K39,IF($I39=1,AD38,""))))))))</f>
        <v/>
      </c>
      <c r="AE39" t="str">
        <f ca="1">IF($E38="","",IF($G39="",AE38,IF(AND($N39=1,AE$9&gt;$B$9),"",IF(AND($N39=1,AE$9&lt;=$B$9),LOOKUP(AE$9,$A$12:$A$111,$B$12:$B$111),IF(AND($I39=-1,AF$9=$Q38),"",IF($I39=-1,AF38,IF(AND($I39=1,AD$9=$Q38),$K39,IF($I39=1,AE38,""))))))))</f>
        <v/>
      </c>
      <c r="AF39" t="str">
        <f ca="1">IF($E38="","",IF($G39="",AF38,IF(AND($N39=1,AF$9&gt;$B$9),"",IF(AND($N39=1,AF$9&lt;=$B$9),LOOKUP(AF$9,$A$12:$A$111,$B$12:$B$111),IF(AND($I39=-1,AG$9=$Q38),"",IF($I39=-1,AG38,IF(AND($I39=1,AE$9=$Q38),$K39,IF($I39=1,AF38,""))))))))</f>
        <v/>
      </c>
      <c r="AG39" t="str">
        <f ca="1">IF($E38="","",IF($G39="",AG38,IF(AND($N39=1,AG$9&gt;$B$9),"",IF(AND($N39=1,AG$9&lt;=$B$9),LOOKUP(AG$9,$A$12:$A$111,$B$12:$B$111),IF(AND($I39=-1,AH$9=$Q38),"",IF($I39=-1,AH38,IF(AND($I39=1,AF$9=$Q38),$K39,IF($I39=1,AG38,""))))))))</f>
        <v/>
      </c>
      <c r="AH39" t="str">
        <f ca="1">IF($E38="","",IF($G39="",AH38,IF(AND($N39=1,AH$9&gt;$B$9),"",IF(AND($N39=1,AH$9&lt;=$B$9),LOOKUP(AH$9,$A$12:$A$111,$B$12:$B$111),IF(AND($I39=-1,AI$9=$Q38),"",IF($I39=-1,AI38,IF(AND($I39=1,AG$9=$Q38),$K39,IF($I39=1,AH38,""))))))))</f>
        <v/>
      </c>
      <c r="AI39" t="str">
        <f ca="1">IF($E38="","",IF($G39="",AI38,IF(AND($N39=1,AI$9&gt;$B$9),"",IF(AND($N39=1,AI$9&lt;=$B$9),LOOKUP(AI$9,$A$12:$A$111,$B$12:$B$111),IF(AND($I39=-1,AJ$9=$Q38),"",IF($I39=-1,AJ38,IF(AND($I39=1,AH$9=$Q38),$K39,IF($I39=1,AI38,""))))))))</f>
        <v/>
      </c>
      <c r="AJ39" t="str">
        <f ca="1">IF($E38="","",IF($G39="",AJ38,IF(AND($N39=1,AJ$9&gt;$B$9),"",IF(AND($N39=1,AJ$9&lt;=$B$9),LOOKUP(AJ$9,$A$12:$A$111,$B$12:$B$111),IF(AND($I39=-1,AK$9=$Q38),"",IF($I39=-1,AK38,IF(AND($I39=1,AI$9=$Q38),$K39,IF($I39=1,AJ38,""))))))))</f>
        <v/>
      </c>
      <c r="AK39" t="str">
        <f ca="1">IF($E38="","",IF($G39="",AK38,IF(AND($N39=1,AK$9&gt;$B$9),"",IF(AND($N39=1,AK$9&lt;=$B$9),LOOKUP(AK$9,$A$12:$A$111,$B$12:$B$111),IF(AND($I39=-1,AL$9=$Q38),"",IF($I39=-1,AL38,IF(AND($I39=1,AJ$9=$Q38),$K39,IF($I39=1,AK38,""))))))))</f>
        <v/>
      </c>
      <c r="AL39" t="str">
        <f ca="1">IF($E38="","",IF($G39="",AL38,IF(AND($N39=1,AL$9&gt;$B$9),"",IF(AND($N39=1,AL$9&lt;=$B$9),LOOKUP(AL$9,$A$12:$A$111,$B$12:$B$111),IF(AND($I39=-1,AM$9=$Q38),"",IF($I39=-1,AM38,IF(AND($I39=1,AK$9=$Q38),$K39,IF($I39=1,AL38,""))))))))</f>
        <v/>
      </c>
      <c r="AM39" t="str">
        <f ca="1">IF($E38="","",IF($G39="",AM38,IF(AND($N39=1,AM$9&gt;$B$9),"",IF(AND($N39=1,AM$9&lt;=$B$9),LOOKUP(AM$9,$A$12:$A$111,$B$12:$B$111),IF(AND($I39=-1,AN$9=$Q38),"",IF($I39=-1,AN38,IF(AND($I39=1,AL$9=$Q38),$K39,IF($I39=1,AM38,""))))))))</f>
        <v/>
      </c>
      <c r="AN39" t="str">
        <f ca="1">IF($E38="","",IF($G39="",AN38,IF(AND($N39=1,AN$9&gt;$B$9),"",IF(AND($N39=1,AN$9&lt;=$B$9),LOOKUP(AN$9,$A$12:$A$111,$B$12:$B$111),IF(AND($I39=-1,AO$9=$Q38),"",IF($I39=-1,AO38,IF(AND($I39=1,AM$9=$Q38),$K39,IF($I39=1,AN38,""))))))))</f>
        <v/>
      </c>
      <c r="AO39" t="str">
        <f ca="1">IF($E38="","",IF($G39="",AO38,IF(AND($N39=1,AO$9&gt;$B$9),"",IF(AND($N39=1,AO$9&lt;=$B$9),LOOKUP(AO$9,$A$12:$A$111,$B$12:$B$111),IF(AND($I39=-1,AP$9=$Q38),"",IF($I39=-1,AP38,IF(AND($I39=1,AN$9=$Q38),$K39,IF($I39=1,AO38,""))))))))</f>
        <v/>
      </c>
      <c r="AP39" t="str">
        <f ca="1">IF($E38="","",IF($G39="",AP38,IF(AND($N39=1,AP$9&gt;$B$9),"",IF(AND($N39=1,AP$9&lt;=$B$9),LOOKUP(AP$9,$A$12:$A$111,$B$12:$B$111),IF(AND($I39=-1,AQ$9=$Q38),"",IF($I39=-1,AQ38,IF(AND($I39=1,AO$9=$Q38),$K39,IF($I39=1,AP38,""))))))))</f>
        <v/>
      </c>
      <c r="AQ39" t="str">
        <f ca="1">IF($E38="","",IF($G39="",AQ38,IF(AND($N39=1,AQ$9&gt;$B$9),"",IF(AND($N39=1,AQ$9&lt;=$B$9),LOOKUP(AQ$9,$A$12:$A$111,$B$12:$B$111),IF(AND($I39=-1,AR$9=$Q38),"",IF($I39=-1,AR38,IF(AND($I39=1,AP$9=$Q38),$K39,IF($I39=1,AQ38,""))))))))</f>
        <v/>
      </c>
      <c r="AR39" t="str">
        <f ca="1">IF($E38="","",IF($G39="",AR38,IF(AND($N39=1,AR$9&gt;$B$9),"",IF(AND($N39=1,AR$9&lt;=$B$9),LOOKUP(AR$9,$A$12:$A$111,$B$12:$B$111),IF(AND($I39=-1,AS$9=$Q38),"",IF($I39=-1,AS38,IF(AND($I39=1,AQ$9=$Q38),$K39,IF($I39=1,AR38,""))))))))</f>
        <v/>
      </c>
      <c r="AS39" t="str">
        <f ca="1">IF($E38="","",IF($G39="",AS38,IF(AND($N39=1,AS$9&gt;$B$9),"",IF(AND($N39=1,AS$9&lt;=$B$9),LOOKUP(AS$9,$A$12:$A$111,$B$12:$B$111),IF(AND($I39=-1,AT$9=$Q38),"",IF($I39=-1,AT38,IF(AND($I39=1,AR$9=$Q38),$K39,IF($I39=1,AS38,""))))))))</f>
        <v/>
      </c>
      <c r="AT39" t="str">
        <f ca="1">IF($E38="","",IF($G39="",AT38,IF(AND($N39=1,AT$9&gt;$B$9),"",IF(AND($N39=1,AT$9&lt;=$B$9),LOOKUP(AT$9,$A$12:$A$111,$B$12:$B$111),IF(AND($I39=-1,AU$9=$Q38),"",IF($I39=-1,AU38,IF(AND($I39=1,AS$9=$Q38),$K39,IF($I39=1,AT38,""))))))))</f>
        <v/>
      </c>
      <c r="AU39" t="str">
        <f ca="1">IF($E38="","",IF($G39="",AU38,IF(AND($N39=1,AU$9&gt;$B$9),"",IF(AND($N39=1,AU$9&lt;=$B$9),LOOKUP(AU$9,$A$12:$A$111,$B$12:$B$111),IF(AND($I39=-1,AV$9=$Q38),"",IF($I39=-1,AV38,IF(AND($I39=1,AT$9=$Q38),$K39,IF($I39=1,AU38,""))))))))</f>
        <v/>
      </c>
      <c r="AV39" t="str">
        <f ca="1">IF($E38="","",IF($G39="",AV38,IF(AND($N39=1,AV$9&gt;$B$9),"",IF(AND($N39=1,AV$9&lt;=$B$9),LOOKUP(AV$9,$A$12:$A$111,$B$12:$B$111),IF(AND($I39=-1,AW$9=$Q38),"",IF($I39=-1,AW38,IF(AND($I39=1,AU$9=$Q38),$K39,IF($I39=1,AV38,""))))))))</f>
        <v/>
      </c>
      <c r="AW39" t="str">
        <f ca="1">IF($E38="","",IF($G39="",AW38,IF(AND($N39=1,AW$9&gt;$B$9),"",IF(AND($N39=1,AW$9&lt;=$B$9),LOOKUP(AW$9,$A$12:$A$111,$B$12:$B$111),IF(AND($I39=-1,AX$9=$Q38),"",IF($I39=-1,AX38,IF(AND($I39=1,AV$9=$Q38),$K39,IF($I39=1,AW38,""))))))))</f>
        <v/>
      </c>
      <c r="AX39" t="str">
        <f ca="1">IF($E38="","",IF($G39="",AX38,IF(AND($N39=1,AX$9&gt;$B$9),"",IF(AND($N39=1,AX$9&lt;=$B$9),LOOKUP(AX$9,$A$12:$A$111,$B$12:$B$111),IF(AND($I39=-1,AY$9=$Q38),"",IF($I39=-1,AY38,IF(AND($I39=1,AW$9=$Q38),$K39,IF($I39=1,AX38,""))))))))</f>
        <v/>
      </c>
      <c r="AY39" t="str">
        <f ca="1">IF($E38="","",IF($G39="",AY38,IF(AND($N39=1,AY$9&gt;$B$9),"",IF(AND($N39=1,AY$9&lt;=$B$9),LOOKUP(AY$9,$A$12:$A$111,$B$12:$B$111),IF(AND($I39=-1,AZ$9=$Q38),"",IF($I39=-1,AZ38,IF(AND($I39=1,AX$9=$Q38),$K39,IF($I39=1,AY38,""))))))))</f>
        <v/>
      </c>
      <c r="AZ39" t="str">
        <f ca="1">IF($E38="","",IF($G39="",AZ38,IF(AND($N39=1,AZ$9&gt;$B$9),"",IF(AND($N39=1,AZ$9&lt;=$B$9),LOOKUP(AZ$9,$A$12:$A$111,$B$12:$B$111),IF(AND($I39=-1,BA$9=$Q38),"",IF($I39=-1,BA38,IF(AND($I39=1,AY$9=$Q38),$K39,IF($I39=1,AZ38,""))))))))</f>
        <v/>
      </c>
      <c r="BA39" t="str">
        <f ca="1">IF($E38="","",IF($G39="",BA38,IF(AND($N39=1,BA$9&gt;$B$9),"",IF(AND($N39=1,BA$9&lt;=$B$9),LOOKUP(BA$9,$A$12:$A$111,$B$12:$B$111),IF(AND($I39=-1,BB$9=$Q38),"",IF($I39=-1,BB38,IF(AND($I39=1,AZ$9=$Q38),$K39,IF($I39=1,BA38,""))))))))</f>
        <v/>
      </c>
      <c r="BB39" t="str">
        <f ca="1">IF($E38="","",IF($G39="",BB38,IF(AND($N39=1,BB$9&gt;$B$9),"",IF(AND($N39=1,BB$9&lt;=$B$9),LOOKUP(BB$9,$A$12:$A$111,$B$12:$B$111),IF(AND($I39=-1,BC$9=$Q38),"",IF($I39=-1,BC38,IF(AND($I39=1,BA$9=$Q38),$K39,IF($I39=1,BB38,""))))))))</f>
        <v/>
      </c>
      <c r="BC39" t="str">
        <f ca="1">IF($E38="","",IF($G39="",BC38,IF(AND($N39=1,BC$9&gt;$B$9),"",IF(AND($N39=1,BC$9&lt;=$B$9),LOOKUP(BC$9,$A$12:$A$111,$B$12:$B$111),IF(AND($I39=-1,BD$9=$Q38),"",IF($I39=-1,BD38,IF(AND($I39=1,BB$9=$Q38),$K39,IF($I39=1,BC38,""))))))))</f>
        <v/>
      </c>
      <c r="BD39" t="str">
        <f ca="1">IF($E38="","",IF($G39="",BD38,IF(AND($N39=1,BD$9&gt;$B$9),"",IF(AND($N39=1,BD$9&lt;=$B$9),LOOKUP(BD$9,$A$12:$A$111,$B$12:$B$111),IF(AND($I39=-1,BE$9=$Q38),"",IF($I39=-1,BE38,IF(AND($I39=1,BC$9=$Q38),$K39,IF($I39=1,BD38,""))))))))</f>
        <v/>
      </c>
      <c r="BE39" t="str">
        <f ca="1">IF($E38="","",IF($G39="",BE38,IF(AND($N39=1,BE$9&gt;$B$9),"",IF(AND($N39=1,BE$9&lt;=$B$9),LOOKUP(BE$9,$A$12:$A$111,$B$12:$B$111),IF(AND($I39=-1,BF$9=$Q38),"",IF($I39=-1,BF38,IF(AND($I39=1,BD$9=$Q38),$K39,IF($I39=1,BE38,""))))))))</f>
        <v/>
      </c>
      <c r="BF39" t="str">
        <f ca="1">IF($E38="","",IF($G39="",BF38,IF(AND($N39=1,BF$9&gt;$B$9),"",IF(AND($N39=1,BF$9&lt;=$B$9),LOOKUP(BF$9,$A$12:$A$111,$B$12:$B$111),IF(AND($I39=-1,BG$9=$Q38),"",IF($I39=-1,BG38,IF(AND($I39=1,BE$9=$Q38),$K39,IF($I39=1,BF38,""))))))))</f>
        <v/>
      </c>
      <c r="BG39" t="str">
        <f ca="1">IF($E38="","",IF($G39="",BG38,IF(AND($N39=1,BG$9&gt;$B$9),"",IF(AND($N39=1,BG$9&lt;=$B$9),LOOKUP(BG$9,$A$12:$A$111,$B$12:$B$111),IF(AND($I39=-1,BH$9=$Q38),"",IF($I39=-1,BH38,IF(AND($I39=1,BF$9=$Q38),$K39,IF($I39=1,BG38,""))))))))</f>
        <v/>
      </c>
      <c r="BH39" t="str">
        <f ca="1">IF($E38="","",IF($G39="",BH38,IF(AND($N39=1,BH$9&gt;$B$9),"",IF(AND($N39=1,BH$9&lt;=$B$9),LOOKUP(BH$9,$A$12:$A$111,$B$12:$B$111),IF(AND($I39=-1,BI$9=$Q38),"",IF($I39=-1,BI38,IF(AND($I39=1,BG$9=$Q38),$K39,IF($I39=1,BH38,""))))))))</f>
        <v/>
      </c>
      <c r="BI39" t="str">
        <f ca="1">IF($E38="","",IF($G39="",BI38,IF(AND($N39=1,BI$9&gt;$B$9),"",IF(AND($N39=1,BI$9&lt;=$B$9),LOOKUP(BI$9,$A$12:$A$111,$B$12:$B$111),IF(AND($I39=-1,BJ$9=$Q38),"",IF($I39=-1,BJ38,IF(AND($I39=1,BH$9=$Q38),$K39,IF($I39=1,BI38,""))))))))</f>
        <v/>
      </c>
      <c r="BJ39" t="str">
        <f ca="1">IF($E38="","",IF($G39="",BJ38,IF(AND($N39=1,BJ$9&gt;$B$9),"",IF(AND($N39=1,BJ$9&lt;=$B$9),LOOKUP(BJ$9,$A$12:$A$111,$B$12:$B$111),IF(AND($I39=-1,BK$9=$Q38),"",IF($I39=-1,BK38,IF(AND($I39=1,BI$9=$Q38),$K39,IF($I39=1,BJ38,""))))))))</f>
        <v/>
      </c>
      <c r="BK39" t="str">
        <f ca="1">IF($E38="","",IF($G39="",BK38,IF(AND($N39=1,BK$9&gt;$B$9),"",IF(AND($N39=1,BK$9&lt;=$B$9),LOOKUP(BK$9,$A$12:$A$111,$B$12:$B$111),IF(AND($I39=-1,BL$9=$Q38),"",IF($I39=-1,BL38,IF(AND($I39=1,BJ$9=$Q38),$K39,IF($I39=1,BK38,""))))))))</f>
        <v/>
      </c>
      <c r="BL39" t="str">
        <f ca="1">IF($E38="","",IF($G39="",BL38,IF(AND($N39=1,BL$9&gt;$B$9),"",IF(AND($N39=1,BL$9&lt;=$B$9),LOOKUP(BL$9,$A$12:$A$111,$B$12:$B$111),IF(AND($I39=-1,BM$9=$Q38),"",IF($I39=-1,BM38,IF(AND($I39=1,BK$9=$Q38),$K39,IF($I39=1,BL38,""))))))))</f>
        <v/>
      </c>
      <c r="BM39" t="str">
        <f ca="1">IF($E38="","",IF($G39="",BM38,IF(AND($N39=1,BM$9&gt;$B$9),"",IF(AND($N39=1,BM$9&lt;=$B$9),LOOKUP(BM$9,$A$12:$A$111,$B$12:$B$111),IF(AND($I39=-1,BN$9=$Q38),"",IF($I39=-1,BN38,IF(AND($I39=1,BL$9=$Q38),$K39,IF($I39=1,BM38,""))))))))</f>
        <v/>
      </c>
      <c r="BN39" t="str">
        <f ca="1">IF($E38="","",IF($G39="",BN38,IF(AND($N39=1,BN$9&gt;$B$9),"",IF(AND($N39=1,BN$9&lt;=$B$9),LOOKUP(BN$9,$A$12:$A$111,$B$12:$B$111),IF(AND($I39=-1,BO$9=$Q38),"",IF($I39=-1,BO38,IF(AND($I39=1,BM$9=$Q38),$K39,IF($I39=1,BN38,""))))))))</f>
        <v/>
      </c>
      <c r="BO39">
        <f ca="1">IF($E38="","",IF($G39="",BO38,IF(AND($N39=1,BO$9&gt;$B$9),"",IF(AND($N39=1,BO$9&lt;=$B$9),LOOKUP(BO$9,$A$12:$A$111,$B$12:$B$111),IF(AND($I39=-1,BP$9=$Q38),"",IF($I39=-1,BP38,IF(AND($I39=1,BN$9=$Q38),$K39,IF($I39=1,BO38,""))))))))</f>
        <v>0</v>
      </c>
    </row>
    <row r="40" spans="4:67" x14ac:dyDescent="0.25">
      <c r="D40" s="4">
        <v>30</v>
      </c>
      <c r="E40" s="1">
        <f t="shared" ca="1" si="2"/>
        <v>32</v>
      </c>
      <c r="G40" t="str">
        <f ca="1">IF(E39="","",IF($B$3=Refs!$B$17,RevLab!F40,IF(AND(B$3="Last",H39="Zero"),G39,IF(B$3="Last",H39,IF(B$3="2nd last","",IF(AND(B$3="Opposite",H39="Zero"),G39,IF(AND(B$3="Opposite",H39="Red"),"Black",IF(AND(B$3="Opposite",H39="Black"),"Red",IF(AND(B$3="Opposite",H39="Odd"),"Even",IF(AND(B$3="Opposite",H39="Even"),"Odd",IF(AND(B$3="Opposite",H39="High"),"Low",IF(AND(B$3="Opposite",H39="Low"),"High",IF(COUNTIF(Refs!$E$5:$I$6,B$3)=1,RevLab!B$3,"")))))))))))))</f>
        <v>Low</v>
      </c>
      <c r="H40" t="str">
        <f ca="1">IF(E40="","",IF(B$2="Red/Black",LOOKUP(E40,Refs!D:D,Refs!F:F),IF(B$2="High/Low",LOOKUP(E40,Refs!D:D,Refs!H:H),IF(B$2="Odd/Even",LOOKUP(E40,Refs!D:D,Refs!J:J),""))))</f>
        <v>High</v>
      </c>
      <c r="I40">
        <f t="shared" ca="1" si="3"/>
        <v>-1</v>
      </c>
      <c r="J40">
        <f ca="1">IF(E39="","",IF(G40="","",IF(AND(Q39&gt;1,O39+P39&gt;=$B$4),$B$4,IF(Q39=1,O39,O39+P39))))</f>
        <v>7</v>
      </c>
      <c r="K40">
        <f t="shared" ca="1" si="4"/>
        <v>-7</v>
      </c>
      <c r="L40">
        <f t="shared" ca="1" si="5"/>
        <v>-13</v>
      </c>
      <c r="M40">
        <f t="shared" ca="1" si="6"/>
        <v>14</v>
      </c>
      <c r="N40">
        <f ca="1">IF(E39="","",IF(OR(AND($A$6="Yes",$M40&gt;$M39),AND($A$8="Yes",$O39+$P39&gt;=$B$4),AND($Q39&lt;=2,$I40=-1)),1,0))</f>
        <v>0</v>
      </c>
      <c r="O40">
        <f ca="1">IF(E40="","",R40)</f>
        <v>3</v>
      </c>
      <c r="P40">
        <f ca="1">IF(E40="","",MAX(R40:DM40))</f>
        <v>3</v>
      </c>
      <c r="Q40" s="2">
        <f ca="1">IF(E40="","",COUNTIF(R40:DM40,"&gt;0"))</f>
        <v>1</v>
      </c>
      <c r="R40" s="4">
        <f ca="1">IF(E39="","",IF($G40="",R39,IF($N40=1,LOOKUP(R$9,$A$12:$A$111,$B$12:$B$111),IF(AND($I40=-1,S$9=$Q39),"",IF($I40=-1,S39,IF($I40=1,R39))))))</f>
        <v>3</v>
      </c>
      <c r="S40" t="str">
        <f ca="1">IF($E39="","",IF($G40="",S39,IF(AND($N40=1,S$9&gt;$B$9),"",IF(AND($N40=1,S$9&lt;=$B$9),LOOKUP(S$9,$A$12:$A$111,$B$12:$B$111),IF(AND($I40=-1,T$9=$Q39),"",IF($I40=-1,T39,IF(AND($I40=1,R$9=$Q39),$K40,IF($I40=1,S39,""))))))))</f>
        <v/>
      </c>
      <c r="T40" t="str">
        <f ca="1">IF($E39="","",IF($G40="",T39,IF(AND($N40=1,T$9&gt;$B$9),"",IF(AND($N40=1,T$9&lt;=$B$9),LOOKUP(T$9,$A$12:$A$111,$B$12:$B$111),IF(AND($I40=-1,U$9=$Q39),"",IF($I40=-1,U39,IF(AND($I40=1,S$9=$Q39),$K40,IF($I40=1,T39,""))))))))</f>
        <v/>
      </c>
      <c r="U40" t="str">
        <f ca="1">IF($E39="","",IF($G40="",U39,IF(AND($N40=1,U$9&gt;$B$9),"",IF(AND($N40=1,U$9&lt;=$B$9),LOOKUP(U$9,$A$12:$A$111,$B$12:$B$111),IF(AND($I40=-1,V$9=$Q39),"",IF($I40=-1,V39,IF(AND($I40=1,T$9=$Q39),$K40,IF($I40=1,U39,""))))))))</f>
        <v/>
      </c>
      <c r="V40" t="str">
        <f ca="1">IF($E39="","",IF($G40="",V39,IF(AND($N40=1,V$9&gt;$B$9),"",IF(AND($N40=1,V$9&lt;=$B$9),LOOKUP(V$9,$A$12:$A$111,$B$12:$B$111),IF(AND($I40=-1,W$9=$Q39),"",IF($I40=-1,W39,IF(AND($I40=1,U$9=$Q39),$K40,IF($I40=1,V39,""))))))))</f>
        <v/>
      </c>
      <c r="W40" t="str">
        <f ca="1">IF($E39="","",IF($G40="",W39,IF(AND($N40=1,W$9&gt;$B$9),"",IF(AND($N40=1,W$9&lt;=$B$9),LOOKUP(W$9,$A$12:$A$111,$B$12:$B$111),IF(AND($I40=-1,X$9=$Q39),"",IF($I40=-1,X39,IF(AND($I40=1,V$9=$Q39),$K40,IF($I40=1,W39,""))))))))</f>
        <v/>
      </c>
      <c r="X40" t="str">
        <f ca="1">IF($E39="","",IF($G40="",X39,IF(AND($N40=1,X$9&gt;$B$9),"",IF(AND($N40=1,X$9&lt;=$B$9),LOOKUP(X$9,$A$12:$A$111,$B$12:$B$111),IF(AND($I40=-1,Y$9=$Q39),"",IF($I40=-1,Y39,IF(AND($I40=1,W$9=$Q39),$K40,IF($I40=1,X39,""))))))))</f>
        <v/>
      </c>
      <c r="Y40" t="str">
        <f ca="1">IF($E39="","",IF($G40="",Y39,IF(AND($N40=1,Y$9&gt;$B$9),"",IF(AND($N40=1,Y$9&lt;=$B$9),LOOKUP(Y$9,$A$12:$A$111,$B$12:$B$111),IF(AND($I40=-1,Z$9=$Q39),"",IF($I40=-1,Z39,IF(AND($I40=1,X$9=$Q39),$K40,IF($I40=1,Y39,""))))))))</f>
        <v/>
      </c>
      <c r="Z40" t="str">
        <f ca="1">IF($E39="","",IF($G40="",Z39,IF(AND($N40=1,Z$9&gt;$B$9),"",IF(AND($N40=1,Z$9&lt;=$B$9),LOOKUP(Z$9,$A$12:$A$111,$B$12:$B$111),IF(AND($I40=-1,AA$9=$Q39),"",IF($I40=-1,AA39,IF(AND($I40=1,Y$9=$Q39),$K40,IF($I40=1,Z39,""))))))))</f>
        <v/>
      </c>
      <c r="AA40" t="str">
        <f ca="1">IF($E39="","",IF($G40="",AA39,IF(AND($N40=1,AA$9&gt;$B$9),"",IF(AND($N40=1,AA$9&lt;=$B$9),LOOKUP(AA$9,$A$12:$A$111,$B$12:$B$111),IF(AND($I40=-1,AB$9=$Q39),"",IF($I40=-1,AB39,IF(AND($I40=1,Z$9=$Q39),$K40,IF($I40=1,AA39,""))))))))</f>
        <v/>
      </c>
      <c r="AB40" t="str">
        <f ca="1">IF($E39="","",IF($G40="",AB39,IF(AND($N40=1,AB$9&gt;$B$9),"",IF(AND($N40=1,AB$9&lt;=$B$9),LOOKUP(AB$9,$A$12:$A$111,$B$12:$B$111),IF(AND($I40=-1,AC$9=$Q39),"",IF($I40=-1,AC39,IF(AND($I40=1,AA$9=$Q39),$K40,IF($I40=1,AB39,""))))))))</f>
        <v/>
      </c>
      <c r="AC40" t="str">
        <f ca="1">IF($E39="","",IF($G40="",AC39,IF(AND($N40=1,AC$9&gt;$B$9),"",IF(AND($N40=1,AC$9&lt;=$B$9),LOOKUP(AC$9,$A$12:$A$111,$B$12:$B$111),IF(AND($I40=-1,AD$9=$Q39),"",IF($I40=-1,AD39,IF(AND($I40=1,AB$9=$Q39),$K40,IF($I40=1,AC39,""))))))))</f>
        <v/>
      </c>
      <c r="AD40" t="str">
        <f ca="1">IF($E39="","",IF($G40="",AD39,IF(AND($N40=1,AD$9&gt;$B$9),"",IF(AND($N40=1,AD$9&lt;=$B$9),LOOKUP(AD$9,$A$12:$A$111,$B$12:$B$111),IF(AND($I40=-1,AE$9=$Q39),"",IF($I40=-1,AE39,IF(AND($I40=1,AC$9=$Q39),$K40,IF($I40=1,AD39,""))))))))</f>
        <v/>
      </c>
      <c r="AE40" t="str">
        <f ca="1">IF($E39="","",IF($G40="",AE39,IF(AND($N40=1,AE$9&gt;$B$9),"",IF(AND($N40=1,AE$9&lt;=$B$9),LOOKUP(AE$9,$A$12:$A$111,$B$12:$B$111),IF(AND($I40=-1,AF$9=$Q39),"",IF($I40=-1,AF39,IF(AND($I40=1,AD$9=$Q39),$K40,IF($I40=1,AE39,""))))))))</f>
        <v/>
      </c>
      <c r="AF40" t="str">
        <f ca="1">IF($E39="","",IF($G40="",AF39,IF(AND($N40=1,AF$9&gt;$B$9),"",IF(AND($N40=1,AF$9&lt;=$B$9),LOOKUP(AF$9,$A$12:$A$111,$B$12:$B$111),IF(AND($I40=-1,AG$9=$Q39),"",IF($I40=-1,AG39,IF(AND($I40=1,AE$9=$Q39),$K40,IF($I40=1,AF39,""))))))))</f>
        <v/>
      </c>
      <c r="AG40" t="str">
        <f ca="1">IF($E39="","",IF($G40="",AG39,IF(AND($N40=1,AG$9&gt;$B$9),"",IF(AND($N40=1,AG$9&lt;=$B$9),LOOKUP(AG$9,$A$12:$A$111,$B$12:$B$111),IF(AND($I40=-1,AH$9=$Q39),"",IF($I40=-1,AH39,IF(AND($I40=1,AF$9=$Q39),$K40,IF($I40=1,AG39,""))))))))</f>
        <v/>
      </c>
      <c r="AH40" t="str">
        <f ca="1">IF($E39="","",IF($G40="",AH39,IF(AND($N40=1,AH$9&gt;$B$9),"",IF(AND($N40=1,AH$9&lt;=$B$9),LOOKUP(AH$9,$A$12:$A$111,$B$12:$B$111),IF(AND($I40=-1,AI$9=$Q39),"",IF($I40=-1,AI39,IF(AND($I40=1,AG$9=$Q39),$K40,IF($I40=1,AH39,""))))))))</f>
        <v/>
      </c>
      <c r="AI40" t="str">
        <f ca="1">IF($E39="","",IF($G40="",AI39,IF(AND($N40=1,AI$9&gt;$B$9),"",IF(AND($N40=1,AI$9&lt;=$B$9),LOOKUP(AI$9,$A$12:$A$111,$B$12:$B$111),IF(AND($I40=-1,AJ$9=$Q39),"",IF($I40=-1,AJ39,IF(AND($I40=1,AH$9=$Q39),$K40,IF($I40=1,AI39,""))))))))</f>
        <v/>
      </c>
      <c r="AJ40" t="str">
        <f ca="1">IF($E39="","",IF($G40="",AJ39,IF(AND($N40=1,AJ$9&gt;$B$9),"",IF(AND($N40=1,AJ$9&lt;=$B$9),LOOKUP(AJ$9,$A$12:$A$111,$B$12:$B$111),IF(AND($I40=-1,AK$9=$Q39),"",IF($I40=-1,AK39,IF(AND($I40=1,AI$9=$Q39),$K40,IF($I40=1,AJ39,""))))))))</f>
        <v/>
      </c>
      <c r="AK40" t="str">
        <f ca="1">IF($E39="","",IF($G40="",AK39,IF(AND($N40=1,AK$9&gt;$B$9),"",IF(AND($N40=1,AK$9&lt;=$B$9),LOOKUP(AK$9,$A$12:$A$111,$B$12:$B$111),IF(AND($I40=-1,AL$9=$Q39),"",IF($I40=-1,AL39,IF(AND($I40=1,AJ$9=$Q39),$K40,IF($I40=1,AK39,""))))))))</f>
        <v/>
      </c>
      <c r="AL40" t="str">
        <f ca="1">IF($E39="","",IF($G40="",AL39,IF(AND($N40=1,AL$9&gt;$B$9),"",IF(AND($N40=1,AL$9&lt;=$B$9),LOOKUP(AL$9,$A$12:$A$111,$B$12:$B$111),IF(AND($I40=-1,AM$9=$Q39),"",IF($I40=-1,AM39,IF(AND($I40=1,AK$9=$Q39),$K40,IF($I40=1,AL39,""))))))))</f>
        <v/>
      </c>
      <c r="AM40" t="str">
        <f ca="1">IF($E39="","",IF($G40="",AM39,IF(AND($N40=1,AM$9&gt;$B$9),"",IF(AND($N40=1,AM$9&lt;=$B$9),LOOKUP(AM$9,$A$12:$A$111,$B$12:$B$111),IF(AND($I40=-1,AN$9=$Q39),"",IF($I40=-1,AN39,IF(AND($I40=1,AL$9=$Q39),$K40,IF($I40=1,AM39,""))))))))</f>
        <v/>
      </c>
      <c r="AN40" t="str">
        <f ca="1">IF($E39="","",IF($G40="",AN39,IF(AND($N40=1,AN$9&gt;$B$9),"",IF(AND($N40=1,AN$9&lt;=$B$9),LOOKUP(AN$9,$A$12:$A$111,$B$12:$B$111),IF(AND($I40=-1,AO$9=$Q39),"",IF($I40=-1,AO39,IF(AND($I40=1,AM$9=$Q39),$K40,IF($I40=1,AN39,""))))))))</f>
        <v/>
      </c>
      <c r="AO40" t="str">
        <f ca="1">IF($E39="","",IF($G40="",AO39,IF(AND($N40=1,AO$9&gt;$B$9),"",IF(AND($N40=1,AO$9&lt;=$B$9),LOOKUP(AO$9,$A$12:$A$111,$B$12:$B$111),IF(AND($I40=-1,AP$9=$Q39),"",IF($I40=-1,AP39,IF(AND($I40=1,AN$9=$Q39),$K40,IF($I40=1,AO39,""))))))))</f>
        <v/>
      </c>
      <c r="AP40" t="str">
        <f ca="1">IF($E39="","",IF($G40="",AP39,IF(AND($N40=1,AP$9&gt;$B$9),"",IF(AND($N40=1,AP$9&lt;=$B$9),LOOKUP(AP$9,$A$12:$A$111,$B$12:$B$111),IF(AND($I40=-1,AQ$9=$Q39),"",IF($I40=-1,AQ39,IF(AND($I40=1,AO$9=$Q39),$K40,IF($I40=1,AP39,""))))))))</f>
        <v/>
      </c>
      <c r="AQ40" t="str">
        <f ca="1">IF($E39="","",IF($G40="",AQ39,IF(AND($N40=1,AQ$9&gt;$B$9),"",IF(AND($N40=1,AQ$9&lt;=$B$9),LOOKUP(AQ$9,$A$12:$A$111,$B$12:$B$111),IF(AND($I40=-1,AR$9=$Q39),"",IF($I40=-1,AR39,IF(AND($I40=1,AP$9=$Q39),$K40,IF($I40=1,AQ39,""))))))))</f>
        <v/>
      </c>
      <c r="AR40" t="str">
        <f ca="1">IF($E39="","",IF($G40="",AR39,IF(AND($N40=1,AR$9&gt;$B$9),"",IF(AND($N40=1,AR$9&lt;=$B$9),LOOKUP(AR$9,$A$12:$A$111,$B$12:$B$111),IF(AND($I40=-1,AS$9=$Q39),"",IF($I40=-1,AS39,IF(AND($I40=1,AQ$9=$Q39),$K40,IF($I40=1,AR39,""))))))))</f>
        <v/>
      </c>
      <c r="AS40" t="str">
        <f ca="1">IF($E39="","",IF($G40="",AS39,IF(AND($N40=1,AS$9&gt;$B$9),"",IF(AND($N40=1,AS$9&lt;=$B$9),LOOKUP(AS$9,$A$12:$A$111,$B$12:$B$111),IF(AND($I40=-1,AT$9=$Q39),"",IF($I40=-1,AT39,IF(AND($I40=1,AR$9=$Q39),$K40,IF($I40=1,AS39,""))))))))</f>
        <v/>
      </c>
      <c r="AT40" t="str">
        <f ca="1">IF($E39="","",IF($G40="",AT39,IF(AND($N40=1,AT$9&gt;$B$9),"",IF(AND($N40=1,AT$9&lt;=$B$9),LOOKUP(AT$9,$A$12:$A$111,$B$12:$B$111),IF(AND($I40=-1,AU$9=$Q39),"",IF($I40=-1,AU39,IF(AND($I40=1,AS$9=$Q39),$K40,IF($I40=1,AT39,""))))))))</f>
        <v/>
      </c>
      <c r="AU40" t="str">
        <f ca="1">IF($E39="","",IF($G40="",AU39,IF(AND($N40=1,AU$9&gt;$B$9),"",IF(AND($N40=1,AU$9&lt;=$B$9),LOOKUP(AU$9,$A$12:$A$111,$B$12:$B$111),IF(AND($I40=-1,AV$9=$Q39),"",IF($I40=-1,AV39,IF(AND($I40=1,AT$9=$Q39),$K40,IF($I40=1,AU39,""))))))))</f>
        <v/>
      </c>
      <c r="AV40" t="str">
        <f ca="1">IF($E39="","",IF($G40="",AV39,IF(AND($N40=1,AV$9&gt;$B$9),"",IF(AND($N40=1,AV$9&lt;=$B$9),LOOKUP(AV$9,$A$12:$A$111,$B$12:$B$111),IF(AND($I40=-1,AW$9=$Q39),"",IF($I40=-1,AW39,IF(AND($I40=1,AU$9=$Q39),$K40,IF($I40=1,AV39,""))))))))</f>
        <v/>
      </c>
      <c r="AW40" t="str">
        <f ca="1">IF($E39="","",IF($G40="",AW39,IF(AND($N40=1,AW$9&gt;$B$9),"",IF(AND($N40=1,AW$9&lt;=$B$9),LOOKUP(AW$9,$A$12:$A$111,$B$12:$B$111),IF(AND($I40=-1,AX$9=$Q39),"",IF($I40=-1,AX39,IF(AND($I40=1,AV$9=$Q39),$K40,IF($I40=1,AW39,""))))))))</f>
        <v/>
      </c>
      <c r="AX40" t="str">
        <f ca="1">IF($E39="","",IF($G40="",AX39,IF(AND($N40=1,AX$9&gt;$B$9),"",IF(AND($N40=1,AX$9&lt;=$B$9),LOOKUP(AX$9,$A$12:$A$111,$B$12:$B$111),IF(AND($I40=-1,AY$9=$Q39),"",IF($I40=-1,AY39,IF(AND($I40=1,AW$9=$Q39),$K40,IF($I40=1,AX39,""))))))))</f>
        <v/>
      </c>
      <c r="AY40" t="str">
        <f ca="1">IF($E39="","",IF($G40="",AY39,IF(AND($N40=1,AY$9&gt;$B$9),"",IF(AND($N40=1,AY$9&lt;=$B$9),LOOKUP(AY$9,$A$12:$A$111,$B$12:$B$111),IF(AND($I40=-1,AZ$9=$Q39),"",IF($I40=-1,AZ39,IF(AND($I40=1,AX$9=$Q39),$K40,IF($I40=1,AY39,""))))))))</f>
        <v/>
      </c>
      <c r="AZ40" t="str">
        <f ca="1">IF($E39="","",IF($G40="",AZ39,IF(AND($N40=1,AZ$9&gt;$B$9),"",IF(AND($N40=1,AZ$9&lt;=$B$9),LOOKUP(AZ$9,$A$12:$A$111,$B$12:$B$111),IF(AND($I40=-1,BA$9=$Q39),"",IF($I40=-1,BA39,IF(AND($I40=1,AY$9=$Q39),$K40,IF($I40=1,AZ39,""))))))))</f>
        <v/>
      </c>
      <c r="BA40" t="str">
        <f ca="1">IF($E39="","",IF($G40="",BA39,IF(AND($N40=1,BA$9&gt;$B$9),"",IF(AND($N40=1,BA$9&lt;=$B$9),LOOKUP(BA$9,$A$12:$A$111,$B$12:$B$111),IF(AND($I40=-1,BB$9=$Q39),"",IF($I40=-1,BB39,IF(AND($I40=1,AZ$9=$Q39),$K40,IF($I40=1,BA39,""))))))))</f>
        <v/>
      </c>
      <c r="BB40" t="str">
        <f ca="1">IF($E39="","",IF($G40="",BB39,IF(AND($N40=1,BB$9&gt;$B$9),"",IF(AND($N40=1,BB$9&lt;=$B$9),LOOKUP(BB$9,$A$12:$A$111,$B$12:$B$111),IF(AND($I40=-1,BC$9=$Q39),"",IF($I40=-1,BC39,IF(AND($I40=1,BA$9=$Q39),$K40,IF($I40=1,BB39,""))))))))</f>
        <v/>
      </c>
      <c r="BC40" t="str">
        <f ca="1">IF($E39="","",IF($G40="",BC39,IF(AND($N40=1,BC$9&gt;$B$9),"",IF(AND($N40=1,BC$9&lt;=$B$9),LOOKUP(BC$9,$A$12:$A$111,$B$12:$B$111),IF(AND($I40=-1,BD$9=$Q39),"",IF($I40=-1,BD39,IF(AND($I40=1,BB$9=$Q39),$K40,IF($I40=1,BC39,""))))))))</f>
        <v/>
      </c>
      <c r="BD40" t="str">
        <f ca="1">IF($E39="","",IF($G40="",BD39,IF(AND($N40=1,BD$9&gt;$B$9),"",IF(AND($N40=1,BD$9&lt;=$B$9),LOOKUP(BD$9,$A$12:$A$111,$B$12:$B$111),IF(AND($I40=-1,BE$9=$Q39),"",IF($I40=-1,BE39,IF(AND($I40=1,BC$9=$Q39),$K40,IF($I40=1,BD39,""))))))))</f>
        <v/>
      </c>
      <c r="BE40" t="str">
        <f ca="1">IF($E39="","",IF($G40="",BE39,IF(AND($N40=1,BE$9&gt;$B$9),"",IF(AND($N40=1,BE$9&lt;=$B$9),LOOKUP(BE$9,$A$12:$A$111,$B$12:$B$111),IF(AND($I40=-1,BF$9=$Q39),"",IF($I40=-1,BF39,IF(AND($I40=1,BD$9=$Q39),$K40,IF($I40=1,BE39,""))))))))</f>
        <v/>
      </c>
      <c r="BF40" t="str">
        <f ca="1">IF($E39="","",IF($G40="",BF39,IF(AND($N40=1,BF$9&gt;$B$9),"",IF(AND($N40=1,BF$9&lt;=$B$9),LOOKUP(BF$9,$A$12:$A$111,$B$12:$B$111),IF(AND($I40=-1,BG$9=$Q39),"",IF($I40=-1,BG39,IF(AND($I40=1,BE$9=$Q39),$K40,IF($I40=1,BF39,""))))))))</f>
        <v/>
      </c>
      <c r="BG40" t="str">
        <f ca="1">IF($E39="","",IF($G40="",BG39,IF(AND($N40=1,BG$9&gt;$B$9),"",IF(AND($N40=1,BG$9&lt;=$B$9),LOOKUP(BG$9,$A$12:$A$111,$B$12:$B$111),IF(AND($I40=-1,BH$9=$Q39),"",IF($I40=-1,BH39,IF(AND($I40=1,BF$9=$Q39),$K40,IF($I40=1,BG39,""))))))))</f>
        <v/>
      </c>
      <c r="BH40" t="str">
        <f ca="1">IF($E39="","",IF($G40="",BH39,IF(AND($N40=1,BH$9&gt;$B$9),"",IF(AND($N40=1,BH$9&lt;=$B$9),LOOKUP(BH$9,$A$12:$A$111,$B$12:$B$111),IF(AND($I40=-1,BI$9=$Q39),"",IF($I40=-1,BI39,IF(AND($I40=1,BG$9=$Q39),$K40,IF($I40=1,BH39,""))))))))</f>
        <v/>
      </c>
      <c r="BI40" t="str">
        <f ca="1">IF($E39="","",IF($G40="",BI39,IF(AND($N40=1,BI$9&gt;$B$9),"",IF(AND($N40=1,BI$9&lt;=$B$9),LOOKUP(BI$9,$A$12:$A$111,$B$12:$B$111),IF(AND($I40=-1,BJ$9=$Q39),"",IF($I40=-1,BJ39,IF(AND($I40=1,BH$9=$Q39),$K40,IF($I40=1,BI39,""))))))))</f>
        <v/>
      </c>
      <c r="BJ40" t="str">
        <f ca="1">IF($E39="","",IF($G40="",BJ39,IF(AND($N40=1,BJ$9&gt;$B$9),"",IF(AND($N40=1,BJ$9&lt;=$B$9),LOOKUP(BJ$9,$A$12:$A$111,$B$12:$B$111),IF(AND($I40=-1,BK$9=$Q39),"",IF($I40=-1,BK39,IF(AND($I40=1,BI$9=$Q39),$K40,IF($I40=1,BJ39,""))))))))</f>
        <v/>
      </c>
      <c r="BK40" t="str">
        <f ca="1">IF($E39="","",IF($G40="",BK39,IF(AND($N40=1,BK$9&gt;$B$9),"",IF(AND($N40=1,BK$9&lt;=$B$9),LOOKUP(BK$9,$A$12:$A$111,$B$12:$B$111),IF(AND($I40=-1,BL$9=$Q39),"",IF($I40=-1,BL39,IF(AND($I40=1,BJ$9=$Q39),$K40,IF($I40=1,BK39,""))))))))</f>
        <v/>
      </c>
      <c r="BL40" t="str">
        <f ca="1">IF($E39="","",IF($G40="",BL39,IF(AND($N40=1,BL$9&gt;$B$9),"",IF(AND($N40=1,BL$9&lt;=$B$9),LOOKUP(BL$9,$A$12:$A$111,$B$12:$B$111),IF(AND($I40=-1,BM$9=$Q39),"",IF($I40=-1,BM39,IF(AND($I40=1,BK$9=$Q39),$K40,IF($I40=1,BL39,""))))))))</f>
        <v/>
      </c>
      <c r="BM40" t="str">
        <f ca="1">IF($E39="","",IF($G40="",BM39,IF(AND($N40=1,BM$9&gt;$B$9),"",IF(AND($N40=1,BM$9&lt;=$B$9),LOOKUP(BM$9,$A$12:$A$111,$B$12:$B$111),IF(AND($I40=-1,BN$9=$Q39),"",IF($I40=-1,BN39,IF(AND($I40=1,BL$9=$Q39),$K40,IF($I40=1,BM39,""))))))))</f>
        <v/>
      </c>
      <c r="BN40">
        <f ca="1">IF($E39="","",IF($G40="",BN39,IF(AND($N40=1,BN$9&gt;$B$9),"",IF(AND($N40=1,BN$9&lt;=$B$9),LOOKUP(BN$9,$A$12:$A$111,$B$12:$B$111),IF(AND($I40=-1,BO$9=$Q39),"",IF($I40=-1,BO39,IF(AND($I40=1,BM$9=$Q39),$K40,IF($I40=1,BN39,""))))))))</f>
        <v>0</v>
      </c>
      <c r="BO40">
        <f ca="1">IF($E39="","",IF($G40="",BO39,IF(AND($N40=1,BO$9&gt;$B$9),"",IF(AND($N40=1,BO$9&lt;=$B$9),LOOKUP(BO$9,$A$12:$A$111,$B$12:$B$111),IF(AND($I40=-1,BP$9=$Q39),"",IF($I40=-1,BP39,IF(AND($I40=1,BN$9=$Q39),$K40,IF($I40=1,BO39,""))))))))</f>
        <v>0</v>
      </c>
    </row>
    <row r="41" spans="4:67" x14ac:dyDescent="0.25">
      <c r="D41" s="4">
        <v>31</v>
      </c>
      <c r="E41" s="1">
        <f t="shared" ca="1" si="2"/>
        <v>28</v>
      </c>
      <c r="G41" t="str">
        <f ca="1">IF(E40="","",IF($B$3=Refs!$B$17,RevLab!F41,IF(AND(B$3="Last",H40="Zero"),G40,IF(B$3="Last",H40,IF(B$3="2nd last","",IF(AND(B$3="Opposite",H40="Zero"),G40,IF(AND(B$3="Opposite",H40="Red"),"Black",IF(AND(B$3="Opposite",H40="Black"),"Red",IF(AND(B$3="Opposite",H40="Odd"),"Even",IF(AND(B$3="Opposite",H40="Even"),"Odd",IF(AND(B$3="Opposite",H40="High"),"Low",IF(AND(B$3="Opposite",H40="Low"),"High",IF(COUNTIF(Refs!$E$5:$I$6,B$3)=1,RevLab!B$3,"")))))))))))))</f>
        <v>Low</v>
      </c>
      <c r="H41" t="str">
        <f ca="1">IF(E41="","",IF(B$2="Red/Black",LOOKUP(E41,Refs!D:D,Refs!F:F),IF(B$2="High/Low",LOOKUP(E41,Refs!D:D,Refs!H:H),IF(B$2="Odd/Even",LOOKUP(E41,Refs!D:D,Refs!J:J),""))))</f>
        <v>High</v>
      </c>
      <c r="I41">
        <f t="shared" ca="1" si="3"/>
        <v>-1</v>
      </c>
      <c r="J41">
        <f ca="1">IF(E40="","",IF(G41="","",IF(AND(Q40&gt;1,O40+P40&gt;=$B$4),$B$4,IF(Q40=1,O40,O40+P40))))</f>
        <v>3</v>
      </c>
      <c r="K41">
        <f t="shared" ca="1" si="4"/>
        <v>-3</v>
      </c>
      <c r="L41">
        <f t="shared" ca="1" si="5"/>
        <v>-16</v>
      </c>
      <c r="M41">
        <f t="shared" ca="1" si="6"/>
        <v>14</v>
      </c>
      <c r="N41">
        <f ca="1">IF(E40="","",IF(OR(AND($A$6="Yes",$M41&gt;$M40),AND($A$8="Yes",$O40+$P40&gt;=$B$4),AND($Q40&lt;=2,$I41=-1)),1,0))</f>
        <v>1</v>
      </c>
      <c r="O41">
        <f ca="1">IF(E41="","",R41)</f>
        <v>1</v>
      </c>
      <c r="P41">
        <f ca="1">IF(E41="","",MAX(R41:DM41))</f>
        <v>4</v>
      </c>
      <c r="Q41" s="2">
        <f ca="1">IF(E41="","",COUNTIF(R41:DM41,"&gt;0"))</f>
        <v>4</v>
      </c>
      <c r="R41" s="4">
        <f ca="1">IF(E40="","",IF($G41="",R40,IF($N41=1,LOOKUP(R$9,$A$12:$A$111,$B$12:$B$111),IF(AND($I41=-1,S$9=$Q40),"",IF($I41=-1,S40,IF($I41=1,R40))))))</f>
        <v>1</v>
      </c>
      <c r="S41">
        <f ca="1">IF($E40="","",IF($G41="",S40,IF(AND($N41=1,S$9&gt;$B$9),"",IF(AND($N41=1,S$9&lt;=$B$9),LOOKUP(S$9,$A$12:$A$111,$B$12:$B$111),IF(AND($I41=-1,T$9=$Q40),"",IF($I41=-1,T40,IF(AND($I41=1,R$9=$Q40),$K41,IF($I41=1,S40,""))))))))</f>
        <v>2</v>
      </c>
      <c r="T41">
        <f ca="1">IF($E40="","",IF($G41="",T40,IF(AND($N41=1,T$9&gt;$B$9),"",IF(AND($N41=1,T$9&lt;=$B$9),LOOKUP(T$9,$A$12:$A$111,$B$12:$B$111),IF(AND($I41=-1,U$9=$Q40),"",IF($I41=-1,U40,IF(AND($I41=1,S$9=$Q40),$K41,IF($I41=1,T40,""))))))))</f>
        <v>3</v>
      </c>
      <c r="U41">
        <f ca="1">IF($E40="","",IF($G41="",U40,IF(AND($N41=1,U$9&gt;$B$9),"",IF(AND($N41=1,U$9&lt;=$B$9),LOOKUP(U$9,$A$12:$A$111,$B$12:$B$111),IF(AND($I41=-1,V$9=$Q40),"",IF($I41=-1,V40,IF(AND($I41=1,T$9=$Q40),$K41,IF($I41=1,U40,""))))))))</f>
        <v>4</v>
      </c>
      <c r="V41" t="str">
        <f ca="1">IF($E40="","",IF($G41="",V40,IF(AND($N41=1,V$9&gt;$B$9),"",IF(AND($N41=1,V$9&lt;=$B$9),LOOKUP(V$9,$A$12:$A$111,$B$12:$B$111),IF(AND($I41=-1,W$9=$Q40),"",IF($I41=-1,W40,IF(AND($I41=1,U$9=$Q40),$K41,IF($I41=1,V40,""))))))))</f>
        <v/>
      </c>
      <c r="W41" t="str">
        <f ca="1">IF($E40="","",IF($G41="",W40,IF(AND($N41=1,W$9&gt;$B$9),"",IF(AND($N41=1,W$9&lt;=$B$9),LOOKUP(W$9,$A$12:$A$111,$B$12:$B$111),IF(AND($I41=-1,X$9=$Q40),"",IF($I41=-1,X40,IF(AND($I41=1,V$9=$Q40),$K41,IF($I41=1,W40,""))))))))</f>
        <v/>
      </c>
      <c r="X41" t="str">
        <f ca="1">IF($E40="","",IF($G41="",X40,IF(AND($N41=1,X$9&gt;$B$9),"",IF(AND($N41=1,X$9&lt;=$B$9),LOOKUP(X$9,$A$12:$A$111,$B$12:$B$111),IF(AND($I41=-1,Y$9=$Q40),"",IF($I41=-1,Y40,IF(AND($I41=1,W$9=$Q40),$K41,IF($I41=1,X40,""))))))))</f>
        <v/>
      </c>
      <c r="Y41" t="str">
        <f ca="1">IF($E40="","",IF($G41="",Y40,IF(AND($N41=1,Y$9&gt;$B$9),"",IF(AND($N41=1,Y$9&lt;=$B$9),LOOKUP(Y$9,$A$12:$A$111,$B$12:$B$111),IF(AND($I41=-1,Z$9=$Q40),"",IF($I41=-1,Z40,IF(AND($I41=1,X$9=$Q40),$K41,IF($I41=1,Y40,""))))))))</f>
        <v/>
      </c>
      <c r="Z41" t="str">
        <f ca="1">IF($E40="","",IF($G41="",Z40,IF(AND($N41=1,Z$9&gt;$B$9),"",IF(AND($N41=1,Z$9&lt;=$B$9),LOOKUP(Z$9,$A$12:$A$111,$B$12:$B$111),IF(AND($I41=-1,AA$9=$Q40),"",IF($I41=-1,AA40,IF(AND($I41=1,Y$9=$Q40),$K41,IF($I41=1,Z40,""))))))))</f>
        <v/>
      </c>
      <c r="AA41" t="str">
        <f ca="1">IF($E40="","",IF($G41="",AA40,IF(AND($N41=1,AA$9&gt;$B$9),"",IF(AND($N41=1,AA$9&lt;=$B$9),LOOKUP(AA$9,$A$12:$A$111,$B$12:$B$111),IF(AND($I41=-1,AB$9=$Q40),"",IF($I41=-1,AB40,IF(AND($I41=1,Z$9=$Q40),$K41,IF($I41=1,AA40,""))))))))</f>
        <v/>
      </c>
      <c r="AB41" t="str">
        <f ca="1">IF($E40="","",IF($G41="",AB40,IF(AND($N41=1,AB$9&gt;$B$9),"",IF(AND($N41=1,AB$9&lt;=$B$9),LOOKUP(AB$9,$A$12:$A$111,$B$12:$B$111),IF(AND($I41=-1,AC$9=$Q40),"",IF($I41=-1,AC40,IF(AND($I41=1,AA$9=$Q40),$K41,IF($I41=1,AB40,""))))))))</f>
        <v/>
      </c>
      <c r="AC41" t="str">
        <f ca="1">IF($E40="","",IF($G41="",AC40,IF(AND($N41=1,AC$9&gt;$B$9),"",IF(AND($N41=1,AC$9&lt;=$B$9),LOOKUP(AC$9,$A$12:$A$111,$B$12:$B$111),IF(AND($I41=-1,AD$9=$Q40),"",IF($I41=-1,AD40,IF(AND($I41=1,AB$9=$Q40),$K41,IF($I41=1,AC40,""))))))))</f>
        <v/>
      </c>
      <c r="AD41" t="str">
        <f ca="1">IF($E40="","",IF($G41="",AD40,IF(AND($N41=1,AD$9&gt;$B$9),"",IF(AND($N41=1,AD$9&lt;=$B$9),LOOKUP(AD$9,$A$12:$A$111,$B$12:$B$111),IF(AND($I41=-1,AE$9=$Q40),"",IF($I41=-1,AE40,IF(AND($I41=1,AC$9=$Q40),$K41,IF($I41=1,AD40,""))))))))</f>
        <v/>
      </c>
      <c r="AE41" t="str">
        <f ca="1">IF($E40="","",IF($G41="",AE40,IF(AND($N41=1,AE$9&gt;$B$9),"",IF(AND($N41=1,AE$9&lt;=$B$9),LOOKUP(AE$9,$A$12:$A$111,$B$12:$B$111),IF(AND($I41=-1,AF$9=$Q40),"",IF($I41=-1,AF40,IF(AND($I41=1,AD$9=$Q40),$K41,IF($I41=1,AE40,""))))))))</f>
        <v/>
      </c>
      <c r="AF41" t="str">
        <f ca="1">IF($E40="","",IF($G41="",AF40,IF(AND($N41=1,AF$9&gt;$B$9),"",IF(AND($N41=1,AF$9&lt;=$B$9),LOOKUP(AF$9,$A$12:$A$111,$B$12:$B$111),IF(AND($I41=-1,AG$9=$Q40),"",IF($I41=-1,AG40,IF(AND($I41=1,AE$9=$Q40),$K41,IF($I41=1,AF40,""))))))))</f>
        <v/>
      </c>
      <c r="AG41" t="str">
        <f ca="1">IF($E40="","",IF($G41="",AG40,IF(AND($N41=1,AG$9&gt;$B$9),"",IF(AND($N41=1,AG$9&lt;=$B$9),LOOKUP(AG$9,$A$12:$A$111,$B$12:$B$111),IF(AND($I41=-1,AH$9=$Q40),"",IF($I41=-1,AH40,IF(AND($I41=1,AF$9=$Q40),$K41,IF($I41=1,AG40,""))))))))</f>
        <v/>
      </c>
      <c r="AH41" t="str">
        <f ca="1">IF($E40="","",IF($G41="",AH40,IF(AND($N41=1,AH$9&gt;$B$9),"",IF(AND($N41=1,AH$9&lt;=$B$9),LOOKUP(AH$9,$A$12:$A$111,$B$12:$B$111),IF(AND($I41=-1,AI$9=$Q40),"",IF($I41=-1,AI40,IF(AND($I41=1,AG$9=$Q40),$K41,IF($I41=1,AH40,""))))))))</f>
        <v/>
      </c>
      <c r="AI41" t="str">
        <f ca="1">IF($E40="","",IF($G41="",AI40,IF(AND($N41=1,AI$9&gt;$B$9),"",IF(AND($N41=1,AI$9&lt;=$B$9),LOOKUP(AI$9,$A$12:$A$111,$B$12:$B$111),IF(AND($I41=-1,AJ$9=$Q40),"",IF($I41=-1,AJ40,IF(AND($I41=1,AH$9=$Q40),$K41,IF($I41=1,AI40,""))))))))</f>
        <v/>
      </c>
      <c r="AJ41" t="str">
        <f ca="1">IF($E40="","",IF($G41="",AJ40,IF(AND($N41=1,AJ$9&gt;$B$9),"",IF(AND($N41=1,AJ$9&lt;=$B$9),LOOKUP(AJ$9,$A$12:$A$111,$B$12:$B$111),IF(AND($I41=-1,AK$9=$Q40),"",IF($I41=-1,AK40,IF(AND($I41=1,AI$9=$Q40),$K41,IF($I41=1,AJ40,""))))))))</f>
        <v/>
      </c>
      <c r="AK41" t="str">
        <f ca="1">IF($E40="","",IF($G41="",AK40,IF(AND($N41=1,AK$9&gt;$B$9),"",IF(AND($N41=1,AK$9&lt;=$B$9),LOOKUP(AK$9,$A$12:$A$111,$B$12:$B$111),IF(AND($I41=-1,AL$9=$Q40),"",IF($I41=-1,AL40,IF(AND($I41=1,AJ$9=$Q40),$K41,IF($I41=1,AK40,""))))))))</f>
        <v/>
      </c>
      <c r="AL41" t="str">
        <f ca="1">IF($E40="","",IF($G41="",AL40,IF(AND($N41=1,AL$9&gt;$B$9),"",IF(AND($N41=1,AL$9&lt;=$B$9),LOOKUP(AL$9,$A$12:$A$111,$B$12:$B$111),IF(AND($I41=-1,AM$9=$Q40),"",IF($I41=-1,AM40,IF(AND($I41=1,AK$9=$Q40),$K41,IF($I41=1,AL40,""))))))))</f>
        <v/>
      </c>
      <c r="AM41" t="str">
        <f ca="1">IF($E40="","",IF($G41="",AM40,IF(AND($N41=1,AM$9&gt;$B$9),"",IF(AND($N41=1,AM$9&lt;=$B$9),LOOKUP(AM$9,$A$12:$A$111,$B$12:$B$111),IF(AND($I41=-1,AN$9=$Q40),"",IF($I41=-1,AN40,IF(AND($I41=1,AL$9=$Q40),$K41,IF($I41=1,AM40,""))))))))</f>
        <v/>
      </c>
      <c r="AN41" t="str">
        <f ca="1">IF($E40="","",IF($G41="",AN40,IF(AND($N41=1,AN$9&gt;$B$9),"",IF(AND($N41=1,AN$9&lt;=$B$9),LOOKUP(AN$9,$A$12:$A$111,$B$12:$B$111),IF(AND($I41=-1,AO$9=$Q40),"",IF($I41=-1,AO40,IF(AND($I41=1,AM$9=$Q40),$K41,IF($I41=1,AN40,""))))))))</f>
        <v/>
      </c>
      <c r="AO41" t="str">
        <f ca="1">IF($E40="","",IF($G41="",AO40,IF(AND($N41=1,AO$9&gt;$B$9),"",IF(AND($N41=1,AO$9&lt;=$B$9),LOOKUP(AO$9,$A$12:$A$111,$B$12:$B$111),IF(AND($I41=-1,AP$9=$Q40),"",IF($I41=-1,AP40,IF(AND($I41=1,AN$9=$Q40),$K41,IF($I41=1,AO40,""))))))))</f>
        <v/>
      </c>
      <c r="AP41" t="str">
        <f ca="1">IF($E40="","",IF($G41="",AP40,IF(AND($N41=1,AP$9&gt;$B$9),"",IF(AND($N41=1,AP$9&lt;=$B$9),LOOKUP(AP$9,$A$12:$A$111,$B$12:$B$111),IF(AND($I41=-1,AQ$9=$Q40),"",IF($I41=-1,AQ40,IF(AND($I41=1,AO$9=$Q40),$K41,IF($I41=1,AP40,""))))))))</f>
        <v/>
      </c>
      <c r="AQ41" t="str">
        <f ca="1">IF($E40="","",IF($G41="",AQ40,IF(AND($N41=1,AQ$9&gt;$B$9),"",IF(AND($N41=1,AQ$9&lt;=$B$9),LOOKUP(AQ$9,$A$12:$A$111,$B$12:$B$111),IF(AND($I41=-1,AR$9=$Q40),"",IF($I41=-1,AR40,IF(AND($I41=1,AP$9=$Q40),$K41,IF($I41=1,AQ40,""))))))))</f>
        <v/>
      </c>
      <c r="AR41" t="str">
        <f ca="1">IF($E40="","",IF($G41="",AR40,IF(AND($N41=1,AR$9&gt;$B$9),"",IF(AND($N41=1,AR$9&lt;=$B$9),LOOKUP(AR$9,$A$12:$A$111,$B$12:$B$111),IF(AND($I41=-1,AS$9=$Q40),"",IF($I41=-1,AS40,IF(AND($I41=1,AQ$9=$Q40),$K41,IF($I41=1,AR40,""))))))))</f>
        <v/>
      </c>
      <c r="AS41" t="str">
        <f ca="1">IF($E40="","",IF($G41="",AS40,IF(AND($N41=1,AS$9&gt;$B$9),"",IF(AND($N41=1,AS$9&lt;=$B$9),LOOKUP(AS$9,$A$12:$A$111,$B$12:$B$111),IF(AND($I41=-1,AT$9=$Q40),"",IF($I41=-1,AT40,IF(AND($I41=1,AR$9=$Q40),$K41,IF($I41=1,AS40,""))))))))</f>
        <v/>
      </c>
      <c r="AT41" t="str">
        <f ca="1">IF($E40="","",IF($G41="",AT40,IF(AND($N41=1,AT$9&gt;$B$9),"",IF(AND($N41=1,AT$9&lt;=$B$9),LOOKUP(AT$9,$A$12:$A$111,$B$12:$B$111),IF(AND($I41=-1,AU$9=$Q40),"",IF($I41=-1,AU40,IF(AND($I41=1,AS$9=$Q40),$K41,IF($I41=1,AT40,""))))))))</f>
        <v/>
      </c>
      <c r="AU41" t="str">
        <f ca="1">IF($E40="","",IF($G41="",AU40,IF(AND($N41=1,AU$9&gt;$B$9),"",IF(AND($N41=1,AU$9&lt;=$B$9),LOOKUP(AU$9,$A$12:$A$111,$B$12:$B$111),IF(AND($I41=-1,AV$9=$Q40),"",IF($I41=-1,AV40,IF(AND($I41=1,AT$9=$Q40),$K41,IF($I41=1,AU40,""))))))))</f>
        <v/>
      </c>
      <c r="AV41" t="str">
        <f ca="1">IF($E40="","",IF($G41="",AV40,IF(AND($N41=1,AV$9&gt;$B$9),"",IF(AND($N41=1,AV$9&lt;=$B$9),LOOKUP(AV$9,$A$12:$A$111,$B$12:$B$111),IF(AND($I41=-1,AW$9=$Q40),"",IF($I41=-1,AW40,IF(AND($I41=1,AU$9=$Q40),$K41,IF($I41=1,AV40,""))))))))</f>
        <v/>
      </c>
      <c r="AW41" t="str">
        <f ca="1">IF($E40="","",IF($G41="",AW40,IF(AND($N41=1,AW$9&gt;$B$9),"",IF(AND($N41=1,AW$9&lt;=$B$9),LOOKUP(AW$9,$A$12:$A$111,$B$12:$B$111),IF(AND($I41=-1,AX$9=$Q40),"",IF($I41=-1,AX40,IF(AND($I41=1,AV$9=$Q40),$K41,IF($I41=1,AW40,""))))))))</f>
        <v/>
      </c>
      <c r="AX41" t="str">
        <f ca="1">IF($E40="","",IF($G41="",AX40,IF(AND($N41=1,AX$9&gt;$B$9),"",IF(AND($N41=1,AX$9&lt;=$B$9),LOOKUP(AX$9,$A$12:$A$111,$B$12:$B$111),IF(AND($I41=-1,AY$9=$Q40),"",IF($I41=-1,AY40,IF(AND($I41=1,AW$9=$Q40),$K41,IF($I41=1,AX40,""))))))))</f>
        <v/>
      </c>
      <c r="AY41" t="str">
        <f ca="1">IF($E40="","",IF($G41="",AY40,IF(AND($N41=1,AY$9&gt;$B$9),"",IF(AND($N41=1,AY$9&lt;=$B$9),LOOKUP(AY$9,$A$12:$A$111,$B$12:$B$111),IF(AND($I41=-1,AZ$9=$Q40),"",IF($I41=-1,AZ40,IF(AND($I41=1,AX$9=$Q40),$K41,IF($I41=1,AY40,""))))))))</f>
        <v/>
      </c>
      <c r="AZ41" t="str">
        <f ca="1">IF($E40="","",IF($G41="",AZ40,IF(AND($N41=1,AZ$9&gt;$B$9),"",IF(AND($N41=1,AZ$9&lt;=$B$9),LOOKUP(AZ$9,$A$12:$A$111,$B$12:$B$111),IF(AND($I41=-1,BA$9=$Q40),"",IF($I41=-1,BA40,IF(AND($I41=1,AY$9=$Q40),$K41,IF($I41=1,AZ40,""))))))))</f>
        <v/>
      </c>
      <c r="BA41" t="str">
        <f ca="1">IF($E40="","",IF($G41="",BA40,IF(AND($N41=1,BA$9&gt;$B$9),"",IF(AND($N41=1,BA$9&lt;=$B$9),LOOKUP(BA$9,$A$12:$A$111,$B$12:$B$111),IF(AND($I41=-1,BB$9=$Q40),"",IF($I41=-1,BB40,IF(AND($I41=1,AZ$9=$Q40),$K41,IF($I41=1,BA40,""))))))))</f>
        <v/>
      </c>
      <c r="BB41" t="str">
        <f ca="1">IF($E40="","",IF($G41="",BB40,IF(AND($N41=1,BB$9&gt;$B$9),"",IF(AND($N41=1,BB$9&lt;=$B$9),LOOKUP(BB$9,$A$12:$A$111,$B$12:$B$111),IF(AND($I41=-1,BC$9=$Q40),"",IF($I41=-1,BC40,IF(AND($I41=1,BA$9=$Q40),$K41,IF($I41=1,BB40,""))))))))</f>
        <v/>
      </c>
      <c r="BC41" t="str">
        <f ca="1">IF($E40="","",IF($G41="",BC40,IF(AND($N41=1,BC$9&gt;$B$9),"",IF(AND($N41=1,BC$9&lt;=$B$9),LOOKUP(BC$9,$A$12:$A$111,$B$12:$B$111),IF(AND($I41=-1,BD$9=$Q40),"",IF($I41=-1,BD40,IF(AND($I41=1,BB$9=$Q40),$K41,IF($I41=1,BC40,""))))))))</f>
        <v/>
      </c>
      <c r="BD41" t="str">
        <f ca="1">IF($E40="","",IF($G41="",BD40,IF(AND($N41=1,BD$9&gt;$B$9),"",IF(AND($N41=1,BD$9&lt;=$B$9),LOOKUP(BD$9,$A$12:$A$111,$B$12:$B$111),IF(AND($I41=-1,BE$9=$Q40),"",IF($I41=-1,BE40,IF(AND($I41=1,BC$9=$Q40),$K41,IF($I41=1,BD40,""))))))))</f>
        <v/>
      </c>
      <c r="BE41" t="str">
        <f ca="1">IF($E40="","",IF($G41="",BE40,IF(AND($N41=1,BE$9&gt;$B$9),"",IF(AND($N41=1,BE$9&lt;=$B$9),LOOKUP(BE$9,$A$12:$A$111,$B$12:$B$111),IF(AND($I41=-1,BF$9=$Q40),"",IF($I41=-1,BF40,IF(AND($I41=1,BD$9=$Q40),$K41,IF($I41=1,BE40,""))))))))</f>
        <v/>
      </c>
      <c r="BF41" t="str">
        <f ca="1">IF($E40="","",IF($G41="",BF40,IF(AND($N41=1,BF$9&gt;$B$9),"",IF(AND($N41=1,BF$9&lt;=$B$9),LOOKUP(BF$9,$A$12:$A$111,$B$12:$B$111),IF(AND($I41=-1,BG$9=$Q40),"",IF($I41=-1,BG40,IF(AND($I41=1,BE$9=$Q40),$K41,IF($I41=1,BF40,""))))))))</f>
        <v/>
      </c>
      <c r="BG41" t="str">
        <f ca="1">IF($E40="","",IF($G41="",BG40,IF(AND($N41=1,BG$9&gt;$B$9),"",IF(AND($N41=1,BG$9&lt;=$B$9),LOOKUP(BG$9,$A$12:$A$111,$B$12:$B$111),IF(AND($I41=-1,BH$9=$Q40),"",IF($I41=-1,BH40,IF(AND($I41=1,BF$9=$Q40),$K41,IF($I41=1,BG40,""))))))))</f>
        <v/>
      </c>
      <c r="BH41" t="str">
        <f ca="1">IF($E40="","",IF($G41="",BH40,IF(AND($N41=1,BH$9&gt;$B$9),"",IF(AND($N41=1,BH$9&lt;=$B$9),LOOKUP(BH$9,$A$12:$A$111,$B$12:$B$111),IF(AND($I41=-1,BI$9=$Q40),"",IF($I41=-1,BI40,IF(AND($I41=1,BG$9=$Q40),$K41,IF($I41=1,BH40,""))))))))</f>
        <v/>
      </c>
      <c r="BI41" t="str">
        <f ca="1">IF($E40="","",IF($G41="",BI40,IF(AND($N41=1,BI$9&gt;$B$9),"",IF(AND($N41=1,BI$9&lt;=$B$9),LOOKUP(BI$9,$A$12:$A$111,$B$12:$B$111),IF(AND($I41=-1,BJ$9=$Q40),"",IF($I41=-1,BJ40,IF(AND($I41=1,BH$9=$Q40),$K41,IF($I41=1,BI40,""))))))))</f>
        <v/>
      </c>
      <c r="BJ41" t="str">
        <f ca="1">IF($E40="","",IF($G41="",BJ40,IF(AND($N41=1,BJ$9&gt;$B$9),"",IF(AND($N41=1,BJ$9&lt;=$B$9),LOOKUP(BJ$9,$A$12:$A$111,$B$12:$B$111),IF(AND($I41=-1,BK$9=$Q40),"",IF($I41=-1,BK40,IF(AND($I41=1,BI$9=$Q40),$K41,IF($I41=1,BJ40,""))))))))</f>
        <v/>
      </c>
      <c r="BK41" t="str">
        <f ca="1">IF($E40="","",IF($G41="",BK40,IF(AND($N41=1,BK$9&gt;$B$9),"",IF(AND($N41=1,BK$9&lt;=$B$9),LOOKUP(BK$9,$A$12:$A$111,$B$12:$B$111),IF(AND($I41=-1,BL$9=$Q40),"",IF($I41=-1,BL40,IF(AND($I41=1,BJ$9=$Q40),$K41,IF($I41=1,BK40,""))))))))</f>
        <v/>
      </c>
      <c r="BL41" t="str">
        <f ca="1">IF($E40="","",IF($G41="",BL40,IF(AND($N41=1,BL$9&gt;$B$9),"",IF(AND($N41=1,BL$9&lt;=$B$9),LOOKUP(BL$9,$A$12:$A$111,$B$12:$B$111),IF(AND($I41=-1,BM$9=$Q40),"",IF($I41=-1,BM40,IF(AND($I41=1,BK$9=$Q40),$K41,IF($I41=1,BL40,""))))))))</f>
        <v/>
      </c>
      <c r="BM41" t="str">
        <f ca="1">IF($E40="","",IF($G41="",BM40,IF(AND($N41=1,BM$9&gt;$B$9),"",IF(AND($N41=1,BM$9&lt;=$B$9),LOOKUP(BM$9,$A$12:$A$111,$B$12:$B$111),IF(AND($I41=-1,BN$9=$Q40),"",IF($I41=-1,BN40,IF(AND($I41=1,BL$9=$Q40),$K41,IF($I41=1,BM40,""))))))))</f>
        <v/>
      </c>
      <c r="BN41" t="str">
        <f ca="1">IF($E40="","",IF($G41="",BN40,IF(AND($N41=1,BN$9&gt;$B$9),"",IF(AND($N41=1,BN$9&lt;=$B$9),LOOKUP(BN$9,$A$12:$A$111,$B$12:$B$111),IF(AND($I41=-1,BO$9=$Q40),"",IF($I41=-1,BO40,IF(AND($I41=1,BM$9=$Q40),$K41,IF($I41=1,BN40,""))))))))</f>
        <v/>
      </c>
      <c r="BO41" t="str">
        <f ca="1">IF($E40="","",IF($G41="",BO40,IF(AND($N41=1,BO$9&gt;$B$9),"",IF(AND($N41=1,BO$9&lt;=$B$9),LOOKUP(BO$9,$A$12:$A$111,$B$12:$B$111),IF(AND($I41=-1,BP$9=$Q40),"",IF($I41=-1,BP40,IF(AND($I41=1,BN$9=$Q40),$K41,IF($I41=1,BO40,""))))))))</f>
        <v/>
      </c>
    </row>
    <row r="42" spans="4:67" x14ac:dyDescent="0.25">
      <c r="D42" s="4">
        <v>32</v>
      </c>
      <c r="E42" s="1">
        <f t="shared" ca="1" si="2"/>
        <v>7</v>
      </c>
      <c r="G42" t="str">
        <f ca="1">IF(E41="","",IF($B$3=Refs!$B$17,RevLab!F42,IF(AND(B$3="Last",H41="Zero"),G41,IF(B$3="Last",H41,IF(B$3="2nd last","",IF(AND(B$3="Opposite",H41="Zero"),G41,IF(AND(B$3="Opposite",H41="Red"),"Black",IF(AND(B$3="Opposite",H41="Black"),"Red",IF(AND(B$3="Opposite",H41="Odd"),"Even",IF(AND(B$3="Opposite",H41="Even"),"Odd",IF(AND(B$3="Opposite",H41="High"),"Low",IF(AND(B$3="Opposite",H41="Low"),"High",IF(COUNTIF(Refs!$E$5:$I$6,B$3)=1,RevLab!B$3,"")))))))))))))</f>
        <v>Low</v>
      </c>
      <c r="H42" t="str">
        <f ca="1">IF(E42="","",IF(B$2="Red/Black",LOOKUP(E42,Refs!D:D,Refs!F:F),IF(B$2="High/Low",LOOKUP(E42,Refs!D:D,Refs!H:H),IF(B$2="Odd/Even",LOOKUP(E42,Refs!D:D,Refs!J:J),""))))</f>
        <v>Low</v>
      </c>
      <c r="I42">
        <f t="shared" ca="1" si="3"/>
        <v>1</v>
      </c>
      <c r="J42">
        <f ca="1">IF(E41="","",IF(G42="","",IF(AND(Q41&gt;1,O41+P41&gt;=$B$4),$B$4,IF(Q41=1,O41,O41+P41))))</f>
        <v>5</v>
      </c>
      <c r="K42">
        <f t="shared" ca="1" si="4"/>
        <v>5</v>
      </c>
      <c r="L42">
        <f t="shared" ca="1" si="5"/>
        <v>-11</v>
      </c>
      <c r="M42">
        <f t="shared" ca="1" si="6"/>
        <v>14</v>
      </c>
      <c r="N42">
        <f ca="1">IF(E41="","",IF(OR(AND($A$6="Yes",$M42&gt;$M41),AND($A$8="Yes",$O41+$P41&gt;=$B$4),AND($Q41&lt;=2,$I42=-1)),1,0))</f>
        <v>0</v>
      </c>
      <c r="O42">
        <f ca="1">IF(E42="","",R42)</f>
        <v>1</v>
      </c>
      <c r="P42">
        <f ca="1">IF(E42="","",MAX(R42:DM42))</f>
        <v>5</v>
      </c>
      <c r="Q42" s="2">
        <f ca="1">IF(E42="","",COUNTIF(R42:DM42,"&gt;0"))</f>
        <v>5</v>
      </c>
      <c r="R42" s="4">
        <f ca="1">IF(E41="","",IF($G42="",R41,IF($N42=1,LOOKUP(R$9,$A$12:$A$111,$B$12:$B$111),IF(AND($I42=-1,S$9=$Q41),"",IF($I42=-1,S41,IF($I42=1,R41))))))</f>
        <v>1</v>
      </c>
      <c r="S42">
        <f ca="1">IF($E41="","",IF($G42="",S41,IF(AND($N42=1,S$9&gt;$B$9),"",IF(AND($N42=1,S$9&lt;=$B$9),LOOKUP(S$9,$A$12:$A$111,$B$12:$B$111),IF(AND($I42=-1,T$9=$Q41),"",IF($I42=-1,T41,IF(AND($I42=1,R$9=$Q41),$K42,IF($I42=1,S41,""))))))))</f>
        <v>2</v>
      </c>
      <c r="T42">
        <f ca="1">IF($E41="","",IF($G42="",T41,IF(AND($N42=1,T$9&gt;$B$9),"",IF(AND($N42=1,T$9&lt;=$B$9),LOOKUP(T$9,$A$12:$A$111,$B$12:$B$111),IF(AND($I42=-1,U$9=$Q41),"",IF($I42=-1,U41,IF(AND($I42=1,S$9=$Q41),$K42,IF($I42=1,T41,""))))))))</f>
        <v>3</v>
      </c>
      <c r="U42">
        <f ca="1">IF($E41="","",IF($G42="",U41,IF(AND($N42=1,U$9&gt;$B$9),"",IF(AND($N42=1,U$9&lt;=$B$9),LOOKUP(U$9,$A$12:$A$111,$B$12:$B$111),IF(AND($I42=-1,V$9=$Q41),"",IF($I42=-1,V41,IF(AND($I42=1,T$9=$Q41),$K42,IF($I42=1,U41,""))))))))</f>
        <v>4</v>
      </c>
      <c r="V42">
        <f ca="1">IF($E41="","",IF($G42="",V41,IF(AND($N42=1,V$9&gt;$B$9),"",IF(AND($N42=1,V$9&lt;=$B$9),LOOKUP(V$9,$A$12:$A$111,$B$12:$B$111),IF(AND($I42=-1,W$9=$Q41),"",IF($I42=-1,W41,IF(AND($I42=1,U$9=$Q41),$K42,IF($I42=1,V41,""))))))))</f>
        <v>5</v>
      </c>
      <c r="W42" t="str">
        <f ca="1">IF($E41="","",IF($G42="",W41,IF(AND($N42=1,W$9&gt;$B$9),"",IF(AND($N42=1,W$9&lt;=$B$9),LOOKUP(W$9,$A$12:$A$111,$B$12:$B$111),IF(AND($I42=-1,X$9=$Q41),"",IF($I42=-1,X41,IF(AND($I42=1,V$9=$Q41),$K42,IF($I42=1,W41,""))))))))</f>
        <v/>
      </c>
      <c r="X42" t="str">
        <f ca="1">IF($E41="","",IF($G42="",X41,IF(AND($N42=1,X$9&gt;$B$9),"",IF(AND($N42=1,X$9&lt;=$B$9),LOOKUP(X$9,$A$12:$A$111,$B$12:$B$111),IF(AND($I42=-1,Y$9=$Q41),"",IF($I42=-1,Y41,IF(AND($I42=1,W$9=$Q41),$K42,IF($I42=1,X41,""))))))))</f>
        <v/>
      </c>
      <c r="Y42" t="str">
        <f ca="1">IF($E41="","",IF($G42="",Y41,IF(AND($N42=1,Y$9&gt;$B$9),"",IF(AND($N42=1,Y$9&lt;=$B$9),LOOKUP(Y$9,$A$12:$A$111,$B$12:$B$111),IF(AND($I42=-1,Z$9=$Q41),"",IF($I42=-1,Z41,IF(AND($I42=1,X$9=$Q41),$K42,IF($I42=1,Y41,""))))))))</f>
        <v/>
      </c>
      <c r="Z42" t="str">
        <f ca="1">IF($E41="","",IF($G42="",Z41,IF(AND($N42=1,Z$9&gt;$B$9),"",IF(AND($N42=1,Z$9&lt;=$B$9),LOOKUP(Z$9,$A$12:$A$111,$B$12:$B$111),IF(AND($I42=-1,AA$9=$Q41),"",IF($I42=-1,AA41,IF(AND($I42=1,Y$9=$Q41),$K42,IF($I42=1,Z41,""))))))))</f>
        <v/>
      </c>
      <c r="AA42" t="str">
        <f ca="1">IF($E41="","",IF($G42="",AA41,IF(AND($N42=1,AA$9&gt;$B$9),"",IF(AND($N42=1,AA$9&lt;=$B$9),LOOKUP(AA$9,$A$12:$A$111,$B$12:$B$111),IF(AND($I42=-1,AB$9=$Q41),"",IF($I42=-1,AB41,IF(AND($I42=1,Z$9=$Q41),$K42,IF($I42=1,AA41,""))))))))</f>
        <v/>
      </c>
      <c r="AB42" t="str">
        <f ca="1">IF($E41="","",IF($G42="",AB41,IF(AND($N42=1,AB$9&gt;$B$9),"",IF(AND($N42=1,AB$9&lt;=$B$9),LOOKUP(AB$9,$A$12:$A$111,$B$12:$B$111),IF(AND($I42=-1,AC$9=$Q41),"",IF($I42=-1,AC41,IF(AND($I42=1,AA$9=$Q41),$K42,IF($I42=1,AB41,""))))))))</f>
        <v/>
      </c>
      <c r="AC42" t="str">
        <f ca="1">IF($E41="","",IF($G42="",AC41,IF(AND($N42=1,AC$9&gt;$B$9),"",IF(AND($N42=1,AC$9&lt;=$B$9),LOOKUP(AC$9,$A$12:$A$111,$B$12:$B$111),IF(AND($I42=-1,AD$9=$Q41),"",IF($I42=-1,AD41,IF(AND($I42=1,AB$9=$Q41),$K42,IF($I42=1,AC41,""))))))))</f>
        <v/>
      </c>
      <c r="AD42" t="str">
        <f ca="1">IF($E41="","",IF($G42="",AD41,IF(AND($N42=1,AD$9&gt;$B$9),"",IF(AND($N42=1,AD$9&lt;=$B$9),LOOKUP(AD$9,$A$12:$A$111,$B$12:$B$111),IF(AND($I42=-1,AE$9=$Q41),"",IF($I42=-1,AE41,IF(AND($I42=1,AC$9=$Q41),$K42,IF($I42=1,AD41,""))))))))</f>
        <v/>
      </c>
      <c r="AE42" t="str">
        <f ca="1">IF($E41="","",IF($G42="",AE41,IF(AND($N42=1,AE$9&gt;$B$9),"",IF(AND($N42=1,AE$9&lt;=$B$9),LOOKUP(AE$9,$A$12:$A$111,$B$12:$B$111),IF(AND($I42=-1,AF$9=$Q41),"",IF($I42=-1,AF41,IF(AND($I42=1,AD$9=$Q41),$K42,IF($I42=1,AE41,""))))))))</f>
        <v/>
      </c>
      <c r="AF42" t="str">
        <f ca="1">IF($E41="","",IF($G42="",AF41,IF(AND($N42=1,AF$9&gt;$B$9),"",IF(AND($N42=1,AF$9&lt;=$B$9),LOOKUP(AF$9,$A$12:$A$111,$B$12:$B$111),IF(AND($I42=-1,AG$9=$Q41),"",IF($I42=-1,AG41,IF(AND($I42=1,AE$9=$Q41),$K42,IF($I42=1,AF41,""))))))))</f>
        <v/>
      </c>
      <c r="AG42" t="str">
        <f ca="1">IF($E41="","",IF($G42="",AG41,IF(AND($N42=1,AG$9&gt;$B$9),"",IF(AND($N42=1,AG$9&lt;=$B$9),LOOKUP(AG$9,$A$12:$A$111,$B$12:$B$111),IF(AND($I42=-1,AH$9=$Q41),"",IF($I42=-1,AH41,IF(AND($I42=1,AF$9=$Q41),$K42,IF($I42=1,AG41,""))))))))</f>
        <v/>
      </c>
      <c r="AH42" t="str">
        <f ca="1">IF($E41="","",IF($G42="",AH41,IF(AND($N42=1,AH$9&gt;$B$9),"",IF(AND($N42=1,AH$9&lt;=$B$9),LOOKUP(AH$9,$A$12:$A$111,$B$12:$B$111),IF(AND($I42=-1,AI$9=$Q41),"",IF($I42=-1,AI41,IF(AND($I42=1,AG$9=$Q41),$K42,IF($I42=1,AH41,""))))))))</f>
        <v/>
      </c>
      <c r="AI42" t="str">
        <f ca="1">IF($E41="","",IF($G42="",AI41,IF(AND($N42=1,AI$9&gt;$B$9),"",IF(AND($N42=1,AI$9&lt;=$B$9),LOOKUP(AI$9,$A$12:$A$111,$B$12:$B$111),IF(AND($I42=-1,AJ$9=$Q41),"",IF($I42=-1,AJ41,IF(AND($I42=1,AH$9=$Q41),$K42,IF($I42=1,AI41,""))))))))</f>
        <v/>
      </c>
      <c r="AJ42" t="str">
        <f ca="1">IF($E41="","",IF($G42="",AJ41,IF(AND($N42=1,AJ$9&gt;$B$9),"",IF(AND($N42=1,AJ$9&lt;=$B$9),LOOKUP(AJ$9,$A$12:$A$111,$B$12:$B$111),IF(AND($I42=-1,AK$9=$Q41),"",IF($I42=-1,AK41,IF(AND($I42=1,AI$9=$Q41),$K42,IF($I42=1,AJ41,""))))))))</f>
        <v/>
      </c>
      <c r="AK42" t="str">
        <f ca="1">IF($E41="","",IF($G42="",AK41,IF(AND($N42=1,AK$9&gt;$B$9),"",IF(AND($N42=1,AK$9&lt;=$B$9),LOOKUP(AK$9,$A$12:$A$111,$B$12:$B$111),IF(AND($I42=-1,AL$9=$Q41),"",IF($I42=-1,AL41,IF(AND($I42=1,AJ$9=$Q41),$K42,IF($I42=1,AK41,""))))))))</f>
        <v/>
      </c>
      <c r="AL42" t="str">
        <f ca="1">IF($E41="","",IF($G42="",AL41,IF(AND($N42=1,AL$9&gt;$B$9),"",IF(AND($N42=1,AL$9&lt;=$B$9),LOOKUP(AL$9,$A$12:$A$111,$B$12:$B$111),IF(AND($I42=-1,AM$9=$Q41),"",IF($I42=-1,AM41,IF(AND($I42=1,AK$9=$Q41),$K42,IF($I42=1,AL41,""))))))))</f>
        <v/>
      </c>
      <c r="AM42" t="str">
        <f ca="1">IF($E41="","",IF($G42="",AM41,IF(AND($N42=1,AM$9&gt;$B$9),"",IF(AND($N42=1,AM$9&lt;=$B$9),LOOKUP(AM$9,$A$12:$A$111,$B$12:$B$111),IF(AND($I42=-1,AN$9=$Q41),"",IF($I42=-1,AN41,IF(AND($I42=1,AL$9=$Q41),$K42,IF($I42=1,AM41,""))))))))</f>
        <v/>
      </c>
      <c r="AN42" t="str">
        <f ca="1">IF($E41="","",IF($G42="",AN41,IF(AND($N42=1,AN$9&gt;$B$9),"",IF(AND($N42=1,AN$9&lt;=$B$9),LOOKUP(AN$9,$A$12:$A$111,$B$12:$B$111),IF(AND($I42=-1,AO$9=$Q41),"",IF($I42=-1,AO41,IF(AND($I42=1,AM$9=$Q41),$K42,IF($I42=1,AN41,""))))))))</f>
        <v/>
      </c>
      <c r="AO42" t="str">
        <f ca="1">IF($E41="","",IF($G42="",AO41,IF(AND($N42=1,AO$9&gt;$B$9),"",IF(AND($N42=1,AO$9&lt;=$B$9),LOOKUP(AO$9,$A$12:$A$111,$B$12:$B$111),IF(AND($I42=-1,AP$9=$Q41),"",IF($I42=-1,AP41,IF(AND($I42=1,AN$9=$Q41),$K42,IF($I42=1,AO41,""))))))))</f>
        <v/>
      </c>
      <c r="AP42" t="str">
        <f ca="1">IF($E41="","",IF($G42="",AP41,IF(AND($N42=1,AP$9&gt;$B$9),"",IF(AND($N42=1,AP$9&lt;=$B$9),LOOKUP(AP$9,$A$12:$A$111,$B$12:$B$111),IF(AND($I42=-1,AQ$9=$Q41),"",IF($I42=-1,AQ41,IF(AND($I42=1,AO$9=$Q41),$K42,IF($I42=1,AP41,""))))))))</f>
        <v/>
      </c>
      <c r="AQ42" t="str">
        <f ca="1">IF($E41="","",IF($G42="",AQ41,IF(AND($N42=1,AQ$9&gt;$B$9),"",IF(AND($N42=1,AQ$9&lt;=$B$9),LOOKUP(AQ$9,$A$12:$A$111,$B$12:$B$111),IF(AND($I42=-1,AR$9=$Q41),"",IF($I42=-1,AR41,IF(AND($I42=1,AP$9=$Q41),$K42,IF($I42=1,AQ41,""))))))))</f>
        <v/>
      </c>
      <c r="AR42" t="str">
        <f ca="1">IF($E41="","",IF($G42="",AR41,IF(AND($N42=1,AR$9&gt;$B$9),"",IF(AND($N42=1,AR$9&lt;=$B$9),LOOKUP(AR$9,$A$12:$A$111,$B$12:$B$111),IF(AND($I42=-1,AS$9=$Q41),"",IF($I42=-1,AS41,IF(AND($I42=1,AQ$9=$Q41),$K42,IF($I42=1,AR41,""))))))))</f>
        <v/>
      </c>
      <c r="AS42" t="str">
        <f ca="1">IF($E41="","",IF($G42="",AS41,IF(AND($N42=1,AS$9&gt;$B$9),"",IF(AND($N42=1,AS$9&lt;=$B$9),LOOKUP(AS$9,$A$12:$A$111,$B$12:$B$111),IF(AND($I42=-1,AT$9=$Q41),"",IF($I42=-1,AT41,IF(AND($I42=1,AR$9=$Q41),$K42,IF($I42=1,AS41,""))))))))</f>
        <v/>
      </c>
      <c r="AT42" t="str">
        <f ca="1">IF($E41="","",IF($G42="",AT41,IF(AND($N42=1,AT$9&gt;$B$9),"",IF(AND($N42=1,AT$9&lt;=$B$9),LOOKUP(AT$9,$A$12:$A$111,$B$12:$B$111),IF(AND($I42=-1,AU$9=$Q41),"",IF($I42=-1,AU41,IF(AND($I42=1,AS$9=$Q41),$K42,IF($I42=1,AT41,""))))))))</f>
        <v/>
      </c>
      <c r="AU42" t="str">
        <f ca="1">IF($E41="","",IF($G42="",AU41,IF(AND($N42=1,AU$9&gt;$B$9),"",IF(AND($N42=1,AU$9&lt;=$B$9),LOOKUP(AU$9,$A$12:$A$111,$B$12:$B$111),IF(AND($I42=-1,AV$9=$Q41),"",IF($I42=-1,AV41,IF(AND($I42=1,AT$9=$Q41),$K42,IF($I42=1,AU41,""))))))))</f>
        <v/>
      </c>
      <c r="AV42" t="str">
        <f ca="1">IF($E41="","",IF($G42="",AV41,IF(AND($N42=1,AV$9&gt;$B$9),"",IF(AND($N42=1,AV$9&lt;=$B$9),LOOKUP(AV$9,$A$12:$A$111,$B$12:$B$111),IF(AND($I42=-1,AW$9=$Q41),"",IF($I42=-1,AW41,IF(AND($I42=1,AU$9=$Q41),$K42,IF($I42=1,AV41,""))))))))</f>
        <v/>
      </c>
      <c r="AW42" t="str">
        <f ca="1">IF($E41="","",IF($G42="",AW41,IF(AND($N42=1,AW$9&gt;$B$9),"",IF(AND($N42=1,AW$9&lt;=$B$9),LOOKUP(AW$9,$A$12:$A$111,$B$12:$B$111),IF(AND($I42=-1,AX$9=$Q41),"",IF($I42=-1,AX41,IF(AND($I42=1,AV$9=$Q41),$K42,IF($I42=1,AW41,""))))))))</f>
        <v/>
      </c>
      <c r="AX42" t="str">
        <f ca="1">IF($E41="","",IF($G42="",AX41,IF(AND($N42=1,AX$9&gt;$B$9),"",IF(AND($N42=1,AX$9&lt;=$B$9),LOOKUP(AX$9,$A$12:$A$111,$B$12:$B$111),IF(AND($I42=-1,AY$9=$Q41),"",IF($I42=-1,AY41,IF(AND($I42=1,AW$9=$Q41),$K42,IF($I42=1,AX41,""))))))))</f>
        <v/>
      </c>
      <c r="AY42" t="str">
        <f ca="1">IF($E41="","",IF($G42="",AY41,IF(AND($N42=1,AY$9&gt;$B$9),"",IF(AND($N42=1,AY$9&lt;=$B$9),LOOKUP(AY$9,$A$12:$A$111,$B$12:$B$111),IF(AND($I42=-1,AZ$9=$Q41),"",IF($I42=-1,AZ41,IF(AND($I42=1,AX$9=$Q41),$K42,IF($I42=1,AY41,""))))))))</f>
        <v/>
      </c>
      <c r="AZ42" t="str">
        <f ca="1">IF($E41="","",IF($G42="",AZ41,IF(AND($N42=1,AZ$9&gt;$B$9),"",IF(AND($N42=1,AZ$9&lt;=$B$9),LOOKUP(AZ$9,$A$12:$A$111,$B$12:$B$111),IF(AND($I42=-1,BA$9=$Q41),"",IF($I42=-1,BA41,IF(AND($I42=1,AY$9=$Q41),$K42,IF($I42=1,AZ41,""))))))))</f>
        <v/>
      </c>
      <c r="BA42" t="str">
        <f ca="1">IF($E41="","",IF($G42="",BA41,IF(AND($N42=1,BA$9&gt;$B$9),"",IF(AND($N42=1,BA$9&lt;=$B$9),LOOKUP(BA$9,$A$12:$A$111,$B$12:$B$111),IF(AND($I42=-1,BB$9=$Q41),"",IF($I42=-1,BB41,IF(AND($I42=1,AZ$9=$Q41),$K42,IF($I42=1,BA41,""))))))))</f>
        <v/>
      </c>
      <c r="BB42" t="str">
        <f ca="1">IF($E41="","",IF($G42="",BB41,IF(AND($N42=1,BB$9&gt;$B$9),"",IF(AND($N42=1,BB$9&lt;=$B$9),LOOKUP(BB$9,$A$12:$A$111,$B$12:$B$111),IF(AND($I42=-1,BC$9=$Q41),"",IF($I42=-1,BC41,IF(AND($I42=1,BA$9=$Q41),$K42,IF($I42=1,BB41,""))))))))</f>
        <v/>
      </c>
      <c r="BC42" t="str">
        <f ca="1">IF($E41="","",IF($G42="",BC41,IF(AND($N42=1,BC$9&gt;$B$9),"",IF(AND($N42=1,BC$9&lt;=$B$9),LOOKUP(BC$9,$A$12:$A$111,$B$12:$B$111),IF(AND($I42=-1,BD$9=$Q41),"",IF($I42=-1,BD41,IF(AND($I42=1,BB$9=$Q41),$K42,IF($I42=1,BC41,""))))))))</f>
        <v/>
      </c>
      <c r="BD42" t="str">
        <f ca="1">IF($E41="","",IF($G42="",BD41,IF(AND($N42=1,BD$9&gt;$B$9),"",IF(AND($N42=1,BD$9&lt;=$B$9),LOOKUP(BD$9,$A$12:$A$111,$B$12:$B$111),IF(AND($I42=-1,BE$9=$Q41),"",IF($I42=-1,BE41,IF(AND($I42=1,BC$9=$Q41),$K42,IF($I42=1,BD41,""))))))))</f>
        <v/>
      </c>
      <c r="BE42" t="str">
        <f ca="1">IF($E41="","",IF($G42="",BE41,IF(AND($N42=1,BE$9&gt;$B$9),"",IF(AND($N42=1,BE$9&lt;=$B$9),LOOKUP(BE$9,$A$12:$A$111,$B$12:$B$111),IF(AND($I42=-1,BF$9=$Q41),"",IF($I42=-1,BF41,IF(AND($I42=1,BD$9=$Q41),$K42,IF($I42=1,BE41,""))))))))</f>
        <v/>
      </c>
      <c r="BF42" t="str">
        <f ca="1">IF($E41="","",IF($G42="",BF41,IF(AND($N42=1,BF$9&gt;$B$9),"",IF(AND($N42=1,BF$9&lt;=$B$9),LOOKUP(BF$9,$A$12:$A$111,$B$12:$B$111),IF(AND($I42=-1,BG$9=$Q41),"",IF($I42=-1,BG41,IF(AND($I42=1,BE$9=$Q41),$K42,IF($I42=1,BF41,""))))))))</f>
        <v/>
      </c>
      <c r="BG42" t="str">
        <f ca="1">IF($E41="","",IF($G42="",BG41,IF(AND($N42=1,BG$9&gt;$B$9),"",IF(AND($N42=1,BG$9&lt;=$B$9),LOOKUP(BG$9,$A$12:$A$111,$B$12:$B$111),IF(AND($I42=-1,BH$9=$Q41),"",IF($I42=-1,BH41,IF(AND($I42=1,BF$9=$Q41),$K42,IF($I42=1,BG41,""))))))))</f>
        <v/>
      </c>
      <c r="BH42" t="str">
        <f ca="1">IF($E41="","",IF($G42="",BH41,IF(AND($N42=1,BH$9&gt;$B$9),"",IF(AND($N42=1,BH$9&lt;=$B$9),LOOKUP(BH$9,$A$12:$A$111,$B$12:$B$111),IF(AND($I42=-1,BI$9=$Q41),"",IF($I42=-1,BI41,IF(AND($I42=1,BG$9=$Q41),$K42,IF($I42=1,BH41,""))))))))</f>
        <v/>
      </c>
      <c r="BI42" t="str">
        <f ca="1">IF($E41="","",IF($G42="",BI41,IF(AND($N42=1,BI$9&gt;$B$9),"",IF(AND($N42=1,BI$9&lt;=$B$9),LOOKUP(BI$9,$A$12:$A$111,$B$12:$B$111),IF(AND($I42=-1,BJ$9=$Q41),"",IF($I42=-1,BJ41,IF(AND($I42=1,BH$9=$Q41),$K42,IF($I42=1,BI41,""))))))))</f>
        <v/>
      </c>
      <c r="BJ42" t="str">
        <f ca="1">IF($E41="","",IF($G42="",BJ41,IF(AND($N42=1,BJ$9&gt;$B$9),"",IF(AND($N42=1,BJ$9&lt;=$B$9),LOOKUP(BJ$9,$A$12:$A$111,$B$12:$B$111),IF(AND($I42=-1,BK$9=$Q41),"",IF($I42=-1,BK41,IF(AND($I42=1,BI$9=$Q41),$K42,IF($I42=1,BJ41,""))))))))</f>
        <v/>
      </c>
      <c r="BK42" t="str">
        <f ca="1">IF($E41="","",IF($G42="",BK41,IF(AND($N42=1,BK$9&gt;$B$9),"",IF(AND($N42=1,BK$9&lt;=$B$9),LOOKUP(BK$9,$A$12:$A$111,$B$12:$B$111),IF(AND($I42=-1,BL$9=$Q41),"",IF($I42=-1,BL41,IF(AND($I42=1,BJ$9=$Q41),$K42,IF($I42=1,BK41,""))))))))</f>
        <v/>
      </c>
      <c r="BL42" t="str">
        <f ca="1">IF($E41="","",IF($G42="",BL41,IF(AND($N42=1,BL$9&gt;$B$9),"",IF(AND($N42=1,BL$9&lt;=$B$9),LOOKUP(BL$9,$A$12:$A$111,$B$12:$B$111),IF(AND($I42=-1,BM$9=$Q41),"",IF($I42=-1,BM41,IF(AND($I42=1,BK$9=$Q41),$K42,IF($I42=1,BL41,""))))))))</f>
        <v/>
      </c>
      <c r="BM42" t="str">
        <f ca="1">IF($E41="","",IF($G42="",BM41,IF(AND($N42=1,BM$9&gt;$B$9),"",IF(AND($N42=1,BM$9&lt;=$B$9),LOOKUP(BM$9,$A$12:$A$111,$B$12:$B$111),IF(AND($I42=-1,BN$9=$Q41),"",IF($I42=-1,BN41,IF(AND($I42=1,BL$9=$Q41),$K42,IF($I42=1,BM41,""))))))))</f>
        <v/>
      </c>
      <c r="BN42" t="str">
        <f ca="1">IF($E41="","",IF($G42="",BN41,IF(AND($N42=1,BN$9&gt;$B$9),"",IF(AND($N42=1,BN$9&lt;=$B$9),LOOKUP(BN$9,$A$12:$A$111,$B$12:$B$111),IF(AND($I42=-1,BO$9=$Q41),"",IF($I42=-1,BO41,IF(AND($I42=1,BM$9=$Q41),$K42,IF($I42=1,BN41,""))))))))</f>
        <v/>
      </c>
      <c r="BO42" t="str">
        <f ca="1">IF($E41="","",IF($G42="",BO41,IF(AND($N42=1,BO$9&gt;$B$9),"",IF(AND($N42=1,BO$9&lt;=$B$9),LOOKUP(BO$9,$A$12:$A$111,$B$12:$B$111),IF(AND($I42=-1,BP$9=$Q41),"",IF($I42=-1,BP41,IF(AND($I42=1,BN$9=$Q41),$K42,IF($I42=1,BO41,""))))))))</f>
        <v/>
      </c>
    </row>
    <row r="43" spans="4:67" x14ac:dyDescent="0.25">
      <c r="D43" s="4">
        <v>33</v>
      </c>
      <c r="E43" s="1">
        <f t="shared" ca="1" si="2"/>
        <v>28</v>
      </c>
      <c r="G43" t="str">
        <f ca="1">IF(E42="","",IF($B$3=Refs!$B$17,RevLab!F43,IF(AND(B$3="Last",H42="Zero"),G42,IF(B$3="Last",H42,IF(B$3="2nd last","",IF(AND(B$3="Opposite",H42="Zero"),G42,IF(AND(B$3="Opposite",H42="Red"),"Black",IF(AND(B$3="Opposite",H42="Black"),"Red",IF(AND(B$3="Opposite",H42="Odd"),"Even",IF(AND(B$3="Opposite",H42="Even"),"Odd",IF(AND(B$3="Opposite",H42="High"),"Low",IF(AND(B$3="Opposite",H42="Low"),"High",IF(COUNTIF(Refs!$E$5:$I$6,B$3)=1,RevLab!B$3,"")))))))))))))</f>
        <v>Low</v>
      </c>
      <c r="H43" t="str">
        <f ca="1">IF(E43="","",IF(B$2="Red/Black",LOOKUP(E43,Refs!D:D,Refs!F:F),IF(B$2="High/Low",LOOKUP(E43,Refs!D:D,Refs!H:H),IF(B$2="Odd/Even",LOOKUP(E43,Refs!D:D,Refs!J:J),""))))</f>
        <v>High</v>
      </c>
      <c r="I43">
        <f t="shared" ca="1" si="3"/>
        <v>-1</v>
      </c>
      <c r="J43">
        <f ca="1">IF(E42="","",IF(G43="","",IF(AND(Q42&gt;1,O42+P42&gt;=$B$4),$B$4,IF(Q42=1,O42,O42+P42))))</f>
        <v>6</v>
      </c>
      <c r="K43">
        <f t="shared" ca="1" si="4"/>
        <v>-6</v>
      </c>
      <c r="L43">
        <f t="shared" ca="1" si="5"/>
        <v>-17</v>
      </c>
      <c r="M43">
        <f t="shared" ca="1" si="6"/>
        <v>14</v>
      </c>
      <c r="N43">
        <f ca="1">IF(E42="","",IF(OR(AND($A$6="Yes",$M43&gt;$M42),AND($A$8="Yes",$O42+$P42&gt;=$B$4),AND($Q42&lt;=2,$I43=-1)),1,0))</f>
        <v>0</v>
      </c>
      <c r="O43">
        <f ca="1">IF(E43="","",R43)</f>
        <v>2</v>
      </c>
      <c r="P43">
        <f ca="1">IF(E43="","",MAX(R43:DM43))</f>
        <v>4</v>
      </c>
      <c r="Q43" s="2">
        <f ca="1">IF(E43="","",COUNTIF(R43:DM43,"&gt;0"))</f>
        <v>3</v>
      </c>
      <c r="R43" s="4">
        <f ca="1">IF(E42="","",IF($G43="",R42,IF($N43=1,LOOKUP(R$9,$A$12:$A$111,$B$12:$B$111),IF(AND($I43=-1,S$9=$Q42),"",IF($I43=-1,S42,IF($I43=1,R42))))))</f>
        <v>2</v>
      </c>
      <c r="S43">
        <f ca="1">IF($E42="","",IF($G43="",S42,IF(AND($N43=1,S$9&gt;$B$9),"",IF(AND($N43=1,S$9&lt;=$B$9),LOOKUP(S$9,$A$12:$A$111,$B$12:$B$111),IF(AND($I43=-1,T$9=$Q42),"",IF($I43=-1,T42,IF(AND($I43=1,R$9=$Q42),$K43,IF($I43=1,S42,""))))))))</f>
        <v>3</v>
      </c>
      <c r="T43">
        <f ca="1">IF($E42="","",IF($G43="",T42,IF(AND($N43=1,T$9&gt;$B$9),"",IF(AND($N43=1,T$9&lt;=$B$9),LOOKUP(T$9,$A$12:$A$111,$B$12:$B$111),IF(AND($I43=-1,U$9=$Q42),"",IF($I43=-1,U42,IF(AND($I43=1,S$9=$Q42),$K43,IF($I43=1,T42,""))))))))</f>
        <v>4</v>
      </c>
      <c r="U43" t="str">
        <f ca="1">IF($E42="","",IF($G43="",U42,IF(AND($N43=1,U$9&gt;$B$9),"",IF(AND($N43=1,U$9&lt;=$B$9),LOOKUP(U$9,$A$12:$A$111,$B$12:$B$111),IF(AND($I43=-1,V$9=$Q42),"",IF($I43=-1,V42,IF(AND($I43=1,T$9=$Q42),$K43,IF($I43=1,U42,""))))))))</f>
        <v/>
      </c>
      <c r="V43" t="str">
        <f ca="1">IF($E42="","",IF($G43="",V42,IF(AND($N43=1,V$9&gt;$B$9),"",IF(AND($N43=1,V$9&lt;=$B$9),LOOKUP(V$9,$A$12:$A$111,$B$12:$B$111),IF(AND($I43=-1,W$9=$Q42),"",IF($I43=-1,W42,IF(AND($I43=1,U$9=$Q42),$K43,IF($I43=1,V42,""))))))))</f>
        <v/>
      </c>
      <c r="W43" t="str">
        <f ca="1">IF($E42="","",IF($G43="",W42,IF(AND($N43=1,W$9&gt;$B$9),"",IF(AND($N43=1,W$9&lt;=$B$9),LOOKUP(W$9,$A$12:$A$111,$B$12:$B$111),IF(AND($I43=-1,X$9=$Q42),"",IF($I43=-1,X42,IF(AND($I43=1,V$9=$Q42),$K43,IF($I43=1,W42,""))))))))</f>
        <v/>
      </c>
      <c r="X43" t="str">
        <f ca="1">IF($E42="","",IF($G43="",X42,IF(AND($N43=1,X$9&gt;$B$9),"",IF(AND($N43=1,X$9&lt;=$B$9),LOOKUP(X$9,$A$12:$A$111,$B$12:$B$111),IF(AND($I43=-1,Y$9=$Q42),"",IF($I43=-1,Y42,IF(AND($I43=1,W$9=$Q42),$K43,IF($I43=1,X42,""))))))))</f>
        <v/>
      </c>
      <c r="Y43" t="str">
        <f ca="1">IF($E42="","",IF($G43="",Y42,IF(AND($N43=1,Y$9&gt;$B$9),"",IF(AND($N43=1,Y$9&lt;=$B$9),LOOKUP(Y$9,$A$12:$A$111,$B$12:$B$111),IF(AND($I43=-1,Z$9=$Q42),"",IF($I43=-1,Z42,IF(AND($I43=1,X$9=$Q42),$K43,IF($I43=1,Y42,""))))))))</f>
        <v/>
      </c>
      <c r="Z43" t="str">
        <f ca="1">IF($E42="","",IF($G43="",Z42,IF(AND($N43=1,Z$9&gt;$B$9),"",IF(AND($N43=1,Z$9&lt;=$B$9),LOOKUP(Z$9,$A$12:$A$111,$B$12:$B$111),IF(AND($I43=-1,AA$9=$Q42),"",IF($I43=-1,AA42,IF(AND($I43=1,Y$9=$Q42),$K43,IF($I43=1,Z42,""))))))))</f>
        <v/>
      </c>
      <c r="AA43" t="str">
        <f ca="1">IF($E42="","",IF($G43="",AA42,IF(AND($N43=1,AA$9&gt;$B$9),"",IF(AND($N43=1,AA$9&lt;=$B$9),LOOKUP(AA$9,$A$12:$A$111,$B$12:$B$111),IF(AND($I43=-1,AB$9=$Q42),"",IF($I43=-1,AB42,IF(AND($I43=1,Z$9=$Q42),$K43,IF($I43=1,AA42,""))))))))</f>
        <v/>
      </c>
      <c r="AB43" t="str">
        <f ca="1">IF($E42="","",IF($G43="",AB42,IF(AND($N43=1,AB$9&gt;$B$9),"",IF(AND($N43=1,AB$9&lt;=$B$9),LOOKUP(AB$9,$A$12:$A$111,$B$12:$B$111),IF(AND($I43=-1,AC$9=$Q42),"",IF($I43=-1,AC42,IF(AND($I43=1,AA$9=$Q42),$K43,IF($I43=1,AB42,""))))))))</f>
        <v/>
      </c>
      <c r="AC43" t="str">
        <f ca="1">IF($E42="","",IF($G43="",AC42,IF(AND($N43=1,AC$9&gt;$B$9),"",IF(AND($N43=1,AC$9&lt;=$B$9),LOOKUP(AC$9,$A$12:$A$111,$B$12:$B$111),IF(AND($I43=-1,AD$9=$Q42),"",IF($I43=-1,AD42,IF(AND($I43=1,AB$9=$Q42),$K43,IF($I43=1,AC42,""))))))))</f>
        <v/>
      </c>
      <c r="AD43" t="str">
        <f ca="1">IF($E42="","",IF($G43="",AD42,IF(AND($N43=1,AD$9&gt;$B$9),"",IF(AND($N43=1,AD$9&lt;=$B$9),LOOKUP(AD$9,$A$12:$A$111,$B$12:$B$111),IF(AND($I43=-1,AE$9=$Q42),"",IF($I43=-1,AE42,IF(AND($I43=1,AC$9=$Q42),$K43,IF($I43=1,AD42,""))))))))</f>
        <v/>
      </c>
      <c r="AE43" t="str">
        <f ca="1">IF($E42="","",IF($G43="",AE42,IF(AND($N43=1,AE$9&gt;$B$9),"",IF(AND($N43=1,AE$9&lt;=$B$9),LOOKUP(AE$9,$A$12:$A$111,$B$12:$B$111),IF(AND($I43=-1,AF$9=$Q42),"",IF($I43=-1,AF42,IF(AND($I43=1,AD$9=$Q42),$K43,IF($I43=1,AE42,""))))))))</f>
        <v/>
      </c>
      <c r="AF43" t="str">
        <f ca="1">IF($E42="","",IF($G43="",AF42,IF(AND($N43=1,AF$9&gt;$B$9),"",IF(AND($N43=1,AF$9&lt;=$B$9),LOOKUP(AF$9,$A$12:$A$111,$B$12:$B$111),IF(AND($I43=-1,AG$9=$Q42),"",IF($I43=-1,AG42,IF(AND($I43=1,AE$9=$Q42),$K43,IF($I43=1,AF42,""))))))))</f>
        <v/>
      </c>
      <c r="AG43" t="str">
        <f ca="1">IF($E42="","",IF($G43="",AG42,IF(AND($N43=1,AG$9&gt;$B$9),"",IF(AND($N43=1,AG$9&lt;=$B$9),LOOKUP(AG$9,$A$12:$A$111,$B$12:$B$111),IF(AND($I43=-1,AH$9=$Q42),"",IF($I43=-1,AH42,IF(AND($I43=1,AF$9=$Q42),$K43,IF($I43=1,AG42,""))))))))</f>
        <v/>
      </c>
      <c r="AH43" t="str">
        <f ca="1">IF($E42="","",IF($G43="",AH42,IF(AND($N43=1,AH$9&gt;$B$9),"",IF(AND($N43=1,AH$9&lt;=$B$9),LOOKUP(AH$9,$A$12:$A$111,$B$12:$B$111),IF(AND($I43=-1,AI$9=$Q42),"",IF($I43=-1,AI42,IF(AND($I43=1,AG$9=$Q42),$K43,IF($I43=1,AH42,""))))))))</f>
        <v/>
      </c>
      <c r="AI43" t="str">
        <f ca="1">IF($E42="","",IF($G43="",AI42,IF(AND($N43=1,AI$9&gt;$B$9),"",IF(AND($N43=1,AI$9&lt;=$B$9),LOOKUP(AI$9,$A$12:$A$111,$B$12:$B$111),IF(AND($I43=-1,AJ$9=$Q42),"",IF($I43=-1,AJ42,IF(AND($I43=1,AH$9=$Q42),$K43,IF($I43=1,AI42,""))))))))</f>
        <v/>
      </c>
      <c r="AJ43" t="str">
        <f ca="1">IF($E42="","",IF($G43="",AJ42,IF(AND($N43=1,AJ$9&gt;$B$9),"",IF(AND($N43=1,AJ$9&lt;=$B$9),LOOKUP(AJ$9,$A$12:$A$111,$B$12:$B$111),IF(AND($I43=-1,AK$9=$Q42),"",IF($I43=-1,AK42,IF(AND($I43=1,AI$9=$Q42),$K43,IF($I43=1,AJ42,""))))))))</f>
        <v/>
      </c>
      <c r="AK43" t="str">
        <f ca="1">IF($E42="","",IF($G43="",AK42,IF(AND($N43=1,AK$9&gt;$B$9),"",IF(AND($N43=1,AK$9&lt;=$B$9),LOOKUP(AK$9,$A$12:$A$111,$B$12:$B$111),IF(AND($I43=-1,AL$9=$Q42),"",IF($I43=-1,AL42,IF(AND($I43=1,AJ$9=$Q42),$K43,IF($I43=1,AK42,""))))))))</f>
        <v/>
      </c>
      <c r="AL43" t="str">
        <f ca="1">IF($E42="","",IF($G43="",AL42,IF(AND($N43=1,AL$9&gt;$B$9),"",IF(AND($N43=1,AL$9&lt;=$B$9),LOOKUP(AL$9,$A$12:$A$111,$B$12:$B$111),IF(AND($I43=-1,AM$9=$Q42),"",IF($I43=-1,AM42,IF(AND($I43=1,AK$9=$Q42),$K43,IF($I43=1,AL42,""))))))))</f>
        <v/>
      </c>
      <c r="AM43" t="str">
        <f ca="1">IF($E42="","",IF($G43="",AM42,IF(AND($N43=1,AM$9&gt;$B$9),"",IF(AND($N43=1,AM$9&lt;=$B$9),LOOKUP(AM$9,$A$12:$A$111,$B$12:$B$111),IF(AND($I43=-1,AN$9=$Q42),"",IF($I43=-1,AN42,IF(AND($I43=1,AL$9=$Q42),$K43,IF($I43=1,AM42,""))))))))</f>
        <v/>
      </c>
      <c r="AN43" t="str">
        <f ca="1">IF($E42="","",IF($G43="",AN42,IF(AND($N43=1,AN$9&gt;$B$9),"",IF(AND($N43=1,AN$9&lt;=$B$9),LOOKUP(AN$9,$A$12:$A$111,$B$12:$B$111),IF(AND($I43=-1,AO$9=$Q42),"",IF($I43=-1,AO42,IF(AND($I43=1,AM$9=$Q42),$K43,IF($I43=1,AN42,""))))))))</f>
        <v/>
      </c>
      <c r="AO43" t="str">
        <f ca="1">IF($E42="","",IF($G43="",AO42,IF(AND($N43=1,AO$9&gt;$B$9),"",IF(AND($N43=1,AO$9&lt;=$B$9),LOOKUP(AO$9,$A$12:$A$111,$B$12:$B$111),IF(AND($I43=-1,AP$9=$Q42),"",IF($I43=-1,AP42,IF(AND($I43=1,AN$9=$Q42),$K43,IF($I43=1,AO42,""))))))))</f>
        <v/>
      </c>
      <c r="AP43" t="str">
        <f ca="1">IF($E42="","",IF($G43="",AP42,IF(AND($N43=1,AP$9&gt;$B$9),"",IF(AND($N43=1,AP$9&lt;=$B$9),LOOKUP(AP$9,$A$12:$A$111,$B$12:$B$111),IF(AND($I43=-1,AQ$9=$Q42),"",IF($I43=-1,AQ42,IF(AND($I43=1,AO$9=$Q42),$K43,IF($I43=1,AP42,""))))))))</f>
        <v/>
      </c>
      <c r="AQ43" t="str">
        <f ca="1">IF($E42="","",IF($G43="",AQ42,IF(AND($N43=1,AQ$9&gt;$B$9),"",IF(AND($N43=1,AQ$9&lt;=$B$9),LOOKUP(AQ$9,$A$12:$A$111,$B$12:$B$111),IF(AND($I43=-1,AR$9=$Q42),"",IF($I43=-1,AR42,IF(AND($I43=1,AP$9=$Q42),$K43,IF($I43=1,AQ42,""))))))))</f>
        <v/>
      </c>
      <c r="AR43" t="str">
        <f ca="1">IF($E42="","",IF($G43="",AR42,IF(AND($N43=1,AR$9&gt;$B$9),"",IF(AND($N43=1,AR$9&lt;=$B$9),LOOKUP(AR$9,$A$12:$A$111,$B$12:$B$111),IF(AND($I43=-1,AS$9=$Q42),"",IF($I43=-1,AS42,IF(AND($I43=1,AQ$9=$Q42),$K43,IF($I43=1,AR42,""))))))))</f>
        <v/>
      </c>
      <c r="AS43" t="str">
        <f ca="1">IF($E42="","",IF($G43="",AS42,IF(AND($N43=1,AS$9&gt;$B$9),"",IF(AND($N43=1,AS$9&lt;=$B$9),LOOKUP(AS$9,$A$12:$A$111,$B$12:$B$111),IF(AND($I43=-1,AT$9=$Q42),"",IF($I43=-1,AT42,IF(AND($I43=1,AR$9=$Q42),$K43,IF($I43=1,AS42,""))))))))</f>
        <v/>
      </c>
      <c r="AT43" t="str">
        <f ca="1">IF($E42="","",IF($G43="",AT42,IF(AND($N43=1,AT$9&gt;$B$9),"",IF(AND($N43=1,AT$9&lt;=$B$9),LOOKUP(AT$9,$A$12:$A$111,$B$12:$B$111),IF(AND($I43=-1,AU$9=$Q42),"",IF($I43=-1,AU42,IF(AND($I43=1,AS$9=$Q42),$K43,IF($I43=1,AT42,""))))))))</f>
        <v/>
      </c>
      <c r="AU43" t="str">
        <f ca="1">IF($E42="","",IF($G43="",AU42,IF(AND($N43=1,AU$9&gt;$B$9),"",IF(AND($N43=1,AU$9&lt;=$B$9),LOOKUP(AU$9,$A$12:$A$111,$B$12:$B$111),IF(AND($I43=-1,AV$9=$Q42),"",IF($I43=-1,AV42,IF(AND($I43=1,AT$9=$Q42),$K43,IF($I43=1,AU42,""))))))))</f>
        <v/>
      </c>
      <c r="AV43" t="str">
        <f ca="1">IF($E42="","",IF($G43="",AV42,IF(AND($N43=1,AV$9&gt;$B$9),"",IF(AND($N43=1,AV$9&lt;=$B$9),LOOKUP(AV$9,$A$12:$A$111,$B$12:$B$111),IF(AND($I43=-1,AW$9=$Q42),"",IF($I43=-1,AW42,IF(AND($I43=1,AU$9=$Q42),$K43,IF($I43=1,AV42,""))))))))</f>
        <v/>
      </c>
      <c r="AW43" t="str">
        <f ca="1">IF($E42="","",IF($G43="",AW42,IF(AND($N43=1,AW$9&gt;$B$9),"",IF(AND($N43=1,AW$9&lt;=$B$9),LOOKUP(AW$9,$A$12:$A$111,$B$12:$B$111),IF(AND($I43=-1,AX$9=$Q42),"",IF($I43=-1,AX42,IF(AND($I43=1,AV$9=$Q42),$K43,IF($I43=1,AW42,""))))))))</f>
        <v/>
      </c>
      <c r="AX43" t="str">
        <f ca="1">IF($E42="","",IF($G43="",AX42,IF(AND($N43=1,AX$9&gt;$B$9),"",IF(AND($N43=1,AX$9&lt;=$B$9),LOOKUP(AX$9,$A$12:$A$111,$B$12:$B$111),IF(AND($I43=-1,AY$9=$Q42),"",IF($I43=-1,AY42,IF(AND($I43=1,AW$9=$Q42),$K43,IF($I43=1,AX42,""))))))))</f>
        <v/>
      </c>
      <c r="AY43" t="str">
        <f ca="1">IF($E42="","",IF($G43="",AY42,IF(AND($N43=1,AY$9&gt;$B$9),"",IF(AND($N43=1,AY$9&lt;=$B$9),LOOKUP(AY$9,$A$12:$A$111,$B$12:$B$111),IF(AND($I43=-1,AZ$9=$Q42),"",IF($I43=-1,AZ42,IF(AND($I43=1,AX$9=$Q42),$K43,IF($I43=1,AY42,""))))))))</f>
        <v/>
      </c>
      <c r="AZ43" t="str">
        <f ca="1">IF($E42="","",IF($G43="",AZ42,IF(AND($N43=1,AZ$9&gt;$B$9),"",IF(AND($N43=1,AZ$9&lt;=$B$9),LOOKUP(AZ$9,$A$12:$A$111,$B$12:$B$111),IF(AND($I43=-1,BA$9=$Q42),"",IF($I43=-1,BA42,IF(AND($I43=1,AY$9=$Q42),$K43,IF($I43=1,AZ42,""))))))))</f>
        <v/>
      </c>
      <c r="BA43" t="str">
        <f ca="1">IF($E42="","",IF($G43="",BA42,IF(AND($N43=1,BA$9&gt;$B$9),"",IF(AND($N43=1,BA$9&lt;=$B$9),LOOKUP(BA$9,$A$12:$A$111,$B$12:$B$111),IF(AND($I43=-1,BB$9=$Q42),"",IF($I43=-1,BB42,IF(AND($I43=1,AZ$9=$Q42),$K43,IF($I43=1,BA42,""))))))))</f>
        <v/>
      </c>
      <c r="BB43" t="str">
        <f ca="1">IF($E42="","",IF($G43="",BB42,IF(AND($N43=1,BB$9&gt;$B$9),"",IF(AND($N43=1,BB$9&lt;=$B$9),LOOKUP(BB$9,$A$12:$A$111,$B$12:$B$111),IF(AND($I43=-1,BC$9=$Q42),"",IF($I43=-1,BC42,IF(AND($I43=1,BA$9=$Q42),$K43,IF($I43=1,BB42,""))))))))</f>
        <v/>
      </c>
      <c r="BC43" t="str">
        <f ca="1">IF($E42="","",IF($G43="",BC42,IF(AND($N43=1,BC$9&gt;$B$9),"",IF(AND($N43=1,BC$9&lt;=$B$9),LOOKUP(BC$9,$A$12:$A$111,$B$12:$B$111),IF(AND($I43=-1,BD$9=$Q42),"",IF($I43=-1,BD42,IF(AND($I43=1,BB$9=$Q42),$K43,IF($I43=1,BC42,""))))))))</f>
        <v/>
      </c>
      <c r="BD43" t="str">
        <f ca="1">IF($E42="","",IF($G43="",BD42,IF(AND($N43=1,BD$9&gt;$B$9),"",IF(AND($N43=1,BD$9&lt;=$B$9),LOOKUP(BD$9,$A$12:$A$111,$B$12:$B$111),IF(AND($I43=-1,BE$9=$Q42),"",IF($I43=-1,BE42,IF(AND($I43=1,BC$9=$Q42),$K43,IF($I43=1,BD42,""))))))))</f>
        <v/>
      </c>
      <c r="BE43" t="str">
        <f ca="1">IF($E42="","",IF($G43="",BE42,IF(AND($N43=1,BE$9&gt;$B$9),"",IF(AND($N43=1,BE$9&lt;=$B$9),LOOKUP(BE$9,$A$12:$A$111,$B$12:$B$111),IF(AND($I43=-1,BF$9=$Q42),"",IF($I43=-1,BF42,IF(AND($I43=1,BD$9=$Q42),$K43,IF($I43=1,BE42,""))))))))</f>
        <v/>
      </c>
      <c r="BF43" t="str">
        <f ca="1">IF($E42="","",IF($G43="",BF42,IF(AND($N43=1,BF$9&gt;$B$9),"",IF(AND($N43=1,BF$9&lt;=$B$9),LOOKUP(BF$9,$A$12:$A$111,$B$12:$B$111),IF(AND($I43=-1,BG$9=$Q42),"",IF($I43=-1,BG42,IF(AND($I43=1,BE$9=$Q42),$K43,IF($I43=1,BF42,""))))))))</f>
        <v/>
      </c>
      <c r="BG43" t="str">
        <f ca="1">IF($E42="","",IF($G43="",BG42,IF(AND($N43=1,BG$9&gt;$B$9),"",IF(AND($N43=1,BG$9&lt;=$B$9),LOOKUP(BG$9,$A$12:$A$111,$B$12:$B$111),IF(AND($I43=-1,BH$9=$Q42),"",IF($I43=-1,BH42,IF(AND($I43=1,BF$9=$Q42),$K43,IF($I43=1,BG42,""))))))))</f>
        <v/>
      </c>
      <c r="BH43" t="str">
        <f ca="1">IF($E42="","",IF($G43="",BH42,IF(AND($N43=1,BH$9&gt;$B$9),"",IF(AND($N43=1,BH$9&lt;=$B$9),LOOKUP(BH$9,$A$12:$A$111,$B$12:$B$111),IF(AND($I43=-1,BI$9=$Q42),"",IF($I43=-1,BI42,IF(AND($I43=1,BG$9=$Q42),$K43,IF($I43=1,BH42,""))))))))</f>
        <v/>
      </c>
      <c r="BI43" t="str">
        <f ca="1">IF($E42="","",IF($G43="",BI42,IF(AND($N43=1,BI$9&gt;$B$9),"",IF(AND($N43=1,BI$9&lt;=$B$9),LOOKUP(BI$9,$A$12:$A$111,$B$12:$B$111),IF(AND($I43=-1,BJ$9=$Q42),"",IF($I43=-1,BJ42,IF(AND($I43=1,BH$9=$Q42),$K43,IF($I43=1,BI42,""))))))))</f>
        <v/>
      </c>
      <c r="BJ43" t="str">
        <f ca="1">IF($E42="","",IF($G43="",BJ42,IF(AND($N43=1,BJ$9&gt;$B$9),"",IF(AND($N43=1,BJ$9&lt;=$B$9),LOOKUP(BJ$9,$A$12:$A$111,$B$12:$B$111),IF(AND($I43=-1,BK$9=$Q42),"",IF($I43=-1,BK42,IF(AND($I43=1,BI$9=$Q42),$K43,IF($I43=1,BJ42,""))))))))</f>
        <v/>
      </c>
      <c r="BK43" t="str">
        <f ca="1">IF($E42="","",IF($G43="",BK42,IF(AND($N43=1,BK$9&gt;$B$9),"",IF(AND($N43=1,BK$9&lt;=$B$9),LOOKUP(BK$9,$A$12:$A$111,$B$12:$B$111),IF(AND($I43=-1,BL$9=$Q42),"",IF($I43=-1,BL42,IF(AND($I43=1,BJ$9=$Q42),$K43,IF($I43=1,BK42,""))))))))</f>
        <v/>
      </c>
      <c r="BL43" t="str">
        <f ca="1">IF($E42="","",IF($G43="",BL42,IF(AND($N43=1,BL$9&gt;$B$9),"",IF(AND($N43=1,BL$9&lt;=$B$9),LOOKUP(BL$9,$A$12:$A$111,$B$12:$B$111),IF(AND($I43=-1,BM$9=$Q42),"",IF($I43=-1,BM42,IF(AND($I43=1,BK$9=$Q42),$K43,IF($I43=1,BL42,""))))))))</f>
        <v/>
      </c>
      <c r="BM43" t="str">
        <f ca="1">IF($E42="","",IF($G43="",BM42,IF(AND($N43=1,BM$9&gt;$B$9),"",IF(AND($N43=1,BM$9&lt;=$B$9),LOOKUP(BM$9,$A$12:$A$111,$B$12:$B$111),IF(AND($I43=-1,BN$9=$Q42),"",IF($I43=-1,BN42,IF(AND($I43=1,BL$9=$Q42),$K43,IF($I43=1,BM42,""))))))))</f>
        <v/>
      </c>
      <c r="BN43" t="str">
        <f ca="1">IF($E42="","",IF($G43="",BN42,IF(AND($N43=1,BN$9&gt;$B$9),"",IF(AND($N43=1,BN$9&lt;=$B$9),LOOKUP(BN$9,$A$12:$A$111,$B$12:$B$111),IF(AND($I43=-1,BO$9=$Q42),"",IF($I43=-1,BO42,IF(AND($I43=1,BM$9=$Q42),$K43,IF($I43=1,BN42,""))))))))</f>
        <v/>
      </c>
      <c r="BO43">
        <f ca="1">IF($E42="","",IF($G43="",BO42,IF(AND($N43=1,BO$9&gt;$B$9),"",IF(AND($N43=1,BO$9&lt;=$B$9),LOOKUP(BO$9,$A$12:$A$111,$B$12:$B$111),IF(AND($I43=-1,BP$9=$Q42),"",IF($I43=-1,BP42,IF(AND($I43=1,BN$9=$Q42),$K43,IF($I43=1,BO42,""))))))))</f>
        <v>0</v>
      </c>
    </row>
    <row r="44" spans="4:67" x14ac:dyDescent="0.25">
      <c r="D44" s="4">
        <v>34</v>
      </c>
      <c r="E44" s="1">
        <f t="shared" ca="1" si="2"/>
        <v>25</v>
      </c>
      <c r="G44" t="str">
        <f ca="1">IF(E43="","",IF($B$3=Refs!$B$17,RevLab!F44,IF(AND(B$3="Last",H43="Zero"),G43,IF(B$3="Last",H43,IF(B$3="2nd last","",IF(AND(B$3="Opposite",H43="Zero"),G43,IF(AND(B$3="Opposite",H43="Red"),"Black",IF(AND(B$3="Opposite",H43="Black"),"Red",IF(AND(B$3="Opposite",H43="Odd"),"Even",IF(AND(B$3="Opposite",H43="Even"),"Odd",IF(AND(B$3="Opposite",H43="High"),"Low",IF(AND(B$3="Opposite",H43="Low"),"High",IF(COUNTIF(Refs!$E$5:$I$6,B$3)=1,RevLab!B$3,"")))))))))))))</f>
        <v>Low</v>
      </c>
      <c r="H44" t="str">
        <f ca="1">IF(E44="","",IF(B$2="Red/Black",LOOKUP(E44,Refs!D:D,Refs!F:F),IF(B$2="High/Low",LOOKUP(E44,Refs!D:D,Refs!H:H),IF(B$2="Odd/Even",LOOKUP(E44,Refs!D:D,Refs!J:J),""))))</f>
        <v>High</v>
      </c>
      <c r="I44">
        <f t="shared" ca="1" si="3"/>
        <v>-1</v>
      </c>
      <c r="J44">
        <f ca="1">IF(E43="","",IF(G44="","",IF(AND(Q43&gt;1,O43+P43&gt;=$B$4),$B$4,IF(Q43=1,O43,O43+P43))))</f>
        <v>6</v>
      </c>
      <c r="K44">
        <f t="shared" ca="1" si="4"/>
        <v>-6</v>
      </c>
      <c r="L44">
        <f t="shared" ca="1" si="5"/>
        <v>-23</v>
      </c>
      <c r="M44">
        <f t="shared" ca="1" si="6"/>
        <v>14</v>
      </c>
      <c r="N44">
        <f ca="1">IF(E43="","",IF(OR(AND($A$6="Yes",$M44&gt;$M43),AND($A$8="Yes",$O43+$P43&gt;=$B$4),AND($Q43&lt;=2,$I44=-1)),1,0))</f>
        <v>0</v>
      </c>
      <c r="O44">
        <f ca="1">IF(E44="","",R44)</f>
        <v>3</v>
      </c>
      <c r="P44">
        <f ca="1">IF(E44="","",MAX(R44:DM44))</f>
        <v>3</v>
      </c>
      <c r="Q44" s="2">
        <f ca="1">IF(E44="","",COUNTIF(R44:DM44,"&gt;0"))</f>
        <v>1</v>
      </c>
      <c r="R44" s="4">
        <f ca="1">IF(E43="","",IF($G44="",R43,IF($N44=1,LOOKUP(R$9,$A$12:$A$111,$B$12:$B$111),IF(AND($I44=-1,S$9=$Q43),"",IF($I44=-1,S43,IF($I44=1,R43))))))</f>
        <v>3</v>
      </c>
      <c r="S44" t="str">
        <f ca="1">IF($E43="","",IF($G44="",S43,IF(AND($N44=1,S$9&gt;$B$9),"",IF(AND($N44=1,S$9&lt;=$B$9),LOOKUP(S$9,$A$12:$A$111,$B$12:$B$111),IF(AND($I44=-1,T$9=$Q43),"",IF($I44=-1,T43,IF(AND($I44=1,R$9=$Q43),$K44,IF($I44=1,S43,""))))))))</f>
        <v/>
      </c>
      <c r="T44" t="str">
        <f ca="1">IF($E43="","",IF($G44="",T43,IF(AND($N44=1,T$9&gt;$B$9),"",IF(AND($N44=1,T$9&lt;=$B$9),LOOKUP(T$9,$A$12:$A$111,$B$12:$B$111),IF(AND($I44=-1,U$9=$Q43),"",IF($I44=-1,U43,IF(AND($I44=1,S$9=$Q43),$K44,IF($I44=1,T43,""))))))))</f>
        <v/>
      </c>
      <c r="U44" t="str">
        <f ca="1">IF($E43="","",IF($G44="",U43,IF(AND($N44=1,U$9&gt;$B$9),"",IF(AND($N44=1,U$9&lt;=$B$9),LOOKUP(U$9,$A$12:$A$111,$B$12:$B$111),IF(AND($I44=-1,V$9=$Q43),"",IF($I44=-1,V43,IF(AND($I44=1,T$9=$Q43),$K44,IF($I44=1,U43,""))))))))</f>
        <v/>
      </c>
      <c r="V44" t="str">
        <f ca="1">IF($E43="","",IF($G44="",V43,IF(AND($N44=1,V$9&gt;$B$9),"",IF(AND($N44=1,V$9&lt;=$B$9),LOOKUP(V$9,$A$12:$A$111,$B$12:$B$111),IF(AND($I44=-1,W$9=$Q43),"",IF($I44=-1,W43,IF(AND($I44=1,U$9=$Q43),$K44,IF($I44=1,V43,""))))))))</f>
        <v/>
      </c>
      <c r="W44" t="str">
        <f ca="1">IF($E43="","",IF($G44="",W43,IF(AND($N44=1,W$9&gt;$B$9),"",IF(AND($N44=1,W$9&lt;=$B$9),LOOKUP(W$9,$A$12:$A$111,$B$12:$B$111),IF(AND($I44=-1,X$9=$Q43),"",IF($I44=-1,X43,IF(AND($I44=1,V$9=$Q43),$K44,IF($I44=1,W43,""))))))))</f>
        <v/>
      </c>
      <c r="X44" t="str">
        <f ca="1">IF($E43="","",IF($G44="",X43,IF(AND($N44=1,X$9&gt;$B$9),"",IF(AND($N44=1,X$9&lt;=$B$9),LOOKUP(X$9,$A$12:$A$111,$B$12:$B$111),IF(AND($I44=-1,Y$9=$Q43),"",IF($I44=-1,Y43,IF(AND($I44=1,W$9=$Q43),$K44,IF($I44=1,X43,""))))))))</f>
        <v/>
      </c>
      <c r="Y44" t="str">
        <f ca="1">IF($E43="","",IF($G44="",Y43,IF(AND($N44=1,Y$9&gt;$B$9),"",IF(AND($N44=1,Y$9&lt;=$B$9),LOOKUP(Y$9,$A$12:$A$111,$B$12:$B$111),IF(AND($I44=-1,Z$9=$Q43),"",IF($I44=-1,Z43,IF(AND($I44=1,X$9=$Q43),$K44,IF($I44=1,Y43,""))))))))</f>
        <v/>
      </c>
      <c r="Z44" t="str">
        <f ca="1">IF($E43="","",IF($G44="",Z43,IF(AND($N44=1,Z$9&gt;$B$9),"",IF(AND($N44=1,Z$9&lt;=$B$9),LOOKUP(Z$9,$A$12:$A$111,$B$12:$B$111),IF(AND($I44=-1,AA$9=$Q43),"",IF($I44=-1,AA43,IF(AND($I44=1,Y$9=$Q43),$K44,IF($I44=1,Z43,""))))))))</f>
        <v/>
      </c>
      <c r="AA44" t="str">
        <f ca="1">IF($E43="","",IF($G44="",AA43,IF(AND($N44=1,AA$9&gt;$B$9),"",IF(AND($N44=1,AA$9&lt;=$B$9),LOOKUP(AA$9,$A$12:$A$111,$B$12:$B$111),IF(AND($I44=-1,AB$9=$Q43),"",IF($I44=-1,AB43,IF(AND($I44=1,Z$9=$Q43),$K44,IF($I44=1,AA43,""))))))))</f>
        <v/>
      </c>
      <c r="AB44" t="str">
        <f ca="1">IF($E43="","",IF($G44="",AB43,IF(AND($N44=1,AB$9&gt;$B$9),"",IF(AND($N44=1,AB$9&lt;=$B$9),LOOKUP(AB$9,$A$12:$A$111,$B$12:$B$111),IF(AND($I44=-1,AC$9=$Q43),"",IF($I44=-1,AC43,IF(AND($I44=1,AA$9=$Q43),$K44,IF($I44=1,AB43,""))))))))</f>
        <v/>
      </c>
      <c r="AC44" t="str">
        <f ca="1">IF($E43="","",IF($G44="",AC43,IF(AND($N44=1,AC$9&gt;$B$9),"",IF(AND($N44=1,AC$9&lt;=$B$9),LOOKUP(AC$9,$A$12:$A$111,$B$12:$B$111),IF(AND($I44=-1,AD$9=$Q43),"",IF($I44=-1,AD43,IF(AND($I44=1,AB$9=$Q43),$K44,IF($I44=1,AC43,""))))))))</f>
        <v/>
      </c>
      <c r="AD44" t="str">
        <f ca="1">IF($E43="","",IF($G44="",AD43,IF(AND($N44=1,AD$9&gt;$B$9),"",IF(AND($N44=1,AD$9&lt;=$B$9),LOOKUP(AD$9,$A$12:$A$111,$B$12:$B$111),IF(AND($I44=-1,AE$9=$Q43),"",IF($I44=-1,AE43,IF(AND($I44=1,AC$9=$Q43),$K44,IF($I44=1,AD43,""))))))))</f>
        <v/>
      </c>
      <c r="AE44" t="str">
        <f ca="1">IF($E43="","",IF($G44="",AE43,IF(AND($N44=1,AE$9&gt;$B$9),"",IF(AND($N44=1,AE$9&lt;=$B$9),LOOKUP(AE$9,$A$12:$A$111,$B$12:$B$111),IF(AND($I44=-1,AF$9=$Q43),"",IF($I44=-1,AF43,IF(AND($I44=1,AD$9=$Q43),$K44,IF($I44=1,AE43,""))))))))</f>
        <v/>
      </c>
      <c r="AF44" t="str">
        <f ca="1">IF($E43="","",IF($G44="",AF43,IF(AND($N44=1,AF$9&gt;$B$9),"",IF(AND($N44=1,AF$9&lt;=$B$9),LOOKUP(AF$9,$A$12:$A$111,$B$12:$B$111),IF(AND($I44=-1,AG$9=$Q43),"",IF($I44=-1,AG43,IF(AND($I44=1,AE$9=$Q43),$K44,IF($I44=1,AF43,""))))))))</f>
        <v/>
      </c>
      <c r="AG44" t="str">
        <f ca="1">IF($E43="","",IF($G44="",AG43,IF(AND($N44=1,AG$9&gt;$B$9),"",IF(AND($N44=1,AG$9&lt;=$B$9),LOOKUP(AG$9,$A$12:$A$111,$B$12:$B$111),IF(AND($I44=-1,AH$9=$Q43),"",IF($I44=-1,AH43,IF(AND($I44=1,AF$9=$Q43),$K44,IF($I44=1,AG43,""))))))))</f>
        <v/>
      </c>
      <c r="AH44" t="str">
        <f ca="1">IF($E43="","",IF($G44="",AH43,IF(AND($N44=1,AH$9&gt;$B$9),"",IF(AND($N44=1,AH$9&lt;=$B$9),LOOKUP(AH$9,$A$12:$A$111,$B$12:$B$111),IF(AND($I44=-1,AI$9=$Q43),"",IF($I44=-1,AI43,IF(AND($I44=1,AG$9=$Q43),$K44,IF($I44=1,AH43,""))))))))</f>
        <v/>
      </c>
      <c r="AI44" t="str">
        <f ca="1">IF($E43="","",IF($G44="",AI43,IF(AND($N44=1,AI$9&gt;$B$9),"",IF(AND($N44=1,AI$9&lt;=$B$9),LOOKUP(AI$9,$A$12:$A$111,$B$12:$B$111),IF(AND($I44=-1,AJ$9=$Q43),"",IF($I44=-1,AJ43,IF(AND($I44=1,AH$9=$Q43),$K44,IF($I44=1,AI43,""))))))))</f>
        <v/>
      </c>
      <c r="AJ44" t="str">
        <f ca="1">IF($E43="","",IF($G44="",AJ43,IF(AND($N44=1,AJ$9&gt;$B$9),"",IF(AND($N44=1,AJ$9&lt;=$B$9),LOOKUP(AJ$9,$A$12:$A$111,$B$12:$B$111),IF(AND($I44=-1,AK$9=$Q43),"",IF($I44=-1,AK43,IF(AND($I44=1,AI$9=$Q43),$K44,IF($I44=1,AJ43,""))))))))</f>
        <v/>
      </c>
      <c r="AK44" t="str">
        <f ca="1">IF($E43="","",IF($G44="",AK43,IF(AND($N44=1,AK$9&gt;$B$9),"",IF(AND($N44=1,AK$9&lt;=$B$9),LOOKUP(AK$9,$A$12:$A$111,$B$12:$B$111),IF(AND($I44=-1,AL$9=$Q43),"",IF($I44=-1,AL43,IF(AND($I44=1,AJ$9=$Q43),$K44,IF($I44=1,AK43,""))))))))</f>
        <v/>
      </c>
      <c r="AL44" t="str">
        <f ca="1">IF($E43="","",IF($G44="",AL43,IF(AND($N44=1,AL$9&gt;$B$9),"",IF(AND($N44=1,AL$9&lt;=$B$9),LOOKUP(AL$9,$A$12:$A$111,$B$12:$B$111),IF(AND($I44=-1,AM$9=$Q43),"",IF($I44=-1,AM43,IF(AND($I44=1,AK$9=$Q43),$K44,IF($I44=1,AL43,""))))))))</f>
        <v/>
      </c>
      <c r="AM44" t="str">
        <f ca="1">IF($E43="","",IF($G44="",AM43,IF(AND($N44=1,AM$9&gt;$B$9),"",IF(AND($N44=1,AM$9&lt;=$B$9),LOOKUP(AM$9,$A$12:$A$111,$B$12:$B$111),IF(AND($I44=-1,AN$9=$Q43),"",IF($I44=-1,AN43,IF(AND($I44=1,AL$9=$Q43),$K44,IF($I44=1,AM43,""))))))))</f>
        <v/>
      </c>
      <c r="AN44" t="str">
        <f ca="1">IF($E43="","",IF($G44="",AN43,IF(AND($N44=1,AN$9&gt;$B$9),"",IF(AND($N44=1,AN$9&lt;=$B$9),LOOKUP(AN$9,$A$12:$A$111,$B$12:$B$111),IF(AND($I44=-1,AO$9=$Q43),"",IF($I44=-1,AO43,IF(AND($I44=1,AM$9=$Q43),$K44,IF($I44=1,AN43,""))))))))</f>
        <v/>
      </c>
      <c r="AO44" t="str">
        <f ca="1">IF($E43="","",IF($G44="",AO43,IF(AND($N44=1,AO$9&gt;$B$9),"",IF(AND($N44=1,AO$9&lt;=$B$9),LOOKUP(AO$9,$A$12:$A$111,$B$12:$B$111),IF(AND($I44=-1,AP$9=$Q43),"",IF($I44=-1,AP43,IF(AND($I44=1,AN$9=$Q43),$K44,IF($I44=1,AO43,""))))))))</f>
        <v/>
      </c>
      <c r="AP44" t="str">
        <f ca="1">IF($E43="","",IF($G44="",AP43,IF(AND($N44=1,AP$9&gt;$B$9),"",IF(AND($N44=1,AP$9&lt;=$B$9),LOOKUP(AP$9,$A$12:$A$111,$B$12:$B$111),IF(AND($I44=-1,AQ$9=$Q43),"",IF($I44=-1,AQ43,IF(AND($I44=1,AO$9=$Q43),$K44,IF($I44=1,AP43,""))))))))</f>
        <v/>
      </c>
      <c r="AQ44" t="str">
        <f ca="1">IF($E43="","",IF($G44="",AQ43,IF(AND($N44=1,AQ$9&gt;$B$9),"",IF(AND($N44=1,AQ$9&lt;=$B$9),LOOKUP(AQ$9,$A$12:$A$111,$B$12:$B$111),IF(AND($I44=-1,AR$9=$Q43),"",IF($I44=-1,AR43,IF(AND($I44=1,AP$9=$Q43),$K44,IF($I44=1,AQ43,""))))))))</f>
        <v/>
      </c>
      <c r="AR44" t="str">
        <f ca="1">IF($E43="","",IF($G44="",AR43,IF(AND($N44=1,AR$9&gt;$B$9),"",IF(AND($N44=1,AR$9&lt;=$B$9),LOOKUP(AR$9,$A$12:$A$111,$B$12:$B$111),IF(AND($I44=-1,AS$9=$Q43),"",IF($I44=-1,AS43,IF(AND($I44=1,AQ$9=$Q43),$K44,IF($I44=1,AR43,""))))))))</f>
        <v/>
      </c>
      <c r="AS44" t="str">
        <f ca="1">IF($E43="","",IF($G44="",AS43,IF(AND($N44=1,AS$9&gt;$B$9),"",IF(AND($N44=1,AS$9&lt;=$B$9),LOOKUP(AS$9,$A$12:$A$111,$B$12:$B$111),IF(AND($I44=-1,AT$9=$Q43),"",IF($I44=-1,AT43,IF(AND($I44=1,AR$9=$Q43),$K44,IF($I44=1,AS43,""))))))))</f>
        <v/>
      </c>
      <c r="AT44" t="str">
        <f ca="1">IF($E43="","",IF($G44="",AT43,IF(AND($N44=1,AT$9&gt;$B$9),"",IF(AND($N44=1,AT$9&lt;=$B$9),LOOKUP(AT$9,$A$12:$A$111,$B$12:$B$111),IF(AND($I44=-1,AU$9=$Q43),"",IF($I44=-1,AU43,IF(AND($I44=1,AS$9=$Q43),$K44,IF($I44=1,AT43,""))))))))</f>
        <v/>
      </c>
      <c r="AU44" t="str">
        <f ca="1">IF($E43="","",IF($G44="",AU43,IF(AND($N44=1,AU$9&gt;$B$9),"",IF(AND($N44=1,AU$9&lt;=$B$9),LOOKUP(AU$9,$A$12:$A$111,$B$12:$B$111),IF(AND($I44=-1,AV$9=$Q43),"",IF($I44=-1,AV43,IF(AND($I44=1,AT$9=$Q43),$K44,IF($I44=1,AU43,""))))))))</f>
        <v/>
      </c>
      <c r="AV44" t="str">
        <f ca="1">IF($E43="","",IF($G44="",AV43,IF(AND($N44=1,AV$9&gt;$B$9),"",IF(AND($N44=1,AV$9&lt;=$B$9),LOOKUP(AV$9,$A$12:$A$111,$B$12:$B$111),IF(AND($I44=-1,AW$9=$Q43),"",IF($I44=-1,AW43,IF(AND($I44=1,AU$9=$Q43),$K44,IF($I44=1,AV43,""))))))))</f>
        <v/>
      </c>
      <c r="AW44" t="str">
        <f ca="1">IF($E43="","",IF($G44="",AW43,IF(AND($N44=1,AW$9&gt;$B$9),"",IF(AND($N44=1,AW$9&lt;=$B$9),LOOKUP(AW$9,$A$12:$A$111,$B$12:$B$111),IF(AND($I44=-1,AX$9=$Q43),"",IF($I44=-1,AX43,IF(AND($I44=1,AV$9=$Q43),$K44,IF($I44=1,AW43,""))))))))</f>
        <v/>
      </c>
      <c r="AX44" t="str">
        <f ca="1">IF($E43="","",IF($G44="",AX43,IF(AND($N44=1,AX$9&gt;$B$9),"",IF(AND($N44=1,AX$9&lt;=$B$9),LOOKUP(AX$9,$A$12:$A$111,$B$12:$B$111),IF(AND($I44=-1,AY$9=$Q43),"",IF($I44=-1,AY43,IF(AND($I44=1,AW$9=$Q43),$K44,IF($I44=1,AX43,""))))))))</f>
        <v/>
      </c>
      <c r="AY44" t="str">
        <f ca="1">IF($E43="","",IF($G44="",AY43,IF(AND($N44=1,AY$9&gt;$B$9),"",IF(AND($N44=1,AY$9&lt;=$B$9),LOOKUP(AY$9,$A$12:$A$111,$B$12:$B$111),IF(AND($I44=-1,AZ$9=$Q43),"",IF($I44=-1,AZ43,IF(AND($I44=1,AX$9=$Q43),$K44,IF($I44=1,AY43,""))))))))</f>
        <v/>
      </c>
      <c r="AZ44" t="str">
        <f ca="1">IF($E43="","",IF($G44="",AZ43,IF(AND($N44=1,AZ$9&gt;$B$9),"",IF(AND($N44=1,AZ$9&lt;=$B$9),LOOKUP(AZ$9,$A$12:$A$111,$B$12:$B$111),IF(AND($I44=-1,BA$9=$Q43),"",IF($I44=-1,BA43,IF(AND($I44=1,AY$9=$Q43),$K44,IF($I44=1,AZ43,""))))))))</f>
        <v/>
      </c>
      <c r="BA44" t="str">
        <f ca="1">IF($E43="","",IF($G44="",BA43,IF(AND($N44=1,BA$9&gt;$B$9),"",IF(AND($N44=1,BA$9&lt;=$B$9),LOOKUP(BA$9,$A$12:$A$111,$B$12:$B$111),IF(AND($I44=-1,BB$9=$Q43),"",IF($I44=-1,BB43,IF(AND($I44=1,AZ$9=$Q43),$K44,IF($I44=1,BA43,""))))))))</f>
        <v/>
      </c>
      <c r="BB44" t="str">
        <f ca="1">IF($E43="","",IF($G44="",BB43,IF(AND($N44=1,BB$9&gt;$B$9),"",IF(AND($N44=1,BB$9&lt;=$B$9),LOOKUP(BB$9,$A$12:$A$111,$B$12:$B$111),IF(AND($I44=-1,BC$9=$Q43),"",IF($I44=-1,BC43,IF(AND($I44=1,BA$9=$Q43),$K44,IF($I44=1,BB43,""))))))))</f>
        <v/>
      </c>
      <c r="BC44" t="str">
        <f ca="1">IF($E43="","",IF($G44="",BC43,IF(AND($N44=1,BC$9&gt;$B$9),"",IF(AND($N44=1,BC$9&lt;=$B$9),LOOKUP(BC$9,$A$12:$A$111,$B$12:$B$111),IF(AND($I44=-1,BD$9=$Q43),"",IF($I44=-1,BD43,IF(AND($I44=1,BB$9=$Q43),$K44,IF($I44=1,BC43,""))))))))</f>
        <v/>
      </c>
      <c r="BD44" t="str">
        <f ca="1">IF($E43="","",IF($G44="",BD43,IF(AND($N44=1,BD$9&gt;$B$9),"",IF(AND($N44=1,BD$9&lt;=$B$9),LOOKUP(BD$9,$A$12:$A$111,$B$12:$B$111),IF(AND($I44=-1,BE$9=$Q43),"",IF($I44=-1,BE43,IF(AND($I44=1,BC$9=$Q43),$K44,IF($I44=1,BD43,""))))))))</f>
        <v/>
      </c>
      <c r="BE44" t="str">
        <f ca="1">IF($E43="","",IF($G44="",BE43,IF(AND($N44=1,BE$9&gt;$B$9),"",IF(AND($N44=1,BE$9&lt;=$B$9),LOOKUP(BE$9,$A$12:$A$111,$B$12:$B$111),IF(AND($I44=-1,BF$9=$Q43),"",IF($I44=-1,BF43,IF(AND($I44=1,BD$9=$Q43),$K44,IF($I44=1,BE43,""))))))))</f>
        <v/>
      </c>
      <c r="BF44" t="str">
        <f ca="1">IF($E43="","",IF($G44="",BF43,IF(AND($N44=1,BF$9&gt;$B$9),"",IF(AND($N44=1,BF$9&lt;=$B$9),LOOKUP(BF$9,$A$12:$A$111,$B$12:$B$111),IF(AND($I44=-1,BG$9=$Q43),"",IF($I44=-1,BG43,IF(AND($I44=1,BE$9=$Q43),$K44,IF($I44=1,BF43,""))))))))</f>
        <v/>
      </c>
      <c r="BG44" t="str">
        <f ca="1">IF($E43="","",IF($G44="",BG43,IF(AND($N44=1,BG$9&gt;$B$9),"",IF(AND($N44=1,BG$9&lt;=$B$9),LOOKUP(BG$9,$A$12:$A$111,$B$12:$B$111),IF(AND($I44=-1,BH$9=$Q43),"",IF($I44=-1,BH43,IF(AND($I44=1,BF$9=$Q43),$K44,IF($I44=1,BG43,""))))))))</f>
        <v/>
      </c>
      <c r="BH44" t="str">
        <f ca="1">IF($E43="","",IF($G44="",BH43,IF(AND($N44=1,BH$9&gt;$B$9),"",IF(AND($N44=1,BH$9&lt;=$B$9),LOOKUP(BH$9,$A$12:$A$111,$B$12:$B$111),IF(AND($I44=-1,BI$9=$Q43),"",IF($I44=-1,BI43,IF(AND($I44=1,BG$9=$Q43),$K44,IF($I44=1,BH43,""))))))))</f>
        <v/>
      </c>
      <c r="BI44" t="str">
        <f ca="1">IF($E43="","",IF($G44="",BI43,IF(AND($N44=1,BI$9&gt;$B$9),"",IF(AND($N44=1,BI$9&lt;=$B$9),LOOKUP(BI$9,$A$12:$A$111,$B$12:$B$111),IF(AND($I44=-1,BJ$9=$Q43),"",IF($I44=-1,BJ43,IF(AND($I44=1,BH$9=$Q43),$K44,IF($I44=1,BI43,""))))))))</f>
        <v/>
      </c>
      <c r="BJ44" t="str">
        <f ca="1">IF($E43="","",IF($G44="",BJ43,IF(AND($N44=1,BJ$9&gt;$B$9),"",IF(AND($N44=1,BJ$9&lt;=$B$9),LOOKUP(BJ$9,$A$12:$A$111,$B$12:$B$111),IF(AND($I44=-1,BK$9=$Q43),"",IF($I44=-1,BK43,IF(AND($I44=1,BI$9=$Q43),$K44,IF($I44=1,BJ43,""))))))))</f>
        <v/>
      </c>
      <c r="BK44" t="str">
        <f ca="1">IF($E43="","",IF($G44="",BK43,IF(AND($N44=1,BK$9&gt;$B$9),"",IF(AND($N44=1,BK$9&lt;=$B$9),LOOKUP(BK$9,$A$12:$A$111,$B$12:$B$111),IF(AND($I44=-1,BL$9=$Q43),"",IF($I44=-1,BL43,IF(AND($I44=1,BJ$9=$Q43),$K44,IF($I44=1,BK43,""))))))))</f>
        <v/>
      </c>
      <c r="BL44" t="str">
        <f ca="1">IF($E43="","",IF($G44="",BL43,IF(AND($N44=1,BL$9&gt;$B$9),"",IF(AND($N44=1,BL$9&lt;=$B$9),LOOKUP(BL$9,$A$12:$A$111,$B$12:$B$111),IF(AND($I44=-1,BM$9=$Q43),"",IF($I44=-1,BM43,IF(AND($I44=1,BK$9=$Q43),$K44,IF($I44=1,BL43,""))))))))</f>
        <v/>
      </c>
      <c r="BM44" t="str">
        <f ca="1">IF($E43="","",IF($G44="",BM43,IF(AND($N44=1,BM$9&gt;$B$9),"",IF(AND($N44=1,BM$9&lt;=$B$9),LOOKUP(BM$9,$A$12:$A$111,$B$12:$B$111),IF(AND($I44=-1,BN$9=$Q43),"",IF($I44=-1,BN43,IF(AND($I44=1,BL$9=$Q43),$K44,IF($I44=1,BM43,""))))))))</f>
        <v/>
      </c>
      <c r="BN44">
        <f ca="1">IF($E43="","",IF($G44="",BN43,IF(AND($N44=1,BN$9&gt;$B$9),"",IF(AND($N44=1,BN$9&lt;=$B$9),LOOKUP(BN$9,$A$12:$A$111,$B$12:$B$111),IF(AND($I44=-1,BO$9=$Q43),"",IF($I44=-1,BO43,IF(AND($I44=1,BM$9=$Q43),$K44,IF($I44=1,BN43,""))))))))</f>
        <v>0</v>
      </c>
      <c r="BO44">
        <f ca="1">IF($E43="","",IF($G44="",BO43,IF(AND($N44=1,BO$9&gt;$B$9),"",IF(AND($N44=1,BO$9&lt;=$B$9),LOOKUP(BO$9,$A$12:$A$111,$B$12:$B$111),IF(AND($I44=-1,BP$9=$Q43),"",IF($I44=-1,BP43,IF(AND($I44=1,BN$9=$Q43),$K44,IF($I44=1,BO43,""))))))))</f>
        <v>0</v>
      </c>
    </row>
    <row r="45" spans="4:67" x14ac:dyDescent="0.25">
      <c r="D45" s="4">
        <v>35</v>
      </c>
      <c r="E45" s="1">
        <f t="shared" ca="1" si="2"/>
        <v>4</v>
      </c>
      <c r="G45" t="str">
        <f ca="1">IF(E44="","",IF($B$3=Refs!$B$17,RevLab!F45,IF(AND(B$3="Last",H44="Zero"),G44,IF(B$3="Last",H44,IF(B$3="2nd last","",IF(AND(B$3="Opposite",H44="Zero"),G44,IF(AND(B$3="Opposite",H44="Red"),"Black",IF(AND(B$3="Opposite",H44="Black"),"Red",IF(AND(B$3="Opposite",H44="Odd"),"Even",IF(AND(B$3="Opposite",H44="Even"),"Odd",IF(AND(B$3="Opposite",H44="High"),"Low",IF(AND(B$3="Opposite",H44="Low"),"High",IF(COUNTIF(Refs!$E$5:$I$6,B$3)=1,RevLab!B$3,"")))))))))))))</f>
        <v>Low</v>
      </c>
      <c r="H45" t="str">
        <f ca="1">IF(E45="","",IF(B$2="Red/Black",LOOKUP(E45,Refs!D:D,Refs!F:F),IF(B$2="High/Low",LOOKUP(E45,Refs!D:D,Refs!H:H),IF(B$2="Odd/Even",LOOKUP(E45,Refs!D:D,Refs!J:J),""))))</f>
        <v>Low</v>
      </c>
      <c r="I45">
        <f t="shared" ca="1" si="3"/>
        <v>1</v>
      </c>
      <c r="J45">
        <f ca="1">IF(E44="","",IF(G45="","",IF(AND(Q44&gt;1,O44+P44&gt;=$B$4),$B$4,IF(Q44=1,O44,O44+P44))))</f>
        <v>3</v>
      </c>
      <c r="K45">
        <f t="shared" ca="1" si="4"/>
        <v>3</v>
      </c>
      <c r="L45">
        <f t="shared" ca="1" si="5"/>
        <v>-20</v>
      </c>
      <c r="M45">
        <f t="shared" ca="1" si="6"/>
        <v>14</v>
      </c>
      <c r="N45">
        <f ca="1">IF(E44="","",IF(OR(AND($A$6="Yes",$M45&gt;$M44),AND($A$8="Yes",$O44+$P44&gt;=$B$4),AND($Q44&lt;=2,$I45=-1)),1,0))</f>
        <v>0</v>
      </c>
      <c r="O45">
        <f ca="1">IF(E45="","",R45)</f>
        <v>3</v>
      </c>
      <c r="P45">
        <f ca="1">IF(E45="","",MAX(R45:DM45))</f>
        <v>3</v>
      </c>
      <c r="Q45" s="2">
        <f ca="1">IF(E45="","",COUNTIF(R45:DM45,"&gt;0"))</f>
        <v>2</v>
      </c>
      <c r="R45" s="4">
        <f ca="1">IF(E44="","",IF($G45="",R44,IF($N45=1,LOOKUP(R$9,$A$12:$A$111,$B$12:$B$111),IF(AND($I45=-1,S$9=$Q44),"",IF($I45=-1,S44,IF($I45=1,R44))))))</f>
        <v>3</v>
      </c>
      <c r="S45">
        <f ca="1">IF($E44="","",IF($G45="",S44,IF(AND($N45=1,S$9&gt;$B$9),"",IF(AND($N45=1,S$9&lt;=$B$9),LOOKUP(S$9,$A$12:$A$111,$B$12:$B$111),IF(AND($I45=-1,T$9=$Q44),"",IF($I45=-1,T44,IF(AND($I45=1,R$9=$Q44),$K45,IF($I45=1,S44,""))))))))</f>
        <v>3</v>
      </c>
      <c r="T45" t="str">
        <f ca="1">IF($E44="","",IF($G45="",T44,IF(AND($N45=1,T$9&gt;$B$9),"",IF(AND($N45=1,T$9&lt;=$B$9),LOOKUP(T$9,$A$12:$A$111,$B$12:$B$111),IF(AND($I45=-1,U$9=$Q44),"",IF($I45=-1,U44,IF(AND($I45=1,S$9=$Q44),$K45,IF($I45=1,T44,""))))))))</f>
        <v/>
      </c>
      <c r="U45" t="str">
        <f ca="1">IF($E44="","",IF($G45="",U44,IF(AND($N45=1,U$9&gt;$B$9),"",IF(AND($N45=1,U$9&lt;=$B$9),LOOKUP(U$9,$A$12:$A$111,$B$12:$B$111),IF(AND($I45=-1,V$9=$Q44),"",IF($I45=-1,V44,IF(AND($I45=1,T$9=$Q44),$K45,IF($I45=1,U44,""))))))))</f>
        <v/>
      </c>
      <c r="V45" t="str">
        <f ca="1">IF($E44="","",IF($G45="",V44,IF(AND($N45=1,V$9&gt;$B$9),"",IF(AND($N45=1,V$9&lt;=$B$9),LOOKUP(V$9,$A$12:$A$111,$B$12:$B$111),IF(AND($I45=-1,W$9=$Q44),"",IF($I45=-1,W44,IF(AND($I45=1,U$9=$Q44),$K45,IF($I45=1,V44,""))))))))</f>
        <v/>
      </c>
      <c r="W45" t="str">
        <f ca="1">IF($E44="","",IF($G45="",W44,IF(AND($N45=1,W$9&gt;$B$9),"",IF(AND($N45=1,W$9&lt;=$B$9),LOOKUP(W$9,$A$12:$A$111,$B$12:$B$111),IF(AND($I45=-1,X$9=$Q44),"",IF($I45=-1,X44,IF(AND($I45=1,V$9=$Q44),$K45,IF($I45=1,W44,""))))))))</f>
        <v/>
      </c>
      <c r="X45" t="str">
        <f ca="1">IF($E44="","",IF($G45="",X44,IF(AND($N45=1,X$9&gt;$B$9),"",IF(AND($N45=1,X$9&lt;=$B$9),LOOKUP(X$9,$A$12:$A$111,$B$12:$B$111),IF(AND($I45=-1,Y$9=$Q44),"",IF($I45=-1,Y44,IF(AND($I45=1,W$9=$Q44),$K45,IF($I45=1,X44,""))))))))</f>
        <v/>
      </c>
      <c r="Y45" t="str">
        <f ca="1">IF($E44="","",IF($G45="",Y44,IF(AND($N45=1,Y$9&gt;$B$9),"",IF(AND($N45=1,Y$9&lt;=$B$9),LOOKUP(Y$9,$A$12:$A$111,$B$12:$B$111),IF(AND($I45=-1,Z$9=$Q44),"",IF($I45=-1,Z44,IF(AND($I45=1,X$9=$Q44),$K45,IF($I45=1,Y44,""))))))))</f>
        <v/>
      </c>
      <c r="Z45" t="str">
        <f ca="1">IF($E44="","",IF($G45="",Z44,IF(AND($N45=1,Z$9&gt;$B$9),"",IF(AND($N45=1,Z$9&lt;=$B$9),LOOKUP(Z$9,$A$12:$A$111,$B$12:$B$111),IF(AND($I45=-1,AA$9=$Q44),"",IF($I45=-1,AA44,IF(AND($I45=1,Y$9=$Q44),$K45,IF($I45=1,Z44,""))))))))</f>
        <v/>
      </c>
      <c r="AA45" t="str">
        <f ca="1">IF($E44="","",IF($G45="",AA44,IF(AND($N45=1,AA$9&gt;$B$9),"",IF(AND($N45=1,AA$9&lt;=$B$9),LOOKUP(AA$9,$A$12:$A$111,$B$12:$B$111),IF(AND($I45=-1,AB$9=$Q44),"",IF($I45=-1,AB44,IF(AND($I45=1,Z$9=$Q44),$K45,IF($I45=1,AA44,""))))))))</f>
        <v/>
      </c>
      <c r="AB45" t="str">
        <f ca="1">IF($E44="","",IF($G45="",AB44,IF(AND($N45=1,AB$9&gt;$B$9),"",IF(AND($N45=1,AB$9&lt;=$B$9),LOOKUP(AB$9,$A$12:$A$111,$B$12:$B$111),IF(AND($I45=-1,AC$9=$Q44),"",IF($I45=-1,AC44,IF(AND($I45=1,AA$9=$Q44),$K45,IF($I45=1,AB44,""))))))))</f>
        <v/>
      </c>
      <c r="AC45" t="str">
        <f ca="1">IF($E44="","",IF($G45="",AC44,IF(AND($N45=1,AC$9&gt;$B$9),"",IF(AND($N45=1,AC$9&lt;=$B$9),LOOKUP(AC$9,$A$12:$A$111,$B$12:$B$111),IF(AND($I45=-1,AD$9=$Q44),"",IF($I45=-1,AD44,IF(AND($I45=1,AB$9=$Q44),$K45,IF($I45=1,AC44,""))))))))</f>
        <v/>
      </c>
      <c r="AD45" t="str">
        <f ca="1">IF($E44="","",IF($G45="",AD44,IF(AND($N45=1,AD$9&gt;$B$9),"",IF(AND($N45=1,AD$9&lt;=$B$9),LOOKUP(AD$9,$A$12:$A$111,$B$12:$B$111),IF(AND($I45=-1,AE$9=$Q44),"",IF($I45=-1,AE44,IF(AND($I45=1,AC$9=$Q44),$K45,IF($I45=1,AD44,""))))))))</f>
        <v/>
      </c>
      <c r="AE45" t="str">
        <f ca="1">IF($E44="","",IF($G45="",AE44,IF(AND($N45=1,AE$9&gt;$B$9),"",IF(AND($N45=1,AE$9&lt;=$B$9),LOOKUP(AE$9,$A$12:$A$111,$B$12:$B$111),IF(AND($I45=-1,AF$9=$Q44),"",IF($I45=-1,AF44,IF(AND($I45=1,AD$9=$Q44),$K45,IF($I45=1,AE44,""))))))))</f>
        <v/>
      </c>
      <c r="AF45" t="str">
        <f ca="1">IF($E44="","",IF($G45="",AF44,IF(AND($N45=1,AF$9&gt;$B$9),"",IF(AND($N45=1,AF$9&lt;=$B$9),LOOKUP(AF$9,$A$12:$A$111,$B$12:$B$111),IF(AND($I45=-1,AG$9=$Q44),"",IF($I45=-1,AG44,IF(AND($I45=1,AE$9=$Q44),$K45,IF($I45=1,AF44,""))))))))</f>
        <v/>
      </c>
      <c r="AG45" t="str">
        <f ca="1">IF($E44="","",IF($G45="",AG44,IF(AND($N45=1,AG$9&gt;$B$9),"",IF(AND($N45=1,AG$9&lt;=$B$9),LOOKUP(AG$9,$A$12:$A$111,$B$12:$B$111),IF(AND($I45=-1,AH$9=$Q44),"",IF($I45=-1,AH44,IF(AND($I45=1,AF$9=$Q44),$K45,IF($I45=1,AG44,""))))))))</f>
        <v/>
      </c>
      <c r="AH45" t="str">
        <f ca="1">IF($E44="","",IF($G45="",AH44,IF(AND($N45=1,AH$9&gt;$B$9),"",IF(AND($N45=1,AH$9&lt;=$B$9),LOOKUP(AH$9,$A$12:$A$111,$B$12:$B$111),IF(AND($I45=-1,AI$9=$Q44),"",IF($I45=-1,AI44,IF(AND($I45=1,AG$9=$Q44),$K45,IF($I45=1,AH44,""))))))))</f>
        <v/>
      </c>
      <c r="AI45" t="str">
        <f ca="1">IF($E44="","",IF($G45="",AI44,IF(AND($N45=1,AI$9&gt;$B$9),"",IF(AND($N45=1,AI$9&lt;=$B$9),LOOKUP(AI$9,$A$12:$A$111,$B$12:$B$111),IF(AND($I45=-1,AJ$9=$Q44),"",IF($I45=-1,AJ44,IF(AND($I45=1,AH$9=$Q44),$K45,IF($I45=1,AI44,""))))))))</f>
        <v/>
      </c>
      <c r="AJ45" t="str">
        <f ca="1">IF($E44="","",IF($G45="",AJ44,IF(AND($N45=1,AJ$9&gt;$B$9),"",IF(AND($N45=1,AJ$9&lt;=$B$9),LOOKUP(AJ$9,$A$12:$A$111,$B$12:$B$111),IF(AND($I45=-1,AK$9=$Q44),"",IF($I45=-1,AK44,IF(AND($I45=1,AI$9=$Q44),$K45,IF($I45=1,AJ44,""))))))))</f>
        <v/>
      </c>
      <c r="AK45" t="str">
        <f ca="1">IF($E44="","",IF($G45="",AK44,IF(AND($N45=1,AK$9&gt;$B$9),"",IF(AND($N45=1,AK$9&lt;=$B$9),LOOKUP(AK$9,$A$12:$A$111,$B$12:$B$111),IF(AND($I45=-1,AL$9=$Q44),"",IF($I45=-1,AL44,IF(AND($I45=1,AJ$9=$Q44),$K45,IF($I45=1,AK44,""))))))))</f>
        <v/>
      </c>
      <c r="AL45" t="str">
        <f ca="1">IF($E44="","",IF($G45="",AL44,IF(AND($N45=1,AL$9&gt;$B$9),"",IF(AND($N45=1,AL$9&lt;=$B$9),LOOKUP(AL$9,$A$12:$A$111,$B$12:$B$111),IF(AND($I45=-1,AM$9=$Q44),"",IF($I45=-1,AM44,IF(AND($I45=1,AK$9=$Q44),$K45,IF($I45=1,AL44,""))))))))</f>
        <v/>
      </c>
      <c r="AM45" t="str">
        <f ca="1">IF($E44="","",IF($G45="",AM44,IF(AND($N45=1,AM$9&gt;$B$9),"",IF(AND($N45=1,AM$9&lt;=$B$9),LOOKUP(AM$9,$A$12:$A$111,$B$12:$B$111),IF(AND($I45=-1,AN$9=$Q44),"",IF($I45=-1,AN44,IF(AND($I45=1,AL$9=$Q44),$K45,IF($I45=1,AM44,""))))))))</f>
        <v/>
      </c>
      <c r="AN45" t="str">
        <f ca="1">IF($E44="","",IF($G45="",AN44,IF(AND($N45=1,AN$9&gt;$B$9),"",IF(AND($N45=1,AN$9&lt;=$B$9),LOOKUP(AN$9,$A$12:$A$111,$B$12:$B$111),IF(AND($I45=-1,AO$9=$Q44),"",IF($I45=-1,AO44,IF(AND($I45=1,AM$9=$Q44),$K45,IF($I45=1,AN44,""))))))))</f>
        <v/>
      </c>
      <c r="AO45" t="str">
        <f ca="1">IF($E44="","",IF($G45="",AO44,IF(AND($N45=1,AO$9&gt;$B$9),"",IF(AND($N45=1,AO$9&lt;=$B$9),LOOKUP(AO$9,$A$12:$A$111,$B$12:$B$111),IF(AND($I45=-1,AP$9=$Q44),"",IF($I45=-1,AP44,IF(AND($I45=1,AN$9=$Q44),$K45,IF($I45=1,AO44,""))))))))</f>
        <v/>
      </c>
      <c r="AP45" t="str">
        <f ca="1">IF($E44="","",IF($G45="",AP44,IF(AND($N45=1,AP$9&gt;$B$9),"",IF(AND($N45=1,AP$9&lt;=$B$9),LOOKUP(AP$9,$A$12:$A$111,$B$12:$B$111),IF(AND($I45=-1,AQ$9=$Q44),"",IF($I45=-1,AQ44,IF(AND($I45=1,AO$9=$Q44),$K45,IF($I45=1,AP44,""))))))))</f>
        <v/>
      </c>
      <c r="AQ45" t="str">
        <f ca="1">IF($E44="","",IF($G45="",AQ44,IF(AND($N45=1,AQ$9&gt;$B$9),"",IF(AND($N45=1,AQ$9&lt;=$B$9),LOOKUP(AQ$9,$A$12:$A$111,$B$12:$B$111),IF(AND($I45=-1,AR$9=$Q44),"",IF($I45=-1,AR44,IF(AND($I45=1,AP$9=$Q44),$K45,IF($I45=1,AQ44,""))))))))</f>
        <v/>
      </c>
      <c r="AR45" t="str">
        <f ca="1">IF($E44="","",IF($G45="",AR44,IF(AND($N45=1,AR$9&gt;$B$9),"",IF(AND($N45=1,AR$9&lt;=$B$9),LOOKUP(AR$9,$A$12:$A$111,$B$12:$B$111),IF(AND($I45=-1,AS$9=$Q44),"",IF($I45=-1,AS44,IF(AND($I45=1,AQ$9=$Q44),$K45,IF($I45=1,AR44,""))))))))</f>
        <v/>
      </c>
      <c r="AS45" t="str">
        <f ca="1">IF($E44="","",IF($G45="",AS44,IF(AND($N45=1,AS$9&gt;$B$9),"",IF(AND($N45=1,AS$9&lt;=$B$9),LOOKUP(AS$9,$A$12:$A$111,$B$12:$B$111),IF(AND($I45=-1,AT$9=$Q44),"",IF($I45=-1,AT44,IF(AND($I45=1,AR$9=$Q44),$K45,IF($I45=1,AS44,""))))))))</f>
        <v/>
      </c>
      <c r="AT45" t="str">
        <f ca="1">IF($E44="","",IF($G45="",AT44,IF(AND($N45=1,AT$9&gt;$B$9),"",IF(AND($N45=1,AT$9&lt;=$B$9),LOOKUP(AT$9,$A$12:$A$111,$B$12:$B$111),IF(AND($I45=-1,AU$9=$Q44),"",IF($I45=-1,AU44,IF(AND($I45=1,AS$9=$Q44),$K45,IF($I45=1,AT44,""))))))))</f>
        <v/>
      </c>
      <c r="AU45" t="str">
        <f ca="1">IF($E44="","",IF($G45="",AU44,IF(AND($N45=1,AU$9&gt;$B$9),"",IF(AND($N45=1,AU$9&lt;=$B$9),LOOKUP(AU$9,$A$12:$A$111,$B$12:$B$111),IF(AND($I45=-1,AV$9=$Q44),"",IF($I45=-1,AV44,IF(AND($I45=1,AT$9=$Q44),$K45,IF($I45=1,AU44,""))))))))</f>
        <v/>
      </c>
      <c r="AV45" t="str">
        <f ca="1">IF($E44="","",IF($G45="",AV44,IF(AND($N45=1,AV$9&gt;$B$9),"",IF(AND($N45=1,AV$9&lt;=$B$9),LOOKUP(AV$9,$A$12:$A$111,$B$12:$B$111),IF(AND($I45=-1,AW$9=$Q44),"",IF($I45=-1,AW44,IF(AND($I45=1,AU$9=$Q44),$K45,IF($I45=1,AV44,""))))))))</f>
        <v/>
      </c>
      <c r="AW45" t="str">
        <f ca="1">IF($E44="","",IF($G45="",AW44,IF(AND($N45=1,AW$9&gt;$B$9),"",IF(AND($N45=1,AW$9&lt;=$B$9),LOOKUP(AW$9,$A$12:$A$111,$B$12:$B$111),IF(AND($I45=-1,AX$9=$Q44),"",IF($I45=-1,AX44,IF(AND($I45=1,AV$9=$Q44),$K45,IF($I45=1,AW44,""))))))))</f>
        <v/>
      </c>
      <c r="AX45" t="str">
        <f ca="1">IF($E44="","",IF($G45="",AX44,IF(AND($N45=1,AX$9&gt;$B$9),"",IF(AND($N45=1,AX$9&lt;=$B$9),LOOKUP(AX$9,$A$12:$A$111,$B$12:$B$111),IF(AND($I45=-1,AY$9=$Q44),"",IF($I45=-1,AY44,IF(AND($I45=1,AW$9=$Q44),$K45,IF($I45=1,AX44,""))))))))</f>
        <v/>
      </c>
      <c r="AY45" t="str">
        <f ca="1">IF($E44="","",IF($G45="",AY44,IF(AND($N45=1,AY$9&gt;$B$9),"",IF(AND($N45=1,AY$9&lt;=$B$9),LOOKUP(AY$9,$A$12:$A$111,$B$12:$B$111),IF(AND($I45=-1,AZ$9=$Q44),"",IF($I45=-1,AZ44,IF(AND($I45=1,AX$9=$Q44),$K45,IF($I45=1,AY44,""))))))))</f>
        <v/>
      </c>
      <c r="AZ45" t="str">
        <f ca="1">IF($E44="","",IF($G45="",AZ44,IF(AND($N45=1,AZ$9&gt;$B$9),"",IF(AND($N45=1,AZ$9&lt;=$B$9),LOOKUP(AZ$9,$A$12:$A$111,$B$12:$B$111),IF(AND($I45=-1,BA$9=$Q44),"",IF($I45=-1,BA44,IF(AND($I45=1,AY$9=$Q44),$K45,IF($I45=1,AZ44,""))))))))</f>
        <v/>
      </c>
      <c r="BA45" t="str">
        <f ca="1">IF($E44="","",IF($G45="",BA44,IF(AND($N45=1,BA$9&gt;$B$9),"",IF(AND($N45=1,BA$9&lt;=$B$9),LOOKUP(BA$9,$A$12:$A$111,$B$12:$B$111),IF(AND($I45=-1,BB$9=$Q44),"",IF($I45=-1,BB44,IF(AND($I45=1,AZ$9=$Q44),$K45,IF($I45=1,BA44,""))))))))</f>
        <v/>
      </c>
      <c r="BB45" t="str">
        <f ca="1">IF($E44="","",IF($G45="",BB44,IF(AND($N45=1,BB$9&gt;$B$9),"",IF(AND($N45=1,BB$9&lt;=$B$9),LOOKUP(BB$9,$A$12:$A$111,$B$12:$B$111),IF(AND($I45=-1,BC$9=$Q44),"",IF($I45=-1,BC44,IF(AND($I45=1,BA$9=$Q44),$K45,IF($I45=1,BB44,""))))))))</f>
        <v/>
      </c>
      <c r="BC45" t="str">
        <f ca="1">IF($E44="","",IF($G45="",BC44,IF(AND($N45=1,BC$9&gt;$B$9),"",IF(AND($N45=1,BC$9&lt;=$B$9),LOOKUP(BC$9,$A$12:$A$111,$B$12:$B$111),IF(AND($I45=-1,BD$9=$Q44),"",IF($I45=-1,BD44,IF(AND($I45=1,BB$9=$Q44),$K45,IF($I45=1,BC44,""))))))))</f>
        <v/>
      </c>
      <c r="BD45" t="str">
        <f ca="1">IF($E44="","",IF($G45="",BD44,IF(AND($N45=1,BD$9&gt;$B$9),"",IF(AND($N45=1,BD$9&lt;=$B$9),LOOKUP(BD$9,$A$12:$A$111,$B$12:$B$111),IF(AND($I45=-1,BE$9=$Q44),"",IF($I45=-1,BE44,IF(AND($I45=1,BC$9=$Q44),$K45,IF($I45=1,BD44,""))))))))</f>
        <v/>
      </c>
      <c r="BE45" t="str">
        <f ca="1">IF($E44="","",IF($G45="",BE44,IF(AND($N45=1,BE$9&gt;$B$9),"",IF(AND($N45=1,BE$9&lt;=$B$9),LOOKUP(BE$9,$A$12:$A$111,$B$12:$B$111),IF(AND($I45=-1,BF$9=$Q44),"",IF($I45=-1,BF44,IF(AND($I45=1,BD$9=$Q44),$K45,IF($I45=1,BE44,""))))))))</f>
        <v/>
      </c>
      <c r="BF45" t="str">
        <f ca="1">IF($E44="","",IF($G45="",BF44,IF(AND($N45=1,BF$9&gt;$B$9),"",IF(AND($N45=1,BF$9&lt;=$B$9),LOOKUP(BF$9,$A$12:$A$111,$B$12:$B$111),IF(AND($I45=-1,BG$9=$Q44),"",IF($I45=-1,BG44,IF(AND($I45=1,BE$9=$Q44),$K45,IF($I45=1,BF44,""))))))))</f>
        <v/>
      </c>
      <c r="BG45" t="str">
        <f ca="1">IF($E44="","",IF($G45="",BG44,IF(AND($N45=1,BG$9&gt;$B$9),"",IF(AND($N45=1,BG$9&lt;=$B$9),LOOKUP(BG$9,$A$12:$A$111,$B$12:$B$111),IF(AND($I45=-1,BH$9=$Q44),"",IF($I45=-1,BH44,IF(AND($I45=1,BF$9=$Q44),$K45,IF($I45=1,BG44,""))))))))</f>
        <v/>
      </c>
      <c r="BH45" t="str">
        <f ca="1">IF($E44="","",IF($G45="",BH44,IF(AND($N45=1,BH$9&gt;$B$9),"",IF(AND($N45=1,BH$9&lt;=$B$9),LOOKUP(BH$9,$A$12:$A$111,$B$12:$B$111),IF(AND($I45=-1,BI$9=$Q44),"",IF($I45=-1,BI44,IF(AND($I45=1,BG$9=$Q44),$K45,IF($I45=1,BH44,""))))))))</f>
        <v/>
      </c>
      <c r="BI45" t="str">
        <f ca="1">IF($E44="","",IF($G45="",BI44,IF(AND($N45=1,BI$9&gt;$B$9),"",IF(AND($N45=1,BI$9&lt;=$B$9),LOOKUP(BI$9,$A$12:$A$111,$B$12:$B$111),IF(AND($I45=-1,BJ$9=$Q44),"",IF($I45=-1,BJ44,IF(AND($I45=1,BH$9=$Q44),$K45,IF($I45=1,BI44,""))))))))</f>
        <v/>
      </c>
      <c r="BJ45" t="str">
        <f ca="1">IF($E44="","",IF($G45="",BJ44,IF(AND($N45=1,BJ$9&gt;$B$9),"",IF(AND($N45=1,BJ$9&lt;=$B$9),LOOKUP(BJ$9,$A$12:$A$111,$B$12:$B$111),IF(AND($I45=-1,BK$9=$Q44),"",IF($I45=-1,BK44,IF(AND($I45=1,BI$9=$Q44),$K45,IF($I45=1,BJ44,""))))))))</f>
        <v/>
      </c>
      <c r="BK45" t="str">
        <f ca="1">IF($E44="","",IF($G45="",BK44,IF(AND($N45=1,BK$9&gt;$B$9),"",IF(AND($N45=1,BK$9&lt;=$B$9),LOOKUP(BK$9,$A$12:$A$111,$B$12:$B$111),IF(AND($I45=-1,BL$9=$Q44),"",IF($I45=-1,BL44,IF(AND($I45=1,BJ$9=$Q44),$K45,IF($I45=1,BK44,""))))))))</f>
        <v/>
      </c>
      <c r="BL45" t="str">
        <f ca="1">IF($E44="","",IF($G45="",BL44,IF(AND($N45=1,BL$9&gt;$B$9),"",IF(AND($N45=1,BL$9&lt;=$B$9),LOOKUP(BL$9,$A$12:$A$111,$B$12:$B$111),IF(AND($I45=-1,BM$9=$Q44),"",IF($I45=-1,BM44,IF(AND($I45=1,BK$9=$Q44),$K45,IF($I45=1,BL44,""))))))))</f>
        <v/>
      </c>
      <c r="BM45" t="str">
        <f ca="1">IF($E44="","",IF($G45="",BM44,IF(AND($N45=1,BM$9&gt;$B$9),"",IF(AND($N45=1,BM$9&lt;=$B$9),LOOKUP(BM$9,$A$12:$A$111,$B$12:$B$111),IF(AND($I45=-1,BN$9=$Q44),"",IF($I45=-1,BN44,IF(AND($I45=1,BL$9=$Q44),$K45,IF($I45=1,BM44,""))))))))</f>
        <v/>
      </c>
      <c r="BN45">
        <f ca="1">IF($E44="","",IF($G45="",BN44,IF(AND($N45=1,BN$9&gt;$B$9),"",IF(AND($N45=1,BN$9&lt;=$B$9),LOOKUP(BN$9,$A$12:$A$111,$B$12:$B$111),IF(AND($I45=-1,BO$9=$Q44),"",IF($I45=-1,BO44,IF(AND($I45=1,BM$9=$Q44),$K45,IF($I45=1,BN44,""))))))))</f>
        <v>0</v>
      </c>
      <c r="BO45">
        <f ca="1">IF($E44="","",IF($G45="",BO44,IF(AND($N45=1,BO$9&gt;$B$9),"",IF(AND($N45=1,BO$9&lt;=$B$9),LOOKUP(BO$9,$A$12:$A$111,$B$12:$B$111),IF(AND($I45=-1,BP$9=$Q44),"",IF($I45=-1,BP44,IF(AND($I45=1,BN$9=$Q44),$K45,IF($I45=1,BO44,""))))))))</f>
        <v>0</v>
      </c>
    </row>
    <row r="46" spans="4:67" x14ac:dyDescent="0.25">
      <c r="D46" s="4">
        <v>36</v>
      </c>
      <c r="E46" s="1">
        <f t="shared" ca="1" si="2"/>
        <v>24</v>
      </c>
      <c r="G46" t="str">
        <f ca="1">IF(E45="","",IF($B$3=Refs!$B$17,RevLab!F46,IF(AND(B$3="Last",H45="Zero"),G45,IF(B$3="Last",H45,IF(B$3="2nd last","",IF(AND(B$3="Opposite",H45="Zero"),G45,IF(AND(B$3="Opposite",H45="Red"),"Black",IF(AND(B$3="Opposite",H45="Black"),"Red",IF(AND(B$3="Opposite",H45="Odd"),"Even",IF(AND(B$3="Opposite",H45="Even"),"Odd",IF(AND(B$3="Opposite",H45="High"),"Low",IF(AND(B$3="Opposite",H45="Low"),"High",IF(COUNTIF(Refs!$E$5:$I$6,B$3)=1,RevLab!B$3,"")))))))))))))</f>
        <v>Low</v>
      </c>
      <c r="H46" t="str">
        <f ca="1">IF(E46="","",IF(B$2="Red/Black",LOOKUP(E46,Refs!D:D,Refs!F:F),IF(B$2="High/Low",LOOKUP(E46,Refs!D:D,Refs!H:H),IF(B$2="Odd/Even",LOOKUP(E46,Refs!D:D,Refs!J:J),""))))</f>
        <v>High</v>
      </c>
      <c r="I46">
        <f t="shared" ca="1" si="3"/>
        <v>-1</v>
      </c>
      <c r="J46">
        <f ca="1">IF(E45="","",IF(G46="","",IF(AND(Q45&gt;1,O45+P45&gt;=$B$4),$B$4,IF(Q45=1,O45,O45+P45))))</f>
        <v>6</v>
      </c>
      <c r="K46">
        <f t="shared" ca="1" si="4"/>
        <v>-6</v>
      </c>
      <c r="L46">
        <f t="shared" ca="1" si="5"/>
        <v>-26</v>
      </c>
      <c r="M46">
        <f t="shared" ca="1" si="6"/>
        <v>14</v>
      </c>
      <c r="N46">
        <f ca="1">IF(E45="","",IF(OR(AND($A$6="Yes",$M46&gt;$M45),AND($A$8="Yes",$O45+$P45&gt;=$B$4),AND($Q45&lt;=2,$I46=-1)),1,0))</f>
        <v>1</v>
      </c>
      <c r="O46">
        <f ca="1">IF(E46="","",R46)</f>
        <v>1</v>
      </c>
      <c r="P46">
        <f ca="1">IF(E46="","",MAX(R46:DM46))</f>
        <v>4</v>
      </c>
      <c r="Q46" s="2">
        <f ca="1">IF(E46="","",COUNTIF(R46:DM46,"&gt;0"))</f>
        <v>4</v>
      </c>
      <c r="R46" s="4">
        <f ca="1">IF(E45="","",IF($G46="",R45,IF($N46=1,LOOKUP(R$9,$A$12:$A$111,$B$12:$B$111),IF(AND($I46=-1,S$9=$Q45),"",IF($I46=-1,S45,IF($I46=1,R45))))))</f>
        <v>1</v>
      </c>
      <c r="S46">
        <f ca="1">IF($E45="","",IF($G46="",S45,IF(AND($N46=1,S$9&gt;$B$9),"",IF(AND($N46=1,S$9&lt;=$B$9),LOOKUP(S$9,$A$12:$A$111,$B$12:$B$111),IF(AND($I46=-1,T$9=$Q45),"",IF($I46=-1,T45,IF(AND($I46=1,R$9=$Q45),$K46,IF($I46=1,S45,""))))))))</f>
        <v>2</v>
      </c>
      <c r="T46">
        <f ca="1">IF($E45="","",IF($G46="",T45,IF(AND($N46=1,T$9&gt;$B$9),"",IF(AND($N46=1,T$9&lt;=$B$9),LOOKUP(T$9,$A$12:$A$111,$B$12:$B$111),IF(AND($I46=-1,U$9=$Q45),"",IF($I46=-1,U45,IF(AND($I46=1,S$9=$Q45),$K46,IF($I46=1,T45,""))))))))</f>
        <v>3</v>
      </c>
      <c r="U46">
        <f ca="1">IF($E45="","",IF($G46="",U45,IF(AND($N46=1,U$9&gt;$B$9),"",IF(AND($N46=1,U$9&lt;=$B$9),LOOKUP(U$9,$A$12:$A$111,$B$12:$B$111),IF(AND($I46=-1,V$9=$Q45),"",IF($I46=-1,V45,IF(AND($I46=1,T$9=$Q45),$K46,IF($I46=1,U45,""))))))))</f>
        <v>4</v>
      </c>
      <c r="V46" t="str">
        <f ca="1">IF($E45="","",IF($G46="",V45,IF(AND($N46=1,V$9&gt;$B$9),"",IF(AND($N46=1,V$9&lt;=$B$9),LOOKUP(V$9,$A$12:$A$111,$B$12:$B$111),IF(AND($I46=-1,W$9=$Q45),"",IF($I46=-1,W45,IF(AND($I46=1,U$9=$Q45),$K46,IF($I46=1,V45,""))))))))</f>
        <v/>
      </c>
      <c r="W46" t="str">
        <f ca="1">IF($E45="","",IF($G46="",W45,IF(AND($N46=1,W$9&gt;$B$9),"",IF(AND($N46=1,W$9&lt;=$B$9),LOOKUP(W$9,$A$12:$A$111,$B$12:$B$111),IF(AND($I46=-1,X$9=$Q45),"",IF($I46=-1,X45,IF(AND($I46=1,V$9=$Q45),$K46,IF($I46=1,W45,""))))))))</f>
        <v/>
      </c>
      <c r="X46" t="str">
        <f ca="1">IF($E45="","",IF($G46="",X45,IF(AND($N46=1,X$9&gt;$B$9),"",IF(AND($N46=1,X$9&lt;=$B$9),LOOKUP(X$9,$A$12:$A$111,$B$12:$B$111),IF(AND($I46=-1,Y$9=$Q45),"",IF($I46=-1,Y45,IF(AND($I46=1,W$9=$Q45),$K46,IF($I46=1,X45,""))))))))</f>
        <v/>
      </c>
      <c r="Y46" t="str">
        <f ca="1">IF($E45="","",IF($G46="",Y45,IF(AND($N46=1,Y$9&gt;$B$9),"",IF(AND($N46=1,Y$9&lt;=$B$9),LOOKUP(Y$9,$A$12:$A$111,$B$12:$B$111),IF(AND($I46=-1,Z$9=$Q45),"",IF($I46=-1,Z45,IF(AND($I46=1,X$9=$Q45),$K46,IF($I46=1,Y45,""))))))))</f>
        <v/>
      </c>
      <c r="Z46" t="str">
        <f ca="1">IF($E45="","",IF($G46="",Z45,IF(AND($N46=1,Z$9&gt;$B$9),"",IF(AND($N46=1,Z$9&lt;=$B$9),LOOKUP(Z$9,$A$12:$A$111,$B$12:$B$111),IF(AND($I46=-1,AA$9=$Q45),"",IF($I46=-1,AA45,IF(AND($I46=1,Y$9=$Q45),$K46,IF($I46=1,Z45,""))))))))</f>
        <v/>
      </c>
      <c r="AA46" t="str">
        <f ca="1">IF($E45="","",IF($G46="",AA45,IF(AND($N46=1,AA$9&gt;$B$9),"",IF(AND($N46=1,AA$9&lt;=$B$9),LOOKUP(AA$9,$A$12:$A$111,$B$12:$B$111),IF(AND($I46=-1,AB$9=$Q45),"",IF($I46=-1,AB45,IF(AND($I46=1,Z$9=$Q45),$K46,IF($I46=1,AA45,""))))))))</f>
        <v/>
      </c>
      <c r="AB46" t="str">
        <f ca="1">IF($E45="","",IF($G46="",AB45,IF(AND($N46=1,AB$9&gt;$B$9),"",IF(AND($N46=1,AB$9&lt;=$B$9),LOOKUP(AB$9,$A$12:$A$111,$B$12:$B$111),IF(AND($I46=-1,AC$9=$Q45),"",IF($I46=-1,AC45,IF(AND($I46=1,AA$9=$Q45),$K46,IF($I46=1,AB45,""))))))))</f>
        <v/>
      </c>
      <c r="AC46" t="str">
        <f ca="1">IF($E45="","",IF($G46="",AC45,IF(AND($N46=1,AC$9&gt;$B$9),"",IF(AND($N46=1,AC$9&lt;=$B$9),LOOKUP(AC$9,$A$12:$A$111,$B$12:$B$111),IF(AND($I46=-1,AD$9=$Q45),"",IF($I46=-1,AD45,IF(AND($I46=1,AB$9=$Q45),$K46,IF($I46=1,AC45,""))))))))</f>
        <v/>
      </c>
      <c r="AD46" t="str">
        <f ca="1">IF($E45="","",IF($G46="",AD45,IF(AND($N46=1,AD$9&gt;$B$9),"",IF(AND($N46=1,AD$9&lt;=$B$9),LOOKUP(AD$9,$A$12:$A$111,$B$12:$B$111),IF(AND($I46=-1,AE$9=$Q45),"",IF($I46=-1,AE45,IF(AND($I46=1,AC$9=$Q45),$K46,IF($I46=1,AD45,""))))))))</f>
        <v/>
      </c>
      <c r="AE46" t="str">
        <f ca="1">IF($E45="","",IF($G46="",AE45,IF(AND($N46=1,AE$9&gt;$B$9),"",IF(AND($N46=1,AE$9&lt;=$B$9),LOOKUP(AE$9,$A$12:$A$111,$B$12:$B$111),IF(AND($I46=-1,AF$9=$Q45),"",IF($I46=-1,AF45,IF(AND($I46=1,AD$9=$Q45),$K46,IF($I46=1,AE45,""))))))))</f>
        <v/>
      </c>
      <c r="AF46" t="str">
        <f ca="1">IF($E45="","",IF($G46="",AF45,IF(AND($N46=1,AF$9&gt;$B$9),"",IF(AND($N46=1,AF$9&lt;=$B$9),LOOKUP(AF$9,$A$12:$A$111,$B$12:$B$111),IF(AND($I46=-1,AG$9=$Q45),"",IF($I46=-1,AG45,IF(AND($I46=1,AE$9=$Q45),$K46,IF($I46=1,AF45,""))))))))</f>
        <v/>
      </c>
      <c r="AG46" t="str">
        <f ca="1">IF($E45="","",IF($G46="",AG45,IF(AND($N46=1,AG$9&gt;$B$9),"",IF(AND($N46=1,AG$9&lt;=$B$9),LOOKUP(AG$9,$A$12:$A$111,$B$12:$B$111),IF(AND($I46=-1,AH$9=$Q45),"",IF($I46=-1,AH45,IF(AND($I46=1,AF$9=$Q45),$K46,IF($I46=1,AG45,""))))))))</f>
        <v/>
      </c>
      <c r="AH46" t="str">
        <f ca="1">IF($E45="","",IF($G46="",AH45,IF(AND($N46=1,AH$9&gt;$B$9),"",IF(AND($N46=1,AH$9&lt;=$B$9),LOOKUP(AH$9,$A$12:$A$111,$B$12:$B$111),IF(AND($I46=-1,AI$9=$Q45),"",IF($I46=-1,AI45,IF(AND($I46=1,AG$9=$Q45),$K46,IF($I46=1,AH45,""))))))))</f>
        <v/>
      </c>
      <c r="AI46" t="str">
        <f ca="1">IF($E45="","",IF($G46="",AI45,IF(AND($N46=1,AI$9&gt;$B$9),"",IF(AND($N46=1,AI$9&lt;=$B$9),LOOKUP(AI$9,$A$12:$A$111,$B$12:$B$111),IF(AND($I46=-1,AJ$9=$Q45),"",IF($I46=-1,AJ45,IF(AND($I46=1,AH$9=$Q45),$K46,IF($I46=1,AI45,""))))))))</f>
        <v/>
      </c>
      <c r="AJ46" t="str">
        <f ca="1">IF($E45="","",IF($G46="",AJ45,IF(AND($N46=1,AJ$9&gt;$B$9),"",IF(AND($N46=1,AJ$9&lt;=$B$9),LOOKUP(AJ$9,$A$12:$A$111,$B$12:$B$111),IF(AND($I46=-1,AK$9=$Q45),"",IF($I46=-1,AK45,IF(AND($I46=1,AI$9=$Q45),$K46,IF($I46=1,AJ45,""))))))))</f>
        <v/>
      </c>
      <c r="AK46" t="str">
        <f ca="1">IF($E45="","",IF($G46="",AK45,IF(AND($N46=1,AK$9&gt;$B$9),"",IF(AND($N46=1,AK$9&lt;=$B$9),LOOKUP(AK$9,$A$12:$A$111,$B$12:$B$111),IF(AND($I46=-1,AL$9=$Q45),"",IF($I46=-1,AL45,IF(AND($I46=1,AJ$9=$Q45),$K46,IF($I46=1,AK45,""))))))))</f>
        <v/>
      </c>
      <c r="AL46" t="str">
        <f ca="1">IF($E45="","",IF($G46="",AL45,IF(AND($N46=1,AL$9&gt;$B$9),"",IF(AND($N46=1,AL$9&lt;=$B$9),LOOKUP(AL$9,$A$12:$A$111,$B$12:$B$111),IF(AND($I46=-1,AM$9=$Q45),"",IF($I46=-1,AM45,IF(AND($I46=1,AK$9=$Q45),$K46,IF($I46=1,AL45,""))))))))</f>
        <v/>
      </c>
      <c r="AM46" t="str">
        <f ca="1">IF($E45="","",IF($G46="",AM45,IF(AND($N46=1,AM$9&gt;$B$9),"",IF(AND($N46=1,AM$9&lt;=$B$9),LOOKUP(AM$9,$A$12:$A$111,$B$12:$B$111),IF(AND($I46=-1,AN$9=$Q45),"",IF($I46=-1,AN45,IF(AND($I46=1,AL$9=$Q45),$K46,IF($I46=1,AM45,""))))))))</f>
        <v/>
      </c>
      <c r="AN46" t="str">
        <f ca="1">IF($E45="","",IF($G46="",AN45,IF(AND($N46=1,AN$9&gt;$B$9),"",IF(AND($N46=1,AN$9&lt;=$B$9),LOOKUP(AN$9,$A$12:$A$111,$B$12:$B$111),IF(AND($I46=-1,AO$9=$Q45),"",IF($I46=-1,AO45,IF(AND($I46=1,AM$9=$Q45),$K46,IF($I46=1,AN45,""))))))))</f>
        <v/>
      </c>
      <c r="AO46" t="str">
        <f ca="1">IF($E45="","",IF($G46="",AO45,IF(AND($N46=1,AO$9&gt;$B$9),"",IF(AND($N46=1,AO$9&lt;=$B$9),LOOKUP(AO$9,$A$12:$A$111,$B$12:$B$111),IF(AND($I46=-1,AP$9=$Q45),"",IF($I46=-1,AP45,IF(AND($I46=1,AN$9=$Q45),$K46,IF($I46=1,AO45,""))))))))</f>
        <v/>
      </c>
      <c r="AP46" t="str">
        <f ca="1">IF($E45="","",IF($G46="",AP45,IF(AND($N46=1,AP$9&gt;$B$9),"",IF(AND($N46=1,AP$9&lt;=$B$9),LOOKUP(AP$9,$A$12:$A$111,$B$12:$B$111),IF(AND($I46=-1,AQ$9=$Q45),"",IF($I46=-1,AQ45,IF(AND($I46=1,AO$9=$Q45),$K46,IF($I46=1,AP45,""))))))))</f>
        <v/>
      </c>
      <c r="AQ46" t="str">
        <f ca="1">IF($E45="","",IF($G46="",AQ45,IF(AND($N46=1,AQ$9&gt;$B$9),"",IF(AND($N46=1,AQ$9&lt;=$B$9),LOOKUP(AQ$9,$A$12:$A$111,$B$12:$B$111),IF(AND($I46=-1,AR$9=$Q45),"",IF($I46=-1,AR45,IF(AND($I46=1,AP$9=$Q45),$K46,IF($I46=1,AQ45,""))))))))</f>
        <v/>
      </c>
      <c r="AR46" t="str">
        <f ca="1">IF($E45="","",IF($G46="",AR45,IF(AND($N46=1,AR$9&gt;$B$9),"",IF(AND($N46=1,AR$9&lt;=$B$9),LOOKUP(AR$9,$A$12:$A$111,$B$12:$B$111),IF(AND($I46=-1,AS$9=$Q45),"",IF($I46=-1,AS45,IF(AND($I46=1,AQ$9=$Q45),$K46,IF($I46=1,AR45,""))))))))</f>
        <v/>
      </c>
      <c r="AS46" t="str">
        <f ca="1">IF($E45="","",IF($G46="",AS45,IF(AND($N46=1,AS$9&gt;$B$9),"",IF(AND($N46=1,AS$9&lt;=$B$9),LOOKUP(AS$9,$A$12:$A$111,$B$12:$B$111),IF(AND($I46=-1,AT$9=$Q45),"",IF($I46=-1,AT45,IF(AND($I46=1,AR$9=$Q45),$K46,IF($I46=1,AS45,""))))))))</f>
        <v/>
      </c>
      <c r="AT46" t="str">
        <f ca="1">IF($E45="","",IF($G46="",AT45,IF(AND($N46=1,AT$9&gt;$B$9),"",IF(AND($N46=1,AT$9&lt;=$B$9),LOOKUP(AT$9,$A$12:$A$111,$B$12:$B$111),IF(AND($I46=-1,AU$9=$Q45),"",IF($I46=-1,AU45,IF(AND($I46=1,AS$9=$Q45),$K46,IF($I46=1,AT45,""))))))))</f>
        <v/>
      </c>
      <c r="AU46" t="str">
        <f ca="1">IF($E45="","",IF($G46="",AU45,IF(AND($N46=1,AU$9&gt;$B$9),"",IF(AND($N46=1,AU$9&lt;=$B$9),LOOKUP(AU$9,$A$12:$A$111,$B$12:$B$111),IF(AND($I46=-1,AV$9=$Q45),"",IF($I46=-1,AV45,IF(AND($I46=1,AT$9=$Q45),$K46,IF($I46=1,AU45,""))))))))</f>
        <v/>
      </c>
      <c r="AV46" t="str">
        <f ca="1">IF($E45="","",IF($G46="",AV45,IF(AND($N46=1,AV$9&gt;$B$9),"",IF(AND($N46=1,AV$9&lt;=$B$9),LOOKUP(AV$9,$A$12:$A$111,$B$12:$B$111),IF(AND($I46=-1,AW$9=$Q45),"",IF($I46=-1,AW45,IF(AND($I46=1,AU$9=$Q45),$K46,IF($I46=1,AV45,""))))))))</f>
        <v/>
      </c>
      <c r="AW46" t="str">
        <f ca="1">IF($E45="","",IF($G46="",AW45,IF(AND($N46=1,AW$9&gt;$B$9),"",IF(AND($N46=1,AW$9&lt;=$B$9),LOOKUP(AW$9,$A$12:$A$111,$B$12:$B$111),IF(AND($I46=-1,AX$9=$Q45),"",IF($I46=-1,AX45,IF(AND($I46=1,AV$9=$Q45),$K46,IF($I46=1,AW45,""))))))))</f>
        <v/>
      </c>
      <c r="AX46" t="str">
        <f ca="1">IF($E45="","",IF($G46="",AX45,IF(AND($N46=1,AX$9&gt;$B$9),"",IF(AND($N46=1,AX$9&lt;=$B$9),LOOKUP(AX$9,$A$12:$A$111,$B$12:$B$111),IF(AND($I46=-1,AY$9=$Q45),"",IF($I46=-1,AY45,IF(AND($I46=1,AW$9=$Q45),$K46,IF($I46=1,AX45,""))))))))</f>
        <v/>
      </c>
      <c r="AY46" t="str">
        <f ca="1">IF($E45="","",IF($G46="",AY45,IF(AND($N46=1,AY$9&gt;$B$9),"",IF(AND($N46=1,AY$9&lt;=$B$9),LOOKUP(AY$9,$A$12:$A$111,$B$12:$B$111),IF(AND($I46=-1,AZ$9=$Q45),"",IF($I46=-1,AZ45,IF(AND($I46=1,AX$9=$Q45),$K46,IF($I46=1,AY45,""))))))))</f>
        <v/>
      </c>
      <c r="AZ46" t="str">
        <f ca="1">IF($E45="","",IF($G46="",AZ45,IF(AND($N46=1,AZ$9&gt;$B$9),"",IF(AND($N46=1,AZ$9&lt;=$B$9),LOOKUP(AZ$9,$A$12:$A$111,$B$12:$B$111),IF(AND($I46=-1,BA$9=$Q45),"",IF($I46=-1,BA45,IF(AND($I46=1,AY$9=$Q45),$K46,IF($I46=1,AZ45,""))))))))</f>
        <v/>
      </c>
      <c r="BA46" t="str">
        <f ca="1">IF($E45="","",IF($G46="",BA45,IF(AND($N46=1,BA$9&gt;$B$9),"",IF(AND($N46=1,BA$9&lt;=$B$9),LOOKUP(BA$9,$A$12:$A$111,$B$12:$B$111),IF(AND($I46=-1,BB$9=$Q45),"",IF($I46=-1,BB45,IF(AND($I46=1,AZ$9=$Q45),$K46,IF($I46=1,BA45,""))))))))</f>
        <v/>
      </c>
      <c r="BB46" t="str">
        <f ca="1">IF($E45="","",IF($G46="",BB45,IF(AND($N46=1,BB$9&gt;$B$9),"",IF(AND($N46=1,BB$9&lt;=$B$9),LOOKUP(BB$9,$A$12:$A$111,$B$12:$B$111),IF(AND($I46=-1,BC$9=$Q45),"",IF($I46=-1,BC45,IF(AND($I46=1,BA$9=$Q45),$K46,IF($I46=1,BB45,""))))))))</f>
        <v/>
      </c>
      <c r="BC46" t="str">
        <f ca="1">IF($E45="","",IF($G46="",BC45,IF(AND($N46=1,BC$9&gt;$B$9),"",IF(AND($N46=1,BC$9&lt;=$B$9),LOOKUP(BC$9,$A$12:$A$111,$B$12:$B$111),IF(AND($I46=-1,BD$9=$Q45),"",IF($I46=-1,BD45,IF(AND($I46=1,BB$9=$Q45),$K46,IF($I46=1,BC45,""))))))))</f>
        <v/>
      </c>
      <c r="BD46" t="str">
        <f ca="1">IF($E45="","",IF($G46="",BD45,IF(AND($N46=1,BD$9&gt;$B$9),"",IF(AND($N46=1,BD$9&lt;=$B$9),LOOKUP(BD$9,$A$12:$A$111,$B$12:$B$111),IF(AND($I46=-1,BE$9=$Q45),"",IF($I46=-1,BE45,IF(AND($I46=1,BC$9=$Q45),$K46,IF($I46=1,BD45,""))))))))</f>
        <v/>
      </c>
      <c r="BE46" t="str">
        <f ca="1">IF($E45="","",IF($G46="",BE45,IF(AND($N46=1,BE$9&gt;$B$9),"",IF(AND($N46=1,BE$9&lt;=$B$9),LOOKUP(BE$9,$A$12:$A$111,$B$12:$B$111),IF(AND($I46=-1,BF$9=$Q45),"",IF($I46=-1,BF45,IF(AND($I46=1,BD$9=$Q45),$K46,IF($I46=1,BE45,""))))))))</f>
        <v/>
      </c>
      <c r="BF46" t="str">
        <f ca="1">IF($E45="","",IF($G46="",BF45,IF(AND($N46=1,BF$9&gt;$B$9),"",IF(AND($N46=1,BF$9&lt;=$B$9),LOOKUP(BF$9,$A$12:$A$111,$B$12:$B$111),IF(AND($I46=-1,BG$9=$Q45),"",IF($I46=-1,BG45,IF(AND($I46=1,BE$9=$Q45),$K46,IF($I46=1,BF45,""))))))))</f>
        <v/>
      </c>
      <c r="BG46" t="str">
        <f ca="1">IF($E45="","",IF($G46="",BG45,IF(AND($N46=1,BG$9&gt;$B$9),"",IF(AND($N46=1,BG$9&lt;=$B$9),LOOKUP(BG$9,$A$12:$A$111,$B$12:$B$111),IF(AND($I46=-1,BH$9=$Q45),"",IF($I46=-1,BH45,IF(AND($I46=1,BF$9=$Q45),$K46,IF($I46=1,BG45,""))))))))</f>
        <v/>
      </c>
      <c r="BH46" t="str">
        <f ca="1">IF($E45="","",IF($G46="",BH45,IF(AND($N46=1,BH$9&gt;$B$9),"",IF(AND($N46=1,BH$9&lt;=$B$9),LOOKUP(BH$9,$A$12:$A$111,$B$12:$B$111),IF(AND($I46=-1,BI$9=$Q45),"",IF($I46=-1,BI45,IF(AND($I46=1,BG$9=$Q45),$K46,IF($I46=1,BH45,""))))))))</f>
        <v/>
      </c>
      <c r="BI46" t="str">
        <f ca="1">IF($E45="","",IF($G46="",BI45,IF(AND($N46=1,BI$9&gt;$B$9),"",IF(AND($N46=1,BI$9&lt;=$B$9),LOOKUP(BI$9,$A$12:$A$111,$B$12:$B$111),IF(AND($I46=-1,BJ$9=$Q45),"",IF($I46=-1,BJ45,IF(AND($I46=1,BH$9=$Q45),$K46,IF($I46=1,BI45,""))))))))</f>
        <v/>
      </c>
      <c r="BJ46" t="str">
        <f ca="1">IF($E45="","",IF($G46="",BJ45,IF(AND($N46=1,BJ$9&gt;$B$9),"",IF(AND($N46=1,BJ$9&lt;=$B$9),LOOKUP(BJ$9,$A$12:$A$111,$B$12:$B$111),IF(AND($I46=-1,BK$9=$Q45),"",IF($I46=-1,BK45,IF(AND($I46=1,BI$9=$Q45),$K46,IF($I46=1,BJ45,""))))))))</f>
        <v/>
      </c>
      <c r="BK46" t="str">
        <f ca="1">IF($E45="","",IF($G46="",BK45,IF(AND($N46=1,BK$9&gt;$B$9),"",IF(AND($N46=1,BK$9&lt;=$B$9),LOOKUP(BK$9,$A$12:$A$111,$B$12:$B$111),IF(AND($I46=-1,BL$9=$Q45),"",IF($I46=-1,BL45,IF(AND($I46=1,BJ$9=$Q45),$K46,IF($I46=1,BK45,""))))))))</f>
        <v/>
      </c>
      <c r="BL46" t="str">
        <f ca="1">IF($E45="","",IF($G46="",BL45,IF(AND($N46=1,BL$9&gt;$B$9),"",IF(AND($N46=1,BL$9&lt;=$B$9),LOOKUP(BL$9,$A$12:$A$111,$B$12:$B$111),IF(AND($I46=-1,BM$9=$Q45),"",IF($I46=-1,BM45,IF(AND($I46=1,BK$9=$Q45),$K46,IF($I46=1,BL45,""))))))))</f>
        <v/>
      </c>
      <c r="BM46" t="str">
        <f ca="1">IF($E45="","",IF($G46="",BM45,IF(AND($N46=1,BM$9&gt;$B$9),"",IF(AND($N46=1,BM$9&lt;=$B$9),LOOKUP(BM$9,$A$12:$A$111,$B$12:$B$111),IF(AND($I46=-1,BN$9=$Q45),"",IF($I46=-1,BN45,IF(AND($I46=1,BL$9=$Q45),$K46,IF($I46=1,BM45,""))))))))</f>
        <v/>
      </c>
      <c r="BN46" t="str">
        <f ca="1">IF($E45="","",IF($G46="",BN45,IF(AND($N46=1,BN$9&gt;$B$9),"",IF(AND($N46=1,BN$9&lt;=$B$9),LOOKUP(BN$9,$A$12:$A$111,$B$12:$B$111),IF(AND($I46=-1,BO$9=$Q45),"",IF($I46=-1,BO45,IF(AND($I46=1,BM$9=$Q45),$K46,IF($I46=1,BN45,""))))))))</f>
        <v/>
      </c>
      <c r="BO46" t="str">
        <f ca="1">IF($E45="","",IF($G46="",BO45,IF(AND($N46=1,BO$9&gt;$B$9),"",IF(AND($N46=1,BO$9&lt;=$B$9),LOOKUP(BO$9,$A$12:$A$111,$B$12:$B$111),IF(AND($I46=-1,BP$9=$Q45),"",IF($I46=-1,BP45,IF(AND($I46=1,BN$9=$Q45),$K46,IF($I46=1,BO45,""))))))))</f>
        <v/>
      </c>
    </row>
    <row r="47" spans="4:67" x14ac:dyDescent="0.25">
      <c r="D47" s="4">
        <v>37</v>
      </c>
      <c r="E47" s="1">
        <f t="shared" ca="1" si="2"/>
        <v>15</v>
      </c>
      <c r="G47" t="str">
        <f ca="1">IF(E46="","",IF($B$3=Refs!$B$17,RevLab!F47,IF(AND(B$3="Last",H46="Zero"),G46,IF(B$3="Last",H46,IF(B$3="2nd last","",IF(AND(B$3="Opposite",H46="Zero"),G46,IF(AND(B$3="Opposite",H46="Red"),"Black",IF(AND(B$3="Opposite",H46="Black"),"Red",IF(AND(B$3="Opposite",H46="Odd"),"Even",IF(AND(B$3="Opposite",H46="Even"),"Odd",IF(AND(B$3="Opposite",H46="High"),"Low",IF(AND(B$3="Opposite",H46="Low"),"High",IF(COUNTIF(Refs!$E$5:$I$6,B$3)=1,RevLab!B$3,"")))))))))))))</f>
        <v>Low</v>
      </c>
      <c r="H47" t="str">
        <f ca="1">IF(E47="","",IF(B$2="Red/Black",LOOKUP(E47,Refs!D:D,Refs!F:F),IF(B$2="High/Low",LOOKUP(E47,Refs!D:D,Refs!H:H),IF(B$2="Odd/Even",LOOKUP(E47,Refs!D:D,Refs!J:J),""))))</f>
        <v>Low</v>
      </c>
      <c r="I47">
        <f t="shared" ca="1" si="3"/>
        <v>1</v>
      </c>
      <c r="J47">
        <f ca="1">IF(E46="","",IF(G47="","",IF(AND(Q46&gt;1,O46+P46&gt;=$B$4),$B$4,IF(Q46=1,O46,O46+P46))))</f>
        <v>5</v>
      </c>
      <c r="K47">
        <f t="shared" ca="1" si="4"/>
        <v>5</v>
      </c>
      <c r="L47">
        <f t="shared" ca="1" si="5"/>
        <v>-21</v>
      </c>
      <c r="M47">
        <f t="shared" ca="1" si="6"/>
        <v>14</v>
      </c>
      <c r="N47">
        <f ca="1">IF(E46="","",IF(OR(AND($A$6="Yes",$M47&gt;$M46),AND($A$8="Yes",$O46+$P46&gt;=$B$4),AND($Q46&lt;=2,$I47=-1)),1,0))</f>
        <v>0</v>
      </c>
      <c r="O47">
        <f ca="1">IF(E47="","",R47)</f>
        <v>1</v>
      </c>
      <c r="P47">
        <f ca="1">IF(E47="","",MAX(R47:DM47))</f>
        <v>5</v>
      </c>
      <c r="Q47" s="2">
        <f ca="1">IF(E47="","",COUNTIF(R47:DM47,"&gt;0"))</f>
        <v>5</v>
      </c>
      <c r="R47" s="4">
        <f ca="1">IF(E46="","",IF($G47="",R46,IF($N47=1,LOOKUP(R$9,$A$12:$A$111,$B$12:$B$111),IF(AND($I47=-1,S$9=$Q46),"",IF($I47=-1,S46,IF($I47=1,R46))))))</f>
        <v>1</v>
      </c>
      <c r="S47">
        <f ca="1">IF($E46="","",IF($G47="",S46,IF(AND($N47=1,S$9&gt;$B$9),"",IF(AND($N47=1,S$9&lt;=$B$9),LOOKUP(S$9,$A$12:$A$111,$B$12:$B$111),IF(AND($I47=-1,T$9=$Q46),"",IF($I47=-1,T46,IF(AND($I47=1,R$9=$Q46),$K47,IF($I47=1,S46,""))))))))</f>
        <v>2</v>
      </c>
      <c r="T47">
        <f ca="1">IF($E46="","",IF($G47="",T46,IF(AND($N47=1,T$9&gt;$B$9),"",IF(AND($N47=1,T$9&lt;=$B$9),LOOKUP(T$9,$A$12:$A$111,$B$12:$B$111),IF(AND($I47=-1,U$9=$Q46),"",IF($I47=-1,U46,IF(AND($I47=1,S$9=$Q46),$K47,IF($I47=1,T46,""))))))))</f>
        <v>3</v>
      </c>
      <c r="U47">
        <f ca="1">IF($E46="","",IF($G47="",U46,IF(AND($N47=1,U$9&gt;$B$9),"",IF(AND($N47=1,U$9&lt;=$B$9),LOOKUP(U$9,$A$12:$A$111,$B$12:$B$111),IF(AND($I47=-1,V$9=$Q46),"",IF($I47=-1,V46,IF(AND($I47=1,T$9=$Q46),$K47,IF($I47=1,U46,""))))))))</f>
        <v>4</v>
      </c>
      <c r="V47">
        <f ca="1">IF($E46="","",IF($G47="",V46,IF(AND($N47=1,V$9&gt;$B$9),"",IF(AND($N47=1,V$9&lt;=$B$9),LOOKUP(V$9,$A$12:$A$111,$B$12:$B$111),IF(AND($I47=-1,W$9=$Q46),"",IF($I47=-1,W46,IF(AND($I47=1,U$9=$Q46),$K47,IF($I47=1,V46,""))))))))</f>
        <v>5</v>
      </c>
      <c r="W47" t="str">
        <f ca="1">IF($E46="","",IF($G47="",W46,IF(AND($N47=1,W$9&gt;$B$9),"",IF(AND($N47=1,W$9&lt;=$B$9),LOOKUP(W$9,$A$12:$A$111,$B$12:$B$111),IF(AND($I47=-1,X$9=$Q46),"",IF($I47=-1,X46,IF(AND($I47=1,V$9=$Q46),$K47,IF($I47=1,W46,""))))))))</f>
        <v/>
      </c>
      <c r="X47" t="str">
        <f ca="1">IF($E46="","",IF($G47="",X46,IF(AND($N47=1,X$9&gt;$B$9),"",IF(AND($N47=1,X$9&lt;=$B$9),LOOKUP(X$9,$A$12:$A$111,$B$12:$B$111),IF(AND($I47=-1,Y$9=$Q46),"",IF($I47=-1,Y46,IF(AND($I47=1,W$9=$Q46),$K47,IF($I47=1,X46,""))))))))</f>
        <v/>
      </c>
      <c r="Y47" t="str">
        <f ca="1">IF($E46="","",IF($G47="",Y46,IF(AND($N47=1,Y$9&gt;$B$9),"",IF(AND($N47=1,Y$9&lt;=$B$9),LOOKUP(Y$9,$A$12:$A$111,$B$12:$B$111),IF(AND($I47=-1,Z$9=$Q46),"",IF($I47=-1,Z46,IF(AND($I47=1,X$9=$Q46),$K47,IF($I47=1,Y46,""))))))))</f>
        <v/>
      </c>
      <c r="Z47" t="str">
        <f ca="1">IF($E46="","",IF($G47="",Z46,IF(AND($N47=1,Z$9&gt;$B$9),"",IF(AND($N47=1,Z$9&lt;=$B$9),LOOKUP(Z$9,$A$12:$A$111,$B$12:$B$111),IF(AND($I47=-1,AA$9=$Q46),"",IF($I47=-1,AA46,IF(AND($I47=1,Y$9=$Q46),$K47,IF($I47=1,Z46,""))))))))</f>
        <v/>
      </c>
      <c r="AA47" t="str">
        <f ca="1">IF($E46="","",IF($G47="",AA46,IF(AND($N47=1,AA$9&gt;$B$9),"",IF(AND($N47=1,AA$9&lt;=$B$9),LOOKUP(AA$9,$A$12:$A$111,$B$12:$B$111),IF(AND($I47=-1,AB$9=$Q46),"",IF($I47=-1,AB46,IF(AND($I47=1,Z$9=$Q46),$K47,IF($I47=1,AA46,""))))))))</f>
        <v/>
      </c>
      <c r="AB47" t="str">
        <f ca="1">IF($E46="","",IF($G47="",AB46,IF(AND($N47=1,AB$9&gt;$B$9),"",IF(AND($N47=1,AB$9&lt;=$B$9),LOOKUP(AB$9,$A$12:$A$111,$B$12:$B$111),IF(AND($I47=-1,AC$9=$Q46),"",IF($I47=-1,AC46,IF(AND($I47=1,AA$9=$Q46),$K47,IF($I47=1,AB46,""))))))))</f>
        <v/>
      </c>
      <c r="AC47" t="str">
        <f ca="1">IF($E46="","",IF($G47="",AC46,IF(AND($N47=1,AC$9&gt;$B$9),"",IF(AND($N47=1,AC$9&lt;=$B$9),LOOKUP(AC$9,$A$12:$A$111,$B$12:$B$111),IF(AND($I47=-1,AD$9=$Q46),"",IF($I47=-1,AD46,IF(AND($I47=1,AB$9=$Q46),$K47,IF($I47=1,AC46,""))))))))</f>
        <v/>
      </c>
      <c r="AD47" t="str">
        <f ca="1">IF($E46="","",IF($G47="",AD46,IF(AND($N47=1,AD$9&gt;$B$9),"",IF(AND($N47=1,AD$9&lt;=$B$9),LOOKUP(AD$9,$A$12:$A$111,$B$12:$B$111),IF(AND($I47=-1,AE$9=$Q46),"",IF($I47=-1,AE46,IF(AND($I47=1,AC$9=$Q46),$K47,IF($I47=1,AD46,""))))))))</f>
        <v/>
      </c>
      <c r="AE47" t="str">
        <f ca="1">IF($E46="","",IF($G47="",AE46,IF(AND($N47=1,AE$9&gt;$B$9),"",IF(AND($N47=1,AE$9&lt;=$B$9),LOOKUP(AE$9,$A$12:$A$111,$B$12:$B$111),IF(AND($I47=-1,AF$9=$Q46),"",IF($I47=-1,AF46,IF(AND($I47=1,AD$9=$Q46),$K47,IF($I47=1,AE46,""))))))))</f>
        <v/>
      </c>
      <c r="AF47" t="str">
        <f ca="1">IF($E46="","",IF($G47="",AF46,IF(AND($N47=1,AF$9&gt;$B$9),"",IF(AND($N47=1,AF$9&lt;=$B$9),LOOKUP(AF$9,$A$12:$A$111,$B$12:$B$111),IF(AND($I47=-1,AG$9=$Q46),"",IF($I47=-1,AG46,IF(AND($I47=1,AE$9=$Q46),$K47,IF($I47=1,AF46,""))))))))</f>
        <v/>
      </c>
      <c r="AG47" t="str">
        <f ca="1">IF($E46="","",IF($G47="",AG46,IF(AND($N47=1,AG$9&gt;$B$9),"",IF(AND($N47=1,AG$9&lt;=$B$9),LOOKUP(AG$9,$A$12:$A$111,$B$12:$B$111),IF(AND($I47=-1,AH$9=$Q46),"",IF($I47=-1,AH46,IF(AND($I47=1,AF$9=$Q46),$K47,IF($I47=1,AG46,""))))))))</f>
        <v/>
      </c>
      <c r="AH47" t="str">
        <f ca="1">IF($E46="","",IF($G47="",AH46,IF(AND($N47=1,AH$9&gt;$B$9),"",IF(AND($N47=1,AH$9&lt;=$B$9),LOOKUP(AH$9,$A$12:$A$111,$B$12:$B$111),IF(AND($I47=-1,AI$9=$Q46),"",IF($I47=-1,AI46,IF(AND($I47=1,AG$9=$Q46),$K47,IF($I47=1,AH46,""))))))))</f>
        <v/>
      </c>
      <c r="AI47" t="str">
        <f ca="1">IF($E46="","",IF($G47="",AI46,IF(AND($N47=1,AI$9&gt;$B$9),"",IF(AND($N47=1,AI$9&lt;=$B$9),LOOKUP(AI$9,$A$12:$A$111,$B$12:$B$111),IF(AND($I47=-1,AJ$9=$Q46),"",IF($I47=-1,AJ46,IF(AND($I47=1,AH$9=$Q46),$K47,IF($I47=1,AI46,""))))))))</f>
        <v/>
      </c>
      <c r="AJ47" t="str">
        <f ca="1">IF($E46="","",IF($G47="",AJ46,IF(AND($N47=1,AJ$9&gt;$B$9),"",IF(AND($N47=1,AJ$9&lt;=$B$9),LOOKUP(AJ$9,$A$12:$A$111,$B$12:$B$111),IF(AND($I47=-1,AK$9=$Q46),"",IF($I47=-1,AK46,IF(AND($I47=1,AI$9=$Q46),$K47,IF($I47=1,AJ46,""))))))))</f>
        <v/>
      </c>
      <c r="AK47" t="str">
        <f ca="1">IF($E46="","",IF($G47="",AK46,IF(AND($N47=1,AK$9&gt;$B$9),"",IF(AND($N47=1,AK$9&lt;=$B$9),LOOKUP(AK$9,$A$12:$A$111,$B$12:$B$111),IF(AND($I47=-1,AL$9=$Q46),"",IF($I47=-1,AL46,IF(AND($I47=1,AJ$9=$Q46),$K47,IF($I47=1,AK46,""))))))))</f>
        <v/>
      </c>
      <c r="AL47" t="str">
        <f ca="1">IF($E46="","",IF($G47="",AL46,IF(AND($N47=1,AL$9&gt;$B$9),"",IF(AND($N47=1,AL$9&lt;=$B$9),LOOKUP(AL$9,$A$12:$A$111,$B$12:$B$111),IF(AND($I47=-1,AM$9=$Q46),"",IF($I47=-1,AM46,IF(AND($I47=1,AK$9=$Q46),$K47,IF($I47=1,AL46,""))))))))</f>
        <v/>
      </c>
      <c r="AM47" t="str">
        <f ca="1">IF($E46="","",IF($G47="",AM46,IF(AND($N47=1,AM$9&gt;$B$9),"",IF(AND($N47=1,AM$9&lt;=$B$9),LOOKUP(AM$9,$A$12:$A$111,$B$12:$B$111),IF(AND($I47=-1,AN$9=$Q46),"",IF($I47=-1,AN46,IF(AND($I47=1,AL$9=$Q46),$K47,IF($I47=1,AM46,""))))))))</f>
        <v/>
      </c>
      <c r="AN47" t="str">
        <f ca="1">IF($E46="","",IF($G47="",AN46,IF(AND($N47=1,AN$9&gt;$B$9),"",IF(AND($N47=1,AN$9&lt;=$B$9),LOOKUP(AN$9,$A$12:$A$111,$B$12:$B$111),IF(AND($I47=-1,AO$9=$Q46),"",IF($I47=-1,AO46,IF(AND($I47=1,AM$9=$Q46),$K47,IF($I47=1,AN46,""))))))))</f>
        <v/>
      </c>
      <c r="AO47" t="str">
        <f ca="1">IF($E46="","",IF($G47="",AO46,IF(AND($N47=1,AO$9&gt;$B$9),"",IF(AND($N47=1,AO$9&lt;=$B$9),LOOKUP(AO$9,$A$12:$A$111,$B$12:$B$111),IF(AND($I47=-1,AP$9=$Q46),"",IF($I47=-1,AP46,IF(AND($I47=1,AN$9=$Q46),$K47,IF($I47=1,AO46,""))))))))</f>
        <v/>
      </c>
      <c r="AP47" t="str">
        <f ca="1">IF($E46="","",IF($G47="",AP46,IF(AND($N47=1,AP$9&gt;$B$9),"",IF(AND($N47=1,AP$9&lt;=$B$9),LOOKUP(AP$9,$A$12:$A$111,$B$12:$B$111),IF(AND($I47=-1,AQ$9=$Q46),"",IF($I47=-1,AQ46,IF(AND($I47=1,AO$9=$Q46),$K47,IF($I47=1,AP46,""))))))))</f>
        <v/>
      </c>
      <c r="AQ47" t="str">
        <f ca="1">IF($E46="","",IF($G47="",AQ46,IF(AND($N47=1,AQ$9&gt;$B$9),"",IF(AND($N47=1,AQ$9&lt;=$B$9),LOOKUP(AQ$9,$A$12:$A$111,$B$12:$B$111),IF(AND($I47=-1,AR$9=$Q46),"",IF($I47=-1,AR46,IF(AND($I47=1,AP$9=$Q46),$K47,IF($I47=1,AQ46,""))))))))</f>
        <v/>
      </c>
      <c r="AR47" t="str">
        <f ca="1">IF($E46="","",IF($G47="",AR46,IF(AND($N47=1,AR$9&gt;$B$9),"",IF(AND($N47=1,AR$9&lt;=$B$9),LOOKUP(AR$9,$A$12:$A$111,$B$12:$B$111),IF(AND($I47=-1,AS$9=$Q46),"",IF($I47=-1,AS46,IF(AND($I47=1,AQ$9=$Q46),$K47,IF($I47=1,AR46,""))))))))</f>
        <v/>
      </c>
      <c r="AS47" t="str">
        <f ca="1">IF($E46="","",IF($G47="",AS46,IF(AND($N47=1,AS$9&gt;$B$9),"",IF(AND($N47=1,AS$9&lt;=$B$9),LOOKUP(AS$9,$A$12:$A$111,$B$12:$B$111),IF(AND($I47=-1,AT$9=$Q46),"",IF($I47=-1,AT46,IF(AND($I47=1,AR$9=$Q46),$K47,IF($I47=1,AS46,""))))))))</f>
        <v/>
      </c>
      <c r="AT47" t="str">
        <f ca="1">IF($E46="","",IF($G47="",AT46,IF(AND($N47=1,AT$9&gt;$B$9),"",IF(AND($N47=1,AT$9&lt;=$B$9),LOOKUP(AT$9,$A$12:$A$111,$B$12:$B$111),IF(AND($I47=-1,AU$9=$Q46),"",IF($I47=-1,AU46,IF(AND($I47=1,AS$9=$Q46),$K47,IF($I47=1,AT46,""))))))))</f>
        <v/>
      </c>
      <c r="AU47" t="str">
        <f ca="1">IF($E46="","",IF($G47="",AU46,IF(AND($N47=1,AU$9&gt;$B$9),"",IF(AND($N47=1,AU$9&lt;=$B$9),LOOKUP(AU$9,$A$12:$A$111,$B$12:$B$111),IF(AND($I47=-1,AV$9=$Q46),"",IF($I47=-1,AV46,IF(AND($I47=1,AT$9=$Q46),$K47,IF($I47=1,AU46,""))))))))</f>
        <v/>
      </c>
      <c r="AV47" t="str">
        <f ca="1">IF($E46="","",IF($G47="",AV46,IF(AND($N47=1,AV$9&gt;$B$9),"",IF(AND($N47=1,AV$9&lt;=$B$9),LOOKUP(AV$9,$A$12:$A$111,$B$12:$B$111),IF(AND($I47=-1,AW$9=$Q46),"",IF($I47=-1,AW46,IF(AND($I47=1,AU$9=$Q46),$K47,IF($I47=1,AV46,""))))))))</f>
        <v/>
      </c>
      <c r="AW47" t="str">
        <f ca="1">IF($E46="","",IF($G47="",AW46,IF(AND($N47=1,AW$9&gt;$B$9),"",IF(AND($N47=1,AW$9&lt;=$B$9),LOOKUP(AW$9,$A$12:$A$111,$B$12:$B$111),IF(AND($I47=-1,AX$9=$Q46),"",IF($I47=-1,AX46,IF(AND($I47=1,AV$9=$Q46),$K47,IF($I47=1,AW46,""))))))))</f>
        <v/>
      </c>
      <c r="AX47" t="str">
        <f ca="1">IF($E46="","",IF($G47="",AX46,IF(AND($N47=1,AX$9&gt;$B$9),"",IF(AND($N47=1,AX$9&lt;=$B$9),LOOKUP(AX$9,$A$12:$A$111,$B$12:$B$111),IF(AND($I47=-1,AY$9=$Q46),"",IF($I47=-1,AY46,IF(AND($I47=1,AW$9=$Q46),$K47,IF($I47=1,AX46,""))))))))</f>
        <v/>
      </c>
      <c r="AY47" t="str">
        <f ca="1">IF($E46="","",IF($G47="",AY46,IF(AND($N47=1,AY$9&gt;$B$9),"",IF(AND($N47=1,AY$9&lt;=$B$9),LOOKUP(AY$9,$A$12:$A$111,$B$12:$B$111),IF(AND($I47=-1,AZ$9=$Q46),"",IF($I47=-1,AZ46,IF(AND($I47=1,AX$9=$Q46),$K47,IF($I47=1,AY46,""))))))))</f>
        <v/>
      </c>
      <c r="AZ47" t="str">
        <f ca="1">IF($E46="","",IF($G47="",AZ46,IF(AND($N47=1,AZ$9&gt;$B$9),"",IF(AND($N47=1,AZ$9&lt;=$B$9),LOOKUP(AZ$9,$A$12:$A$111,$B$12:$B$111),IF(AND($I47=-1,BA$9=$Q46),"",IF($I47=-1,BA46,IF(AND($I47=1,AY$9=$Q46),$K47,IF($I47=1,AZ46,""))))))))</f>
        <v/>
      </c>
      <c r="BA47" t="str">
        <f ca="1">IF($E46="","",IF($G47="",BA46,IF(AND($N47=1,BA$9&gt;$B$9),"",IF(AND($N47=1,BA$9&lt;=$B$9),LOOKUP(BA$9,$A$12:$A$111,$B$12:$B$111),IF(AND($I47=-1,BB$9=$Q46),"",IF($I47=-1,BB46,IF(AND($I47=1,AZ$9=$Q46),$K47,IF($I47=1,BA46,""))))))))</f>
        <v/>
      </c>
      <c r="BB47" t="str">
        <f ca="1">IF($E46="","",IF($G47="",BB46,IF(AND($N47=1,BB$9&gt;$B$9),"",IF(AND($N47=1,BB$9&lt;=$B$9),LOOKUP(BB$9,$A$12:$A$111,$B$12:$B$111),IF(AND($I47=-1,BC$9=$Q46),"",IF($I47=-1,BC46,IF(AND($I47=1,BA$9=$Q46),$K47,IF($I47=1,BB46,""))))))))</f>
        <v/>
      </c>
      <c r="BC47" t="str">
        <f ca="1">IF($E46="","",IF($G47="",BC46,IF(AND($N47=1,BC$9&gt;$B$9),"",IF(AND($N47=1,BC$9&lt;=$B$9),LOOKUP(BC$9,$A$12:$A$111,$B$12:$B$111),IF(AND($I47=-1,BD$9=$Q46),"",IF($I47=-1,BD46,IF(AND($I47=1,BB$9=$Q46),$K47,IF($I47=1,BC46,""))))))))</f>
        <v/>
      </c>
      <c r="BD47" t="str">
        <f ca="1">IF($E46="","",IF($G47="",BD46,IF(AND($N47=1,BD$9&gt;$B$9),"",IF(AND($N47=1,BD$9&lt;=$B$9),LOOKUP(BD$9,$A$12:$A$111,$B$12:$B$111),IF(AND($I47=-1,BE$9=$Q46),"",IF($I47=-1,BE46,IF(AND($I47=1,BC$9=$Q46),$K47,IF($I47=1,BD46,""))))))))</f>
        <v/>
      </c>
      <c r="BE47" t="str">
        <f ca="1">IF($E46="","",IF($G47="",BE46,IF(AND($N47=1,BE$9&gt;$B$9),"",IF(AND($N47=1,BE$9&lt;=$B$9),LOOKUP(BE$9,$A$12:$A$111,$B$12:$B$111),IF(AND($I47=-1,BF$9=$Q46),"",IF($I47=-1,BF46,IF(AND($I47=1,BD$9=$Q46),$K47,IF($I47=1,BE46,""))))))))</f>
        <v/>
      </c>
      <c r="BF47" t="str">
        <f ca="1">IF($E46="","",IF($G47="",BF46,IF(AND($N47=1,BF$9&gt;$B$9),"",IF(AND($N47=1,BF$9&lt;=$B$9),LOOKUP(BF$9,$A$12:$A$111,$B$12:$B$111),IF(AND($I47=-1,BG$9=$Q46),"",IF($I47=-1,BG46,IF(AND($I47=1,BE$9=$Q46),$K47,IF($I47=1,BF46,""))))))))</f>
        <v/>
      </c>
      <c r="BG47" t="str">
        <f ca="1">IF($E46="","",IF($G47="",BG46,IF(AND($N47=1,BG$9&gt;$B$9),"",IF(AND($N47=1,BG$9&lt;=$B$9),LOOKUP(BG$9,$A$12:$A$111,$B$12:$B$111),IF(AND($I47=-1,BH$9=$Q46),"",IF($I47=-1,BH46,IF(AND($I47=1,BF$9=$Q46),$K47,IF($I47=1,BG46,""))))))))</f>
        <v/>
      </c>
      <c r="BH47" t="str">
        <f ca="1">IF($E46="","",IF($G47="",BH46,IF(AND($N47=1,BH$9&gt;$B$9),"",IF(AND($N47=1,BH$9&lt;=$B$9),LOOKUP(BH$9,$A$12:$A$111,$B$12:$B$111),IF(AND($I47=-1,BI$9=$Q46),"",IF($I47=-1,BI46,IF(AND($I47=1,BG$9=$Q46),$K47,IF($I47=1,BH46,""))))))))</f>
        <v/>
      </c>
      <c r="BI47" t="str">
        <f ca="1">IF($E46="","",IF($G47="",BI46,IF(AND($N47=1,BI$9&gt;$B$9),"",IF(AND($N47=1,BI$9&lt;=$B$9),LOOKUP(BI$9,$A$12:$A$111,$B$12:$B$111),IF(AND($I47=-1,BJ$9=$Q46),"",IF($I47=-1,BJ46,IF(AND($I47=1,BH$9=$Q46),$K47,IF($I47=1,BI46,""))))))))</f>
        <v/>
      </c>
      <c r="BJ47" t="str">
        <f ca="1">IF($E46="","",IF($G47="",BJ46,IF(AND($N47=1,BJ$9&gt;$B$9),"",IF(AND($N47=1,BJ$9&lt;=$B$9),LOOKUP(BJ$9,$A$12:$A$111,$B$12:$B$111),IF(AND($I47=-1,BK$9=$Q46),"",IF($I47=-1,BK46,IF(AND($I47=1,BI$9=$Q46),$K47,IF($I47=1,BJ46,""))))))))</f>
        <v/>
      </c>
      <c r="BK47" t="str">
        <f ca="1">IF($E46="","",IF($G47="",BK46,IF(AND($N47=1,BK$9&gt;$B$9),"",IF(AND($N47=1,BK$9&lt;=$B$9),LOOKUP(BK$9,$A$12:$A$111,$B$12:$B$111),IF(AND($I47=-1,BL$9=$Q46),"",IF($I47=-1,BL46,IF(AND($I47=1,BJ$9=$Q46),$K47,IF($I47=1,BK46,""))))))))</f>
        <v/>
      </c>
      <c r="BL47" t="str">
        <f ca="1">IF($E46="","",IF($G47="",BL46,IF(AND($N47=1,BL$9&gt;$B$9),"",IF(AND($N47=1,BL$9&lt;=$B$9),LOOKUP(BL$9,$A$12:$A$111,$B$12:$B$111),IF(AND($I47=-1,BM$9=$Q46),"",IF($I47=-1,BM46,IF(AND($I47=1,BK$9=$Q46),$K47,IF($I47=1,BL46,""))))))))</f>
        <v/>
      </c>
      <c r="BM47" t="str">
        <f ca="1">IF($E46="","",IF($G47="",BM46,IF(AND($N47=1,BM$9&gt;$B$9),"",IF(AND($N47=1,BM$9&lt;=$B$9),LOOKUP(BM$9,$A$12:$A$111,$B$12:$B$111),IF(AND($I47=-1,BN$9=$Q46),"",IF($I47=-1,BN46,IF(AND($I47=1,BL$9=$Q46),$K47,IF($I47=1,BM46,""))))))))</f>
        <v/>
      </c>
      <c r="BN47" t="str">
        <f ca="1">IF($E46="","",IF($G47="",BN46,IF(AND($N47=1,BN$9&gt;$B$9),"",IF(AND($N47=1,BN$9&lt;=$B$9),LOOKUP(BN$9,$A$12:$A$111,$B$12:$B$111),IF(AND($I47=-1,BO$9=$Q46),"",IF($I47=-1,BO46,IF(AND($I47=1,BM$9=$Q46),$K47,IF($I47=1,BN46,""))))))))</f>
        <v/>
      </c>
      <c r="BO47" t="str">
        <f ca="1">IF($E46="","",IF($G47="",BO46,IF(AND($N47=1,BO$9&gt;$B$9),"",IF(AND($N47=1,BO$9&lt;=$B$9),LOOKUP(BO$9,$A$12:$A$111,$B$12:$B$111),IF(AND($I47=-1,BP$9=$Q46),"",IF($I47=-1,BP46,IF(AND($I47=1,BN$9=$Q46),$K47,IF($I47=1,BO46,""))))))))</f>
        <v/>
      </c>
    </row>
    <row r="48" spans="4:67" x14ac:dyDescent="0.25">
      <c r="D48" s="4">
        <v>38</v>
      </c>
      <c r="E48" s="1">
        <f t="shared" ca="1" si="2"/>
        <v>3</v>
      </c>
      <c r="G48" t="str">
        <f ca="1">IF(E47="","",IF($B$3=Refs!$B$17,RevLab!F48,IF(AND(B$3="Last",H47="Zero"),G47,IF(B$3="Last",H47,IF(B$3="2nd last","",IF(AND(B$3="Opposite",H47="Zero"),G47,IF(AND(B$3="Opposite",H47="Red"),"Black",IF(AND(B$3="Opposite",H47="Black"),"Red",IF(AND(B$3="Opposite",H47="Odd"),"Even",IF(AND(B$3="Opposite",H47="Even"),"Odd",IF(AND(B$3="Opposite",H47="High"),"Low",IF(AND(B$3="Opposite",H47="Low"),"High",IF(COUNTIF(Refs!$E$5:$I$6,B$3)=1,RevLab!B$3,"")))))))))))))</f>
        <v>Low</v>
      </c>
      <c r="H48" t="str">
        <f ca="1">IF(E48="","",IF(B$2="Red/Black",LOOKUP(E48,Refs!D:D,Refs!F:F),IF(B$2="High/Low",LOOKUP(E48,Refs!D:D,Refs!H:H),IF(B$2="Odd/Even",LOOKUP(E48,Refs!D:D,Refs!J:J),""))))</f>
        <v>Low</v>
      </c>
      <c r="I48">
        <f t="shared" ca="1" si="3"/>
        <v>1</v>
      </c>
      <c r="J48">
        <f ca="1">IF(E47="","",IF(G48="","",IF(AND(Q47&gt;1,O47+P47&gt;=$B$4),$B$4,IF(Q47=1,O47,O47+P47))))</f>
        <v>6</v>
      </c>
      <c r="K48">
        <f t="shared" ca="1" si="4"/>
        <v>6</v>
      </c>
      <c r="L48">
        <f t="shared" ca="1" si="5"/>
        <v>-15</v>
      </c>
      <c r="M48">
        <f t="shared" ca="1" si="6"/>
        <v>14</v>
      </c>
      <c r="N48">
        <f ca="1">IF(E47="","",IF(OR(AND($A$6="Yes",$M48&gt;$M47),AND($A$8="Yes",$O47+$P47&gt;=$B$4),AND($Q47&lt;=2,$I48=-1)),1,0))</f>
        <v>0</v>
      </c>
      <c r="O48">
        <f ca="1">IF(E48="","",R48)</f>
        <v>1</v>
      </c>
      <c r="P48">
        <f ca="1">IF(E48="","",MAX(R48:DM48))</f>
        <v>6</v>
      </c>
      <c r="Q48" s="2">
        <f ca="1">IF(E48="","",COUNTIF(R48:DM48,"&gt;0"))</f>
        <v>6</v>
      </c>
      <c r="R48" s="4">
        <f ca="1">IF(E47="","",IF($G48="",R47,IF($N48=1,LOOKUP(R$9,$A$12:$A$111,$B$12:$B$111),IF(AND($I48=-1,S$9=$Q47),"",IF($I48=-1,S47,IF($I48=1,R47))))))</f>
        <v>1</v>
      </c>
      <c r="S48">
        <f ca="1">IF($E47="","",IF($G48="",S47,IF(AND($N48=1,S$9&gt;$B$9),"",IF(AND($N48=1,S$9&lt;=$B$9),LOOKUP(S$9,$A$12:$A$111,$B$12:$B$111),IF(AND($I48=-1,T$9=$Q47),"",IF($I48=-1,T47,IF(AND($I48=1,R$9=$Q47),$K48,IF($I48=1,S47,""))))))))</f>
        <v>2</v>
      </c>
      <c r="T48">
        <f ca="1">IF($E47="","",IF($G48="",T47,IF(AND($N48=1,T$9&gt;$B$9),"",IF(AND($N48=1,T$9&lt;=$B$9),LOOKUP(T$9,$A$12:$A$111,$B$12:$B$111),IF(AND($I48=-1,U$9=$Q47),"",IF($I48=-1,U47,IF(AND($I48=1,S$9=$Q47),$K48,IF($I48=1,T47,""))))))))</f>
        <v>3</v>
      </c>
      <c r="U48">
        <f ca="1">IF($E47="","",IF($G48="",U47,IF(AND($N48=1,U$9&gt;$B$9),"",IF(AND($N48=1,U$9&lt;=$B$9),LOOKUP(U$9,$A$12:$A$111,$B$12:$B$111),IF(AND($I48=-1,V$9=$Q47),"",IF($I48=-1,V47,IF(AND($I48=1,T$9=$Q47),$K48,IF($I48=1,U47,""))))))))</f>
        <v>4</v>
      </c>
      <c r="V48">
        <f ca="1">IF($E47="","",IF($G48="",V47,IF(AND($N48=1,V$9&gt;$B$9),"",IF(AND($N48=1,V$9&lt;=$B$9),LOOKUP(V$9,$A$12:$A$111,$B$12:$B$111),IF(AND($I48=-1,W$9=$Q47),"",IF($I48=-1,W47,IF(AND($I48=1,U$9=$Q47),$K48,IF($I48=1,V47,""))))))))</f>
        <v>5</v>
      </c>
      <c r="W48">
        <f ca="1">IF($E47="","",IF($G48="",W47,IF(AND($N48=1,W$9&gt;$B$9),"",IF(AND($N48=1,W$9&lt;=$B$9),LOOKUP(W$9,$A$12:$A$111,$B$12:$B$111),IF(AND($I48=-1,X$9=$Q47),"",IF($I48=-1,X47,IF(AND($I48=1,V$9=$Q47),$K48,IF($I48=1,W47,""))))))))</f>
        <v>6</v>
      </c>
      <c r="X48" t="str">
        <f ca="1">IF($E47="","",IF($G48="",X47,IF(AND($N48=1,X$9&gt;$B$9),"",IF(AND($N48=1,X$9&lt;=$B$9),LOOKUP(X$9,$A$12:$A$111,$B$12:$B$111),IF(AND($I48=-1,Y$9=$Q47),"",IF($I48=-1,Y47,IF(AND($I48=1,W$9=$Q47),$K48,IF($I48=1,X47,""))))))))</f>
        <v/>
      </c>
      <c r="Y48" t="str">
        <f ca="1">IF($E47="","",IF($G48="",Y47,IF(AND($N48=1,Y$9&gt;$B$9),"",IF(AND($N48=1,Y$9&lt;=$B$9),LOOKUP(Y$9,$A$12:$A$111,$B$12:$B$111),IF(AND($I48=-1,Z$9=$Q47),"",IF($I48=-1,Z47,IF(AND($I48=1,X$9=$Q47),$K48,IF($I48=1,Y47,""))))))))</f>
        <v/>
      </c>
      <c r="Z48" t="str">
        <f ca="1">IF($E47="","",IF($G48="",Z47,IF(AND($N48=1,Z$9&gt;$B$9),"",IF(AND($N48=1,Z$9&lt;=$B$9),LOOKUP(Z$9,$A$12:$A$111,$B$12:$B$111),IF(AND($I48=-1,AA$9=$Q47),"",IF($I48=-1,AA47,IF(AND($I48=1,Y$9=$Q47),$K48,IF($I48=1,Z47,""))))))))</f>
        <v/>
      </c>
      <c r="AA48" t="str">
        <f ca="1">IF($E47="","",IF($G48="",AA47,IF(AND($N48=1,AA$9&gt;$B$9),"",IF(AND($N48=1,AA$9&lt;=$B$9),LOOKUP(AA$9,$A$12:$A$111,$B$12:$B$111),IF(AND($I48=-1,AB$9=$Q47),"",IF($I48=-1,AB47,IF(AND($I48=1,Z$9=$Q47),$K48,IF($I48=1,AA47,""))))))))</f>
        <v/>
      </c>
      <c r="AB48" t="str">
        <f ca="1">IF($E47="","",IF($G48="",AB47,IF(AND($N48=1,AB$9&gt;$B$9),"",IF(AND($N48=1,AB$9&lt;=$B$9),LOOKUP(AB$9,$A$12:$A$111,$B$12:$B$111),IF(AND($I48=-1,AC$9=$Q47),"",IF($I48=-1,AC47,IF(AND($I48=1,AA$9=$Q47),$K48,IF($I48=1,AB47,""))))))))</f>
        <v/>
      </c>
      <c r="AC48" t="str">
        <f ca="1">IF($E47="","",IF($G48="",AC47,IF(AND($N48=1,AC$9&gt;$B$9),"",IF(AND($N48=1,AC$9&lt;=$B$9),LOOKUP(AC$9,$A$12:$A$111,$B$12:$B$111),IF(AND($I48=-1,AD$9=$Q47),"",IF($I48=-1,AD47,IF(AND($I48=1,AB$9=$Q47),$K48,IF($I48=1,AC47,""))))))))</f>
        <v/>
      </c>
      <c r="AD48" t="str">
        <f ca="1">IF($E47="","",IF($G48="",AD47,IF(AND($N48=1,AD$9&gt;$B$9),"",IF(AND($N48=1,AD$9&lt;=$B$9),LOOKUP(AD$9,$A$12:$A$111,$B$12:$B$111),IF(AND($I48=-1,AE$9=$Q47),"",IF($I48=-1,AE47,IF(AND($I48=1,AC$9=$Q47),$K48,IF($I48=1,AD47,""))))))))</f>
        <v/>
      </c>
      <c r="AE48" t="str">
        <f ca="1">IF($E47="","",IF($G48="",AE47,IF(AND($N48=1,AE$9&gt;$B$9),"",IF(AND($N48=1,AE$9&lt;=$B$9),LOOKUP(AE$9,$A$12:$A$111,$B$12:$B$111),IF(AND($I48=-1,AF$9=$Q47),"",IF($I48=-1,AF47,IF(AND($I48=1,AD$9=$Q47),$K48,IF($I48=1,AE47,""))))))))</f>
        <v/>
      </c>
      <c r="AF48" t="str">
        <f ca="1">IF($E47="","",IF($G48="",AF47,IF(AND($N48=1,AF$9&gt;$B$9),"",IF(AND($N48=1,AF$9&lt;=$B$9),LOOKUP(AF$9,$A$12:$A$111,$B$12:$B$111),IF(AND($I48=-1,AG$9=$Q47),"",IF($I48=-1,AG47,IF(AND($I48=1,AE$9=$Q47),$K48,IF($I48=1,AF47,""))))))))</f>
        <v/>
      </c>
      <c r="AG48" t="str">
        <f ca="1">IF($E47="","",IF($G48="",AG47,IF(AND($N48=1,AG$9&gt;$B$9),"",IF(AND($N48=1,AG$9&lt;=$B$9),LOOKUP(AG$9,$A$12:$A$111,$B$12:$B$111),IF(AND($I48=-1,AH$9=$Q47),"",IF($I48=-1,AH47,IF(AND($I48=1,AF$9=$Q47),$K48,IF($I48=1,AG47,""))))))))</f>
        <v/>
      </c>
      <c r="AH48" t="str">
        <f ca="1">IF($E47="","",IF($G48="",AH47,IF(AND($N48=1,AH$9&gt;$B$9),"",IF(AND($N48=1,AH$9&lt;=$B$9),LOOKUP(AH$9,$A$12:$A$111,$B$12:$B$111),IF(AND($I48=-1,AI$9=$Q47),"",IF($I48=-1,AI47,IF(AND($I48=1,AG$9=$Q47),$K48,IF($I48=1,AH47,""))))))))</f>
        <v/>
      </c>
      <c r="AI48" t="str">
        <f ca="1">IF($E47="","",IF($G48="",AI47,IF(AND($N48=1,AI$9&gt;$B$9),"",IF(AND($N48=1,AI$9&lt;=$B$9),LOOKUP(AI$9,$A$12:$A$111,$B$12:$B$111),IF(AND($I48=-1,AJ$9=$Q47),"",IF($I48=-1,AJ47,IF(AND($I48=1,AH$9=$Q47),$K48,IF($I48=1,AI47,""))))))))</f>
        <v/>
      </c>
      <c r="AJ48" t="str">
        <f ca="1">IF($E47="","",IF($G48="",AJ47,IF(AND($N48=1,AJ$9&gt;$B$9),"",IF(AND($N48=1,AJ$9&lt;=$B$9),LOOKUP(AJ$9,$A$12:$A$111,$B$12:$B$111),IF(AND($I48=-1,AK$9=$Q47),"",IF($I48=-1,AK47,IF(AND($I48=1,AI$9=$Q47),$K48,IF($I48=1,AJ47,""))))))))</f>
        <v/>
      </c>
      <c r="AK48" t="str">
        <f ca="1">IF($E47="","",IF($G48="",AK47,IF(AND($N48=1,AK$9&gt;$B$9),"",IF(AND($N48=1,AK$9&lt;=$B$9),LOOKUP(AK$9,$A$12:$A$111,$B$12:$B$111),IF(AND($I48=-1,AL$9=$Q47),"",IF($I48=-1,AL47,IF(AND($I48=1,AJ$9=$Q47),$K48,IF($I48=1,AK47,""))))))))</f>
        <v/>
      </c>
      <c r="AL48" t="str">
        <f ca="1">IF($E47="","",IF($G48="",AL47,IF(AND($N48=1,AL$9&gt;$B$9),"",IF(AND($N48=1,AL$9&lt;=$B$9),LOOKUP(AL$9,$A$12:$A$111,$B$12:$B$111),IF(AND($I48=-1,AM$9=$Q47),"",IF($I48=-1,AM47,IF(AND($I48=1,AK$9=$Q47),$K48,IF($I48=1,AL47,""))))))))</f>
        <v/>
      </c>
      <c r="AM48" t="str">
        <f ca="1">IF($E47="","",IF($G48="",AM47,IF(AND($N48=1,AM$9&gt;$B$9),"",IF(AND($N48=1,AM$9&lt;=$B$9),LOOKUP(AM$9,$A$12:$A$111,$B$12:$B$111),IF(AND($I48=-1,AN$9=$Q47),"",IF($I48=-1,AN47,IF(AND($I48=1,AL$9=$Q47),$K48,IF($I48=1,AM47,""))))))))</f>
        <v/>
      </c>
      <c r="AN48" t="str">
        <f ca="1">IF($E47="","",IF($G48="",AN47,IF(AND($N48=1,AN$9&gt;$B$9),"",IF(AND($N48=1,AN$9&lt;=$B$9),LOOKUP(AN$9,$A$12:$A$111,$B$12:$B$111),IF(AND($I48=-1,AO$9=$Q47),"",IF($I48=-1,AO47,IF(AND($I48=1,AM$9=$Q47),$K48,IF($I48=1,AN47,""))))))))</f>
        <v/>
      </c>
      <c r="AO48" t="str">
        <f ca="1">IF($E47="","",IF($G48="",AO47,IF(AND($N48=1,AO$9&gt;$B$9),"",IF(AND($N48=1,AO$9&lt;=$B$9),LOOKUP(AO$9,$A$12:$A$111,$B$12:$B$111),IF(AND($I48=-1,AP$9=$Q47),"",IF($I48=-1,AP47,IF(AND($I48=1,AN$9=$Q47),$K48,IF($I48=1,AO47,""))))))))</f>
        <v/>
      </c>
      <c r="AP48" t="str">
        <f ca="1">IF($E47="","",IF($G48="",AP47,IF(AND($N48=1,AP$9&gt;$B$9),"",IF(AND($N48=1,AP$9&lt;=$B$9),LOOKUP(AP$9,$A$12:$A$111,$B$12:$B$111),IF(AND($I48=-1,AQ$9=$Q47),"",IF($I48=-1,AQ47,IF(AND($I48=1,AO$9=$Q47),$K48,IF($I48=1,AP47,""))))))))</f>
        <v/>
      </c>
      <c r="AQ48" t="str">
        <f ca="1">IF($E47="","",IF($G48="",AQ47,IF(AND($N48=1,AQ$9&gt;$B$9),"",IF(AND($N48=1,AQ$9&lt;=$B$9),LOOKUP(AQ$9,$A$12:$A$111,$B$12:$B$111),IF(AND($I48=-1,AR$9=$Q47),"",IF($I48=-1,AR47,IF(AND($I48=1,AP$9=$Q47),$K48,IF($I48=1,AQ47,""))))))))</f>
        <v/>
      </c>
      <c r="AR48" t="str">
        <f ca="1">IF($E47="","",IF($G48="",AR47,IF(AND($N48=1,AR$9&gt;$B$9),"",IF(AND($N48=1,AR$9&lt;=$B$9),LOOKUP(AR$9,$A$12:$A$111,$B$12:$B$111),IF(AND($I48=-1,AS$9=$Q47),"",IF($I48=-1,AS47,IF(AND($I48=1,AQ$9=$Q47),$K48,IF($I48=1,AR47,""))))))))</f>
        <v/>
      </c>
      <c r="AS48" t="str">
        <f ca="1">IF($E47="","",IF($G48="",AS47,IF(AND($N48=1,AS$9&gt;$B$9),"",IF(AND($N48=1,AS$9&lt;=$B$9),LOOKUP(AS$9,$A$12:$A$111,$B$12:$B$111),IF(AND($I48=-1,AT$9=$Q47),"",IF($I48=-1,AT47,IF(AND($I48=1,AR$9=$Q47),$K48,IF($I48=1,AS47,""))))))))</f>
        <v/>
      </c>
      <c r="AT48" t="str">
        <f ca="1">IF($E47="","",IF($G48="",AT47,IF(AND($N48=1,AT$9&gt;$B$9),"",IF(AND($N48=1,AT$9&lt;=$B$9),LOOKUP(AT$9,$A$12:$A$111,$B$12:$B$111),IF(AND($I48=-1,AU$9=$Q47),"",IF($I48=-1,AU47,IF(AND($I48=1,AS$9=$Q47),$K48,IF($I48=1,AT47,""))))))))</f>
        <v/>
      </c>
      <c r="AU48" t="str">
        <f ca="1">IF($E47="","",IF($G48="",AU47,IF(AND($N48=1,AU$9&gt;$B$9),"",IF(AND($N48=1,AU$9&lt;=$B$9),LOOKUP(AU$9,$A$12:$A$111,$B$12:$B$111),IF(AND($I48=-1,AV$9=$Q47),"",IF($I48=-1,AV47,IF(AND($I48=1,AT$9=$Q47),$K48,IF($I48=1,AU47,""))))))))</f>
        <v/>
      </c>
      <c r="AV48" t="str">
        <f ca="1">IF($E47="","",IF($G48="",AV47,IF(AND($N48=1,AV$9&gt;$B$9),"",IF(AND($N48=1,AV$9&lt;=$B$9),LOOKUP(AV$9,$A$12:$A$111,$B$12:$B$111),IF(AND($I48=-1,AW$9=$Q47),"",IF($I48=-1,AW47,IF(AND($I48=1,AU$9=$Q47),$K48,IF($I48=1,AV47,""))))))))</f>
        <v/>
      </c>
      <c r="AW48" t="str">
        <f ca="1">IF($E47="","",IF($G48="",AW47,IF(AND($N48=1,AW$9&gt;$B$9),"",IF(AND($N48=1,AW$9&lt;=$B$9),LOOKUP(AW$9,$A$12:$A$111,$B$12:$B$111),IF(AND($I48=-1,AX$9=$Q47),"",IF($I48=-1,AX47,IF(AND($I48=1,AV$9=$Q47),$K48,IF($I48=1,AW47,""))))))))</f>
        <v/>
      </c>
      <c r="AX48" t="str">
        <f ca="1">IF($E47="","",IF($G48="",AX47,IF(AND($N48=1,AX$9&gt;$B$9),"",IF(AND($N48=1,AX$9&lt;=$B$9),LOOKUP(AX$9,$A$12:$A$111,$B$12:$B$111),IF(AND($I48=-1,AY$9=$Q47),"",IF($I48=-1,AY47,IF(AND($I48=1,AW$9=$Q47),$K48,IF($I48=1,AX47,""))))))))</f>
        <v/>
      </c>
      <c r="AY48" t="str">
        <f ca="1">IF($E47="","",IF($G48="",AY47,IF(AND($N48=1,AY$9&gt;$B$9),"",IF(AND($N48=1,AY$9&lt;=$B$9),LOOKUP(AY$9,$A$12:$A$111,$B$12:$B$111),IF(AND($I48=-1,AZ$9=$Q47),"",IF($I48=-1,AZ47,IF(AND($I48=1,AX$9=$Q47),$K48,IF($I48=1,AY47,""))))))))</f>
        <v/>
      </c>
      <c r="AZ48" t="str">
        <f ca="1">IF($E47="","",IF($G48="",AZ47,IF(AND($N48=1,AZ$9&gt;$B$9),"",IF(AND($N48=1,AZ$9&lt;=$B$9),LOOKUP(AZ$9,$A$12:$A$111,$B$12:$B$111),IF(AND($I48=-1,BA$9=$Q47),"",IF($I48=-1,BA47,IF(AND($I48=1,AY$9=$Q47),$K48,IF($I48=1,AZ47,""))))))))</f>
        <v/>
      </c>
      <c r="BA48" t="str">
        <f ca="1">IF($E47="","",IF($G48="",BA47,IF(AND($N48=1,BA$9&gt;$B$9),"",IF(AND($N48=1,BA$9&lt;=$B$9),LOOKUP(BA$9,$A$12:$A$111,$B$12:$B$111),IF(AND($I48=-1,BB$9=$Q47),"",IF($I48=-1,BB47,IF(AND($I48=1,AZ$9=$Q47),$K48,IF($I48=1,BA47,""))))))))</f>
        <v/>
      </c>
      <c r="BB48" t="str">
        <f ca="1">IF($E47="","",IF($G48="",BB47,IF(AND($N48=1,BB$9&gt;$B$9),"",IF(AND($N48=1,BB$9&lt;=$B$9),LOOKUP(BB$9,$A$12:$A$111,$B$12:$B$111),IF(AND($I48=-1,BC$9=$Q47),"",IF($I48=-1,BC47,IF(AND($I48=1,BA$9=$Q47),$K48,IF($I48=1,BB47,""))))))))</f>
        <v/>
      </c>
      <c r="BC48" t="str">
        <f ca="1">IF($E47="","",IF($G48="",BC47,IF(AND($N48=1,BC$9&gt;$B$9),"",IF(AND($N48=1,BC$9&lt;=$B$9),LOOKUP(BC$9,$A$12:$A$111,$B$12:$B$111),IF(AND($I48=-1,BD$9=$Q47),"",IF($I48=-1,BD47,IF(AND($I48=1,BB$9=$Q47),$K48,IF($I48=1,BC47,""))))))))</f>
        <v/>
      </c>
      <c r="BD48" t="str">
        <f ca="1">IF($E47="","",IF($G48="",BD47,IF(AND($N48=1,BD$9&gt;$B$9),"",IF(AND($N48=1,BD$9&lt;=$B$9),LOOKUP(BD$9,$A$12:$A$111,$B$12:$B$111),IF(AND($I48=-1,BE$9=$Q47),"",IF($I48=-1,BE47,IF(AND($I48=1,BC$9=$Q47),$K48,IF($I48=1,BD47,""))))))))</f>
        <v/>
      </c>
      <c r="BE48" t="str">
        <f ca="1">IF($E47="","",IF($G48="",BE47,IF(AND($N48=1,BE$9&gt;$B$9),"",IF(AND($N48=1,BE$9&lt;=$B$9),LOOKUP(BE$9,$A$12:$A$111,$B$12:$B$111),IF(AND($I48=-1,BF$9=$Q47),"",IF($I48=-1,BF47,IF(AND($I48=1,BD$9=$Q47),$K48,IF($I48=1,BE47,""))))))))</f>
        <v/>
      </c>
      <c r="BF48" t="str">
        <f ca="1">IF($E47="","",IF($G48="",BF47,IF(AND($N48=1,BF$9&gt;$B$9),"",IF(AND($N48=1,BF$9&lt;=$B$9),LOOKUP(BF$9,$A$12:$A$111,$B$12:$B$111),IF(AND($I48=-1,BG$9=$Q47),"",IF($I48=-1,BG47,IF(AND($I48=1,BE$9=$Q47),$K48,IF($I48=1,BF47,""))))))))</f>
        <v/>
      </c>
      <c r="BG48" t="str">
        <f ca="1">IF($E47="","",IF($G48="",BG47,IF(AND($N48=1,BG$9&gt;$B$9),"",IF(AND($N48=1,BG$9&lt;=$B$9),LOOKUP(BG$9,$A$12:$A$111,$B$12:$B$111),IF(AND($I48=-1,BH$9=$Q47),"",IF($I48=-1,BH47,IF(AND($I48=1,BF$9=$Q47),$K48,IF($I48=1,BG47,""))))))))</f>
        <v/>
      </c>
      <c r="BH48" t="str">
        <f ca="1">IF($E47="","",IF($G48="",BH47,IF(AND($N48=1,BH$9&gt;$B$9),"",IF(AND($N48=1,BH$9&lt;=$B$9),LOOKUP(BH$9,$A$12:$A$111,$B$12:$B$111),IF(AND($I48=-1,BI$9=$Q47),"",IF($I48=-1,BI47,IF(AND($I48=1,BG$9=$Q47),$K48,IF($I48=1,BH47,""))))))))</f>
        <v/>
      </c>
      <c r="BI48" t="str">
        <f ca="1">IF($E47="","",IF($G48="",BI47,IF(AND($N48=1,BI$9&gt;$B$9),"",IF(AND($N48=1,BI$9&lt;=$B$9),LOOKUP(BI$9,$A$12:$A$111,$B$12:$B$111),IF(AND($I48=-1,BJ$9=$Q47),"",IF($I48=-1,BJ47,IF(AND($I48=1,BH$9=$Q47),$K48,IF($I48=1,BI47,""))))))))</f>
        <v/>
      </c>
      <c r="BJ48" t="str">
        <f ca="1">IF($E47="","",IF($G48="",BJ47,IF(AND($N48=1,BJ$9&gt;$B$9),"",IF(AND($N48=1,BJ$9&lt;=$B$9),LOOKUP(BJ$9,$A$12:$A$111,$B$12:$B$111),IF(AND($I48=-1,BK$9=$Q47),"",IF($I48=-1,BK47,IF(AND($I48=1,BI$9=$Q47),$K48,IF($I48=1,BJ47,""))))))))</f>
        <v/>
      </c>
      <c r="BK48" t="str">
        <f ca="1">IF($E47="","",IF($G48="",BK47,IF(AND($N48=1,BK$9&gt;$B$9),"",IF(AND($N48=1,BK$9&lt;=$B$9),LOOKUP(BK$9,$A$12:$A$111,$B$12:$B$111),IF(AND($I48=-1,BL$9=$Q47),"",IF($I48=-1,BL47,IF(AND($I48=1,BJ$9=$Q47),$K48,IF($I48=1,BK47,""))))))))</f>
        <v/>
      </c>
      <c r="BL48" t="str">
        <f ca="1">IF($E47="","",IF($G48="",BL47,IF(AND($N48=1,BL$9&gt;$B$9),"",IF(AND($N48=1,BL$9&lt;=$B$9),LOOKUP(BL$9,$A$12:$A$111,$B$12:$B$111),IF(AND($I48=-1,BM$9=$Q47),"",IF($I48=-1,BM47,IF(AND($I48=1,BK$9=$Q47),$K48,IF($I48=1,BL47,""))))))))</f>
        <v/>
      </c>
      <c r="BM48" t="str">
        <f ca="1">IF($E47="","",IF($G48="",BM47,IF(AND($N48=1,BM$9&gt;$B$9),"",IF(AND($N48=1,BM$9&lt;=$B$9),LOOKUP(BM$9,$A$12:$A$111,$B$12:$B$111),IF(AND($I48=-1,BN$9=$Q47),"",IF($I48=-1,BN47,IF(AND($I48=1,BL$9=$Q47),$K48,IF($I48=1,BM47,""))))))))</f>
        <v/>
      </c>
      <c r="BN48" t="str">
        <f ca="1">IF($E47="","",IF($G48="",BN47,IF(AND($N48=1,BN$9&gt;$B$9),"",IF(AND($N48=1,BN$9&lt;=$B$9),LOOKUP(BN$9,$A$12:$A$111,$B$12:$B$111),IF(AND($I48=-1,BO$9=$Q47),"",IF($I48=-1,BO47,IF(AND($I48=1,BM$9=$Q47),$K48,IF($I48=1,BN47,""))))))))</f>
        <v/>
      </c>
      <c r="BO48" t="str">
        <f ca="1">IF($E47="","",IF($G48="",BO47,IF(AND($N48=1,BO$9&gt;$B$9),"",IF(AND($N48=1,BO$9&lt;=$B$9),LOOKUP(BO$9,$A$12:$A$111,$B$12:$B$111),IF(AND($I48=-1,BP$9=$Q47),"",IF($I48=-1,BP47,IF(AND($I48=1,BN$9=$Q47),$K48,IF($I48=1,BO47,""))))))))</f>
        <v/>
      </c>
    </row>
    <row r="49" spans="4:67" x14ac:dyDescent="0.25">
      <c r="D49" s="4">
        <v>39</v>
      </c>
      <c r="E49" s="1">
        <f t="shared" ca="1" si="2"/>
        <v>0</v>
      </c>
      <c r="G49" t="str">
        <f ca="1">IF(E48="","",IF($B$3=Refs!$B$17,RevLab!F49,IF(AND(B$3="Last",H48="Zero"),G48,IF(B$3="Last",H48,IF(B$3="2nd last","",IF(AND(B$3="Opposite",H48="Zero"),G48,IF(AND(B$3="Opposite",H48="Red"),"Black",IF(AND(B$3="Opposite",H48="Black"),"Red",IF(AND(B$3="Opposite",H48="Odd"),"Even",IF(AND(B$3="Opposite",H48="Even"),"Odd",IF(AND(B$3="Opposite",H48="High"),"Low",IF(AND(B$3="Opposite",H48="Low"),"High",IF(COUNTIF(Refs!$E$5:$I$6,B$3)=1,RevLab!B$3,"")))))))))))))</f>
        <v>Low</v>
      </c>
      <c r="H49" t="str">
        <f ca="1">IF(E49="","",IF(B$2="Red/Black",LOOKUP(E49,Refs!D:D,Refs!F:F),IF(B$2="High/Low",LOOKUP(E49,Refs!D:D,Refs!H:H),IF(B$2="Odd/Even",LOOKUP(E49,Refs!D:D,Refs!J:J),""))))</f>
        <v>Zero</v>
      </c>
      <c r="I49">
        <f t="shared" ca="1" si="3"/>
        <v>-1</v>
      </c>
      <c r="J49">
        <f ca="1">IF(E48="","",IF(G49="","",IF(AND(Q48&gt;1,O48+P48&gt;=$B$4),$B$4,IF(Q48=1,O48,O48+P48))))</f>
        <v>7</v>
      </c>
      <c r="K49">
        <f t="shared" ca="1" si="4"/>
        <v>-7</v>
      </c>
      <c r="L49">
        <f t="shared" ca="1" si="5"/>
        <v>-22</v>
      </c>
      <c r="M49">
        <f t="shared" ca="1" si="6"/>
        <v>14</v>
      </c>
      <c r="N49">
        <f ca="1">IF(E48="","",IF(OR(AND($A$6="Yes",$M49&gt;$M48),AND($A$8="Yes",$O48+$P48&gt;=$B$4),AND($Q48&lt;=2,$I49=-1)),1,0))</f>
        <v>0</v>
      </c>
      <c r="O49">
        <f ca="1">IF(E49="","",R49)</f>
        <v>2</v>
      </c>
      <c r="P49">
        <f ca="1">IF(E49="","",MAX(R49:DM49))</f>
        <v>5</v>
      </c>
      <c r="Q49" s="2">
        <f ca="1">IF(E49="","",COUNTIF(R49:DM49,"&gt;0"))</f>
        <v>4</v>
      </c>
      <c r="R49" s="4">
        <f ca="1">IF(E48="","",IF($G49="",R48,IF($N49=1,LOOKUP(R$9,$A$12:$A$111,$B$12:$B$111),IF(AND($I49=-1,S$9=$Q48),"",IF($I49=-1,S48,IF($I49=1,R48))))))</f>
        <v>2</v>
      </c>
      <c r="S49">
        <f ca="1">IF($E48="","",IF($G49="",S48,IF(AND($N49=1,S$9&gt;$B$9),"",IF(AND($N49=1,S$9&lt;=$B$9),LOOKUP(S$9,$A$12:$A$111,$B$12:$B$111),IF(AND($I49=-1,T$9=$Q48),"",IF($I49=-1,T48,IF(AND($I49=1,R$9=$Q48),$K49,IF($I49=1,S48,""))))))))</f>
        <v>3</v>
      </c>
      <c r="T49">
        <f ca="1">IF($E48="","",IF($G49="",T48,IF(AND($N49=1,T$9&gt;$B$9),"",IF(AND($N49=1,T$9&lt;=$B$9),LOOKUP(T$9,$A$12:$A$111,$B$12:$B$111),IF(AND($I49=-1,U$9=$Q48),"",IF($I49=-1,U48,IF(AND($I49=1,S$9=$Q48),$K49,IF($I49=1,T48,""))))))))</f>
        <v>4</v>
      </c>
      <c r="U49">
        <f ca="1">IF($E48="","",IF($G49="",U48,IF(AND($N49=1,U$9&gt;$B$9),"",IF(AND($N49=1,U$9&lt;=$B$9),LOOKUP(U$9,$A$12:$A$111,$B$12:$B$111),IF(AND($I49=-1,V$9=$Q48),"",IF($I49=-1,V48,IF(AND($I49=1,T$9=$Q48),$K49,IF($I49=1,U48,""))))))))</f>
        <v>5</v>
      </c>
      <c r="V49" t="str">
        <f ca="1">IF($E48="","",IF($G49="",V48,IF(AND($N49=1,V$9&gt;$B$9),"",IF(AND($N49=1,V$9&lt;=$B$9),LOOKUP(V$9,$A$12:$A$111,$B$12:$B$111),IF(AND($I49=-1,W$9=$Q48),"",IF($I49=-1,W48,IF(AND($I49=1,U$9=$Q48),$K49,IF($I49=1,V48,""))))))))</f>
        <v/>
      </c>
      <c r="W49" t="str">
        <f ca="1">IF($E48="","",IF($G49="",W48,IF(AND($N49=1,W$9&gt;$B$9),"",IF(AND($N49=1,W$9&lt;=$B$9),LOOKUP(W$9,$A$12:$A$111,$B$12:$B$111),IF(AND($I49=-1,X$9=$Q48),"",IF($I49=-1,X48,IF(AND($I49=1,V$9=$Q48),$K49,IF($I49=1,W48,""))))))))</f>
        <v/>
      </c>
      <c r="X49" t="str">
        <f ca="1">IF($E48="","",IF($G49="",X48,IF(AND($N49=1,X$9&gt;$B$9),"",IF(AND($N49=1,X$9&lt;=$B$9),LOOKUP(X$9,$A$12:$A$111,$B$12:$B$111),IF(AND($I49=-1,Y$9=$Q48),"",IF($I49=-1,Y48,IF(AND($I49=1,W$9=$Q48),$K49,IF($I49=1,X48,""))))))))</f>
        <v/>
      </c>
      <c r="Y49" t="str">
        <f ca="1">IF($E48="","",IF($G49="",Y48,IF(AND($N49=1,Y$9&gt;$B$9),"",IF(AND($N49=1,Y$9&lt;=$B$9),LOOKUP(Y$9,$A$12:$A$111,$B$12:$B$111),IF(AND($I49=-1,Z$9=$Q48),"",IF($I49=-1,Z48,IF(AND($I49=1,X$9=$Q48),$K49,IF($I49=1,Y48,""))))))))</f>
        <v/>
      </c>
      <c r="Z49" t="str">
        <f ca="1">IF($E48="","",IF($G49="",Z48,IF(AND($N49=1,Z$9&gt;$B$9),"",IF(AND($N49=1,Z$9&lt;=$B$9),LOOKUP(Z$9,$A$12:$A$111,$B$12:$B$111),IF(AND($I49=-1,AA$9=$Q48),"",IF($I49=-1,AA48,IF(AND($I49=1,Y$9=$Q48),$K49,IF($I49=1,Z48,""))))))))</f>
        <v/>
      </c>
      <c r="AA49" t="str">
        <f ca="1">IF($E48="","",IF($G49="",AA48,IF(AND($N49=1,AA$9&gt;$B$9),"",IF(AND($N49=1,AA$9&lt;=$B$9),LOOKUP(AA$9,$A$12:$A$111,$B$12:$B$111),IF(AND($I49=-1,AB$9=$Q48),"",IF($I49=-1,AB48,IF(AND($I49=1,Z$9=$Q48),$K49,IF($I49=1,AA48,""))))))))</f>
        <v/>
      </c>
      <c r="AB49" t="str">
        <f ca="1">IF($E48="","",IF($G49="",AB48,IF(AND($N49=1,AB$9&gt;$B$9),"",IF(AND($N49=1,AB$9&lt;=$B$9),LOOKUP(AB$9,$A$12:$A$111,$B$12:$B$111),IF(AND($I49=-1,AC$9=$Q48),"",IF($I49=-1,AC48,IF(AND($I49=1,AA$9=$Q48),$K49,IF($I49=1,AB48,""))))))))</f>
        <v/>
      </c>
      <c r="AC49" t="str">
        <f ca="1">IF($E48="","",IF($G49="",AC48,IF(AND($N49=1,AC$9&gt;$B$9),"",IF(AND($N49=1,AC$9&lt;=$B$9),LOOKUP(AC$9,$A$12:$A$111,$B$12:$B$111),IF(AND($I49=-1,AD$9=$Q48),"",IF($I49=-1,AD48,IF(AND($I49=1,AB$9=$Q48),$K49,IF($I49=1,AC48,""))))))))</f>
        <v/>
      </c>
      <c r="AD49" t="str">
        <f ca="1">IF($E48="","",IF($G49="",AD48,IF(AND($N49=1,AD$9&gt;$B$9),"",IF(AND($N49=1,AD$9&lt;=$B$9),LOOKUP(AD$9,$A$12:$A$111,$B$12:$B$111),IF(AND($I49=-1,AE$9=$Q48),"",IF($I49=-1,AE48,IF(AND($I49=1,AC$9=$Q48),$K49,IF($I49=1,AD48,""))))))))</f>
        <v/>
      </c>
      <c r="AE49" t="str">
        <f ca="1">IF($E48="","",IF($G49="",AE48,IF(AND($N49=1,AE$9&gt;$B$9),"",IF(AND($N49=1,AE$9&lt;=$B$9),LOOKUP(AE$9,$A$12:$A$111,$B$12:$B$111),IF(AND($I49=-1,AF$9=$Q48),"",IF($I49=-1,AF48,IF(AND($I49=1,AD$9=$Q48),$K49,IF($I49=1,AE48,""))))))))</f>
        <v/>
      </c>
      <c r="AF49" t="str">
        <f ca="1">IF($E48="","",IF($G49="",AF48,IF(AND($N49=1,AF$9&gt;$B$9),"",IF(AND($N49=1,AF$9&lt;=$B$9),LOOKUP(AF$9,$A$12:$A$111,$B$12:$B$111),IF(AND($I49=-1,AG$9=$Q48),"",IF($I49=-1,AG48,IF(AND($I49=1,AE$9=$Q48),$K49,IF($I49=1,AF48,""))))))))</f>
        <v/>
      </c>
      <c r="AG49" t="str">
        <f ca="1">IF($E48="","",IF($G49="",AG48,IF(AND($N49=1,AG$9&gt;$B$9),"",IF(AND($N49=1,AG$9&lt;=$B$9),LOOKUP(AG$9,$A$12:$A$111,$B$12:$B$111),IF(AND($I49=-1,AH$9=$Q48),"",IF($I49=-1,AH48,IF(AND($I49=1,AF$9=$Q48),$K49,IF($I49=1,AG48,""))))))))</f>
        <v/>
      </c>
      <c r="AH49" t="str">
        <f ca="1">IF($E48="","",IF($G49="",AH48,IF(AND($N49=1,AH$9&gt;$B$9),"",IF(AND($N49=1,AH$9&lt;=$B$9),LOOKUP(AH$9,$A$12:$A$111,$B$12:$B$111),IF(AND($I49=-1,AI$9=$Q48),"",IF($I49=-1,AI48,IF(AND($I49=1,AG$9=$Q48),$K49,IF($I49=1,AH48,""))))))))</f>
        <v/>
      </c>
      <c r="AI49" t="str">
        <f ca="1">IF($E48="","",IF($G49="",AI48,IF(AND($N49=1,AI$9&gt;$B$9),"",IF(AND($N49=1,AI$9&lt;=$B$9),LOOKUP(AI$9,$A$12:$A$111,$B$12:$B$111),IF(AND($I49=-1,AJ$9=$Q48),"",IF($I49=-1,AJ48,IF(AND($I49=1,AH$9=$Q48),$K49,IF($I49=1,AI48,""))))))))</f>
        <v/>
      </c>
      <c r="AJ49" t="str">
        <f ca="1">IF($E48="","",IF($G49="",AJ48,IF(AND($N49=1,AJ$9&gt;$B$9),"",IF(AND($N49=1,AJ$9&lt;=$B$9),LOOKUP(AJ$9,$A$12:$A$111,$B$12:$B$111),IF(AND($I49=-1,AK$9=$Q48),"",IF($I49=-1,AK48,IF(AND($I49=1,AI$9=$Q48),$K49,IF($I49=1,AJ48,""))))))))</f>
        <v/>
      </c>
      <c r="AK49" t="str">
        <f ca="1">IF($E48="","",IF($G49="",AK48,IF(AND($N49=1,AK$9&gt;$B$9),"",IF(AND($N49=1,AK$9&lt;=$B$9),LOOKUP(AK$9,$A$12:$A$111,$B$12:$B$111),IF(AND($I49=-1,AL$9=$Q48),"",IF($I49=-1,AL48,IF(AND($I49=1,AJ$9=$Q48),$K49,IF($I49=1,AK48,""))))))))</f>
        <v/>
      </c>
      <c r="AL49" t="str">
        <f ca="1">IF($E48="","",IF($G49="",AL48,IF(AND($N49=1,AL$9&gt;$B$9),"",IF(AND($N49=1,AL$9&lt;=$B$9),LOOKUP(AL$9,$A$12:$A$111,$B$12:$B$111),IF(AND($I49=-1,AM$9=$Q48),"",IF($I49=-1,AM48,IF(AND($I49=1,AK$9=$Q48),$K49,IF($I49=1,AL48,""))))))))</f>
        <v/>
      </c>
      <c r="AM49" t="str">
        <f ca="1">IF($E48="","",IF($G49="",AM48,IF(AND($N49=1,AM$9&gt;$B$9),"",IF(AND($N49=1,AM$9&lt;=$B$9),LOOKUP(AM$9,$A$12:$A$111,$B$12:$B$111),IF(AND($I49=-1,AN$9=$Q48),"",IF($I49=-1,AN48,IF(AND($I49=1,AL$9=$Q48),$K49,IF($I49=1,AM48,""))))))))</f>
        <v/>
      </c>
      <c r="AN49" t="str">
        <f ca="1">IF($E48="","",IF($G49="",AN48,IF(AND($N49=1,AN$9&gt;$B$9),"",IF(AND($N49=1,AN$9&lt;=$B$9),LOOKUP(AN$9,$A$12:$A$111,$B$12:$B$111),IF(AND($I49=-1,AO$9=$Q48),"",IF($I49=-1,AO48,IF(AND($I49=1,AM$9=$Q48),$K49,IF($I49=1,AN48,""))))))))</f>
        <v/>
      </c>
      <c r="AO49" t="str">
        <f ca="1">IF($E48="","",IF($G49="",AO48,IF(AND($N49=1,AO$9&gt;$B$9),"",IF(AND($N49=1,AO$9&lt;=$B$9),LOOKUP(AO$9,$A$12:$A$111,$B$12:$B$111),IF(AND($I49=-1,AP$9=$Q48),"",IF($I49=-1,AP48,IF(AND($I49=1,AN$9=$Q48),$K49,IF($I49=1,AO48,""))))))))</f>
        <v/>
      </c>
      <c r="AP49" t="str">
        <f ca="1">IF($E48="","",IF($G49="",AP48,IF(AND($N49=1,AP$9&gt;$B$9),"",IF(AND($N49=1,AP$9&lt;=$B$9),LOOKUP(AP$9,$A$12:$A$111,$B$12:$B$111),IF(AND($I49=-1,AQ$9=$Q48),"",IF($I49=-1,AQ48,IF(AND($I49=1,AO$9=$Q48),$K49,IF($I49=1,AP48,""))))))))</f>
        <v/>
      </c>
      <c r="AQ49" t="str">
        <f ca="1">IF($E48="","",IF($G49="",AQ48,IF(AND($N49=1,AQ$9&gt;$B$9),"",IF(AND($N49=1,AQ$9&lt;=$B$9),LOOKUP(AQ$9,$A$12:$A$111,$B$12:$B$111),IF(AND($I49=-1,AR$9=$Q48),"",IF($I49=-1,AR48,IF(AND($I49=1,AP$9=$Q48),$K49,IF($I49=1,AQ48,""))))))))</f>
        <v/>
      </c>
      <c r="AR49" t="str">
        <f ca="1">IF($E48="","",IF($G49="",AR48,IF(AND($N49=1,AR$9&gt;$B$9),"",IF(AND($N49=1,AR$9&lt;=$B$9),LOOKUP(AR$9,$A$12:$A$111,$B$12:$B$111),IF(AND($I49=-1,AS$9=$Q48),"",IF($I49=-1,AS48,IF(AND($I49=1,AQ$9=$Q48),$K49,IF($I49=1,AR48,""))))))))</f>
        <v/>
      </c>
      <c r="AS49" t="str">
        <f ca="1">IF($E48="","",IF($G49="",AS48,IF(AND($N49=1,AS$9&gt;$B$9),"",IF(AND($N49=1,AS$9&lt;=$B$9),LOOKUP(AS$9,$A$12:$A$111,$B$12:$B$111),IF(AND($I49=-1,AT$9=$Q48),"",IF($I49=-1,AT48,IF(AND($I49=1,AR$9=$Q48),$K49,IF($I49=1,AS48,""))))))))</f>
        <v/>
      </c>
      <c r="AT49" t="str">
        <f ca="1">IF($E48="","",IF($G49="",AT48,IF(AND($N49=1,AT$9&gt;$B$9),"",IF(AND($N49=1,AT$9&lt;=$B$9),LOOKUP(AT$9,$A$12:$A$111,$B$12:$B$111),IF(AND($I49=-1,AU$9=$Q48),"",IF($I49=-1,AU48,IF(AND($I49=1,AS$9=$Q48),$K49,IF($I49=1,AT48,""))))))))</f>
        <v/>
      </c>
      <c r="AU49" t="str">
        <f ca="1">IF($E48="","",IF($G49="",AU48,IF(AND($N49=1,AU$9&gt;$B$9),"",IF(AND($N49=1,AU$9&lt;=$B$9),LOOKUP(AU$9,$A$12:$A$111,$B$12:$B$111),IF(AND($I49=-1,AV$9=$Q48),"",IF($I49=-1,AV48,IF(AND($I49=1,AT$9=$Q48),$K49,IF($I49=1,AU48,""))))))))</f>
        <v/>
      </c>
      <c r="AV49" t="str">
        <f ca="1">IF($E48="","",IF($G49="",AV48,IF(AND($N49=1,AV$9&gt;$B$9),"",IF(AND($N49=1,AV$9&lt;=$B$9),LOOKUP(AV$9,$A$12:$A$111,$B$12:$B$111),IF(AND($I49=-1,AW$9=$Q48),"",IF($I49=-1,AW48,IF(AND($I49=1,AU$9=$Q48),$K49,IF($I49=1,AV48,""))))))))</f>
        <v/>
      </c>
      <c r="AW49" t="str">
        <f ca="1">IF($E48="","",IF($G49="",AW48,IF(AND($N49=1,AW$9&gt;$B$9),"",IF(AND($N49=1,AW$9&lt;=$B$9),LOOKUP(AW$9,$A$12:$A$111,$B$12:$B$111),IF(AND($I49=-1,AX$9=$Q48),"",IF($I49=-1,AX48,IF(AND($I49=1,AV$9=$Q48),$K49,IF($I49=1,AW48,""))))))))</f>
        <v/>
      </c>
      <c r="AX49" t="str">
        <f ca="1">IF($E48="","",IF($G49="",AX48,IF(AND($N49=1,AX$9&gt;$B$9),"",IF(AND($N49=1,AX$9&lt;=$B$9),LOOKUP(AX$9,$A$12:$A$111,$B$12:$B$111),IF(AND($I49=-1,AY$9=$Q48),"",IF($I49=-1,AY48,IF(AND($I49=1,AW$9=$Q48),$K49,IF($I49=1,AX48,""))))))))</f>
        <v/>
      </c>
      <c r="AY49" t="str">
        <f ca="1">IF($E48="","",IF($G49="",AY48,IF(AND($N49=1,AY$9&gt;$B$9),"",IF(AND($N49=1,AY$9&lt;=$B$9),LOOKUP(AY$9,$A$12:$A$111,$B$12:$B$111),IF(AND($I49=-1,AZ$9=$Q48),"",IF($I49=-1,AZ48,IF(AND($I49=1,AX$9=$Q48),$K49,IF($I49=1,AY48,""))))))))</f>
        <v/>
      </c>
      <c r="AZ49" t="str">
        <f ca="1">IF($E48="","",IF($G49="",AZ48,IF(AND($N49=1,AZ$9&gt;$B$9),"",IF(AND($N49=1,AZ$9&lt;=$B$9),LOOKUP(AZ$9,$A$12:$A$111,$B$12:$B$111),IF(AND($I49=-1,BA$9=$Q48),"",IF($I49=-1,BA48,IF(AND($I49=1,AY$9=$Q48),$K49,IF($I49=1,AZ48,""))))))))</f>
        <v/>
      </c>
      <c r="BA49" t="str">
        <f ca="1">IF($E48="","",IF($G49="",BA48,IF(AND($N49=1,BA$9&gt;$B$9),"",IF(AND($N49=1,BA$9&lt;=$B$9),LOOKUP(BA$9,$A$12:$A$111,$B$12:$B$111),IF(AND($I49=-1,BB$9=$Q48),"",IF($I49=-1,BB48,IF(AND($I49=1,AZ$9=$Q48),$K49,IF($I49=1,BA48,""))))))))</f>
        <v/>
      </c>
      <c r="BB49" t="str">
        <f ca="1">IF($E48="","",IF($G49="",BB48,IF(AND($N49=1,BB$9&gt;$B$9),"",IF(AND($N49=1,BB$9&lt;=$B$9),LOOKUP(BB$9,$A$12:$A$111,$B$12:$B$111),IF(AND($I49=-1,BC$9=$Q48),"",IF($I49=-1,BC48,IF(AND($I49=1,BA$9=$Q48),$K49,IF($I49=1,BB48,""))))))))</f>
        <v/>
      </c>
      <c r="BC49" t="str">
        <f ca="1">IF($E48="","",IF($G49="",BC48,IF(AND($N49=1,BC$9&gt;$B$9),"",IF(AND($N49=1,BC$9&lt;=$B$9),LOOKUP(BC$9,$A$12:$A$111,$B$12:$B$111),IF(AND($I49=-1,BD$9=$Q48),"",IF($I49=-1,BD48,IF(AND($I49=1,BB$9=$Q48),$K49,IF($I49=1,BC48,""))))))))</f>
        <v/>
      </c>
      <c r="BD49" t="str">
        <f ca="1">IF($E48="","",IF($G49="",BD48,IF(AND($N49=1,BD$9&gt;$B$9),"",IF(AND($N49=1,BD$9&lt;=$B$9),LOOKUP(BD$9,$A$12:$A$111,$B$12:$B$111),IF(AND($I49=-1,BE$9=$Q48),"",IF($I49=-1,BE48,IF(AND($I49=1,BC$9=$Q48),$K49,IF($I49=1,BD48,""))))))))</f>
        <v/>
      </c>
      <c r="BE49" t="str">
        <f ca="1">IF($E48="","",IF($G49="",BE48,IF(AND($N49=1,BE$9&gt;$B$9),"",IF(AND($N49=1,BE$9&lt;=$B$9),LOOKUP(BE$9,$A$12:$A$111,$B$12:$B$111),IF(AND($I49=-1,BF$9=$Q48),"",IF($I49=-1,BF48,IF(AND($I49=1,BD$9=$Q48),$K49,IF($I49=1,BE48,""))))))))</f>
        <v/>
      </c>
      <c r="BF49" t="str">
        <f ca="1">IF($E48="","",IF($G49="",BF48,IF(AND($N49=1,BF$9&gt;$B$9),"",IF(AND($N49=1,BF$9&lt;=$B$9),LOOKUP(BF$9,$A$12:$A$111,$B$12:$B$111),IF(AND($I49=-1,BG$9=$Q48),"",IF($I49=-1,BG48,IF(AND($I49=1,BE$9=$Q48),$K49,IF($I49=1,BF48,""))))))))</f>
        <v/>
      </c>
      <c r="BG49" t="str">
        <f ca="1">IF($E48="","",IF($G49="",BG48,IF(AND($N49=1,BG$9&gt;$B$9),"",IF(AND($N49=1,BG$9&lt;=$B$9),LOOKUP(BG$9,$A$12:$A$111,$B$12:$B$111),IF(AND($I49=-1,BH$9=$Q48),"",IF($I49=-1,BH48,IF(AND($I49=1,BF$9=$Q48),$K49,IF($I49=1,BG48,""))))))))</f>
        <v/>
      </c>
      <c r="BH49" t="str">
        <f ca="1">IF($E48="","",IF($G49="",BH48,IF(AND($N49=1,BH$9&gt;$B$9),"",IF(AND($N49=1,BH$9&lt;=$B$9),LOOKUP(BH$9,$A$12:$A$111,$B$12:$B$111),IF(AND($I49=-1,BI$9=$Q48),"",IF($I49=-1,BI48,IF(AND($I49=1,BG$9=$Q48),$K49,IF($I49=1,BH48,""))))))))</f>
        <v/>
      </c>
      <c r="BI49" t="str">
        <f ca="1">IF($E48="","",IF($G49="",BI48,IF(AND($N49=1,BI$9&gt;$B$9),"",IF(AND($N49=1,BI$9&lt;=$B$9),LOOKUP(BI$9,$A$12:$A$111,$B$12:$B$111),IF(AND($I49=-1,BJ$9=$Q48),"",IF($I49=-1,BJ48,IF(AND($I49=1,BH$9=$Q48),$K49,IF($I49=1,BI48,""))))))))</f>
        <v/>
      </c>
      <c r="BJ49" t="str">
        <f ca="1">IF($E48="","",IF($G49="",BJ48,IF(AND($N49=1,BJ$9&gt;$B$9),"",IF(AND($N49=1,BJ$9&lt;=$B$9),LOOKUP(BJ$9,$A$12:$A$111,$B$12:$B$111),IF(AND($I49=-1,BK$9=$Q48),"",IF($I49=-1,BK48,IF(AND($I49=1,BI$9=$Q48),$K49,IF($I49=1,BJ48,""))))))))</f>
        <v/>
      </c>
      <c r="BK49" t="str">
        <f ca="1">IF($E48="","",IF($G49="",BK48,IF(AND($N49=1,BK$9&gt;$B$9),"",IF(AND($N49=1,BK$9&lt;=$B$9),LOOKUP(BK$9,$A$12:$A$111,$B$12:$B$111),IF(AND($I49=-1,BL$9=$Q48),"",IF($I49=-1,BL48,IF(AND($I49=1,BJ$9=$Q48),$K49,IF($I49=1,BK48,""))))))))</f>
        <v/>
      </c>
      <c r="BL49" t="str">
        <f ca="1">IF($E48="","",IF($G49="",BL48,IF(AND($N49=1,BL$9&gt;$B$9),"",IF(AND($N49=1,BL$9&lt;=$B$9),LOOKUP(BL$9,$A$12:$A$111,$B$12:$B$111),IF(AND($I49=-1,BM$9=$Q48),"",IF($I49=-1,BM48,IF(AND($I49=1,BK$9=$Q48),$K49,IF($I49=1,BL48,""))))))))</f>
        <v/>
      </c>
      <c r="BM49" t="str">
        <f ca="1">IF($E48="","",IF($G49="",BM48,IF(AND($N49=1,BM$9&gt;$B$9),"",IF(AND($N49=1,BM$9&lt;=$B$9),LOOKUP(BM$9,$A$12:$A$111,$B$12:$B$111),IF(AND($I49=-1,BN$9=$Q48),"",IF($I49=-1,BN48,IF(AND($I49=1,BL$9=$Q48),$K49,IF($I49=1,BM48,""))))))))</f>
        <v/>
      </c>
      <c r="BN49" t="str">
        <f ca="1">IF($E48="","",IF($G49="",BN48,IF(AND($N49=1,BN$9&gt;$B$9),"",IF(AND($N49=1,BN$9&lt;=$B$9),LOOKUP(BN$9,$A$12:$A$111,$B$12:$B$111),IF(AND($I49=-1,BO$9=$Q48),"",IF($I49=-1,BO48,IF(AND($I49=1,BM$9=$Q48),$K49,IF($I49=1,BN48,""))))))))</f>
        <v/>
      </c>
      <c r="BO49">
        <f ca="1">IF($E48="","",IF($G49="",BO48,IF(AND($N49=1,BO$9&gt;$B$9),"",IF(AND($N49=1,BO$9&lt;=$B$9),LOOKUP(BO$9,$A$12:$A$111,$B$12:$B$111),IF(AND($I49=-1,BP$9=$Q48),"",IF($I49=-1,BP48,IF(AND($I49=1,BN$9=$Q48),$K49,IF($I49=1,BO48,""))))))))</f>
        <v>0</v>
      </c>
    </row>
    <row r="50" spans="4:67" x14ac:dyDescent="0.25">
      <c r="D50" s="4">
        <v>40</v>
      </c>
      <c r="E50" s="1">
        <f t="shared" ca="1" si="2"/>
        <v>13</v>
      </c>
      <c r="G50" t="str">
        <f ca="1">IF(E49="","",IF($B$3=Refs!$B$17,RevLab!F50,IF(AND(B$3="Last",H49="Zero"),G49,IF(B$3="Last",H49,IF(B$3="2nd last","",IF(AND(B$3="Opposite",H49="Zero"),G49,IF(AND(B$3="Opposite",H49="Red"),"Black",IF(AND(B$3="Opposite",H49="Black"),"Red",IF(AND(B$3="Opposite",H49="Odd"),"Even",IF(AND(B$3="Opposite",H49="Even"),"Odd",IF(AND(B$3="Opposite",H49="High"),"Low",IF(AND(B$3="Opposite",H49="Low"),"High",IF(COUNTIF(Refs!$E$5:$I$6,B$3)=1,RevLab!B$3,"")))))))))))))</f>
        <v>Low</v>
      </c>
      <c r="H50" t="str">
        <f ca="1">IF(E50="","",IF(B$2="Red/Black",LOOKUP(E50,Refs!D:D,Refs!F:F),IF(B$2="High/Low",LOOKUP(E50,Refs!D:D,Refs!H:H),IF(B$2="Odd/Even",LOOKUP(E50,Refs!D:D,Refs!J:J),""))))</f>
        <v>Low</v>
      </c>
      <c r="I50">
        <f t="shared" ca="1" si="3"/>
        <v>1</v>
      </c>
      <c r="J50">
        <f ca="1">IF(E49="","",IF(G50="","",IF(AND(Q49&gt;1,O49+P49&gt;=$B$4),$B$4,IF(Q49=1,O49,O49+P49))))</f>
        <v>7</v>
      </c>
      <c r="K50">
        <f t="shared" ca="1" si="4"/>
        <v>7</v>
      </c>
      <c r="L50">
        <f t="shared" ca="1" si="5"/>
        <v>-15</v>
      </c>
      <c r="M50">
        <f t="shared" ca="1" si="6"/>
        <v>14</v>
      </c>
      <c r="N50">
        <f ca="1">IF(E49="","",IF(OR(AND($A$6="Yes",$M50&gt;$M49),AND($A$8="Yes",$O49+$P49&gt;=$B$4),AND($Q49&lt;=2,$I50=-1)),1,0))</f>
        <v>0</v>
      </c>
      <c r="O50">
        <f ca="1">IF(E50="","",R50)</f>
        <v>2</v>
      </c>
      <c r="P50">
        <f ca="1">IF(E50="","",MAX(R50:DM50))</f>
        <v>7</v>
      </c>
      <c r="Q50" s="2">
        <f ca="1">IF(E50="","",COUNTIF(R50:DM50,"&gt;0"))</f>
        <v>5</v>
      </c>
      <c r="R50" s="4">
        <f ca="1">IF(E49="","",IF($G50="",R49,IF($N50=1,LOOKUP(R$9,$A$12:$A$111,$B$12:$B$111),IF(AND($I50=-1,S$9=$Q49),"",IF($I50=-1,S49,IF($I50=1,R49))))))</f>
        <v>2</v>
      </c>
      <c r="S50">
        <f ca="1">IF($E49="","",IF($G50="",S49,IF(AND($N50=1,S$9&gt;$B$9),"",IF(AND($N50=1,S$9&lt;=$B$9),LOOKUP(S$9,$A$12:$A$111,$B$12:$B$111),IF(AND($I50=-1,T$9=$Q49),"",IF($I50=-1,T49,IF(AND($I50=1,R$9=$Q49),$K50,IF($I50=1,S49,""))))))))</f>
        <v>3</v>
      </c>
      <c r="T50">
        <f ca="1">IF($E49="","",IF($G50="",T49,IF(AND($N50=1,T$9&gt;$B$9),"",IF(AND($N50=1,T$9&lt;=$B$9),LOOKUP(T$9,$A$12:$A$111,$B$12:$B$111),IF(AND($I50=-1,U$9=$Q49),"",IF($I50=-1,U49,IF(AND($I50=1,S$9=$Q49),$K50,IF($I50=1,T49,""))))))))</f>
        <v>4</v>
      </c>
      <c r="U50">
        <f ca="1">IF($E49="","",IF($G50="",U49,IF(AND($N50=1,U$9&gt;$B$9),"",IF(AND($N50=1,U$9&lt;=$B$9),LOOKUP(U$9,$A$12:$A$111,$B$12:$B$111),IF(AND($I50=-1,V$9=$Q49),"",IF($I50=-1,V49,IF(AND($I50=1,T$9=$Q49),$K50,IF($I50=1,U49,""))))))))</f>
        <v>5</v>
      </c>
      <c r="V50">
        <f ca="1">IF($E49="","",IF($G50="",V49,IF(AND($N50=1,V$9&gt;$B$9),"",IF(AND($N50=1,V$9&lt;=$B$9),LOOKUP(V$9,$A$12:$A$111,$B$12:$B$111),IF(AND($I50=-1,W$9=$Q49),"",IF($I50=-1,W49,IF(AND($I50=1,U$9=$Q49),$K50,IF($I50=1,V49,""))))))))</f>
        <v>7</v>
      </c>
      <c r="W50" t="str">
        <f ca="1">IF($E49="","",IF($G50="",W49,IF(AND($N50=1,W$9&gt;$B$9),"",IF(AND($N50=1,W$9&lt;=$B$9),LOOKUP(W$9,$A$12:$A$111,$B$12:$B$111),IF(AND($I50=-1,X$9=$Q49),"",IF($I50=-1,X49,IF(AND($I50=1,V$9=$Q49),$K50,IF($I50=1,W49,""))))))))</f>
        <v/>
      </c>
      <c r="X50" t="str">
        <f ca="1">IF($E49="","",IF($G50="",X49,IF(AND($N50=1,X$9&gt;$B$9),"",IF(AND($N50=1,X$9&lt;=$B$9),LOOKUP(X$9,$A$12:$A$111,$B$12:$B$111),IF(AND($I50=-1,Y$9=$Q49),"",IF($I50=-1,Y49,IF(AND($I50=1,W$9=$Q49),$K50,IF($I50=1,X49,""))))))))</f>
        <v/>
      </c>
      <c r="Y50" t="str">
        <f ca="1">IF($E49="","",IF($G50="",Y49,IF(AND($N50=1,Y$9&gt;$B$9),"",IF(AND($N50=1,Y$9&lt;=$B$9),LOOKUP(Y$9,$A$12:$A$111,$B$12:$B$111),IF(AND($I50=-1,Z$9=$Q49),"",IF($I50=-1,Z49,IF(AND($I50=1,X$9=$Q49),$K50,IF($I50=1,Y49,""))))))))</f>
        <v/>
      </c>
      <c r="Z50" t="str">
        <f ca="1">IF($E49="","",IF($G50="",Z49,IF(AND($N50=1,Z$9&gt;$B$9),"",IF(AND($N50=1,Z$9&lt;=$B$9),LOOKUP(Z$9,$A$12:$A$111,$B$12:$B$111),IF(AND($I50=-1,AA$9=$Q49),"",IF($I50=-1,AA49,IF(AND($I50=1,Y$9=$Q49),$K50,IF($I50=1,Z49,""))))))))</f>
        <v/>
      </c>
      <c r="AA50" t="str">
        <f ca="1">IF($E49="","",IF($G50="",AA49,IF(AND($N50=1,AA$9&gt;$B$9),"",IF(AND($N50=1,AA$9&lt;=$B$9),LOOKUP(AA$9,$A$12:$A$111,$B$12:$B$111),IF(AND($I50=-1,AB$9=$Q49),"",IF($I50=-1,AB49,IF(AND($I50=1,Z$9=$Q49),$K50,IF($I50=1,AA49,""))))))))</f>
        <v/>
      </c>
      <c r="AB50" t="str">
        <f ca="1">IF($E49="","",IF($G50="",AB49,IF(AND($N50=1,AB$9&gt;$B$9),"",IF(AND($N50=1,AB$9&lt;=$B$9),LOOKUP(AB$9,$A$12:$A$111,$B$12:$B$111),IF(AND($I50=-1,AC$9=$Q49),"",IF($I50=-1,AC49,IF(AND($I50=1,AA$9=$Q49),$K50,IF($I50=1,AB49,""))))))))</f>
        <v/>
      </c>
      <c r="AC50" t="str">
        <f ca="1">IF($E49="","",IF($G50="",AC49,IF(AND($N50=1,AC$9&gt;$B$9),"",IF(AND($N50=1,AC$9&lt;=$B$9),LOOKUP(AC$9,$A$12:$A$111,$B$12:$B$111),IF(AND($I50=-1,AD$9=$Q49),"",IF($I50=-1,AD49,IF(AND($I50=1,AB$9=$Q49),$K50,IF($I50=1,AC49,""))))))))</f>
        <v/>
      </c>
      <c r="AD50" t="str">
        <f ca="1">IF($E49="","",IF($G50="",AD49,IF(AND($N50=1,AD$9&gt;$B$9),"",IF(AND($N50=1,AD$9&lt;=$B$9),LOOKUP(AD$9,$A$12:$A$111,$B$12:$B$111),IF(AND($I50=-1,AE$9=$Q49),"",IF($I50=-1,AE49,IF(AND($I50=1,AC$9=$Q49),$K50,IF($I50=1,AD49,""))))))))</f>
        <v/>
      </c>
      <c r="AE50" t="str">
        <f ca="1">IF($E49="","",IF($G50="",AE49,IF(AND($N50=1,AE$9&gt;$B$9),"",IF(AND($N50=1,AE$9&lt;=$B$9),LOOKUP(AE$9,$A$12:$A$111,$B$12:$B$111),IF(AND($I50=-1,AF$9=$Q49),"",IF($I50=-1,AF49,IF(AND($I50=1,AD$9=$Q49),$K50,IF($I50=1,AE49,""))))))))</f>
        <v/>
      </c>
      <c r="AF50" t="str">
        <f ca="1">IF($E49="","",IF($G50="",AF49,IF(AND($N50=1,AF$9&gt;$B$9),"",IF(AND($N50=1,AF$9&lt;=$B$9),LOOKUP(AF$9,$A$12:$A$111,$B$12:$B$111),IF(AND($I50=-1,AG$9=$Q49),"",IF($I50=-1,AG49,IF(AND($I50=1,AE$9=$Q49),$K50,IF($I50=1,AF49,""))))))))</f>
        <v/>
      </c>
      <c r="AG50" t="str">
        <f ca="1">IF($E49="","",IF($G50="",AG49,IF(AND($N50=1,AG$9&gt;$B$9),"",IF(AND($N50=1,AG$9&lt;=$B$9),LOOKUP(AG$9,$A$12:$A$111,$B$12:$B$111),IF(AND($I50=-1,AH$9=$Q49),"",IF($I50=-1,AH49,IF(AND($I50=1,AF$9=$Q49),$K50,IF($I50=1,AG49,""))))))))</f>
        <v/>
      </c>
      <c r="AH50" t="str">
        <f ca="1">IF($E49="","",IF($G50="",AH49,IF(AND($N50=1,AH$9&gt;$B$9),"",IF(AND($N50=1,AH$9&lt;=$B$9),LOOKUP(AH$9,$A$12:$A$111,$B$12:$B$111),IF(AND($I50=-1,AI$9=$Q49),"",IF($I50=-1,AI49,IF(AND($I50=1,AG$9=$Q49),$K50,IF($I50=1,AH49,""))))))))</f>
        <v/>
      </c>
      <c r="AI50" t="str">
        <f ca="1">IF($E49="","",IF($G50="",AI49,IF(AND($N50=1,AI$9&gt;$B$9),"",IF(AND($N50=1,AI$9&lt;=$B$9),LOOKUP(AI$9,$A$12:$A$111,$B$12:$B$111),IF(AND($I50=-1,AJ$9=$Q49),"",IF($I50=-1,AJ49,IF(AND($I50=1,AH$9=$Q49),$K50,IF($I50=1,AI49,""))))))))</f>
        <v/>
      </c>
      <c r="AJ50" t="str">
        <f ca="1">IF($E49="","",IF($G50="",AJ49,IF(AND($N50=1,AJ$9&gt;$B$9),"",IF(AND($N50=1,AJ$9&lt;=$B$9),LOOKUP(AJ$9,$A$12:$A$111,$B$12:$B$111),IF(AND($I50=-1,AK$9=$Q49),"",IF($I50=-1,AK49,IF(AND($I50=1,AI$9=$Q49),$K50,IF($I50=1,AJ49,""))))))))</f>
        <v/>
      </c>
      <c r="AK50" t="str">
        <f ca="1">IF($E49="","",IF($G50="",AK49,IF(AND($N50=1,AK$9&gt;$B$9),"",IF(AND($N50=1,AK$9&lt;=$B$9),LOOKUP(AK$9,$A$12:$A$111,$B$12:$B$111),IF(AND($I50=-1,AL$9=$Q49),"",IF($I50=-1,AL49,IF(AND($I50=1,AJ$9=$Q49),$K50,IF($I50=1,AK49,""))))))))</f>
        <v/>
      </c>
      <c r="AL50" t="str">
        <f ca="1">IF($E49="","",IF($G50="",AL49,IF(AND($N50=1,AL$9&gt;$B$9),"",IF(AND($N50=1,AL$9&lt;=$B$9),LOOKUP(AL$9,$A$12:$A$111,$B$12:$B$111),IF(AND($I50=-1,AM$9=$Q49),"",IF($I50=-1,AM49,IF(AND($I50=1,AK$9=$Q49),$K50,IF($I50=1,AL49,""))))))))</f>
        <v/>
      </c>
      <c r="AM50" t="str">
        <f ca="1">IF($E49="","",IF($G50="",AM49,IF(AND($N50=1,AM$9&gt;$B$9),"",IF(AND($N50=1,AM$9&lt;=$B$9),LOOKUP(AM$9,$A$12:$A$111,$B$12:$B$111),IF(AND($I50=-1,AN$9=$Q49),"",IF($I50=-1,AN49,IF(AND($I50=1,AL$9=$Q49),$K50,IF($I50=1,AM49,""))))))))</f>
        <v/>
      </c>
      <c r="AN50" t="str">
        <f ca="1">IF($E49="","",IF($G50="",AN49,IF(AND($N50=1,AN$9&gt;$B$9),"",IF(AND($N50=1,AN$9&lt;=$B$9),LOOKUP(AN$9,$A$12:$A$111,$B$12:$B$111),IF(AND($I50=-1,AO$9=$Q49),"",IF($I50=-1,AO49,IF(AND($I50=1,AM$9=$Q49),$K50,IF($I50=1,AN49,""))))))))</f>
        <v/>
      </c>
      <c r="AO50" t="str">
        <f ca="1">IF($E49="","",IF($G50="",AO49,IF(AND($N50=1,AO$9&gt;$B$9),"",IF(AND($N50=1,AO$9&lt;=$B$9),LOOKUP(AO$9,$A$12:$A$111,$B$12:$B$111),IF(AND($I50=-1,AP$9=$Q49),"",IF($I50=-1,AP49,IF(AND($I50=1,AN$9=$Q49),$K50,IF($I50=1,AO49,""))))))))</f>
        <v/>
      </c>
      <c r="AP50" t="str">
        <f ca="1">IF($E49="","",IF($G50="",AP49,IF(AND($N50=1,AP$9&gt;$B$9),"",IF(AND($N50=1,AP$9&lt;=$B$9),LOOKUP(AP$9,$A$12:$A$111,$B$12:$B$111),IF(AND($I50=-1,AQ$9=$Q49),"",IF($I50=-1,AQ49,IF(AND($I50=1,AO$9=$Q49),$K50,IF($I50=1,AP49,""))))))))</f>
        <v/>
      </c>
      <c r="AQ50" t="str">
        <f ca="1">IF($E49="","",IF($G50="",AQ49,IF(AND($N50=1,AQ$9&gt;$B$9),"",IF(AND($N50=1,AQ$9&lt;=$B$9),LOOKUP(AQ$9,$A$12:$A$111,$B$12:$B$111),IF(AND($I50=-1,AR$9=$Q49),"",IF($I50=-1,AR49,IF(AND($I50=1,AP$9=$Q49),$K50,IF($I50=1,AQ49,""))))))))</f>
        <v/>
      </c>
      <c r="AR50" t="str">
        <f ca="1">IF($E49="","",IF($G50="",AR49,IF(AND($N50=1,AR$9&gt;$B$9),"",IF(AND($N50=1,AR$9&lt;=$B$9),LOOKUP(AR$9,$A$12:$A$111,$B$12:$B$111),IF(AND($I50=-1,AS$9=$Q49),"",IF($I50=-1,AS49,IF(AND($I50=1,AQ$9=$Q49),$K50,IF($I50=1,AR49,""))))))))</f>
        <v/>
      </c>
      <c r="AS50" t="str">
        <f ca="1">IF($E49="","",IF($G50="",AS49,IF(AND($N50=1,AS$9&gt;$B$9),"",IF(AND($N50=1,AS$9&lt;=$B$9),LOOKUP(AS$9,$A$12:$A$111,$B$12:$B$111),IF(AND($I50=-1,AT$9=$Q49),"",IF($I50=-1,AT49,IF(AND($I50=1,AR$9=$Q49),$K50,IF($I50=1,AS49,""))))))))</f>
        <v/>
      </c>
      <c r="AT50" t="str">
        <f ca="1">IF($E49="","",IF($G50="",AT49,IF(AND($N50=1,AT$9&gt;$B$9),"",IF(AND($N50=1,AT$9&lt;=$B$9),LOOKUP(AT$9,$A$12:$A$111,$B$12:$B$111),IF(AND($I50=-1,AU$9=$Q49),"",IF($I50=-1,AU49,IF(AND($I50=1,AS$9=$Q49),$K50,IF($I50=1,AT49,""))))))))</f>
        <v/>
      </c>
      <c r="AU50" t="str">
        <f ca="1">IF($E49="","",IF($G50="",AU49,IF(AND($N50=1,AU$9&gt;$B$9),"",IF(AND($N50=1,AU$9&lt;=$B$9),LOOKUP(AU$9,$A$12:$A$111,$B$12:$B$111),IF(AND($I50=-1,AV$9=$Q49),"",IF($I50=-1,AV49,IF(AND($I50=1,AT$9=$Q49),$K50,IF($I50=1,AU49,""))))))))</f>
        <v/>
      </c>
      <c r="AV50" t="str">
        <f ca="1">IF($E49="","",IF($G50="",AV49,IF(AND($N50=1,AV$9&gt;$B$9),"",IF(AND($N50=1,AV$9&lt;=$B$9),LOOKUP(AV$9,$A$12:$A$111,$B$12:$B$111),IF(AND($I50=-1,AW$9=$Q49),"",IF($I50=-1,AW49,IF(AND($I50=1,AU$9=$Q49),$K50,IF($I50=1,AV49,""))))))))</f>
        <v/>
      </c>
      <c r="AW50" t="str">
        <f ca="1">IF($E49="","",IF($G50="",AW49,IF(AND($N50=1,AW$9&gt;$B$9),"",IF(AND($N50=1,AW$9&lt;=$B$9),LOOKUP(AW$9,$A$12:$A$111,$B$12:$B$111),IF(AND($I50=-1,AX$9=$Q49),"",IF($I50=-1,AX49,IF(AND($I50=1,AV$9=$Q49),$K50,IF($I50=1,AW49,""))))))))</f>
        <v/>
      </c>
      <c r="AX50" t="str">
        <f ca="1">IF($E49="","",IF($G50="",AX49,IF(AND($N50=1,AX$9&gt;$B$9),"",IF(AND($N50=1,AX$9&lt;=$B$9),LOOKUP(AX$9,$A$12:$A$111,$B$12:$B$111),IF(AND($I50=-1,AY$9=$Q49),"",IF($I50=-1,AY49,IF(AND($I50=1,AW$9=$Q49),$K50,IF($I50=1,AX49,""))))))))</f>
        <v/>
      </c>
      <c r="AY50" t="str">
        <f ca="1">IF($E49="","",IF($G50="",AY49,IF(AND($N50=1,AY$9&gt;$B$9),"",IF(AND($N50=1,AY$9&lt;=$B$9),LOOKUP(AY$9,$A$12:$A$111,$B$12:$B$111),IF(AND($I50=-1,AZ$9=$Q49),"",IF($I50=-1,AZ49,IF(AND($I50=1,AX$9=$Q49),$K50,IF($I50=1,AY49,""))))))))</f>
        <v/>
      </c>
      <c r="AZ50" t="str">
        <f ca="1">IF($E49="","",IF($G50="",AZ49,IF(AND($N50=1,AZ$9&gt;$B$9),"",IF(AND($N50=1,AZ$9&lt;=$B$9),LOOKUP(AZ$9,$A$12:$A$111,$B$12:$B$111),IF(AND($I50=-1,BA$9=$Q49),"",IF($I50=-1,BA49,IF(AND($I50=1,AY$9=$Q49),$K50,IF($I50=1,AZ49,""))))))))</f>
        <v/>
      </c>
      <c r="BA50" t="str">
        <f ca="1">IF($E49="","",IF($G50="",BA49,IF(AND($N50=1,BA$9&gt;$B$9),"",IF(AND($N50=1,BA$9&lt;=$B$9),LOOKUP(BA$9,$A$12:$A$111,$B$12:$B$111),IF(AND($I50=-1,BB$9=$Q49),"",IF($I50=-1,BB49,IF(AND($I50=1,AZ$9=$Q49),$K50,IF($I50=1,BA49,""))))))))</f>
        <v/>
      </c>
      <c r="BB50" t="str">
        <f ca="1">IF($E49="","",IF($G50="",BB49,IF(AND($N50=1,BB$9&gt;$B$9),"",IF(AND($N50=1,BB$9&lt;=$B$9),LOOKUP(BB$9,$A$12:$A$111,$B$12:$B$111),IF(AND($I50=-1,BC$9=$Q49),"",IF($I50=-1,BC49,IF(AND($I50=1,BA$9=$Q49),$K50,IF($I50=1,BB49,""))))))))</f>
        <v/>
      </c>
      <c r="BC50" t="str">
        <f ca="1">IF($E49="","",IF($G50="",BC49,IF(AND($N50=1,BC$9&gt;$B$9),"",IF(AND($N50=1,BC$9&lt;=$B$9),LOOKUP(BC$9,$A$12:$A$111,$B$12:$B$111),IF(AND($I50=-1,BD$9=$Q49),"",IF($I50=-1,BD49,IF(AND($I50=1,BB$9=$Q49),$K50,IF($I50=1,BC49,""))))))))</f>
        <v/>
      </c>
      <c r="BD50" t="str">
        <f ca="1">IF($E49="","",IF($G50="",BD49,IF(AND($N50=1,BD$9&gt;$B$9),"",IF(AND($N50=1,BD$9&lt;=$B$9),LOOKUP(BD$9,$A$12:$A$111,$B$12:$B$111),IF(AND($I50=-1,BE$9=$Q49),"",IF($I50=-1,BE49,IF(AND($I50=1,BC$9=$Q49),$K50,IF($I50=1,BD49,""))))))))</f>
        <v/>
      </c>
      <c r="BE50" t="str">
        <f ca="1">IF($E49="","",IF($G50="",BE49,IF(AND($N50=1,BE$9&gt;$B$9),"",IF(AND($N50=1,BE$9&lt;=$B$9),LOOKUP(BE$9,$A$12:$A$111,$B$12:$B$111),IF(AND($I50=-1,BF$9=$Q49),"",IF($I50=-1,BF49,IF(AND($I50=1,BD$9=$Q49),$K50,IF($I50=1,BE49,""))))))))</f>
        <v/>
      </c>
      <c r="BF50" t="str">
        <f ca="1">IF($E49="","",IF($G50="",BF49,IF(AND($N50=1,BF$9&gt;$B$9),"",IF(AND($N50=1,BF$9&lt;=$B$9),LOOKUP(BF$9,$A$12:$A$111,$B$12:$B$111),IF(AND($I50=-1,BG$9=$Q49),"",IF($I50=-1,BG49,IF(AND($I50=1,BE$9=$Q49),$K50,IF($I50=1,BF49,""))))))))</f>
        <v/>
      </c>
      <c r="BG50" t="str">
        <f ca="1">IF($E49="","",IF($G50="",BG49,IF(AND($N50=1,BG$9&gt;$B$9),"",IF(AND($N50=1,BG$9&lt;=$B$9),LOOKUP(BG$9,$A$12:$A$111,$B$12:$B$111),IF(AND($I50=-1,BH$9=$Q49),"",IF($I50=-1,BH49,IF(AND($I50=1,BF$9=$Q49),$K50,IF($I50=1,BG49,""))))))))</f>
        <v/>
      </c>
      <c r="BH50" t="str">
        <f ca="1">IF($E49="","",IF($G50="",BH49,IF(AND($N50=1,BH$9&gt;$B$9),"",IF(AND($N50=1,BH$9&lt;=$B$9),LOOKUP(BH$9,$A$12:$A$111,$B$12:$B$111),IF(AND($I50=-1,BI$9=$Q49),"",IF($I50=-1,BI49,IF(AND($I50=1,BG$9=$Q49),$K50,IF($I50=1,BH49,""))))))))</f>
        <v/>
      </c>
      <c r="BI50" t="str">
        <f ca="1">IF($E49="","",IF($G50="",BI49,IF(AND($N50=1,BI$9&gt;$B$9),"",IF(AND($N50=1,BI$9&lt;=$B$9),LOOKUP(BI$9,$A$12:$A$111,$B$12:$B$111),IF(AND($I50=-1,BJ$9=$Q49),"",IF($I50=-1,BJ49,IF(AND($I50=1,BH$9=$Q49),$K50,IF($I50=1,BI49,""))))))))</f>
        <v/>
      </c>
      <c r="BJ50" t="str">
        <f ca="1">IF($E49="","",IF($G50="",BJ49,IF(AND($N50=1,BJ$9&gt;$B$9),"",IF(AND($N50=1,BJ$9&lt;=$B$9),LOOKUP(BJ$9,$A$12:$A$111,$B$12:$B$111),IF(AND($I50=-1,BK$9=$Q49),"",IF($I50=-1,BK49,IF(AND($I50=1,BI$9=$Q49),$K50,IF($I50=1,BJ49,""))))))))</f>
        <v/>
      </c>
      <c r="BK50" t="str">
        <f ca="1">IF($E49="","",IF($G50="",BK49,IF(AND($N50=1,BK$9&gt;$B$9),"",IF(AND($N50=1,BK$9&lt;=$B$9),LOOKUP(BK$9,$A$12:$A$111,$B$12:$B$111),IF(AND($I50=-1,BL$9=$Q49),"",IF($I50=-1,BL49,IF(AND($I50=1,BJ$9=$Q49),$K50,IF($I50=1,BK49,""))))))))</f>
        <v/>
      </c>
      <c r="BL50" t="str">
        <f ca="1">IF($E49="","",IF($G50="",BL49,IF(AND($N50=1,BL$9&gt;$B$9),"",IF(AND($N50=1,BL$9&lt;=$B$9),LOOKUP(BL$9,$A$12:$A$111,$B$12:$B$111),IF(AND($I50=-1,BM$9=$Q49),"",IF($I50=-1,BM49,IF(AND($I50=1,BK$9=$Q49),$K50,IF($I50=1,BL49,""))))))))</f>
        <v/>
      </c>
      <c r="BM50" t="str">
        <f ca="1">IF($E49="","",IF($G50="",BM49,IF(AND($N50=1,BM$9&gt;$B$9),"",IF(AND($N50=1,BM$9&lt;=$B$9),LOOKUP(BM$9,$A$12:$A$111,$B$12:$B$111),IF(AND($I50=-1,BN$9=$Q49),"",IF($I50=-1,BN49,IF(AND($I50=1,BL$9=$Q49),$K50,IF($I50=1,BM49,""))))))))</f>
        <v/>
      </c>
      <c r="BN50" t="str">
        <f ca="1">IF($E49="","",IF($G50="",BN49,IF(AND($N50=1,BN$9&gt;$B$9),"",IF(AND($N50=1,BN$9&lt;=$B$9),LOOKUP(BN$9,$A$12:$A$111,$B$12:$B$111),IF(AND($I50=-1,BO$9=$Q49),"",IF($I50=-1,BO49,IF(AND($I50=1,BM$9=$Q49),$K50,IF($I50=1,BN49,""))))))))</f>
        <v/>
      </c>
      <c r="BO50">
        <f ca="1">IF($E49="","",IF($G50="",BO49,IF(AND($N50=1,BO$9&gt;$B$9),"",IF(AND($N50=1,BO$9&lt;=$B$9),LOOKUP(BO$9,$A$12:$A$111,$B$12:$B$111),IF(AND($I50=-1,BP$9=$Q49),"",IF($I50=-1,BP49,IF(AND($I50=1,BN$9=$Q49),$K50,IF($I50=1,BO49,""))))))))</f>
        <v>0</v>
      </c>
    </row>
    <row r="51" spans="4:67" x14ac:dyDescent="0.25">
      <c r="D51" s="4">
        <v>41</v>
      </c>
      <c r="E51" s="1">
        <f t="shared" ca="1" si="2"/>
        <v>14</v>
      </c>
      <c r="G51" t="str">
        <f ca="1">IF(E50="","",IF($B$3=Refs!$B$17,RevLab!F51,IF(AND(B$3="Last",H50="Zero"),G50,IF(B$3="Last",H50,IF(B$3="2nd last","",IF(AND(B$3="Opposite",H50="Zero"),G50,IF(AND(B$3="Opposite",H50="Red"),"Black",IF(AND(B$3="Opposite",H50="Black"),"Red",IF(AND(B$3="Opposite",H50="Odd"),"Even",IF(AND(B$3="Opposite",H50="Even"),"Odd",IF(AND(B$3="Opposite",H50="High"),"Low",IF(AND(B$3="Opposite",H50="Low"),"High",IF(COUNTIF(Refs!$E$5:$I$6,B$3)=1,RevLab!B$3,"")))))))))))))</f>
        <v>Low</v>
      </c>
      <c r="H51" t="str">
        <f ca="1">IF(E51="","",IF(B$2="Red/Black",LOOKUP(E51,Refs!D:D,Refs!F:F),IF(B$2="High/Low",LOOKUP(E51,Refs!D:D,Refs!H:H),IF(B$2="Odd/Even",LOOKUP(E51,Refs!D:D,Refs!J:J),""))))</f>
        <v>Low</v>
      </c>
      <c r="I51">
        <f t="shared" ca="1" si="3"/>
        <v>1</v>
      </c>
      <c r="J51">
        <f ca="1">IF(E50="","",IF(G51="","",IF(AND(Q50&gt;1,O50+P50&gt;=$B$4),$B$4,IF(Q50=1,O50,O50+P50))))</f>
        <v>9</v>
      </c>
      <c r="K51">
        <f t="shared" ca="1" si="4"/>
        <v>9</v>
      </c>
      <c r="L51">
        <f t="shared" ca="1" si="5"/>
        <v>-6</v>
      </c>
      <c r="M51">
        <f t="shared" ca="1" si="6"/>
        <v>14</v>
      </c>
      <c r="N51">
        <f ca="1">IF(E50="","",IF(OR(AND($A$6="Yes",$M51&gt;$M50),AND($A$8="Yes",$O50+$P50&gt;=$B$4),AND($Q50&lt;=2,$I51=-1)),1,0))</f>
        <v>0</v>
      </c>
      <c r="O51">
        <f ca="1">IF(E51="","",R51)</f>
        <v>2</v>
      </c>
      <c r="P51">
        <f ca="1">IF(E51="","",MAX(R51:DM51))</f>
        <v>9</v>
      </c>
      <c r="Q51" s="2">
        <f ca="1">IF(E51="","",COUNTIF(R51:DM51,"&gt;0"))</f>
        <v>6</v>
      </c>
      <c r="R51" s="4">
        <f ca="1">IF(E50="","",IF($G51="",R50,IF($N51=1,LOOKUP(R$9,$A$12:$A$111,$B$12:$B$111),IF(AND($I51=-1,S$9=$Q50),"",IF($I51=-1,S50,IF($I51=1,R50))))))</f>
        <v>2</v>
      </c>
      <c r="S51">
        <f ca="1">IF($E50="","",IF($G51="",S50,IF(AND($N51=1,S$9&gt;$B$9),"",IF(AND($N51=1,S$9&lt;=$B$9),LOOKUP(S$9,$A$12:$A$111,$B$12:$B$111),IF(AND($I51=-1,T$9=$Q50),"",IF($I51=-1,T50,IF(AND($I51=1,R$9=$Q50),$K51,IF($I51=1,S50,""))))))))</f>
        <v>3</v>
      </c>
      <c r="T51">
        <f ca="1">IF($E50="","",IF($G51="",T50,IF(AND($N51=1,T$9&gt;$B$9),"",IF(AND($N51=1,T$9&lt;=$B$9),LOOKUP(T$9,$A$12:$A$111,$B$12:$B$111),IF(AND($I51=-1,U$9=$Q50),"",IF($I51=-1,U50,IF(AND($I51=1,S$9=$Q50),$K51,IF($I51=1,T50,""))))))))</f>
        <v>4</v>
      </c>
      <c r="U51">
        <f ca="1">IF($E50="","",IF($G51="",U50,IF(AND($N51=1,U$9&gt;$B$9),"",IF(AND($N51=1,U$9&lt;=$B$9),LOOKUP(U$9,$A$12:$A$111,$B$12:$B$111),IF(AND($I51=-1,V$9=$Q50),"",IF($I51=-1,V50,IF(AND($I51=1,T$9=$Q50),$K51,IF($I51=1,U50,""))))))))</f>
        <v>5</v>
      </c>
      <c r="V51">
        <f ca="1">IF($E50="","",IF($G51="",V50,IF(AND($N51=1,V$9&gt;$B$9),"",IF(AND($N51=1,V$9&lt;=$B$9),LOOKUP(V$9,$A$12:$A$111,$B$12:$B$111),IF(AND($I51=-1,W$9=$Q50),"",IF($I51=-1,W50,IF(AND($I51=1,U$9=$Q50),$K51,IF($I51=1,V50,""))))))))</f>
        <v>7</v>
      </c>
      <c r="W51">
        <f ca="1">IF($E50="","",IF($G51="",W50,IF(AND($N51=1,W$9&gt;$B$9),"",IF(AND($N51=1,W$9&lt;=$B$9),LOOKUP(W$9,$A$12:$A$111,$B$12:$B$111),IF(AND($I51=-1,X$9=$Q50),"",IF($I51=-1,X50,IF(AND($I51=1,V$9=$Q50),$K51,IF($I51=1,W50,""))))))))</f>
        <v>9</v>
      </c>
      <c r="X51" t="str">
        <f ca="1">IF($E50="","",IF($G51="",X50,IF(AND($N51=1,X$9&gt;$B$9),"",IF(AND($N51=1,X$9&lt;=$B$9),LOOKUP(X$9,$A$12:$A$111,$B$12:$B$111),IF(AND($I51=-1,Y$9=$Q50),"",IF($I51=-1,Y50,IF(AND($I51=1,W$9=$Q50),$K51,IF($I51=1,X50,""))))))))</f>
        <v/>
      </c>
      <c r="Y51" t="str">
        <f ca="1">IF($E50="","",IF($G51="",Y50,IF(AND($N51=1,Y$9&gt;$B$9),"",IF(AND($N51=1,Y$9&lt;=$B$9),LOOKUP(Y$9,$A$12:$A$111,$B$12:$B$111),IF(AND($I51=-1,Z$9=$Q50),"",IF($I51=-1,Z50,IF(AND($I51=1,X$9=$Q50),$K51,IF($I51=1,Y50,""))))))))</f>
        <v/>
      </c>
      <c r="Z51" t="str">
        <f ca="1">IF($E50="","",IF($G51="",Z50,IF(AND($N51=1,Z$9&gt;$B$9),"",IF(AND($N51=1,Z$9&lt;=$B$9),LOOKUP(Z$9,$A$12:$A$111,$B$12:$B$111),IF(AND($I51=-1,AA$9=$Q50),"",IF($I51=-1,AA50,IF(AND($I51=1,Y$9=$Q50),$K51,IF($I51=1,Z50,""))))))))</f>
        <v/>
      </c>
      <c r="AA51" t="str">
        <f ca="1">IF($E50="","",IF($G51="",AA50,IF(AND($N51=1,AA$9&gt;$B$9),"",IF(AND($N51=1,AA$9&lt;=$B$9),LOOKUP(AA$9,$A$12:$A$111,$B$12:$B$111),IF(AND($I51=-1,AB$9=$Q50),"",IF($I51=-1,AB50,IF(AND($I51=1,Z$9=$Q50),$K51,IF($I51=1,AA50,""))))))))</f>
        <v/>
      </c>
      <c r="AB51" t="str">
        <f ca="1">IF($E50="","",IF($G51="",AB50,IF(AND($N51=1,AB$9&gt;$B$9),"",IF(AND($N51=1,AB$9&lt;=$B$9),LOOKUP(AB$9,$A$12:$A$111,$B$12:$B$111),IF(AND($I51=-1,AC$9=$Q50),"",IF($I51=-1,AC50,IF(AND($I51=1,AA$9=$Q50),$K51,IF($I51=1,AB50,""))))))))</f>
        <v/>
      </c>
      <c r="AC51" t="str">
        <f ca="1">IF($E50="","",IF($G51="",AC50,IF(AND($N51=1,AC$9&gt;$B$9),"",IF(AND($N51=1,AC$9&lt;=$B$9),LOOKUP(AC$9,$A$12:$A$111,$B$12:$B$111),IF(AND($I51=-1,AD$9=$Q50),"",IF($I51=-1,AD50,IF(AND($I51=1,AB$9=$Q50),$K51,IF($I51=1,AC50,""))))))))</f>
        <v/>
      </c>
      <c r="AD51" t="str">
        <f ca="1">IF($E50="","",IF($G51="",AD50,IF(AND($N51=1,AD$9&gt;$B$9),"",IF(AND($N51=1,AD$9&lt;=$B$9),LOOKUP(AD$9,$A$12:$A$111,$B$12:$B$111),IF(AND($I51=-1,AE$9=$Q50),"",IF($I51=-1,AE50,IF(AND($I51=1,AC$9=$Q50),$K51,IF($I51=1,AD50,""))))))))</f>
        <v/>
      </c>
      <c r="AE51" t="str">
        <f ca="1">IF($E50="","",IF($G51="",AE50,IF(AND($N51=1,AE$9&gt;$B$9),"",IF(AND($N51=1,AE$9&lt;=$B$9),LOOKUP(AE$9,$A$12:$A$111,$B$12:$B$111),IF(AND($I51=-1,AF$9=$Q50),"",IF($I51=-1,AF50,IF(AND($I51=1,AD$9=$Q50),$K51,IF($I51=1,AE50,""))))))))</f>
        <v/>
      </c>
      <c r="AF51" t="str">
        <f ca="1">IF($E50="","",IF($G51="",AF50,IF(AND($N51=1,AF$9&gt;$B$9),"",IF(AND($N51=1,AF$9&lt;=$B$9),LOOKUP(AF$9,$A$12:$A$111,$B$12:$B$111),IF(AND($I51=-1,AG$9=$Q50),"",IF($I51=-1,AG50,IF(AND($I51=1,AE$9=$Q50),$K51,IF($I51=1,AF50,""))))))))</f>
        <v/>
      </c>
      <c r="AG51" t="str">
        <f ca="1">IF($E50="","",IF($G51="",AG50,IF(AND($N51=1,AG$9&gt;$B$9),"",IF(AND($N51=1,AG$9&lt;=$B$9),LOOKUP(AG$9,$A$12:$A$111,$B$12:$B$111),IF(AND($I51=-1,AH$9=$Q50),"",IF($I51=-1,AH50,IF(AND($I51=1,AF$9=$Q50),$K51,IF($I51=1,AG50,""))))))))</f>
        <v/>
      </c>
      <c r="AH51" t="str">
        <f ca="1">IF($E50="","",IF($G51="",AH50,IF(AND($N51=1,AH$9&gt;$B$9),"",IF(AND($N51=1,AH$9&lt;=$B$9),LOOKUP(AH$9,$A$12:$A$111,$B$12:$B$111),IF(AND($I51=-1,AI$9=$Q50),"",IF($I51=-1,AI50,IF(AND($I51=1,AG$9=$Q50),$K51,IF($I51=1,AH50,""))))))))</f>
        <v/>
      </c>
      <c r="AI51" t="str">
        <f ca="1">IF($E50="","",IF($G51="",AI50,IF(AND($N51=1,AI$9&gt;$B$9),"",IF(AND($N51=1,AI$9&lt;=$B$9),LOOKUP(AI$9,$A$12:$A$111,$B$12:$B$111),IF(AND($I51=-1,AJ$9=$Q50),"",IF($I51=-1,AJ50,IF(AND($I51=1,AH$9=$Q50),$K51,IF($I51=1,AI50,""))))))))</f>
        <v/>
      </c>
      <c r="AJ51" t="str">
        <f ca="1">IF($E50="","",IF($G51="",AJ50,IF(AND($N51=1,AJ$9&gt;$B$9),"",IF(AND($N51=1,AJ$9&lt;=$B$9),LOOKUP(AJ$9,$A$12:$A$111,$B$12:$B$111),IF(AND($I51=-1,AK$9=$Q50),"",IF($I51=-1,AK50,IF(AND($I51=1,AI$9=$Q50),$K51,IF($I51=1,AJ50,""))))))))</f>
        <v/>
      </c>
      <c r="AK51" t="str">
        <f ca="1">IF($E50="","",IF($G51="",AK50,IF(AND($N51=1,AK$9&gt;$B$9),"",IF(AND($N51=1,AK$9&lt;=$B$9),LOOKUP(AK$9,$A$12:$A$111,$B$12:$B$111),IF(AND($I51=-1,AL$9=$Q50),"",IF($I51=-1,AL50,IF(AND($I51=1,AJ$9=$Q50),$K51,IF($I51=1,AK50,""))))))))</f>
        <v/>
      </c>
      <c r="AL51" t="str">
        <f ca="1">IF($E50="","",IF($G51="",AL50,IF(AND($N51=1,AL$9&gt;$B$9),"",IF(AND($N51=1,AL$9&lt;=$B$9),LOOKUP(AL$9,$A$12:$A$111,$B$12:$B$111),IF(AND($I51=-1,AM$9=$Q50),"",IF($I51=-1,AM50,IF(AND($I51=1,AK$9=$Q50),$K51,IF($I51=1,AL50,""))))))))</f>
        <v/>
      </c>
      <c r="AM51" t="str">
        <f ca="1">IF($E50="","",IF($G51="",AM50,IF(AND($N51=1,AM$9&gt;$B$9),"",IF(AND($N51=1,AM$9&lt;=$B$9),LOOKUP(AM$9,$A$12:$A$111,$B$12:$B$111),IF(AND($I51=-1,AN$9=$Q50),"",IF($I51=-1,AN50,IF(AND($I51=1,AL$9=$Q50),$K51,IF($I51=1,AM50,""))))))))</f>
        <v/>
      </c>
      <c r="AN51" t="str">
        <f ca="1">IF($E50="","",IF($G51="",AN50,IF(AND($N51=1,AN$9&gt;$B$9),"",IF(AND($N51=1,AN$9&lt;=$B$9),LOOKUP(AN$9,$A$12:$A$111,$B$12:$B$111),IF(AND($I51=-1,AO$9=$Q50),"",IF($I51=-1,AO50,IF(AND($I51=1,AM$9=$Q50),$K51,IF($I51=1,AN50,""))))))))</f>
        <v/>
      </c>
      <c r="AO51" t="str">
        <f ca="1">IF($E50="","",IF($G51="",AO50,IF(AND($N51=1,AO$9&gt;$B$9),"",IF(AND($N51=1,AO$9&lt;=$B$9),LOOKUP(AO$9,$A$12:$A$111,$B$12:$B$111),IF(AND($I51=-1,AP$9=$Q50),"",IF($I51=-1,AP50,IF(AND($I51=1,AN$9=$Q50),$K51,IF($I51=1,AO50,""))))))))</f>
        <v/>
      </c>
      <c r="AP51" t="str">
        <f ca="1">IF($E50="","",IF($G51="",AP50,IF(AND($N51=1,AP$9&gt;$B$9),"",IF(AND($N51=1,AP$9&lt;=$B$9),LOOKUP(AP$9,$A$12:$A$111,$B$12:$B$111),IF(AND($I51=-1,AQ$9=$Q50),"",IF($I51=-1,AQ50,IF(AND($I51=1,AO$9=$Q50),$K51,IF($I51=1,AP50,""))))))))</f>
        <v/>
      </c>
      <c r="AQ51" t="str">
        <f ca="1">IF($E50="","",IF($G51="",AQ50,IF(AND($N51=1,AQ$9&gt;$B$9),"",IF(AND($N51=1,AQ$9&lt;=$B$9),LOOKUP(AQ$9,$A$12:$A$111,$B$12:$B$111),IF(AND($I51=-1,AR$9=$Q50),"",IF($I51=-1,AR50,IF(AND($I51=1,AP$9=$Q50),$K51,IF($I51=1,AQ50,""))))))))</f>
        <v/>
      </c>
      <c r="AR51" t="str">
        <f ca="1">IF($E50="","",IF($G51="",AR50,IF(AND($N51=1,AR$9&gt;$B$9),"",IF(AND($N51=1,AR$9&lt;=$B$9),LOOKUP(AR$9,$A$12:$A$111,$B$12:$B$111),IF(AND($I51=-1,AS$9=$Q50),"",IF($I51=-1,AS50,IF(AND($I51=1,AQ$9=$Q50),$K51,IF($I51=1,AR50,""))))))))</f>
        <v/>
      </c>
      <c r="AS51" t="str">
        <f ca="1">IF($E50="","",IF($G51="",AS50,IF(AND($N51=1,AS$9&gt;$B$9),"",IF(AND($N51=1,AS$9&lt;=$B$9),LOOKUP(AS$9,$A$12:$A$111,$B$12:$B$111),IF(AND($I51=-1,AT$9=$Q50),"",IF($I51=-1,AT50,IF(AND($I51=1,AR$9=$Q50),$K51,IF($I51=1,AS50,""))))))))</f>
        <v/>
      </c>
      <c r="AT51" t="str">
        <f ca="1">IF($E50="","",IF($G51="",AT50,IF(AND($N51=1,AT$9&gt;$B$9),"",IF(AND($N51=1,AT$9&lt;=$B$9),LOOKUP(AT$9,$A$12:$A$111,$B$12:$B$111),IF(AND($I51=-1,AU$9=$Q50),"",IF($I51=-1,AU50,IF(AND($I51=1,AS$9=$Q50),$K51,IF($I51=1,AT50,""))))))))</f>
        <v/>
      </c>
      <c r="AU51" t="str">
        <f ca="1">IF($E50="","",IF($G51="",AU50,IF(AND($N51=1,AU$9&gt;$B$9),"",IF(AND($N51=1,AU$9&lt;=$B$9),LOOKUP(AU$9,$A$12:$A$111,$B$12:$B$111),IF(AND($I51=-1,AV$9=$Q50),"",IF($I51=-1,AV50,IF(AND($I51=1,AT$9=$Q50),$K51,IF($I51=1,AU50,""))))))))</f>
        <v/>
      </c>
      <c r="AV51" t="str">
        <f ca="1">IF($E50="","",IF($G51="",AV50,IF(AND($N51=1,AV$9&gt;$B$9),"",IF(AND($N51=1,AV$9&lt;=$B$9),LOOKUP(AV$9,$A$12:$A$111,$B$12:$B$111),IF(AND($I51=-1,AW$9=$Q50),"",IF($I51=-1,AW50,IF(AND($I51=1,AU$9=$Q50),$K51,IF($I51=1,AV50,""))))))))</f>
        <v/>
      </c>
      <c r="AW51" t="str">
        <f ca="1">IF($E50="","",IF($G51="",AW50,IF(AND($N51=1,AW$9&gt;$B$9),"",IF(AND($N51=1,AW$9&lt;=$B$9),LOOKUP(AW$9,$A$12:$A$111,$B$12:$B$111),IF(AND($I51=-1,AX$9=$Q50),"",IF($I51=-1,AX50,IF(AND($I51=1,AV$9=$Q50),$K51,IF($I51=1,AW50,""))))))))</f>
        <v/>
      </c>
      <c r="AX51" t="str">
        <f ca="1">IF($E50="","",IF($G51="",AX50,IF(AND($N51=1,AX$9&gt;$B$9),"",IF(AND($N51=1,AX$9&lt;=$B$9),LOOKUP(AX$9,$A$12:$A$111,$B$12:$B$111),IF(AND($I51=-1,AY$9=$Q50),"",IF($I51=-1,AY50,IF(AND($I51=1,AW$9=$Q50),$K51,IF($I51=1,AX50,""))))))))</f>
        <v/>
      </c>
      <c r="AY51" t="str">
        <f ca="1">IF($E50="","",IF($G51="",AY50,IF(AND($N51=1,AY$9&gt;$B$9),"",IF(AND($N51=1,AY$9&lt;=$B$9),LOOKUP(AY$9,$A$12:$A$111,$B$12:$B$111),IF(AND($I51=-1,AZ$9=$Q50),"",IF($I51=-1,AZ50,IF(AND($I51=1,AX$9=$Q50),$K51,IF($I51=1,AY50,""))))))))</f>
        <v/>
      </c>
      <c r="AZ51" t="str">
        <f ca="1">IF($E50="","",IF($G51="",AZ50,IF(AND($N51=1,AZ$9&gt;$B$9),"",IF(AND($N51=1,AZ$9&lt;=$B$9),LOOKUP(AZ$9,$A$12:$A$111,$B$12:$B$111),IF(AND($I51=-1,BA$9=$Q50),"",IF($I51=-1,BA50,IF(AND($I51=1,AY$9=$Q50),$K51,IF($I51=1,AZ50,""))))))))</f>
        <v/>
      </c>
      <c r="BA51" t="str">
        <f ca="1">IF($E50="","",IF($G51="",BA50,IF(AND($N51=1,BA$9&gt;$B$9),"",IF(AND($N51=1,BA$9&lt;=$B$9),LOOKUP(BA$9,$A$12:$A$111,$B$12:$B$111),IF(AND($I51=-1,BB$9=$Q50),"",IF($I51=-1,BB50,IF(AND($I51=1,AZ$9=$Q50),$K51,IF($I51=1,BA50,""))))))))</f>
        <v/>
      </c>
      <c r="BB51" t="str">
        <f ca="1">IF($E50="","",IF($G51="",BB50,IF(AND($N51=1,BB$9&gt;$B$9),"",IF(AND($N51=1,BB$9&lt;=$B$9),LOOKUP(BB$9,$A$12:$A$111,$B$12:$B$111),IF(AND($I51=-1,BC$9=$Q50),"",IF($I51=-1,BC50,IF(AND($I51=1,BA$9=$Q50),$K51,IF($I51=1,BB50,""))))))))</f>
        <v/>
      </c>
      <c r="BC51" t="str">
        <f ca="1">IF($E50="","",IF($G51="",BC50,IF(AND($N51=1,BC$9&gt;$B$9),"",IF(AND($N51=1,BC$9&lt;=$B$9),LOOKUP(BC$9,$A$12:$A$111,$B$12:$B$111),IF(AND($I51=-1,BD$9=$Q50),"",IF($I51=-1,BD50,IF(AND($I51=1,BB$9=$Q50),$K51,IF($I51=1,BC50,""))))))))</f>
        <v/>
      </c>
      <c r="BD51" t="str">
        <f ca="1">IF($E50="","",IF($G51="",BD50,IF(AND($N51=1,BD$9&gt;$B$9),"",IF(AND($N51=1,BD$9&lt;=$B$9),LOOKUP(BD$9,$A$12:$A$111,$B$12:$B$111),IF(AND($I51=-1,BE$9=$Q50),"",IF($I51=-1,BE50,IF(AND($I51=1,BC$9=$Q50),$K51,IF($I51=1,BD50,""))))))))</f>
        <v/>
      </c>
      <c r="BE51" t="str">
        <f ca="1">IF($E50="","",IF($G51="",BE50,IF(AND($N51=1,BE$9&gt;$B$9),"",IF(AND($N51=1,BE$9&lt;=$B$9),LOOKUP(BE$9,$A$12:$A$111,$B$12:$B$111),IF(AND($I51=-1,BF$9=$Q50),"",IF($I51=-1,BF50,IF(AND($I51=1,BD$9=$Q50),$K51,IF($I51=1,BE50,""))))))))</f>
        <v/>
      </c>
      <c r="BF51" t="str">
        <f ca="1">IF($E50="","",IF($G51="",BF50,IF(AND($N51=1,BF$9&gt;$B$9),"",IF(AND($N51=1,BF$9&lt;=$B$9),LOOKUP(BF$9,$A$12:$A$111,$B$12:$B$111),IF(AND($I51=-1,BG$9=$Q50),"",IF($I51=-1,BG50,IF(AND($I51=1,BE$9=$Q50),$K51,IF($I51=1,BF50,""))))))))</f>
        <v/>
      </c>
      <c r="BG51" t="str">
        <f ca="1">IF($E50="","",IF($G51="",BG50,IF(AND($N51=1,BG$9&gt;$B$9),"",IF(AND($N51=1,BG$9&lt;=$B$9),LOOKUP(BG$9,$A$12:$A$111,$B$12:$B$111),IF(AND($I51=-1,BH$9=$Q50),"",IF($I51=-1,BH50,IF(AND($I51=1,BF$9=$Q50),$K51,IF($I51=1,BG50,""))))))))</f>
        <v/>
      </c>
      <c r="BH51" t="str">
        <f ca="1">IF($E50="","",IF($G51="",BH50,IF(AND($N51=1,BH$9&gt;$B$9),"",IF(AND($N51=1,BH$9&lt;=$B$9),LOOKUP(BH$9,$A$12:$A$111,$B$12:$B$111),IF(AND($I51=-1,BI$9=$Q50),"",IF($I51=-1,BI50,IF(AND($I51=1,BG$9=$Q50),$K51,IF($I51=1,BH50,""))))))))</f>
        <v/>
      </c>
      <c r="BI51" t="str">
        <f ca="1">IF($E50="","",IF($G51="",BI50,IF(AND($N51=1,BI$9&gt;$B$9),"",IF(AND($N51=1,BI$9&lt;=$B$9),LOOKUP(BI$9,$A$12:$A$111,$B$12:$B$111),IF(AND($I51=-1,BJ$9=$Q50),"",IF($I51=-1,BJ50,IF(AND($I51=1,BH$9=$Q50),$K51,IF($I51=1,BI50,""))))))))</f>
        <v/>
      </c>
      <c r="BJ51" t="str">
        <f ca="1">IF($E50="","",IF($G51="",BJ50,IF(AND($N51=1,BJ$9&gt;$B$9),"",IF(AND($N51=1,BJ$9&lt;=$B$9),LOOKUP(BJ$9,$A$12:$A$111,$B$12:$B$111),IF(AND($I51=-1,BK$9=$Q50),"",IF($I51=-1,BK50,IF(AND($I51=1,BI$9=$Q50),$K51,IF($I51=1,BJ50,""))))))))</f>
        <v/>
      </c>
      <c r="BK51" t="str">
        <f ca="1">IF($E50="","",IF($G51="",BK50,IF(AND($N51=1,BK$9&gt;$B$9),"",IF(AND($N51=1,BK$9&lt;=$B$9),LOOKUP(BK$9,$A$12:$A$111,$B$12:$B$111),IF(AND($I51=-1,BL$9=$Q50),"",IF($I51=-1,BL50,IF(AND($I51=1,BJ$9=$Q50),$K51,IF($I51=1,BK50,""))))))))</f>
        <v/>
      </c>
      <c r="BL51" t="str">
        <f ca="1">IF($E50="","",IF($G51="",BL50,IF(AND($N51=1,BL$9&gt;$B$9),"",IF(AND($N51=1,BL$9&lt;=$B$9),LOOKUP(BL$9,$A$12:$A$111,$B$12:$B$111),IF(AND($I51=-1,BM$9=$Q50),"",IF($I51=-1,BM50,IF(AND($I51=1,BK$9=$Q50),$K51,IF($I51=1,BL50,""))))))))</f>
        <v/>
      </c>
      <c r="BM51" t="str">
        <f ca="1">IF($E50="","",IF($G51="",BM50,IF(AND($N51=1,BM$9&gt;$B$9),"",IF(AND($N51=1,BM$9&lt;=$B$9),LOOKUP(BM$9,$A$12:$A$111,$B$12:$B$111),IF(AND($I51=-1,BN$9=$Q50),"",IF($I51=-1,BN50,IF(AND($I51=1,BL$9=$Q50),$K51,IF($I51=1,BM50,""))))))))</f>
        <v/>
      </c>
      <c r="BN51" t="str">
        <f ca="1">IF($E50="","",IF($G51="",BN50,IF(AND($N51=1,BN$9&gt;$B$9),"",IF(AND($N51=1,BN$9&lt;=$B$9),LOOKUP(BN$9,$A$12:$A$111,$B$12:$B$111),IF(AND($I51=-1,BO$9=$Q50),"",IF($I51=-1,BO50,IF(AND($I51=1,BM$9=$Q50),$K51,IF($I51=1,BN50,""))))))))</f>
        <v/>
      </c>
      <c r="BO51">
        <f ca="1">IF($E50="","",IF($G51="",BO50,IF(AND($N51=1,BO$9&gt;$B$9),"",IF(AND($N51=1,BO$9&lt;=$B$9),LOOKUP(BO$9,$A$12:$A$111,$B$12:$B$111),IF(AND($I51=-1,BP$9=$Q50),"",IF($I51=-1,BP50,IF(AND($I51=1,BN$9=$Q50),$K51,IF($I51=1,BO50,""))))))))</f>
        <v>0</v>
      </c>
    </row>
    <row r="52" spans="4:67" x14ac:dyDescent="0.25">
      <c r="D52" s="4">
        <v>42</v>
      </c>
      <c r="E52" s="1">
        <f t="shared" ca="1" si="2"/>
        <v>35</v>
      </c>
      <c r="G52" t="str">
        <f ca="1">IF(E51="","",IF($B$3=Refs!$B$17,RevLab!F52,IF(AND(B$3="Last",H51="Zero"),G51,IF(B$3="Last",H51,IF(B$3="2nd last","",IF(AND(B$3="Opposite",H51="Zero"),G51,IF(AND(B$3="Opposite",H51="Red"),"Black",IF(AND(B$3="Opposite",H51="Black"),"Red",IF(AND(B$3="Opposite",H51="Odd"),"Even",IF(AND(B$3="Opposite",H51="Even"),"Odd",IF(AND(B$3="Opposite",H51="High"),"Low",IF(AND(B$3="Opposite",H51="Low"),"High",IF(COUNTIF(Refs!$E$5:$I$6,B$3)=1,RevLab!B$3,"")))))))))))))</f>
        <v>Low</v>
      </c>
      <c r="H52" t="str">
        <f ca="1">IF(E52="","",IF(B$2="Red/Black",LOOKUP(E52,Refs!D:D,Refs!F:F),IF(B$2="High/Low",LOOKUP(E52,Refs!D:D,Refs!H:H),IF(B$2="Odd/Even",LOOKUP(E52,Refs!D:D,Refs!J:J),""))))</f>
        <v>High</v>
      </c>
      <c r="I52">
        <f t="shared" ca="1" si="3"/>
        <v>-1</v>
      </c>
      <c r="J52">
        <f ca="1">IF(E51="","",IF(G52="","",IF(AND(Q51&gt;1,O51+P51&gt;=$B$4),$B$4,IF(Q51=1,O51,O51+P51))))</f>
        <v>11</v>
      </c>
      <c r="K52">
        <f t="shared" ca="1" si="4"/>
        <v>-11</v>
      </c>
      <c r="L52">
        <f t="shared" ca="1" si="5"/>
        <v>-17</v>
      </c>
      <c r="M52">
        <f t="shared" ca="1" si="6"/>
        <v>14</v>
      </c>
      <c r="N52">
        <f ca="1">IF(E51="","",IF(OR(AND($A$6="Yes",$M52&gt;$M51),AND($A$8="Yes",$O51+$P51&gt;=$B$4),AND($Q51&lt;=2,$I52=-1)),1,0))</f>
        <v>0</v>
      </c>
      <c r="O52">
        <f ca="1">IF(E52="","",R52)</f>
        <v>3</v>
      </c>
      <c r="P52">
        <f ca="1">IF(E52="","",MAX(R52:DM52))</f>
        <v>7</v>
      </c>
      <c r="Q52" s="2">
        <f ca="1">IF(E52="","",COUNTIF(R52:DM52,"&gt;0"))</f>
        <v>4</v>
      </c>
      <c r="R52" s="4">
        <f ca="1">IF(E51="","",IF($G52="",R51,IF($N52=1,LOOKUP(R$9,$A$12:$A$111,$B$12:$B$111),IF(AND($I52=-1,S$9=$Q51),"",IF($I52=-1,S51,IF($I52=1,R51))))))</f>
        <v>3</v>
      </c>
      <c r="S52">
        <f ca="1">IF($E51="","",IF($G52="",S51,IF(AND($N52=1,S$9&gt;$B$9),"",IF(AND($N52=1,S$9&lt;=$B$9),LOOKUP(S$9,$A$12:$A$111,$B$12:$B$111),IF(AND($I52=-1,T$9=$Q51),"",IF($I52=-1,T51,IF(AND($I52=1,R$9=$Q51),$K52,IF($I52=1,S51,""))))))))</f>
        <v>4</v>
      </c>
      <c r="T52">
        <f ca="1">IF($E51="","",IF($G52="",T51,IF(AND($N52=1,T$9&gt;$B$9),"",IF(AND($N52=1,T$9&lt;=$B$9),LOOKUP(T$9,$A$12:$A$111,$B$12:$B$111),IF(AND($I52=-1,U$9=$Q51),"",IF($I52=-1,U51,IF(AND($I52=1,S$9=$Q51),$K52,IF($I52=1,T51,""))))))))</f>
        <v>5</v>
      </c>
      <c r="U52">
        <f ca="1">IF($E51="","",IF($G52="",U51,IF(AND($N52=1,U$9&gt;$B$9),"",IF(AND($N52=1,U$9&lt;=$B$9),LOOKUP(U$9,$A$12:$A$111,$B$12:$B$111),IF(AND($I52=-1,V$9=$Q51),"",IF($I52=-1,V51,IF(AND($I52=1,T$9=$Q51),$K52,IF($I52=1,U51,""))))))))</f>
        <v>7</v>
      </c>
      <c r="V52" t="str">
        <f ca="1">IF($E51="","",IF($G52="",V51,IF(AND($N52=1,V$9&gt;$B$9),"",IF(AND($N52=1,V$9&lt;=$B$9),LOOKUP(V$9,$A$12:$A$111,$B$12:$B$111),IF(AND($I52=-1,W$9=$Q51),"",IF($I52=-1,W51,IF(AND($I52=1,U$9=$Q51),$K52,IF($I52=1,V51,""))))))))</f>
        <v/>
      </c>
      <c r="W52" t="str">
        <f ca="1">IF($E51="","",IF($G52="",W51,IF(AND($N52=1,W$9&gt;$B$9),"",IF(AND($N52=1,W$9&lt;=$B$9),LOOKUP(W$9,$A$12:$A$111,$B$12:$B$111),IF(AND($I52=-1,X$9=$Q51),"",IF($I52=-1,X51,IF(AND($I52=1,V$9=$Q51),$K52,IF($I52=1,W51,""))))))))</f>
        <v/>
      </c>
      <c r="X52" t="str">
        <f ca="1">IF($E51="","",IF($G52="",X51,IF(AND($N52=1,X$9&gt;$B$9),"",IF(AND($N52=1,X$9&lt;=$B$9),LOOKUP(X$9,$A$12:$A$111,$B$12:$B$111),IF(AND($I52=-1,Y$9=$Q51),"",IF($I52=-1,Y51,IF(AND($I52=1,W$9=$Q51),$K52,IF($I52=1,X51,""))))))))</f>
        <v/>
      </c>
      <c r="Y52" t="str">
        <f ca="1">IF($E51="","",IF($G52="",Y51,IF(AND($N52=1,Y$9&gt;$B$9),"",IF(AND($N52=1,Y$9&lt;=$B$9),LOOKUP(Y$9,$A$12:$A$111,$B$12:$B$111),IF(AND($I52=-1,Z$9=$Q51),"",IF($I52=-1,Z51,IF(AND($I52=1,X$9=$Q51),$K52,IF($I52=1,Y51,""))))))))</f>
        <v/>
      </c>
      <c r="Z52" t="str">
        <f ca="1">IF($E51="","",IF($G52="",Z51,IF(AND($N52=1,Z$9&gt;$B$9),"",IF(AND($N52=1,Z$9&lt;=$B$9),LOOKUP(Z$9,$A$12:$A$111,$B$12:$B$111),IF(AND($I52=-1,AA$9=$Q51),"",IF($I52=-1,AA51,IF(AND($I52=1,Y$9=$Q51),$K52,IF($I52=1,Z51,""))))))))</f>
        <v/>
      </c>
      <c r="AA52" t="str">
        <f ca="1">IF($E51="","",IF($G52="",AA51,IF(AND($N52=1,AA$9&gt;$B$9),"",IF(AND($N52=1,AA$9&lt;=$B$9),LOOKUP(AA$9,$A$12:$A$111,$B$12:$B$111),IF(AND($I52=-1,AB$9=$Q51),"",IF($I52=-1,AB51,IF(AND($I52=1,Z$9=$Q51),$K52,IF($I52=1,AA51,""))))))))</f>
        <v/>
      </c>
      <c r="AB52" t="str">
        <f ca="1">IF($E51="","",IF($G52="",AB51,IF(AND($N52=1,AB$9&gt;$B$9),"",IF(AND($N52=1,AB$9&lt;=$B$9),LOOKUP(AB$9,$A$12:$A$111,$B$12:$B$111),IF(AND($I52=-1,AC$9=$Q51),"",IF($I52=-1,AC51,IF(AND($I52=1,AA$9=$Q51),$K52,IF($I52=1,AB51,""))))))))</f>
        <v/>
      </c>
      <c r="AC52" t="str">
        <f ca="1">IF($E51="","",IF($G52="",AC51,IF(AND($N52=1,AC$9&gt;$B$9),"",IF(AND($N52=1,AC$9&lt;=$B$9),LOOKUP(AC$9,$A$12:$A$111,$B$12:$B$111),IF(AND($I52=-1,AD$9=$Q51),"",IF($I52=-1,AD51,IF(AND($I52=1,AB$9=$Q51),$K52,IF($I52=1,AC51,""))))))))</f>
        <v/>
      </c>
      <c r="AD52" t="str">
        <f ca="1">IF($E51="","",IF($G52="",AD51,IF(AND($N52=1,AD$9&gt;$B$9),"",IF(AND($N52=1,AD$9&lt;=$B$9),LOOKUP(AD$9,$A$12:$A$111,$B$12:$B$111),IF(AND($I52=-1,AE$9=$Q51),"",IF($I52=-1,AE51,IF(AND($I52=1,AC$9=$Q51),$K52,IF($I52=1,AD51,""))))))))</f>
        <v/>
      </c>
      <c r="AE52" t="str">
        <f ca="1">IF($E51="","",IF($G52="",AE51,IF(AND($N52=1,AE$9&gt;$B$9),"",IF(AND($N52=1,AE$9&lt;=$B$9),LOOKUP(AE$9,$A$12:$A$111,$B$12:$B$111),IF(AND($I52=-1,AF$9=$Q51),"",IF($I52=-1,AF51,IF(AND($I52=1,AD$9=$Q51),$K52,IF($I52=1,AE51,""))))))))</f>
        <v/>
      </c>
      <c r="AF52" t="str">
        <f ca="1">IF($E51="","",IF($G52="",AF51,IF(AND($N52=1,AF$9&gt;$B$9),"",IF(AND($N52=1,AF$9&lt;=$B$9),LOOKUP(AF$9,$A$12:$A$111,$B$12:$B$111),IF(AND($I52=-1,AG$9=$Q51),"",IF($I52=-1,AG51,IF(AND($I52=1,AE$9=$Q51),$K52,IF($I52=1,AF51,""))))))))</f>
        <v/>
      </c>
      <c r="AG52" t="str">
        <f ca="1">IF($E51="","",IF($G52="",AG51,IF(AND($N52=1,AG$9&gt;$B$9),"",IF(AND($N52=1,AG$9&lt;=$B$9),LOOKUP(AG$9,$A$12:$A$111,$B$12:$B$111),IF(AND($I52=-1,AH$9=$Q51),"",IF($I52=-1,AH51,IF(AND($I52=1,AF$9=$Q51),$K52,IF($I52=1,AG51,""))))))))</f>
        <v/>
      </c>
      <c r="AH52" t="str">
        <f ca="1">IF($E51="","",IF($G52="",AH51,IF(AND($N52=1,AH$9&gt;$B$9),"",IF(AND($N52=1,AH$9&lt;=$B$9),LOOKUP(AH$9,$A$12:$A$111,$B$12:$B$111),IF(AND($I52=-1,AI$9=$Q51),"",IF($I52=-1,AI51,IF(AND($I52=1,AG$9=$Q51),$K52,IF($I52=1,AH51,""))))))))</f>
        <v/>
      </c>
      <c r="AI52" t="str">
        <f ca="1">IF($E51="","",IF($G52="",AI51,IF(AND($N52=1,AI$9&gt;$B$9),"",IF(AND($N52=1,AI$9&lt;=$B$9),LOOKUP(AI$9,$A$12:$A$111,$B$12:$B$111),IF(AND($I52=-1,AJ$9=$Q51),"",IF($I52=-1,AJ51,IF(AND($I52=1,AH$9=$Q51),$K52,IF($I52=1,AI51,""))))))))</f>
        <v/>
      </c>
      <c r="AJ52" t="str">
        <f ca="1">IF($E51="","",IF($G52="",AJ51,IF(AND($N52=1,AJ$9&gt;$B$9),"",IF(AND($N52=1,AJ$9&lt;=$B$9),LOOKUP(AJ$9,$A$12:$A$111,$B$12:$B$111),IF(AND($I52=-1,AK$9=$Q51),"",IF($I52=-1,AK51,IF(AND($I52=1,AI$9=$Q51),$K52,IF($I52=1,AJ51,""))))))))</f>
        <v/>
      </c>
      <c r="AK52" t="str">
        <f ca="1">IF($E51="","",IF($G52="",AK51,IF(AND($N52=1,AK$9&gt;$B$9),"",IF(AND($N52=1,AK$9&lt;=$B$9),LOOKUP(AK$9,$A$12:$A$111,$B$12:$B$111),IF(AND($I52=-1,AL$9=$Q51),"",IF($I52=-1,AL51,IF(AND($I52=1,AJ$9=$Q51),$K52,IF($I52=1,AK51,""))))))))</f>
        <v/>
      </c>
      <c r="AL52" t="str">
        <f ca="1">IF($E51="","",IF($G52="",AL51,IF(AND($N52=1,AL$9&gt;$B$9),"",IF(AND($N52=1,AL$9&lt;=$B$9),LOOKUP(AL$9,$A$12:$A$111,$B$12:$B$111),IF(AND($I52=-1,AM$9=$Q51),"",IF($I52=-1,AM51,IF(AND($I52=1,AK$9=$Q51),$K52,IF($I52=1,AL51,""))))))))</f>
        <v/>
      </c>
      <c r="AM52" t="str">
        <f ca="1">IF($E51="","",IF($G52="",AM51,IF(AND($N52=1,AM$9&gt;$B$9),"",IF(AND($N52=1,AM$9&lt;=$B$9),LOOKUP(AM$9,$A$12:$A$111,$B$12:$B$111),IF(AND($I52=-1,AN$9=$Q51),"",IF($I52=-1,AN51,IF(AND($I52=1,AL$9=$Q51),$K52,IF($I52=1,AM51,""))))))))</f>
        <v/>
      </c>
      <c r="AN52" t="str">
        <f ca="1">IF($E51="","",IF($G52="",AN51,IF(AND($N52=1,AN$9&gt;$B$9),"",IF(AND($N52=1,AN$9&lt;=$B$9),LOOKUP(AN$9,$A$12:$A$111,$B$12:$B$111),IF(AND($I52=-1,AO$9=$Q51),"",IF($I52=-1,AO51,IF(AND($I52=1,AM$9=$Q51),$K52,IF($I52=1,AN51,""))))))))</f>
        <v/>
      </c>
      <c r="AO52" t="str">
        <f ca="1">IF($E51="","",IF($G52="",AO51,IF(AND($N52=1,AO$9&gt;$B$9),"",IF(AND($N52=1,AO$9&lt;=$B$9),LOOKUP(AO$9,$A$12:$A$111,$B$12:$B$111),IF(AND($I52=-1,AP$9=$Q51),"",IF($I52=-1,AP51,IF(AND($I52=1,AN$9=$Q51),$K52,IF($I52=1,AO51,""))))))))</f>
        <v/>
      </c>
      <c r="AP52" t="str">
        <f ca="1">IF($E51="","",IF($G52="",AP51,IF(AND($N52=1,AP$9&gt;$B$9),"",IF(AND($N52=1,AP$9&lt;=$B$9),LOOKUP(AP$9,$A$12:$A$111,$B$12:$B$111),IF(AND($I52=-1,AQ$9=$Q51),"",IF($I52=-1,AQ51,IF(AND($I52=1,AO$9=$Q51),$K52,IF($I52=1,AP51,""))))))))</f>
        <v/>
      </c>
      <c r="AQ52" t="str">
        <f ca="1">IF($E51="","",IF($G52="",AQ51,IF(AND($N52=1,AQ$9&gt;$B$9),"",IF(AND($N52=1,AQ$9&lt;=$B$9),LOOKUP(AQ$9,$A$12:$A$111,$B$12:$B$111),IF(AND($I52=-1,AR$9=$Q51),"",IF($I52=-1,AR51,IF(AND($I52=1,AP$9=$Q51),$K52,IF($I52=1,AQ51,""))))))))</f>
        <v/>
      </c>
      <c r="AR52" t="str">
        <f ca="1">IF($E51="","",IF($G52="",AR51,IF(AND($N52=1,AR$9&gt;$B$9),"",IF(AND($N52=1,AR$9&lt;=$B$9),LOOKUP(AR$9,$A$12:$A$111,$B$12:$B$111),IF(AND($I52=-1,AS$9=$Q51),"",IF($I52=-1,AS51,IF(AND($I52=1,AQ$9=$Q51),$K52,IF($I52=1,AR51,""))))))))</f>
        <v/>
      </c>
      <c r="AS52" t="str">
        <f ca="1">IF($E51="","",IF($G52="",AS51,IF(AND($N52=1,AS$9&gt;$B$9),"",IF(AND($N52=1,AS$9&lt;=$B$9),LOOKUP(AS$9,$A$12:$A$111,$B$12:$B$111),IF(AND($I52=-1,AT$9=$Q51),"",IF($I52=-1,AT51,IF(AND($I52=1,AR$9=$Q51),$K52,IF($I52=1,AS51,""))))))))</f>
        <v/>
      </c>
      <c r="AT52" t="str">
        <f ca="1">IF($E51="","",IF($G52="",AT51,IF(AND($N52=1,AT$9&gt;$B$9),"",IF(AND($N52=1,AT$9&lt;=$B$9),LOOKUP(AT$9,$A$12:$A$111,$B$12:$B$111),IF(AND($I52=-1,AU$9=$Q51),"",IF($I52=-1,AU51,IF(AND($I52=1,AS$9=$Q51),$K52,IF($I52=1,AT51,""))))))))</f>
        <v/>
      </c>
      <c r="AU52" t="str">
        <f ca="1">IF($E51="","",IF($G52="",AU51,IF(AND($N52=1,AU$9&gt;$B$9),"",IF(AND($N52=1,AU$9&lt;=$B$9),LOOKUP(AU$9,$A$12:$A$111,$B$12:$B$111),IF(AND($I52=-1,AV$9=$Q51),"",IF($I52=-1,AV51,IF(AND($I52=1,AT$9=$Q51),$K52,IF($I52=1,AU51,""))))))))</f>
        <v/>
      </c>
      <c r="AV52" t="str">
        <f ca="1">IF($E51="","",IF($G52="",AV51,IF(AND($N52=1,AV$9&gt;$B$9),"",IF(AND($N52=1,AV$9&lt;=$B$9),LOOKUP(AV$9,$A$12:$A$111,$B$12:$B$111),IF(AND($I52=-1,AW$9=$Q51),"",IF($I52=-1,AW51,IF(AND($I52=1,AU$9=$Q51),$K52,IF($I52=1,AV51,""))))))))</f>
        <v/>
      </c>
      <c r="AW52" t="str">
        <f ca="1">IF($E51="","",IF($G52="",AW51,IF(AND($N52=1,AW$9&gt;$B$9),"",IF(AND($N52=1,AW$9&lt;=$B$9),LOOKUP(AW$9,$A$12:$A$111,$B$12:$B$111),IF(AND($I52=-1,AX$9=$Q51),"",IF($I52=-1,AX51,IF(AND($I52=1,AV$9=$Q51),$K52,IF($I52=1,AW51,""))))))))</f>
        <v/>
      </c>
      <c r="AX52" t="str">
        <f ca="1">IF($E51="","",IF($G52="",AX51,IF(AND($N52=1,AX$9&gt;$B$9),"",IF(AND($N52=1,AX$9&lt;=$B$9),LOOKUP(AX$9,$A$12:$A$111,$B$12:$B$111),IF(AND($I52=-1,AY$9=$Q51),"",IF($I52=-1,AY51,IF(AND($I52=1,AW$9=$Q51),$K52,IF($I52=1,AX51,""))))))))</f>
        <v/>
      </c>
      <c r="AY52" t="str">
        <f ca="1">IF($E51="","",IF($G52="",AY51,IF(AND($N52=1,AY$9&gt;$B$9),"",IF(AND($N52=1,AY$9&lt;=$B$9),LOOKUP(AY$9,$A$12:$A$111,$B$12:$B$111),IF(AND($I52=-1,AZ$9=$Q51),"",IF($I52=-1,AZ51,IF(AND($I52=1,AX$9=$Q51),$K52,IF($I52=1,AY51,""))))))))</f>
        <v/>
      </c>
      <c r="AZ52" t="str">
        <f ca="1">IF($E51="","",IF($G52="",AZ51,IF(AND($N52=1,AZ$9&gt;$B$9),"",IF(AND($N52=1,AZ$9&lt;=$B$9),LOOKUP(AZ$9,$A$12:$A$111,$B$12:$B$111),IF(AND($I52=-1,BA$9=$Q51),"",IF($I52=-1,BA51,IF(AND($I52=1,AY$9=$Q51),$K52,IF($I52=1,AZ51,""))))))))</f>
        <v/>
      </c>
      <c r="BA52" t="str">
        <f ca="1">IF($E51="","",IF($G52="",BA51,IF(AND($N52=1,BA$9&gt;$B$9),"",IF(AND($N52=1,BA$9&lt;=$B$9),LOOKUP(BA$9,$A$12:$A$111,$B$12:$B$111),IF(AND($I52=-1,BB$9=$Q51),"",IF($I52=-1,BB51,IF(AND($I52=1,AZ$9=$Q51),$K52,IF($I52=1,BA51,""))))))))</f>
        <v/>
      </c>
      <c r="BB52" t="str">
        <f ca="1">IF($E51="","",IF($G52="",BB51,IF(AND($N52=1,BB$9&gt;$B$9),"",IF(AND($N52=1,BB$9&lt;=$B$9),LOOKUP(BB$9,$A$12:$A$111,$B$12:$B$111),IF(AND($I52=-1,BC$9=$Q51),"",IF($I52=-1,BC51,IF(AND($I52=1,BA$9=$Q51),$K52,IF($I52=1,BB51,""))))))))</f>
        <v/>
      </c>
      <c r="BC52" t="str">
        <f ca="1">IF($E51="","",IF($G52="",BC51,IF(AND($N52=1,BC$9&gt;$B$9),"",IF(AND($N52=1,BC$9&lt;=$B$9),LOOKUP(BC$9,$A$12:$A$111,$B$12:$B$111),IF(AND($I52=-1,BD$9=$Q51),"",IF($I52=-1,BD51,IF(AND($I52=1,BB$9=$Q51),$K52,IF($I52=1,BC51,""))))))))</f>
        <v/>
      </c>
      <c r="BD52" t="str">
        <f ca="1">IF($E51="","",IF($G52="",BD51,IF(AND($N52=1,BD$9&gt;$B$9),"",IF(AND($N52=1,BD$9&lt;=$B$9),LOOKUP(BD$9,$A$12:$A$111,$B$12:$B$111),IF(AND($I52=-1,BE$9=$Q51),"",IF($I52=-1,BE51,IF(AND($I52=1,BC$9=$Q51),$K52,IF($I52=1,BD51,""))))))))</f>
        <v/>
      </c>
      <c r="BE52" t="str">
        <f ca="1">IF($E51="","",IF($G52="",BE51,IF(AND($N52=1,BE$9&gt;$B$9),"",IF(AND($N52=1,BE$9&lt;=$B$9),LOOKUP(BE$9,$A$12:$A$111,$B$12:$B$111),IF(AND($I52=-1,BF$9=$Q51),"",IF($I52=-1,BF51,IF(AND($I52=1,BD$9=$Q51),$K52,IF($I52=1,BE51,""))))))))</f>
        <v/>
      </c>
      <c r="BF52" t="str">
        <f ca="1">IF($E51="","",IF($G52="",BF51,IF(AND($N52=1,BF$9&gt;$B$9),"",IF(AND($N52=1,BF$9&lt;=$B$9),LOOKUP(BF$9,$A$12:$A$111,$B$12:$B$111),IF(AND($I52=-1,BG$9=$Q51),"",IF($I52=-1,BG51,IF(AND($I52=1,BE$9=$Q51),$K52,IF($I52=1,BF51,""))))))))</f>
        <v/>
      </c>
      <c r="BG52" t="str">
        <f ca="1">IF($E51="","",IF($G52="",BG51,IF(AND($N52=1,BG$9&gt;$B$9),"",IF(AND($N52=1,BG$9&lt;=$B$9),LOOKUP(BG$9,$A$12:$A$111,$B$12:$B$111),IF(AND($I52=-1,BH$9=$Q51),"",IF($I52=-1,BH51,IF(AND($I52=1,BF$9=$Q51),$K52,IF($I52=1,BG51,""))))))))</f>
        <v/>
      </c>
      <c r="BH52" t="str">
        <f ca="1">IF($E51="","",IF($G52="",BH51,IF(AND($N52=1,BH$9&gt;$B$9),"",IF(AND($N52=1,BH$9&lt;=$B$9),LOOKUP(BH$9,$A$12:$A$111,$B$12:$B$111),IF(AND($I52=-1,BI$9=$Q51),"",IF($I52=-1,BI51,IF(AND($I52=1,BG$9=$Q51),$K52,IF($I52=1,BH51,""))))))))</f>
        <v/>
      </c>
      <c r="BI52" t="str">
        <f ca="1">IF($E51="","",IF($G52="",BI51,IF(AND($N52=1,BI$9&gt;$B$9),"",IF(AND($N52=1,BI$9&lt;=$B$9),LOOKUP(BI$9,$A$12:$A$111,$B$12:$B$111),IF(AND($I52=-1,BJ$9=$Q51),"",IF($I52=-1,BJ51,IF(AND($I52=1,BH$9=$Q51),$K52,IF($I52=1,BI51,""))))))))</f>
        <v/>
      </c>
      <c r="BJ52" t="str">
        <f ca="1">IF($E51="","",IF($G52="",BJ51,IF(AND($N52=1,BJ$9&gt;$B$9),"",IF(AND($N52=1,BJ$9&lt;=$B$9),LOOKUP(BJ$9,$A$12:$A$111,$B$12:$B$111),IF(AND($I52=-1,BK$9=$Q51),"",IF($I52=-1,BK51,IF(AND($I52=1,BI$9=$Q51),$K52,IF($I52=1,BJ51,""))))))))</f>
        <v/>
      </c>
      <c r="BK52" t="str">
        <f ca="1">IF($E51="","",IF($G52="",BK51,IF(AND($N52=1,BK$9&gt;$B$9),"",IF(AND($N52=1,BK$9&lt;=$B$9),LOOKUP(BK$9,$A$12:$A$111,$B$12:$B$111),IF(AND($I52=-1,BL$9=$Q51),"",IF($I52=-1,BL51,IF(AND($I52=1,BJ$9=$Q51),$K52,IF($I52=1,BK51,""))))))))</f>
        <v/>
      </c>
      <c r="BL52" t="str">
        <f ca="1">IF($E51="","",IF($G52="",BL51,IF(AND($N52=1,BL$9&gt;$B$9),"",IF(AND($N52=1,BL$9&lt;=$B$9),LOOKUP(BL$9,$A$12:$A$111,$B$12:$B$111),IF(AND($I52=-1,BM$9=$Q51),"",IF($I52=-1,BM51,IF(AND($I52=1,BK$9=$Q51),$K52,IF($I52=1,BL51,""))))))))</f>
        <v/>
      </c>
      <c r="BM52" t="str">
        <f ca="1">IF($E51="","",IF($G52="",BM51,IF(AND($N52=1,BM$9&gt;$B$9),"",IF(AND($N52=1,BM$9&lt;=$B$9),LOOKUP(BM$9,$A$12:$A$111,$B$12:$B$111),IF(AND($I52=-1,BN$9=$Q51),"",IF($I52=-1,BN51,IF(AND($I52=1,BL$9=$Q51),$K52,IF($I52=1,BM51,""))))))))</f>
        <v/>
      </c>
      <c r="BN52">
        <f ca="1">IF($E51="","",IF($G52="",BN51,IF(AND($N52=1,BN$9&gt;$B$9),"",IF(AND($N52=1,BN$9&lt;=$B$9),LOOKUP(BN$9,$A$12:$A$111,$B$12:$B$111),IF(AND($I52=-1,BO$9=$Q51),"",IF($I52=-1,BO51,IF(AND($I52=1,BM$9=$Q51),$K52,IF($I52=1,BN51,""))))))))</f>
        <v>0</v>
      </c>
      <c r="BO52">
        <f ca="1">IF($E51="","",IF($G52="",BO51,IF(AND($N52=1,BO$9&gt;$B$9),"",IF(AND($N52=1,BO$9&lt;=$B$9),LOOKUP(BO$9,$A$12:$A$111,$B$12:$B$111),IF(AND($I52=-1,BP$9=$Q51),"",IF($I52=-1,BP51,IF(AND($I52=1,BN$9=$Q51),$K52,IF($I52=1,BO51,""))))))))</f>
        <v>0</v>
      </c>
    </row>
    <row r="53" spans="4:67" x14ac:dyDescent="0.25">
      <c r="D53" s="4">
        <v>43</v>
      </c>
      <c r="E53" s="1">
        <f t="shared" ca="1" si="2"/>
        <v>21</v>
      </c>
      <c r="G53" t="str">
        <f ca="1">IF(E52="","",IF($B$3=Refs!$B$17,RevLab!F53,IF(AND(B$3="Last",H52="Zero"),G52,IF(B$3="Last",H52,IF(B$3="2nd last","",IF(AND(B$3="Opposite",H52="Zero"),G52,IF(AND(B$3="Opposite",H52="Red"),"Black",IF(AND(B$3="Opposite",H52="Black"),"Red",IF(AND(B$3="Opposite",H52="Odd"),"Even",IF(AND(B$3="Opposite",H52="Even"),"Odd",IF(AND(B$3="Opposite",H52="High"),"Low",IF(AND(B$3="Opposite",H52="Low"),"High",IF(COUNTIF(Refs!$E$5:$I$6,B$3)=1,RevLab!B$3,"")))))))))))))</f>
        <v>Low</v>
      </c>
      <c r="H53" t="str">
        <f ca="1">IF(E53="","",IF(B$2="Red/Black",LOOKUP(E53,Refs!D:D,Refs!F:F),IF(B$2="High/Low",LOOKUP(E53,Refs!D:D,Refs!H:H),IF(B$2="Odd/Even",LOOKUP(E53,Refs!D:D,Refs!J:J),""))))</f>
        <v>High</v>
      </c>
      <c r="I53">
        <f t="shared" ca="1" si="3"/>
        <v>-1</v>
      </c>
      <c r="J53">
        <f ca="1">IF(E52="","",IF(G53="","",IF(AND(Q52&gt;1,O52+P52&gt;=$B$4),$B$4,IF(Q52=1,O52,O52+P52))))</f>
        <v>10</v>
      </c>
      <c r="K53">
        <f t="shared" ca="1" si="4"/>
        <v>-10</v>
      </c>
      <c r="L53">
        <f t="shared" ca="1" si="5"/>
        <v>-27</v>
      </c>
      <c r="M53">
        <f t="shared" ca="1" si="6"/>
        <v>14</v>
      </c>
      <c r="N53">
        <f ca="1">IF(E52="","",IF(OR(AND($A$6="Yes",$M53&gt;$M52),AND($A$8="Yes",$O52+$P52&gt;=$B$4),AND($Q52&lt;=2,$I53=-1)),1,0))</f>
        <v>0</v>
      </c>
      <c r="O53">
        <f ca="1">IF(E53="","",R53)</f>
        <v>4</v>
      </c>
      <c r="P53">
        <f ca="1">IF(E53="","",MAX(R53:DM53))</f>
        <v>5</v>
      </c>
      <c r="Q53" s="2">
        <f ca="1">IF(E53="","",COUNTIF(R53:DM53,"&gt;0"))</f>
        <v>2</v>
      </c>
      <c r="R53" s="4">
        <f ca="1">IF(E52="","",IF($G53="",R52,IF($N53=1,LOOKUP(R$9,$A$12:$A$111,$B$12:$B$111),IF(AND($I53=-1,S$9=$Q52),"",IF($I53=-1,S52,IF($I53=1,R52))))))</f>
        <v>4</v>
      </c>
      <c r="S53">
        <f ca="1">IF($E52="","",IF($G53="",S52,IF(AND($N53=1,S$9&gt;$B$9),"",IF(AND($N53=1,S$9&lt;=$B$9),LOOKUP(S$9,$A$12:$A$111,$B$12:$B$111),IF(AND($I53=-1,T$9=$Q52),"",IF($I53=-1,T52,IF(AND($I53=1,R$9=$Q52),$K53,IF($I53=1,S52,""))))))))</f>
        <v>5</v>
      </c>
      <c r="T53" t="str">
        <f ca="1">IF($E52="","",IF($G53="",T52,IF(AND($N53=1,T$9&gt;$B$9),"",IF(AND($N53=1,T$9&lt;=$B$9),LOOKUP(T$9,$A$12:$A$111,$B$12:$B$111),IF(AND($I53=-1,U$9=$Q52),"",IF($I53=-1,U52,IF(AND($I53=1,S$9=$Q52),$K53,IF($I53=1,T52,""))))))))</f>
        <v/>
      </c>
      <c r="U53" t="str">
        <f ca="1">IF($E52="","",IF($G53="",U52,IF(AND($N53=1,U$9&gt;$B$9),"",IF(AND($N53=1,U$9&lt;=$B$9),LOOKUP(U$9,$A$12:$A$111,$B$12:$B$111),IF(AND($I53=-1,V$9=$Q52),"",IF($I53=-1,V52,IF(AND($I53=1,T$9=$Q52),$K53,IF($I53=1,U52,""))))))))</f>
        <v/>
      </c>
      <c r="V53" t="str">
        <f ca="1">IF($E52="","",IF($G53="",V52,IF(AND($N53=1,V$9&gt;$B$9),"",IF(AND($N53=1,V$9&lt;=$B$9),LOOKUP(V$9,$A$12:$A$111,$B$12:$B$111),IF(AND($I53=-1,W$9=$Q52),"",IF($I53=-1,W52,IF(AND($I53=1,U$9=$Q52),$K53,IF($I53=1,V52,""))))))))</f>
        <v/>
      </c>
      <c r="W53" t="str">
        <f ca="1">IF($E52="","",IF($G53="",W52,IF(AND($N53=1,W$9&gt;$B$9),"",IF(AND($N53=1,W$9&lt;=$B$9),LOOKUP(W$9,$A$12:$A$111,$B$12:$B$111),IF(AND($I53=-1,X$9=$Q52),"",IF($I53=-1,X52,IF(AND($I53=1,V$9=$Q52),$K53,IF($I53=1,W52,""))))))))</f>
        <v/>
      </c>
      <c r="X53" t="str">
        <f ca="1">IF($E52="","",IF($G53="",X52,IF(AND($N53=1,X$9&gt;$B$9),"",IF(AND($N53=1,X$9&lt;=$B$9),LOOKUP(X$9,$A$12:$A$111,$B$12:$B$111),IF(AND($I53=-1,Y$9=$Q52),"",IF($I53=-1,Y52,IF(AND($I53=1,W$9=$Q52),$K53,IF($I53=1,X52,""))))))))</f>
        <v/>
      </c>
      <c r="Y53" t="str">
        <f ca="1">IF($E52="","",IF($G53="",Y52,IF(AND($N53=1,Y$9&gt;$B$9),"",IF(AND($N53=1,Y$9&lt;=$B$9),LOOKUP(Y$9,$A$12:$A$111,$B$12:$B$111),IF(AND($I53=-1,Z$9=$Q52),"",IF($I53=-1,Z52,IF(AND($I53=1,X$9=$Q52),$K53,IF($I53=1,Y52,""))))))))</f>
        <v/>
      </c>
      <c r="Z53" t="str">
        <f ca="1">IF($E52="","",IF($G53="",Z52,IF(AND($N53=1,Z$9&gt;$B$9),"",IF(AND($N53=1,Z$9&lt;=$B$9),LOOKUP(Z$9,$A$12:$A$111,$B$12:$B$111),IF(AND($I53=-1,AA$9=$Q52),"",IF($I53=-1,AA52,IF(AND($I53=1,Y$9=$Q52),$K53,IF($I53=1,Z52,""))))))))</f>
        <v/>
      </c>
      <c r="AA53" t="str">
        <f ca="1">IF($E52="","",IF($G53="",AA52,IF(AND($N53=1,AA$9&gt;$B$9),"",IF(AND($N53=1,AA$9&lt;=$B$9),LOOKUP(AA$9,$A$12:$A$111,$B$12:$B$111),IF(AND($I53=-1,AB$9=$Q52),"",IF($I53=-1,AB52,IF(AND($I53=1,Z$9=$Q52),$K53,IF($I53=1,AA52,""))))))))</f>
        <v/>
      </c>
      <c r="AB53" t="str">
        <f ca="1">IF($E52="","",IF($G53="",AB52,IF(AND($N53=1,AB$9&gt;$B$9),"",IF(AND($N53=1,AB$9&lt;=$B$9),LOOKUP(AB$9,$A$12:$A$111,$B$12:$B$111),IF(AND($I53=-1,AC$9=$Q52),"",IF($I53=-1,AC52,IF(AND($I53=1,AA$9=$Q52),$K53,IF($I53=1,AB52,""))))))))</f>
        <v/>
      </c>
      <c r="AC53" t="str">
        <f ca="1">IF($E52="","",IF($G53="",AC52,IF(AND($N53=1,AC$9&gt;$B$9),"",IF(AND($N53=1,AC$9&lt;=$B$9),LOOKUP(AC$9,$A$12:$A$111,$B$12:$B$111),IF(AND($I53=-1,AD$9=$Q52),"",IF($I53=-1,AD52,IF(AND($I53=1,AB$9=$Q52),$K53,IF($I53=1,AC52,""))))))))</f>
        <v/>
      </c>
      <c r="AD53" t="str">
        <f ca="1">IF($E52="","",IF($G53="",AD52,IF(AND($N53=1,AD$9&gt;$B$9),"",IF(AND($N53=1,AD$9&lt;=$B$9),LOOKUP(AD$9,$A$12:$A$111,$B$12:$B$111),IF(AND($I53=-1,AE$9=$Q52),"",IF($I53=-1,AE52,IF(AND($I53=1,AC$9=$Q52),$K53,IF($I53=1,AD52,""))))))))</f>
        <v/>
      </c>
      <c r="AE53" t="str">
        <f ca="1">IF($E52="","",IF($G53="",AE52,IF(AND($N53=1,AE$9&gt;$B$9),"",IF(AND($N53=1,AE$9&lt;=$B$9),LOOKUP(AE$9,$A$12:$A$111,$B$12:$B$111),IF(AND($I53=-1,AF$9=$Q52),"",IF($I53=-1,AF52,IF(AND($I53=1,AD$9=$Q52),$K53,IF($I53=1,AE52,""))))))))</f>
        <v/>
      </c>
      <c r="AF53" t="str">
        <f ca="1">IF($E52="","",IF($G53="",AF52,IF(AND($N53=1,AF$9&gt;$B$9),"",IF(AND($N53=1,AF$9&lt;=$B$9),LOOKUP(AF$9,$A$12:$A$111,$B$12:$B$111),IF(AND($I53=-1,AG$9=$Q52),"",IF($I53=-1,AG52,IF(AND($I53=1,AE$9=$Q52),$K53,IF($I53=1,AF52,""))))))))</f>
        <v/>
      </c>
      <c r="AG53" t="str">
        <f ca="1">IF($E52="","",IF($G53="",AG52,IF(AND($N53=1,AG$9&gt;$B$9),"",IF(AND($N53=1,AG$9&lt;=$B$9),LOOKUP(AG$9,$A$12:$A$111,$B$12:$B$111),IF(AND($I53=-1,AH$9=$Q52),"",IF($I53=-1,AH52,IF(AND($I53=1,AF$9=$Q52),$K53,IF($I53=1,AG52,""))))))))</f>
        <v/>
      </c>
      <c r="AH53" t="str">
        <f ca="1">IF($E52="","",IF($G53="",AH52,IF(AND($N53=1,AH$9&gt;$B$9),"",IF(AND($N53=1,AH$9&lt;=$B$9),LOOKUP(AH$9,$A$12:$A$111,$B$12:$B$111),IF(AND($I53=-1,AI$9=$Q52),"",IF($I53=-1,AI52,IF(AND($I53=1,AG$9=$Q52),$K53,IF($I53=1,AH52,""))))))))</f>
        <v/>
      </c>
      <c r="AI53" t="str">
        <f ca="1">IF($E52="","",IF($G53="",AI52,IF(AND($N53=1,AI$9&gt;$B$9),"",IF(AND($N53=1,AI$9&lt;=$B$9),LOOKUP(AI$9,$A$12:$A$111,$B$12:$B$111),IF(AND($I53=-1,AJ$9=$Q52),"",IF($I53=-1,AJ52,IF(AND($I53=1,AH$9=$Q52),$K53,IF($I53=1,AI52,""))))))))</f>
        <v/>
      </c>
      <c r="AJ53" t="str">
        <f ca="1">IF($E52="","",IF($G53="",AJ52,IF(AND($N53=1,AJ$9&gt;$B$9),"",IF(AND($N53=1,AJ$9&lt;=$B$9),LOOKUP(AJ$9,$A$12:$A$111,$B$12:$B$111),IF(AND($I53=-1,AK$9=$Q52),"",IF($I53=-1,AK52,IF(AND($I53=1,AI$9=$Q52),$K53,IF($I53=1,AJ52,""))))))))</f>
        <v/>
      </c>
      <c r="AK53" t="str">
        <f ca="1">IF($E52="","",IF($G53="",AK52,IF(AND($N53=1,AK$9&gt;$B$9),"",IF(AND($N53=1,AK$9&lt;=$B$9),LOOKUP(AK$9,$A$12:$A$111,$B$12:$B$111),IF(AND($I53=-1,AL$9=$Q52),"",IF($I53=-1,AL52,IF(AND($I53=1,AJ$9=$Q52),$K53,IF($I53=1,AK52,""))))))))</f>
        <v/>
      </c>
      <c r="AL53" t="str">
        <f ca="1">IF($E52="","",IF($G53="",AL52,IF(AND($N53=1,AL$9&gt;$B$9),"",IF(AND($N53=1,AL$9&lt;=$B$9),LOOKUP(AL$9,$A$12:$A$111,$B$12:$B$111),IF(AND($I53=-1,AM$9=$Q52),"",IF($I53=-1,AM52,IF(AND($I53=1,AK$9=$Q52),$K53,IF($I53=1,AL52,""))))))))</f>
        <v/>
      </c>
      <c r="AM53" t="str">
        <f ca="1">IF($E52="","",IF($G53="",AM52,IF(AND($N53=1,AM$9&gt;$B$9),"",IF(AND($N53=1,AM$9&lt;=$B$9),LOOKUP(AM$9,$A$12:$A$111,$B$12:$B$111),IF(AND($I53=-1,AN$9=$Q52),"",IF($I53=-1,AN52,IF(AND($I53=1,AL$9=$Q52),$K53,IF($I53=1,AM52,""))))))))</f>
        <v/>
      </c>
      <c r="AN53" t="str">
        <f ca="1">IF($E52="","",IF($G53="",AN52,IF(AND($N53=1,AN$9&gt;$B$9),"",IF(AND($N53=1,AN$9&lt;=$B$9),LOOKUP(AN$9,$A$12:$A$111,$B$12:$B$111),IF(AND($I53=-1,AO$9=$Q52),"",IF($I53=-1,AO52,IF(AND($I53=1,AM$9=$Q52),$K53,IF($I53=1,AN52,""))))))))</f>
        <v/>
      </c>
      <c r="AO53" t="str">
        <f ca="1">IF($E52="","",IF($G53="",AO52,IF(AND($N53=1,AO$9&gt;$B$9),"",IF(AND($N53=1,AO$9&lt;=$B$9),LOOKUP(AO$9,$A$12:$A$111,$B$12:$B$111),IF(AND($I53=-1,AP$9=$Q52),"",IF($I53=-1,AP52,IF(AND($I53=1,AN$9=$Q52),$K53,IF($I53=1,AO52,""))))))))</f>
        <v/>
      </c>
      <c r="AP53" t="str">
        <f ca="1">IF($E52="","",IF($G53="",AP52,IF(AND($N53=1,AP$9&gt;$B$9),"",IF(AND($N53=1,AP$9&lt;=$B$9),LOOKUP(AP$9,$A$12:$A$111,$B$12:$B$111),IF(AND($I53=-1,AQ$9=$Q52),"",IF($I53=-1,AQ52,IF(AND($I53=1,AO$9=$Q52),$K53,IF($I53=1,AP52,""))))))))</f>
        <v/>
      </c>
      <c r="AQ53" t="str">
        <f ca="1">IF($E52="","",IF($G53="",AQ52,IF(AND($N53=1,AQ$9&gt;$B$9),"",IF(AND($N53=1,AQ$9&lt;=$B$9),LOOKUP(AQ$9,$A$12:$A$111,$B$12:$B$111),IF(AND($I53=-1,AR$9=$Q52),"",IF($I53=-1,AR52,IF(AND($I53=1,AP$9=$Q52),$K53,IF($I53=1,AQ52,""))))))))</f>
        <v/>
      </c>
      <c r="AR53" t="str">
        <f ca="1">IF($E52="","",IF($G53="",AR52,IF(AND($N53=1,AR$9&gt;$B$9),"",IF(AND($N53=1,AR$9&lt;=$B$9),LOOKUP(AR$9,$A$12:$A$111,$B$12:$B$111),IF(AND($I53=-1,AS$9=$Q52),"",IF($I53=-1,AS52,IF(AND($I53=1,AQ$9=$Q52),$K53,IF($I53=1,AR52,""))))))))</f>
        <v/>
      </c>
      <c r="AS53" t="str">
        <f ca="1">IF($E52="","",IF($G53="",AS52,IF(AND($N53=1,AS$9&gt;$B$9),"",IF(AND($N53=1,AS$9&lt;=$B$9),LOOKUP(AS$9,$A$12:$A$111,$B$12:$B$111),IF(AND($I53=-1,AT$9=$Q52),"",IF($I53=-1,AT52,IF(AND($I53=1,AR$9=$Q52),$K53,IF($I53=1,AS52,""))))))))</f>
        <v/>
      </c>
      <c r="AT53" t="str">
        <f ca="1">IF($E52="","",IF($G53="",AT52,IF(AND($N53=1,AT$9&gt;$B$9),"",IF(AND($N53=1,AT$9&lt;=$B$9),LOOKUP(AT$9,$A$12:$A$111,$B$12:$B$111),IF(AND($I53=-1,AU$9=$Q52),"",IF($I53=-1,AU52,IF(AND($I53=1,AS$9=$Q52),$K53,IF($I53=1,AT52,""))))))))</f>
        <v/>
      </c>
      <c r="AU53" t="str">
        <f ca="1">IF($E52="","",IF($G53="",AU52,IF(AND($N53=1,AU$9&gt;$B$9),"",IF(AND($N53=1,AU$9&lt;=$B$9),LOOKUP(AU$9,$A$12:$A$111,$B$12:$B$111),IF(AND($I53=-1,AV$9=$Q52),"",IF($I53=-1,AV52,IF(AND($I53=1,AT$9=$Q52),$K53,IF($I53=1,AU52,""))))))))</f>
        <v/>
      </c>
      <c r="AV53" t="str">
        <f ca="1">IF($E52="","",IF($G53="",AV52,IF(AND($N53=1,AV$9&gt;$B$9),"",IF(AND($N53=1,AV$9&lt;=$B$9),LOOKUP(AV$9,$A$12:$A$111,$B$12:$B$111),IF(AND($I53=-1,AW$9=$Q52),"",IF($I53=-1,AW52,IF(AND($I53=1,AU$9=$Q52),$K53,IF($I53=1,AV52,""))))))))</f>
        <v/>
      </c>
      <c r="AW53" t="str">
        <f ca="1">IF($E52="","",IF($G53="",AW52,IF(AND($N53=1,AW$9&gt;$B$9),"",IF(AND($N53=1,AW$9&lt;=$B$9),LOOKUP(AW$9,$A$12:$A$111,$B$12:$B$111),IF(AND($I53=-1,AX$9=$Q52),"",IF($I53=-1,AX52,IF(AND($I53=1,AV$9=$Q52),$K53,IF($I53=1,AW52,""))))))))</f>
        <v/>
      </c>
      <c r="AX53" t="str">
        <f ca="1">IF($E52="","",IF($G53="",AX52,IF(AND($N53=1,AX$9&gt;$B$9),"",IF(AND($N53=1,AX$9&lt;=$B$9),LOOKUP(AX$9,$A$12:$A$111,$B$12:$B$111),IF(AND($I53=-1,AY$9=$Q52),"",IF($I53=-1,AY52,IF(AND($I53=1,AW$9=$Q52),$K53,IF($I53=1,AX52,""))))))))</f>
        <v/>
      </c>
      <c r="AY53" t="str">
        <f ca="1">IF($E52="","",IF($G53="",AY52,IF(AND($N53=1,AY$9&gt;$B$9),"",IF(AND($N53=1,AY$9&lt;=$B$9),LOOKUP(AY$9,$A$12:$A$111,$B$12:$B$111),IF(AND($I53=-1,AZ$9=$Q52),"",IF($I53=-1,AZ52,IF(AND($I53=1,AX$9=$Q52),$K53,IF($I53=1,AY52,""))))))))</f>
        <v/>
      </c>
      <c r="AZ53" t="str">
        <f ca="1">IF($E52="","",IF($G53="",AZ52,IF(AND($N53=1,AZ$9&gt;$B$9),"",IF(AND($N53=1,AZ$9&lt;=$B$9),LOOKUP(AZ$9,$A$12:$A$111,$B$12:$B$111),IF(AND($I53=-1,BA$9=$Q52),"",IF($I53=-1,BA52,IF(AND($I53=1,AY$9=$Q52),$K53,IF($I53=1,AZ52,""))))))))</f>
        <v/>
      </c>
      <c r="BA53" t="str">
        <f ca="1">IF($E52="","",IF($G53="",BA52,IF(AND($N53=1,BA$9&gt;$B$9),"",IF(AND($N53=1,BA$9&lt;=$B$9),LOOKUP(BA$9,$A$12:$A$111,$B$12:$B$111),IF(AND($I53=-1,BB$9=$Q52),"",IF($I53=-1,BB52,IF(AND($I53=1,AZ$9=$Q52),$K53,IF($I53=1,BA52,""))))))))</f>
        <v/>
      </c>
      <c r="BB53" t="str">
        <f ca="1">IF($E52="","",IF($G53="",BB52,IF(AND($N53=1,BB$9&gt;$B$9),"",IF(AND($N53=1,BB$9&lt;=$B$9),LOOKUP(BB$9,$A$12:$A$111,$B$12:$B$111),IF(AND($I53=-1,BC$9=$Q52),"",IF($I53=-1,BC52,IF(AND($I53=1,BA$9=$Q52),$K53,IF($I53=1,BB52,""))))))))</f>
        <v/>
      </c>
      <c r="BC53" t="str">
        <f ca="1">IF($E52="","",IF($G53="",BC52,IF(AND($N53=1,BC$9&gt;$B$9),"",IF(AND($N53=1,BC$9&lt;=$B$9),LOOKUP(BC$9,$A$12:$A$111,$B$12:$B$111),IF(AND($I53=-1,BD$9=$Q52),"",IF($I53=-1,BD52,IF(AND($I53=1,BB$9=$Q52),$K53,IF($I53=1,BC52,""))))))))</f>
        <v/>
      </c>
      <c r="BD53" t="str">
        <f ca="1">IF($E52="","",IF($G53="",BD52,IF(AND($N53=1,BD$9&gt;$B$9),"",IF(AND($N53=1,BD$9&lt;=$B$9),LOOKUP(BD$9,$A$12:$A$111,$B$12:$B$111),IF(AND($I53=-1,BE$9=$Q52),"",IF($I53=-1,BE52,IF(AND($I53=1,BC$9=$Q52),$K53,IF($I53=1,BD52,""))))))))</f>
        <v/>
      </c>
      <c r="BE53" t="str">
        <f ca="1">IF($E52="","",IF($G53="",BE52,IF(AND($N53=1,BE$9&gt;$B$9),"",IF(AND($N53=1,BE$9&lt;=$B$9),LOOKUP(BE$9,$A$12:$A$111,$B$12:$B$111),IF(AND($I53=-1,BF$9=$Q52),"",IF($I53=-1,BF52,IF(AND($I53=1,BD$9=$Q52),$K53,IF($I53=1,BE52,""))))))))</f>
        <v/>
      </c>
      <c r="BF53" t="str">
        <f ca="1">IF($E52="","",IF($G53="",BF52,IF(AND($N53=1,BF$9&gt;$B$9),"",IF(AND($N53=1,BF$9&lt;=$B$9),LOOKUP(BF$9,$A$12:$A$111,$B$12:$B$111),IF(AND($I53=-1,BG$9=$Q52),"",IF($I53=-1,BG52,IF(AND($I53=1,BE$9=$Q52),$K53,IF($I53=1,BF52,""))))))))</f>
        <v/>
      </c>
      <c r="BG53" t="str">
        <f ca="1">IF($E52="","",IF($G53="",BG52,IF(AND($N53=1,BG$9&gt;$B$9),"",IF(AND($N53=1,BG$9&lt;=$B$9),LOOKUP(BG$9,$A$12:$A$111,$B$12:$B$111),IF(AND($I53=-1,BH$9=$Q52),"",IF($I53=-1,BH52,IF(AND($I53=1,BF$9=$Q52),$K53,IF($I53=1,BG52,""))))))))</f>
        <v/>
      </c>
      <c r="BH53" t="str">
        <f ca="1">IF($E52="","",IF($G53="",BH52,IF(AND($N53=1,BH$9&gt;$B$9),"",IF(AND($N53=1,BH$9&lt;=$B$9),LOOKUP(BH$9,$A$12:$A$111,$B$12:$B$111),IF(AND($I53=-1,BI$9=$Q52),"",IF($I53=-1,BI52,IF(AND($I53=1,BG$9=$Q52),$K53,IF($I53=1,BH52,""))))))))</f>
        <v/>
      </c>
      <c r="BI53" t="str">
        <f ca="1">IF($E52="","",IF($G53="",BI52,IF(AND($N53=1,BI$9&gt;$B$9),"",IF(AND($N53=1,BI$9&lt;=$B$9),LOOKUP(BI$9,$A$12:$A$111,$B$12:$B$111),IF(AND($I53=-1,BJ$9=$Q52),"",IF($I53=-1,BJ52,IF(AND($I53=1,BH$9=$Q52),$K53,IF($I53=1,BI52,""))))))))</f>
        <v/>
      </c>
      <c r="BJ53" t="str">
        <f ca="1">IF($E52="","",IF($G53="",BJ52,IF(AND($N53=1,BJ$9&gt;$B$9),"",IF(AND($N53=1,BJ$9&lt;=$B$9),LOOKUP(BJ$9,$A$12:$A$111,$B$12:$B$111),IF(AND($I53=-1,BK$9=$Q52),"",IF($I53=-1,BK52,IF(AND($I53=1,BI$9=$Q52),$K53,IF($I53=1,BJ52,""))))))))</f>
        <v/>
      </c>
      <c r="BK53" t="str">
        <f ca="1">IF($E52="","",IF($G53="",BK52,IF(AND($N53=1,BK$9&gt;$B$9),"",IF(AND($N53=1,BK$9&lt;=$B$9),LOOKUP(BK$9,$A$12:$A$111,$B$12:$B$111),IF(AND($I53=-1,BL$9=$Q52),"",IF($I53=-1,BL52,IF(AND($I53=1,BJ$9=$Q52),$K53,IF($I53=1,BK52,""))))))))</f>
        <v/>
      </c>
      <c r="BL53" t="str">
        <f ca="1">IF($E52="","",IF($G53="",BL52,IF(AND($N53=1,BL$9&gt;$B$9),"",IF(AND($N53=1,BL$9&lt;=$B$9),LOOKUP(BL$9,$A$12:$A$111,$B$12:$B$111),IF(AND($I53=-1,BM$9=$Q52),"",IF($I53=-1,BM52,IF(AND($I53=1,BK$9=$Q52),$K53,IF($I53=1,BL52,""))))))))</f>
        <v/>
      </c>
      <c r="BM53">
        <f ca="1">IF($E52="","",IF($G53="",BM52,IF(AND($N53=1,BM$9&gt;$B$9),"",IF(AND($N53=1,BM$9&lt;=$B$9),LOOKUP(BM$9,$A$12:$A$111,$B$12:$B$111),IF(AND($I53=-1,BN$9=$Q52),"",IF($I53=-1,BN52,IF(AND($I53=1,BL$9=$Q52),$K53,IF($I53=1,BM52,""))))))))</f>
        <v>0</v>
      </c>
      <c r="BN53">
        <f ca="1">IF($E52="","",IF($G53="",BN52,IF(AND($N53=1,BN$9&gt;$B$9),"",IF(AND($N53=1,BN$9&lt;=$B$9),LOOKUP(BN$9,$A$12:$A$111,$B$12:$B$111),IF(AND($I53=-1,BO$9=$Q52),"",IF($I53=-1,BO52,IF(AND($I53=1,BM$9=$Q52),$K53,IF($I53=1,BN52,""))))))))</f>
        <v>0</v>
      </c>
      <c r="BO53">
        <f ca="1">IF($E52="","",IF($G53="",BO52,IF(AND($N53=1,BO$9&gt;$B$9),"",IF(AND($N53=1,BO$9&lt;=$B$9),LOOKUP(BO$9,$A$12:$A$111,$B$12:$B$111),IF(AND($I53=-1,BP$9=$Q52),"",IF($I53=-1,BP52,IF(AND($I53=1,BN$9=$Q52),$K53,IF($I53=1,BO52,""))))))))</f>
        <v>0</v>
      </c>
    </row>
    <row r="54" spans="4:67" x14ac:dyDescent="0.25">
      <c r="D54" s="4">
        <v>44</v>
      </c>
      <c r="E54" s="1">
        <f t="shared" ca="1" si="2"/>
        <v>19</v>
      </c>
      <c r="G54" t="str">
        <f ca="1">IF(E53="","",IF($B$3=Refs!$B$17,RevLab!F54,IF(AND(B$3="Last",H53="Zero"),G53,IF(B$3="Last",H53,IF(B$3="2nd last","",IF(AND(B$3="Opposite",H53="Zero"),G53,IF(AND(B$3="Opposite",H53="Red"),"Black",IF(AND(B$3="Opposite",H53="Black"),"Red",IF(AND(B$3="Opposite",H53="Odd"),"Even",IF(AND(B$3="Opposite",H53="Even"),"Odd",IF(AND(B$3="Opposite",H53="High"),"Low",IF(AND(B$3="Opposite",H53="Low"),"High",IF(COUNTIF(Refs!$E$5:$I$6,B$3)=1,RevLab!B$3,"")))))))))))))</f>
        <v>Low</v>
      </c>
      <c r="H54" t="str">
        <f ca="1">IF(E54="","",IF(B$2="Red/Black",LOOKUP(E54,Refs!D:D,Refs!F:F),IF(B$2="High/Low",LOOKUP(E54,Refs!D:D,Refs!H:H),IF(B$2="Odd/Even",LOOKUP(E54,Refs!D:D,Refs!J:J),""))))</f>
        <v>High</v>
      </c>
      <c r="I54">
        <f t="shared" ca="1" si="3"/>
        <v>-1</v>
      </c>
      <c r="J54">
        <f ca="1">IF(E53="","",IF(G54="","",IF(AND(Q53&gt;1,O53+P53&gt;=$B$4),$B$4,IF(Q53=1,O53,O53+P53))))</f>
        <v>9</v>
      </c>
      <c r="K54">
        <f t="shared" ca="1" si="4"/>
        <v>-9</v>
      </c>
      <c r="L54">
        <f t="shared" ca="1" si="5"/>
        <v>-36</v>
      </c>
      <c r="M54">
        <f t="shared" ca="1" si="6"/>
        <v>14</v>
      </c>
      <c r="N54">
        <f ca="1">IF(E53="","",IF(OR(AND($A$6="Yes",$M54&gt;$M53),AND($A$8="Yes",$O53+$P53&gt;=$B$4),AND($Q53&lt;=2,$I54=-1)),1,0))</f>
        <v>1</v>
      </c>
      <c r="O54">
        <f ca="1">IF(E54="","",R54)</f>
        <v>1</v>
      </c>
      <c r="P54">
        <f ca="1">IF(E54="","",MAX(R54:DM54))</f>
        <v>4</v>
      </c>
      <c r="Q54" s="2">
        <f ca="1">IF(E54="","",COUNTIF(R54:DM54,"&gt;0"))</f>
        <v>4</v>
      </c>
      <c r="R54" s="4">
        <f ca="1">IF(E53="","",IF($G54="",R53,IF($N54=1,LOOKUP(R$9,$A$12:$A$111,$B$12:$B$111),IF(AND($I54=-1,S$9=$Q53),"",IF($I54=-1,S53,IF($I54=1,R53))))))</f>
        <v>1</v>
      </c>
      <c r="S54">
        <f ca="1">IF($E53="","",IF($G54="",S53,IF(AND($N54=1,S$9&gt;$B$9),"",IF(AND($N54=1,S$9&lt;=$B$9),LOOKUP(S$9,$A$12:$A$111,$B$12:$B$111),IF(AND($I54=-1,T$9=$Q53),"",IF($I54=-1,T53,IF(AND($I54=1,R$9=$Q53),$K54,IF($I54=1,S53,""))))))))</f>
        <v>2</v>
      </c>
      <c r="T54">
        <f ca="1">IF($E53="","",IF($G54="",T53,IF(AND($N54=1,T$9&gt;$B$9),"",IF(AND($N54=1,T$9&lt;=$B$9),LOOKUP(T$9,$A$12:$A$111,$B$12:$B$111),IF(AND($I54=-1,U$9=$Q53),"",IF($I54=-1,U53,IF(AND($I54=1,S$9=$Q53),$K54,IF($I54=1,T53,""))))))))</f>
        <v>3</v>
      </c>
      <c r="U54">
        <f ca="1">IF($E53="","",IF($G54="",U53,IF(AND($N54=1,U$9&gt;$B$9),"",IF(AND($N54=1,U$9&lt;=$B$9),LOOKUP(U$9,$A$12:$A$111,$B$12:$B$111),IF(AND($I54=-1,V$9=$Q53),"",IF($I54=-1,V53,IF(AND($I54=1,T$9=$Q53),$K54,IF($I54=1,U53,""))))))))</f>
        <v>4</v>
      </c>
      <c r="V54" t="str">
        <f ca="1">IF($E53="","",IF($G54="",V53,IF(AND($N54=1,V$9&gt;$B$9),"",IF(AND($N54=1,V$9&lt;=$B$9),LOOKUP(V$9,$A$12:$A$111,$B$12:$B$111),IF(AND($I54=-1,W$9=$Q53),"",IF($I54=-1,W53,IF(AND($I54=1,U$9=$Q53),$K54,IF($I54=1,V53,""))))))))</f>
        <v/>
      </c>
      <c r="W54" t="str">
        <f ca="1">IF($E53="","",IF($G54="",W53,IF(AND($N54=1,W$9&gt;$B$9),"",IF(AND($N54=1,W$9&lt;=$B$9),LOOKUP(W$9,$A$12:$A$111,$B$12:$B$111),IF(AND($I54=-1,X$9=$Q53),"",IF($I54=-1,X53,IF(AND($I54=1,V$9=$Q53),$K54,IF($I54=1,W53,""))))))))</f>
        <v/>
      </c>
      <c r="X54" t="str">
        <f ca="1">IF($E53="","",IF($G54="",X53,IF(AND($N54=1,X$9&gt;$B$9),"",IF(AND($N54=1,X$9&lt;=$B$9),LOOKUP(X$9,$A$12:$A$111,$B$12:$B$111),IF(AND($I54=-1,Y$9=$Q53),"",IF($I54=-1,Y53,IF(AND($I54=1,W$9=$Q53),$K54,IF($I54=1,X53,""))))))))</f>
        <v/>
      </c>
      <c r="Y54" t="str">
        <f ca="1">IF($E53="","",IF($G54="",Y53,IF(AND($N54=1,Y$9&gt;$B$9),"",IF(AND($N54=1,Y$9&lt;=$B$9),LOOKUP(Y$9,$A$12:$A$111,$B$12:$B$111),IF(AND($I54=-1,Z$9=$Q53),"",IF($I54=-1,Z53,IF(AND($I54=1,X$9=$Q53),$K54,IF($I54=1,Y53,""))))))))</f>
        <v/>
      </c>
      <c r="Z54" t="str">
        <f ca="1">IF($E53="","",IF($G54="",Z53,IF(AND($N54=1,Z$9&gt;$B$9),"",IF(AND($N54=1,Z$9&lt;=$B$9),LOOKUP(Z$9,$A$12:$A$111,$B$12:$B$111),IF(AND($I54=-1,AA$9=$Q53),"",IF($I54=-1,AA53,IF(AND($I54=1,Y$9=$Q53),$K54,IF($I54=1,Z53,""))))))))</f>
        <v/>
      </c>
      <c r="AA54" t="str">
        <f ca="1">IF($E53="","",IF($G54="",AA53,IF(AND($N54=1,AA$9&gt;$B$9),"",IF(AND($N54=1,AA$9&lt;=$B$9),LOOKUP(AA$9,$A$12:$A$111,$B$12:$B$111),IF(AND($I54=-1,AB$9=$Q53),"",IF($I54=-1,AB53,IF(AND($I54=1,Z$9=$Q53),$K54,IF($I54=1,AA53,""))))))))</f>
        <v/>
      </c>
      <c r="AB54" t="str">
        <f ca="1">IF($E53="","",IF($G54="",AB53,IF(AND($N54=1,AB$9&gt;$B$9),"",IF(AND($N54=1,AB$9&lt;=$B$9),LOOKUP(AB$9,$A$12:$A$111,$B$12:$B$111),IF(AND($I54=-1,AC$9=$Q53),"",IF($I54=-1,AC53,IF(AND($I54=1,AA$9=$Q53),$K54,IF($I54=1,AB53,""))))))))</f>
        <v/>
      </c>
      <c r="AC54" t="str">
        <f ca="1">IF($E53="","",IF($G54="",AC53,IF(AND($N54=1,AC$9&gt;$B$9),"",IF(AND($N54=1,AC$9&lt;=$B$9),LOOKUP(AC$9,$A$12:$A$111,$B$12:$B$111),IF(AND($I54=-1,AD$9=$Q53),"",IF($I54=-1,AD53,IF(AND($I54=1,AB$9=$Q53),$K54,IF($I54=1,AC53,""))))))))</f>
        <v/>
      </c>
      <c r="AD54" t="str">
        <f ca="1">IF($E53="","",IF($G54="",AD53,IF(AND($N54=1,AD$9&gt;$B$9),"",IF(AND($N54=1,AD$9&lt;=$B$9),LOOKUP(AD$9,$A$12:$A$111,$B$12:$B$111),IF(AND($I54=-1,AE$9=$Q53),"",IF($I54=-1,AE53,IF(AND($I54=1,AC$9=$Q53),$K54,IF($I54=1,AD53,""))))))))</f>
        <v/>
      </c>
      <c r="AE54" t="str">
        <f ca="1">IF($E53="","",IF($G54="",AE53,IF(AND($N54=1,AE$9&gt;$B$9),"",IF(AND($N54=1,AE$9&lt;=$B$9),LOOKUP(AE$9,$A$12:$A$111,$B$12:$B$111),IF(AND($I54=-1,AF$9=$Q53),"",IF($I54=-1,AF53,IF(AND($I54=1,AD$9=$Q53),$K54,IF($I54=1,AE53,""))))))))</f>
        <v/>
      </c>
      <c r="AF54" t="str">
        <f ca="1">IF($E53="","",IF($G54="",AF53,IF(AND($N54=1,AF$9&gt;$B$9),"",IF(AND($N54=1,AF$9&lt;=$B$9),LOOKUP(AF$9,$A$12:$A$111,$B$12:$B$111),IF(AND($I54=-1,AG$9=$Q53),"",IF($I54=-1,AG53,IF(AND($I54=1,AE$9=$Q53),$K54,IF($I54=1,AF53,""))))))))</f>
        <v/>
      </c>
      <c r="AG54" t="str">
        <f ca="1">IF($E53="","",IF($G54="",AG53,IF(AND($N54=1,AG$9&gt;$B$9),"",IF(AND($N54=1,AG$9&lt;=$B$9),LOOKUP(AG$9,$A$12:$A$111,$B$12:$B$111),IF(AND($I54=-1,AH$9=$Q53),"",IF($I54=-1,AH53,IF(AND($I54=1,AF$9=$Q53),$K54,IF($I54=1,AG53,""))))))))</f>
        <v/>
      </c>
      <c r="AH54" t="str">
        <f ca="1">IF($E53="","",IF($G54="",AH53,IF(AND($N54=1,AH$9&gt;$B$9),"",IF(AND($N54=1,AH$9&lt;=$B$9),LOOKUP(AH$9,$A$12:$A$111,$B$12:$B$111),IF(AND($I54=-1,AI$9=$Q53),"",IF($I54=-1,AI53,IF(AND($I54=1,AG$9=$Q53),$K54,IF($I54=1,AH53,""))))))))</f>
        <v/>
      </c>
      <c r="AI54" t="str">
        <f ca="1">IF($E53="","",IF($G54="",AI53,IF(AND($N54=1,AI$9&gt;$B$9),"",IF(AND($N54=1,AI$9&lt;=$B$9),LOOKUP(AI$9,$A$12:$A$111,$B$12:$B$111),IF(AND($I54=-1,AJ$9=$Q53),"",IF($I54=-1,AJ53,IF(AND($I54=1,AH$9=$Q53),$K54,IF($I54=1,AI53,""))))))))</f>
        <v/>
      </c>
      <c r="AJ54" t="str">
        <f ca="1">IF($E53="","",IF($G54="",AJ53,IF(AND($N54=1,AJ$9&gt;$B$9),"",IF(AND($N54=1,AJ$9&lt;=$B$9),LOOKUP(AJ$9,$A$12:$A$111,$B$12:$B$111),IF(AND($I54=-1,AK$9=$Q53),"",IF($I54=-1,AK53,IF(AND($I54=1,AI$9=$Q53),$K54,IF($I54=1,AJ53,""))))))))</f>
        <v/>
      </c>
      <c r="AK54" t="str">
        <f ca="1">IF($E53="","",IF($G54="",AK53,IF(AND($N54=1,AK$9&gt;$B$9),"",IF(AND($N54=1,AK$9&lt;=$B$9),LOOKUP(AK$9,$A$12:$A$111,$B$12:$B$111),IF(AND($I54=-1,AL$9=$Q53),"",IF($I54=-1,AL53,IF(AND($I54=1,AJ$9=$Q53),$K54,IF($I54=1,AK53,""))))))))</f>
        <v/>
      </c>
      <c r="AL54" t="str">
        <f ca="1">IF($E53="","",IF($G54="",AL53,IF(AND($N54=1,AL$9&gt;$B$9),"",IF(AND($N54=1,AL$9&lt;=$B$9),LOOKUP(AL$9,$A$12:$A$111,$B$12:$B$111),IF(AND($I54=-1,AM$9=$Q53),"",IF($I54=-1,AM53,IF(AND($I54=1,AK$9=$Q53),$K54,IF($I54=1,AL53,""))))))))</f>
        <v/>
      </c>
      <c r="AM54" t="str">
        <f ca="1">IF($E53="","",IF($G54="",AM53,IF(AND($N54=1,AM$9&gt;$B$9),"",IF(AND($N54=1,AM$9&lt;=$B$9),LOOKUP(AM$9,$A$12:$A$111,$B$12:$B$111),IF(AND($I54=-1,AN$9=$Q53),"",IF($I54=-1,AN53,IF(AND($I54=1,AL$9=$Q53),$K54,IF($I54=1,AM53,""))))))))</f>
        <v/>
      </c>
      <c r="AN54" t="str">
        <f ca="1">IF($E53="","",IF($G54="",AN53,IF(AND($N54=1,AN$9&gt;$B$9),"",IF(AND($N54=1,AN$9&lt;=$B$9),LOOKUP(AN$9,$A$12:$A$111,$B$12:$B$111),IF(AND($I54=-1,AO$9=$Q53),"",IF($I54=-1,AO53,IF(AND($I54=1,AM$9=$Q53),$K54,IF($I54=1,AN53,""))))))))</f>
        <v/>
      </c>
      <c r="AO54" t="str">
        <f ca="1">IF($E53="","",IF($G54="",AO53,IF(AND($N54=1,AO$9&gt;$B$9),"",IF(AND($N54=1,AO$9&lt;=$B$9),LOOKUP(AO$9,$A$12:$A$111,$B$12:$B$111),IF(AND($I54=-1,AP$9=$Q53),"",IF($I54=-1,AP53,IF(AND($I54=1,AN$9=$Q53),$K54,IF($I54=1,AO53,""))))))))</f>
        <v/>
      </c>
      <c r="AP54" t="str">
        <f ca="1">IF($E53="","",IF($G54="",AP53,IF(AND($N54=1,AP$9&gt;$B$9),"",IF(AND($N54=1,AP$9&lt;=$B$9),LOOKUP(AP$9,$A$12:$A$111,$B$12:$B$111),IF(AND($I54=-1,AQ$9=$Q53),"",IF($I54=-1,AQ53,IF(AND($I54=1,AO$9=$Q53),$K54,IF($I54=1,AP53,""))))))))</f>
        <v/>
      </c>
      <c r="AQ54" t="str">
        <f ca="1">IF($E53="","",IF($G54="",AQ53,IF(AND($N54=1,AQ$9&gt;$B$9),"",IF(AND($N54=1,AQ$9&lt;=$B$9),LOOKUP(AQ$9,$A$12:$A$111,$B$12:$B$111),IF(AND($I54=-1,AR$9=$Q53),"",IF($I54=-1,AR53,IF(AND($I54=1,AP$9=$Q53),$K54,IF($I54=1,AQ53,""))))))))</f>
        <v/>
      </c>
      <c r="AR54" t="str">
        <f ca="1">IF($E53="","",IF($G54="",AR53,IF(AND($N54=1,AR$9&gt;$B$9),"",IF(AND($N54=1,AR$9&lt;=$B$9),LOOKUP(AR$9,$A$12:$A$111,$B$12:$B$111),IF(AND($I54=-1,AS$9=$Q53),"",IF($I54=-1,AS53,IF(AND($I54=1,AQ$9=$Q53),$K54,IF($I54=1,AR53,""))))))))</f>
        <v/>
      </c>
      <c r="AS54" t="str">
        <f ca="1">IF($E53="","",IF($G54="",AS53,IF(AND($N54=1,AS$9&gt;$B$9),"",IF(AND($N54=1,AS$9&lt;=$B$9),LOOKUP(AS$9,$A$12:$A$111,$B$12:$B$111),IF(AND($I54=-1,AT$9=$Q53),"",IF($I54=-1,AT53,IF(AND($I54=1,AR$9=$Q53),$K54,IF($I54=1,AS53,""))))))))</f>
        <v/>
      </c>
      <c r="AT54" t="str">
        <f ca="1">IF($E53="","",IF($G54="",AT53,IF(AND($N54=1,AT$9&gt;$B$9),"",IF(AND($N54=1,AT$9&lt;=$B$9),LOOKUP(AT$9,$A$12:$A$111,$B$12:$B$111),IF(AND($I54=-1,AU$9=$Q53),"",IF($I54=-1,AU53,IF(AND($I54=1,AS$9=$Q53),$K54,IF($I54=1,AT53,""))))))))</f>
        <v/>
      </c>
      <c r="AU54" t="str">
        <f ca="1">IF($E53="","",IF($G54="",AU53,IF(AND($N54=1,AU$9&gt;$B$9),"",IF(AND($N54=1,AU$9&lt;=$B$9),LOOKUP(AU$9,$A$12:$A$111,$B$12:$B$111),IF(AND($I54=-1,AV$9=$Q53),"",IF($I54=-1,AV53,IF(AND($I54=1,AT$9=$Q53),$K54,IF($I54=1,AU53,""))))))))</f>
        <v/>
      </c>
      <c r="AV54" t="str">
        <f ca="1">IF($E53="","",IF($G54="",AV53,IF(AND($N54=1,AV$9&gt;$B$9),"",IF(AND($N54=1,AV$9&lt;=$B$9),LOOKUP(AV$9,$A$12:$A$111,$B$12:$B$111),IF(AND($I54=-1,AW$9=$Q53),"",IF($I54=-1,AW53,IF(AND($I54=1,AU$9=$Q53),$K54,IF($I54=1,AV53,""))))))))</f>
        <v/>
      </c>
      <c r="AW54" t="str">
        <f ca="1">IF($E53="","",IF($G54="",AW53,IF(AND($N54=1,AW$9&gt;$B$9),"",IF(AND($N54=1,AW$9&lt;=$B$9),LOOKUP(AW$9,$A$12:$A$111,$B$12:$B$111),IF(AND($I54=-1,AX$9=$Q53),"",IF($I54=-1,AX53,IF(AND($I54=1,AV$9=$Q53),$K54,IF($I54=1,AW53,""))))))))</f>
        <v/>
      </c>
      <c r="AX54" t="str">
        <f ca="1">IF($E53="","",IF($G54="",AX53,IF(AND($N54=1,AX$9&gt;$B$9),"",IF(AND($N54=1,AX$9&lt;=$B$9),LOOKUP(AX$9,$A$12:$A$111,$B$12:$B$111),IF(AND($I54=-1,AY$9=$Q53),"",IF($I54=-1,AY53,IF(AND($I54=1,AW$9=$Q53),$K54,IF($I54=1,AX53,""))))))))</f>
        <v/>
      </c>
      <c r="AY54" t="str">
        <f ca="1">IF($E53="","",IF($G54="",AY53,IF(AND($N54=1,AY$9&gt;$B$9),"",IF(AND($N54=1,AY$9&lt;=$B$9),LOOKUP(AY$9,$A$12:$A$111,$B$12:$B$111),IF(AND($I54=-1,AZ$9=$Q53),"",IF($I54=-1,AZ53,IF(AND($I54=1,AX$9=$Q53),$K54,IF($I54=1,AY53,""))))))))</f>
        <v/>
      </c>
      <c r="AZ54" t="str">
        <f ca="1">IF($E53="","",IF($G54="",AZ53,IF(AND($N54=1,AZ$9&gt;$B$9),"",IF(AND($N54=1,AZ$9&lt;=$B$9),LOOKUP(AZ$9,$A$12:$A$111,$B$12:$B$111),IF(AND($I54=-1,BA$9=$Q53),"",IF($I54=-1,BA53,IF(AND($I54=1,AY$9=$Q53),$K54,IF($I54=1,AZ53,""))))))))</f>
        <v/>
      </c>
      <c r="BA54" t="str">
        <f ca="1">IF($E53="","",IF($G54="",BA53,IF(AND($N54=1,BA$9&gt;$B$9),"",IF(AND($N54=1,BA$9&lt;=$B$9),LOOKUP(BA$9,$A$12:$A$111,$B$12:$B$111),IF(AND($I54=-1,BB$9=$Q53),"",IF($I54=-1,BB53,IF(AND($I54=1,AZ$9=$Q53),$K54,IF($I54=1,BA53,""))))))))</f>
        <v/>
      </c>
      <c r="BB54" t="str">
        <f ca="1">IF($E53="","",IF($G54="",BB53,IF(AND($N54=1,BB$9&gt;$B$9),"",IF(AND($N54=1,BB$9&lt;=$B$9),LOOKUP(BB$9,$A$12:$A$111,$B$12:$B$111),IF(AND($I54=-1,BC$9=$Q53),"",IF($I54=-1,BC53,IF(AND($I54=1,BA$9=$Q53),$K54,IF($I54=1,BB53,""))))))))</f>
        <v/>
      </c>
      <c r="BC54" t="str">
        <f ca="1">IF($E53="","",IF($G54="",BC53,IF(AND($N54=1,BC$9&gt;$B$9),"",IF(AND($N54=1,BC$9&lt;=$B$9),LOOKUP(BC$9,$A$12:$A$111,$B$12:$B$111),IF(AND($I54=-1,BD$9=$Q53),"",IF($I54=-1,BD53,IF(AND($I54=1,BB$9=$Q53),$K54,IF($I54=1,BC53,""))))))))</f>
        <v/>
      </c>
      <c r="BD54" t="str">
        <f ca="1">IF($E53="","",IF($G54="",BD53,IF(AND($N54=1,BD$9&gt;$B$9),"",IF(AND($N54=1,BD$9&lt;=$B$9),LOOKUP(BD$9,$A$12:$A$111,$B$12:$B$111),IF(AND($I54=-1,BE$9=$Q53),"",IF($I54=-1,BE53,IF(AND($I54=1,BC$9=$Q53),$K54,IF($I54=1,BD53,""))))))))</f>
        <v/>
      </c>
      <c r="BE54" t="str">
        <f ca="1">IF($E53="","",IF($G54="",BE53,IF(AND($N54=1,BE$9&gt;$B$9),"",IF(AND($N54=1,BE$9&lt;=$B$9),LOOKUP(BE$9,$A$12:$A$111,$B$12:$B$111),IF(AND($I54=-1,BF$9=$Q53),"",IF($I54=-1,BF53,IF(AND($I54=1,BD$9=$Q53),$K54,IF($I54=1,BE53,""))))))))</f>
        <v/>
      </c>
      <c r="BF54" t="str">
        <f ca="1">IF($E53="","",IF($G54="",BF53,IF(AND($N54=1,BF$9&gt;$B$9),"",IF(AND($N54=1,BF$9&lt;=$B$9),LOOKUP(BF$9,$A$12:$A$111,$B$12:$B$111),IF(AND($I54=-1,BG$9=$Q53),"",IF($I54=-1,BG53,IF(AND($I54=1,BE$9=$Q53),$K54,IF($I54=1,BF53,""))))))))</f>
        <v/>
      </c>
      <c r="BG54" t="str">
        <f ca="1">IF($E53="","",IF($G54="",BG53,IF(AND($N54=1,BG$9&gt;$B$9),"",IF(AND($N54=1,BG$9&lt;=$B$9),LOOKUP(BG$9,$A$12:$A$111,$B$12:$B$111),IF(AND($I54=-1,BH$9=$Q53),"",IF($I54=-1,BH53,IF(AND($I54=1,BF$9=$Q53),$K54,IF($I54=1,BG53,""))))))))</f>
        <v/>
      </c>
      <c r="BH54" t="str">
        <f ca="1">IF($E53="","",IF($G54="",BH53,IF(AND($N54=1,BH$9&gt;$B$9),"",IF(AND($N54=1,BH$9&lt;=$B$9),LOOKUP(BH$9,$A$12:$A$111,$B$12:$B$111),IF(AND($I54=-1,BI$9=$Q53),"",IF($I54=-1,BI53,IF(AND($I54=1,BG$9=$Q53),$K54,IF($I54=1,BH53,""))))))))</f>
        <v/>
      </c>
      <c r="BI54" t="str">
        <f ca="1">IF($E53="","",IF($G54="",BI53,IF(AND($N54=1,BI$9&gt;$B$9),"",IF(AND($N54=1,BI$9&lt;=$B$9),LOOKUP(BI$9,$A$12:$A$111,$B$12:$B$111),IF(AND($I54=-1,BJ$9=$Q53),"",IF($I54=-1,BJ53,IF(AND($I54=1,BH$9=$Q53),$K54,IF($I54=1,BI53,""))))))))</f>
        <v/>
      </c>
      <c r="BJ54" t="str">
        <f ca="1">IF($E53="","",IF($G54="",BJ53,IF(AND($N54=1,BJ$9&gt;$B$9),"",IF(AND($N54=1,BJ$9&lt;=$B$9),LOOKUP(BJ$9,$A$12:$A$111,$B$12:$B$111),IF(AND($I54=-1,BK$9=$Q53),"",IF($I54=-1,BK53,IF(AND($I54=1,BI$9=$Q53),$K54,IF($I54=1,BJ53,""))))))))</f>
        <v/>
      </c>
      <c r="BK54" t="str">
        <f ca="1">IF($E53="","",IF($G54="",BK53,IF(AND($N54=1,BK$9&gt;$B$9),"",IF(AND($N54=1,BK$9&lt;=$B$9),LOOKUP(BK$9,$A$12:$A$111,$B$12:$B$111),IF(AND($I54=-1,BL$9=$Q53),"",IF($I54=-1,BL53,IF(AND($I54=1,BJ$9=$Q53),$K54,IF($I54=1,BK53,""))))))))</f>
        <v/>
      </c>
      <c r="BL54" t="str">
        <f ca="1">IF($E53="","",IF($G54="",BL53,IF(AND($N54=1,BL$9&gt;$B$9),"",IF(AND($N54=1,BL$9&lt;=$B$9),LOOKUP(BL$9,$A$12:$A$111,$B$12:$B$111),IF(AND($I54=-1,BM$9=$Q53),"",IF($I54=-1,BM53,IF(AND($I54=1,BK$9=$Q53),$K54,IF($I54=1,BL53,""))))))))</f>
        <v/>
      </c>
      <c r="BM54" t="str">
        <f ca="1">IF($E53="","",IF($G54="",BM53,IF(AND($N54=1,BM$9&gt;$B$9),"",IF(AND($N54=1,BM$9&lt;=$B$9),LOOKUP(BM$9,$A$12:$A$111,$B$12:$B$111),IF(AND($I54=-1,BN$9=$Q53),"",IF($I54=-1,BN53,IF(AND($I54=1,BL$9=$Q53),$K54,IF($I54=1,BM53,""))))))))</f>
        <v/>
      </c>
      <c r="BN54" t="str">
        <f ca="1">IF($E53="","",IF($G54="",BN53,IF(AND($N54=1,BN$9&gt;$B$9),"",IF(AND($N54=1,BN$9&lt;=$B$9),LOOKUP(BN$9,$A$12:$A$111,$B$12:$B$111),IF(AND($I54=-1,BO$9=$Q53),"",IF($I54=-1,BO53,IF(AND($I54=1,BM$9=$Q53),$K54,IF($I54=1,BN53,""))))))))</f>
        <v/>
      </c>
      <c r="BO54" t="str">
        <f ca="1">IF($E53="","",IF($G54="",BO53,IF(AND($N54=1,BO$9&gt;$B$9),"",IF(AND($N54=1,BO$9&lt;=$B$9),LOOKUP(BO$9,$A$12:$A$111,$B$12:$B$111),IF(AND($I54=-1,BP$9=$Q53),"",IF($I54=-1,BP53,IF(AND($I54=1,BN$9=$Q53),$K54,IF($I54=1,BO53,""))))))))</f>
        <v/>
      </c>
    </row>
    <row r="55" spans="4:67" x14ac:dyDescent="0.25">
      <c r="D55" s="4">
        <v>45</v>
      </c>
      <c r="E55" s="1">
        <f t="shared" ca="1" si="2"/>
        <v>29</v>
      </c>
      <c r="G55" t="str">
        <f ca="1">IF(E54="","",IF($B$3=Refs!$B$17,RevLab!F55,IF(AND(B$3="Last",H54="Zero"),G54,IF(B$3="Last",H54,IF(B$3="2nd last","",IF(AND(B$3="Opposite",H54="Zero"),G54,IF(AND(B$3="Opposite",H54="Red"),"Black",IF(AND(B$3="Opposite",H54="Black"),"Red",IF(AND(B$3="Opposite",H54="Odd"),"Even",IF(AND(B$3="Opposite",H54="Even"),"Odd",IF(AND(B$3="Opposite",H54="High"),"Low",IF(AND(B$3="Opposite",H54="Low"),"High",IF(COUNTIF(Refs!$E$5:$I$6,B$3)=1,RevLab!B$3,"")))))))))))))</f>
        <v>Low</v>
      </c>
      <c r="H55" t="str">
        <f ca="1">IF(E55="","",IF(B$2="Red/Black",LOOKUP(E55,Refs!D:D,Refs!F:F),IF(B$2="High/Low",LOOKUP(E55,Refs!D:D,Refs!H:H),IF(B$2="Odd/Even",LOOKUP(E55,Refs!D:D,Refs!J:J),""))))</f>
        <v>High</v>
      </c>
      <c r="I55">
        <f t="shared" ca="1" si="3"/>
        <v>-1</v>
      </c>
      <c r="J55">
        <f ca="1">IF(E54="","",IF(G55="","",IF(AND(Q54&gt;1,O54+P54&gt;=$B$4),$B$4,IF(Q54=1,O54,O54+P54))))</f>
        <v>5</v>
      </c>
      <c r="K55">
        <f t="shared" ca="1" si="4"/>
        <v>-5</v>
      </c>
      <c r="L55">
        <f t="shared" ca="1" si="5"/>
        <v>-41</v>
      </c>
      <c r="M55">
        <f t="shared" ca="1" si="6"/>
        <v>14</v>
      </c>
      <c r="N55">
        <f ca="1">IF(E54="","",IF(OR(AND($A$6="Yes",$M55&gt;$M54),AND($A$8="Yes",$O54+$P54&gt;=$B$4),AND($Q54&lt;=2,$I55=-1)),1,0))</f>
        <v>0</v>
      </c>
      <c r="O55">
        <f ca="1">IF(E55="","",R55)</f>
        <v>2</v>
      </c>
      <c r="P55">
        <f ca="1">IF(E55="","",MAX(R55:DM55))</f>
        <v>3</v>
      </c>
      <c r="Q55" s="2">
        <f ca="1">IF(E55="","",COUNTIF(R55:DM55,"&gt;0"))</f>
        <v>2</v>
      </c>
      <c r="R55" s="4">
        <f ca="1">IF(E54="","",IF($G55="",R54,IF($N55=1,LOOKUP(R$9,$A$12:$A$111,$B$12:$B$111),IF(AND($I55=-1,S$9=$Q54),"",IF($I55=-1,S54,IF($I55=1,R54))))))</f>
        <v>2</v>
      </c>
      <c r="S55">
        <f ca="1">IF($E54="","",IF($G55="",S54,IF(AND($N55=1,S$9&gt;$B$9),"",IF(AND($N55=1,S$9&lt;=$B$9),LOOKUP(S$9,$A$12:$A$111,$B$12:$B$111),IF(AND($I55=-1,T$9=$Q54),"",IF($I55=-1,T54,IF(AND($I55=1,R$9=$Q54),$K55,IF($I55=1,S54,""))))))))</f>
        <v>3</v>
      </c>
      <c r="T55" t="str">
        <f ca="1">IF($E54="","",IF($G55="",T54,IF(AND($N55=1,T$9&gt;$B$9),"",IF(AND($N55=1,T$9&lt;=$B$9),LOOKUP(T$9,$A$12:$A$111,$B$12:$B$111),IF(AND($I55=-1,U$9=$Q54),"",IF($I55=-1,U54,IF(AND($I55=1,S$9=$Q54),$K55,IF($I55=1,T54,""))))))))</f>
        <v/>
      </c>
      <c r="U55" t="str">
        <f ca="1">IF($E54="","",IF($G55="",U54,IF(AND($N55=1,U$9&gt;$B$9),"",IF(AND($N55=1,U$9&lt;=$B$9),LOOKUP(U$9,$A$12:$A$111,$B$12:$B$111),IF(AND($I55=-1,V$9=$Q54),"",IF($I55=-1,V54,IF(AND($I55=1,T$9=$Q54),$K55,IF($I55=1,U54,""))))))))</f>
        <v/>
      </c>
      <c r="V55" t="str">
        <f ca="1">IF($E54="","",IF($G55="",V54,IF(AND($N55=1,V$9&gt;$B$9),"",IF(AND($N55=1,V$9&lt;=$B$9),LOOKUP(V$9,$A$12:$A$111,$B$12:$B$111),IF(AND($I55=-1,W$9=$Q54),"",IF($I55=-1,W54,IF(AND($I55=1,U$9=$Q54),$K55,IF($I55=1,V54,""))))))))</f>
        <v/>
      </c>
      <c r="W55" t="str">
        <f ca="1">IF($E54="","",IF($G55="",W54,IF(AND($N55=1,W$9&gt;$B$9),"",IF(AND($N55=1,W$9&lt;=$B$9),LOOKUP(W$9,$A$12:$A$111,$B$12:$B$111),IF(AND($I55=-1,X$9=$Q54),"",IF($I55=-1,X54,IF(AND($I55=1,V$9=$Q54),$K55,IF($I55=1,W54,""))))))))</f>
        <v/>
      </c>
      <c r="X55" t="str">
        <f ca="1">IF($E54="","",IF($G55="",X54,IF(AND($N55=1,X$9&gt;$B$9),"",IF(AND($N55=1,X$9&lt;=$B$9),LOOKUP(X$9,$A$12:$A$111,$B$12:$B$111),IF(AND($I55=-1,Y$9=$Q54),"",IF($I55=-1,Y54,IF(AND($I55=1,W$9=$Q54),$K55,IF($I55=1,X54,""))))))))</f>
        <v/>
      </c>
      <c r="Y55" t="str">
        <f ca="1">IF($E54="","",IF($G55="",Y54,IF(AND($N55=1,Y$9&gt;$B$9),"",IF(AND($N55=1,Y$9&lt;=$B$9),LOOKUP(Y$9,$A$12:$A$111,$B$12:$B$111),IF(AND($I55=-1,Z$9=$Q54),"",IF($I55=-1,Z54,IF(AND($I55=1,X$9=$Q54),$K55,IF($I55=1,Y54,""))))))))</f>
        <v/>
      </c>
      <c r="Z55" t="str">
        <f ca="1">IF($E54="","",IF($G55="",Z54,IF(AND($N55=1,Z$9&gt;$B$9),"",IF(AND($N55=1,Z$9&lt;=$B$9),LOOKUP(Z$9,$A$12:$A$111,$B$12:$B$111),IF(AND($I55=-1,AA$9=$Q54),"",IF($I55=-1,AA54,IF(AND($I55=1,Y$9=$Q54),$K55,IF($I55=1,Z54,""))))))))</f>
        <v/>
      </c>
      <c r="AA55" t="str">
        <f ca="1">IF($E54="","",IF($G55="",AA54,IF(AND($N55=1,AA$9&gt;$B$9),"",IF(AND($N55=1,AA$9&lt;=$B$9),LOOKUP(AA$9,$A$12:$A$111,$B$12:$B$111),IF(AND($I55=-1,AB$9=$Q54),"",IF($I55=-1,AB54,IF(AND($I55=1,Z$9=$Q54),$K55,IF($I55=1,AA54,""))))))))</f>
        <v/>
      </c>
      <c r="AB55" t="str">
        <f ca="1">IF($E54="","",IF($G55="",AB54,IF(AND($N55=1,AB$9&gt;$B$9),"",IF(AND($N55=1,AB$9&lt;=$B$9),LOOKUP(AB$9,$A$12:$A$111,$B$12:$B$111),IF(AND($I55=-1,AC$9=$Q54),"",IF($I55=-1,AC54,IF(AND($I55=1,AA$9=$Q54),$K55,IF($I55=1,AB54,""))))))))</f>
        <v/>
      </c>
      <c r="AC55" t="str">
        <f ca="1">IF($E54="","",IF($G55="",AC54,IF(AND($N55=1,AC$9&gt;$B$9),"",IF(AND($N55=1,AC$9&lt;=$B$9),LOOKUP(AC$9,$A$12:$A$111,$B$12:$B$111),IF(AND($I55=-1,AD$9=$Q54),"",IF($I55=-1,AD54,IF(AND($I55=1,AB$9=$Q54),$K55,IF($I55=1,AC54,""))))))))</f>
        <v/>
      </c>
      <c r="AD55" t="str">
        <f ca="1">IF($E54="","",IF($G55="",AD54,IF(AND($N55=1,AD$9&gt;$B$9),"",IF(AND($N55=1,AD$9&lt;=$B$9),LOOKUP(AD$9,$A$12:$A$111,$B$12:$B$111),IF(AND($I55=-1,AE$9=$Q54),"",IF($I55=-1,AE54,IF(AND($I55=1,AC$9=$Q54),$K55,IF($I55=1,AD54,""))))))))</f>
        <v/>
      </c>
      <c r="AE55" t="str">
        <f ca="1">IF($E54="","",IF($G55="",AE54,IF(AND($N55=1,AE$9&gt;$B$9),"",IF(AND($N55=1,AE$9&lt;=$B$9),LOOKUP(AE$9,$A$12:$A$111,$B$12:$B$111),IF(AND($I55=-1,AF$9=$Q54),"",IF($I55=-1,AF54,IF(AND($I55=1,AD$9=$Q54),$K55,IF($I55=1,AE54,""))))))))</f>
        <v/>
      </c>
      <c r="AF55" t="str">
        <f ca="1">IF($E54="","",IF($G55="",AF54,IF(AND($N55=1,AF$9&gt;$B$9),"",IF(AND($N55=1,AF$9&lt;=$B$9),LOOKUP(AF$9,$A$12:$A$111,$B$12:$B$111),IF(AND($I55=-1,AG$9=$Q54),"",IF($I55=-1,AG54,IF(AND($I55=1,AE$9=$Q54),$K55,IF($I55=1,AF54,""))))))))</f>
        <v/>
      </c>
      <c r="AG55" t="str">
        <f ca="1">IF($E54="","",IF($G55="",AG54,IF(AND($N55=1,AG$9&gt;$B$9),"",IF(AND($N55=1,AG$9&lt;=$B$9),LOOKUP(AG$9,$A$12:$A$111,$B$12:$B$111),IF(AND($I55=-1,AH$9=$Q54),"",IF($I55=-1,AH54,IF(AND($I55=1,AF$9=$Q54),$K55,IF($I55=1,AG54,""))))))))</f>
        <v/>
      </c>
      <c r="AH55" t="str">
        <f ca="1">IF($E54="","",IF($G55="",AH54,IF(AND($N55=1,AH$9&gt;$B$9),"",IF(AND($N55=1,AH$9&lt;=$B$9),LOOKUP(AH$9,$A$12:$A$111,$B$12:$B$111),IF(AND($I55=-1,AI$9=$Q54),"",IF($I55=-1,AI54,IF(AND($I55=1,AG$9=$Q54),$K55,IF($I55=1,AH54,""))))))))</f>
        <v/>
      </c>
      <c r="AI55" t="str">
        <f ca="1">IF($E54="","",IF($G55="",AI54,IF(AND($N55=1,AI$9&gt;$B$9),"",IF(AND($N55=1,AI$9&lt;=$B$9),LOOKUP(AI$9,$A$12:$A$111,$B$12:$B$111),IF(AND($I55=-1,AJ$9=$Q54),"",IF($I55=-1,AJ54,IF(AND($I55=1,AH$9=$Q54),$K55,IF($I55=1,AI54,""))))))))</f>
        <v/>
      </c>
      <c r="AJ55" t="str">
        <f ca="1">IF($E54="","",IF($G55="",AJ54,IF(AND($N55=1,AJ$9&gt;$B$9),"",IF(AND($N55=1,AJ$9&lt;=$B$9),LOOKUP(AJ$9,$A$12:$A$111,$B$12:$B$111),IF(AND($I55=-1,AK$9=$Q54),"",IF($I55=-1,AK54,IF(AND($I55=1,AI$9=$Q54),$K55,IF($I55=1,AJ54,""))))))))</f>
        <v/>
      </c>
      <c r="AK55" t="str">
        <f ca="1">IF($E54="","",IF($G55="",AK54,IF(AND($N55=1,AK$9&gt;$B$9),"",IF(AND($N55=1,AK$9&lt;=$B$9),LOOKUP(AK$9,$A$12:$A$111,$B$12:$B$111),IF(AND($I55=-1,AL$9=$Q54),"",IF($I55=-1,AL54,IF(AND($I55=1,AJ$9=$Q54),$K55,IF($I55=1,AK54,""))))))))</f>
        <v/>
      </c>
      <c r="AL55" t="str">
        <f ca="1">IF($E54="","",IF($G55="",AL54,IF(AND($N55=1,AL$9&gt;$B$9),"",IF(AND($N55=1,AL$9&lt;=$B$9),LOOKUP(AL$9,$A$12:$A$111,$B$12:$B$111),IF(AND($I55=-1,AM$9=$Q54),"",IF($I55=-1,AM54,IF(AND($I55=1,AK$9=$Q54),$K55,IF($I55=1,AL54,""))))))))</f>
        <v/>
      </c>
      <c r="AM55" t="str">
        <f ca="1">IF($E54="","",IF($G55="",AM54,IF(AND($N55=1,AM$9&gt;$B$9),"",IF(AND($N55=1,AM$9&lt;=$B$9),LOOKUP(AM$9,$A$12:$A$111,$B$12:$B$111),IF(AND($I55=-1,AN$9=$Q54),"",IF($I55=-1,AN54,IF(AND($I55=1,AL$9=$Q54),$K55,IF($I55=1,AM54,""))))))))</f>
        <v/>
      </c>
      <c r="AN55" t="str">
        <f ca="1">IF($E54="","",IF($G55="",AN54,IF(AND($N55=1,AN$9&gt;$B$9),"",IF(AND($N55=1,AN$9&lt;=$B$9),LOOKUP(AN$9,$A$12:$A$111,$B$12:$B$111),IF(AND($I55=-1,AO$9=$Q54),"",IF($I55=-1,AO54,IF(AND($I55=1,AM$9=$Q54),$K55,IF($I55=1,AN54,""))))))))</f>
        <v/>
      </c>
      <c r="AO55" t="str">
        <f ca="1">IF($E54="","",IF($G55="",AO54,IF(AND($N55=1,AO$9&gt;$B$9),"",IF(AND($N55=1,AO$9&lt;=$B$9),LOOKUP(AO$9,$A$12:$A$111,$B$12:$B$111),IF(AND($I55=-1,AP$9=$Q54),"",IF($I55=-1,AP54,IF(AND($I55=1,AN$9=$Q54),$K55,IF($I55=1,AO54,""))))))))</f>
        <v/>
      </c>
      <c r="AP55" t="str">
        <f ca="1">IF($E54="","",IF($G55="",AP54,IF(AND($N55=1,AP$9&gt;$B$9),"",IF(AND($N55=1,AP$9&lt;=$B$9),LOOKUP(AP$9,$A$12:$A$111,$B$12:$B$111),IF(AND($I55=-1,AQ$9=$Q54),"",IF($I55=-1,AQ54,IF(AND($I55=1,AO$9=$Q54),$K55,IF($I55=1,AP54,""))))))))</f>
        <v/>
      </c>
      <c r="AQ55" t="str">
        <f ca="1">IF($E54="","",IF($G55="",AQ54,IF(AND($N55=1,AQ$9&gt;$B$9),"",IF(AND($N55=1,AQ$9&lt;=$B$9),LOOKUP(AQ$9,$A$12:$A$111,$B$12:$B$111),IF(AND($I55=-1,AR$9=$Q54),"",IF($I55=-1,AR54,IF(AND($I55=1,AP$9=$Q54),$K55,IF($I55=1,AQ54,""))))))))</f>
        <v/>
      </c>
      <c r="AR55" t="str">
        <f ca="1">IF($E54="","",IF($G55="",AR54,IF(AND($N55=1,AR$9&gt;$B$9),"",IF(AND($N55=1,AR$9&lt;=$B$9),LOOKUP(AR$9,$A$12:$A$111,$B$12:$B$111),IF(AND($I55=-1,AS$9=$Q54),"",IF($I55=-1,AS54,IF(AND($I55=1,AQ$9=$Q54),$K55,IF($I55=1,AR54,""))))))))</f>
        <v/>
      </c>
      <c r="AS55" t="str">
        <f ca="1">IF($E54="","",IF($G55="",AS54,IF(AND($N55=1,AS$9&gt;$B$9),"",IF(AND($N55=1,AS$9&lt;=$B$9),LOOKUP(AS$9,$A$12:$A$111,$B$12:$B$111),IF(AND($I55=-1,AT$9=$Q54),"",IF($I55=-1,AT54,IF(AND($I55=1,AR$9=$Q54),$K55,IF($I55=1,AS54,""))))))))</f>
        <v/>
      </c>
      <c r="AT55" t="str">
        <f ca="1">IF($E54="","",IF($G55="",AT54,IF(AND($N55=1,AT$9&gt;$B$9),"",IF(AND($N55=1,AT$9&lt;=$B$9),LOOKUP(AT$9,$A$12:$A$111,$B$12:$B$111),IF(AND($I55=-1,AU$9=$Q54),"",IF($I55=-1,AU54,IF(AND($I55=1,AS$9=$Q54),$K55,IF($I55=1,AT54,""))))))))</f>
        <v/>
      </c>
      <c r="AU55" t="str">
        <f ca="1">IF($E54="","",IF($G55="",AU54,IF(AND($N55=1,AU$9&gt;$B$9),"",IF(AND($N55=1,AU$9&lt;=$B$9),LOOKUP(AU$9,$A$12:$A$111,$B$12:$B$111),IF(AND($I55=-1,AV$9=$Q54),"",IF($I55=-1,AV54,IF(AND($I55=1,AT$9=$Q54),$K55,IF($I55=1,AU54,""))))))))</f>
        <v/>
      </c>
      <c r="AV55" t="str">
        <f ca="1">IF($E54="","",IF($G55="",AV54,IF(AND($N55=1,AV$9&gt;$B$9),"",IF(AND($N55=1,AV$9&lt;=$B$9),LOOKUP(AV$9,$A$12:$A$111,$B$12:$B$111),IF(AND($I55=-1,AW$9=$Q54),"",IF($I55=-1,AW54,IF(AND($I55=1,AU$9=$Q54),$K55,IF($I55=1,AV54,""))))))))</f>
        <v/>
      </c>
      <c r="AW55" t="str">
        <f ca="1">IF($E54="","",IF($G55="",AW54,IF(AND($N55=1,AW$9&gt;$B$9),"",IF(AND($N55=1,AW$9&lt;=$B$9),LOOKUP(AW$9,$A$12:$A$111,$B$12:$B$111),IF(AND($I55=-1,AX$9=$Q54),"",IF($I55=-1,AX54,IF(AND($I55=1,AV$9=$Q54),$K55,IF($I55=1,AW54,""))))))))</f>
        <v/>
      </c>
      <c r="AX55" t="str">
        <f ca="1">IF($E54="","",IF($G55="",AX54,IF(AND($N55=1,AX$9&gt;$B$9),"",IF(AND($N55=1,AX$9&lt;=$B$9),LOOKUP(AX$9,$A$12:$A$111,$B$12:$B$111),IF(AND($I55=-1,AY$9=$Q54),"",IF($I55=-1,AY54,IF(AND($I55=1,AW$9=$Q54),$K55,IF($I55=1,AX54,""))))))))</f>
        <v/>
      </c>
      <c r="AY55" t="str">
        <f ca="1">IF($E54="","",IF($G55="",AY54,IF(AND($N55=1,AY$9&gt;$B$9),"",IF(AND($N55=1,AY$9&lt;=$B$9),LOOKUP(AY$9,$A$12:$A$111,$B$12:$B$111),IF(AND($I55=-1,AZ$9=$Q54),"",IF($I55=-1,AZ54,IF(AND($I55=1,AX$9=$Q54),$K55,IF($I55=1,AY54,""))))))))</f>
        <v/>
      </c>
      <c r="AZ55" t="str">
        <f ca="1">IF($E54="","",IF($G55="",AZ54,IF(AND($N55=1,AZ$9&gt;$B$9),"",IF(AND($N55=1,AZ$9&lt;=$B$9),LOOKUP(AZ$9,$A$12:$A$111,$B$12:$B$111),IF(AND($I55=-1,BA$9=$Q54),"",IF($I55=-1,BA54,IF(AND($I55=1,AY$9=$Q54),$K55,IF($I55=1,AZ54,""))))))))</f>
        <v/>
      </c>
      <c r="BA55" t="str">
        <f ca="1">IF($E54="","",IF($G55="",BA54,IF(AND($N55=1,BA$9&gt;$B$9),"",IF(AND($N55=1,BA$9&lt;=$B$9),LOOKUP(BA$9,$A$12:$A$111,$B$12:$B$111),IF(AND($I55=-1,BB$9=$Q54),"",IF($I55=-1,BB54,IF(AND($I55=1,AZ$9=$Q54),$K55,IF($I55=1,BA54,""))))))))</f>
        <v/>
      </c>
      <c r="BB55" t="str">
        <f ca="1">IF($E54="","",IF($G55="",BB54,IF(AND($N55=1,BB$9&gt;$B$9),"",IF(AND($N55=1,BB$9&lt;=$B$9),LOOKUP(BB$9,$A$12:$A$111,$B$12:$B$111),IF(AND($I55=-1,BC$9=$Q54),"",IF($I55=-1,BC54,IF(AND($I55=1,BA$9=$Q54),$K55,IF($I55=1,BB54,""))))))))</f>
        <v/>
      </c>
      <c r="BC55" t="str">
        <f ca="1">IF($E54="","",IF($G55="",BC54,IF(AND($N55=1,BC$9&gt;$B$9),"",IF(AND($N55=1,BC$9&lt;=$B$9),LOOKUP(BC$9,$A$12:$A$111,$B$12:$B$111),IF(AND($I55=-1,BD$9=$Q54),"",IF($I55=-1,BD54,IF(AND($I55=1,BB$9=$Q54),$K55,IF($I55=1,BC54,""))))))))</f>
        <v/>
      </c>
      <c r="BD55" t="str">
        <f ca="1">IF($E54="","",IF($G55="",BD54,IF(AND($N55=1,BD$9&gt;$B$9),"",IF(AND($N55=1,BD$9&lt;=$B$9),LOOKUP(BD$9,$A$12:$A$111,$B$12:$B$111),IF(AND($I55=-1,BE$9=$Q54),"",IF($I55=-1,BE54,IF(AND($I55=1,BC$9=$Q54),$K55,IF($I55=1,BD54,""))))))))</f>
        <v/>
      </c>
      <c r="BE55" t="str">
        <f ca="1">IF($E54="","",IF($G55="",BE54,IF(AND($N55=1,BE$9&gt;$B$9),"",IF(AND($N55=1,BE$9&lt;=$B$9),LOOKUP(BE$9,$A$12:$A$111,$B$12:$B$111),IF(AND($I55=-1,BF$9=$Q54),"",IF($I55=-1,BF54,IF(AND($I55=1,BD$9=$Q54),$K55,IF($I55=1,BE54,""))))))))</f>
        <v/>
      </c>
      <c r="BF55" t="str">
        <f ca="1">IF($E54="","",IF($G55="",BF54,IF(AND($N55=1,BF$9&gt;$B$9),"",IF(AND($N55=1,BF$9&lt;=$B$9),LOOKUP(BF$9,$A$12:$A$111,$B$12:$B$111),IF(AND($I55=-1,BG$9=$Q54),"",IF($I55=-1,BG54,IF(AND($I55=1,BE$9=$Q54),$K55,IF($I55=1,BF54,""))))))))</f>
        <v/>
      </c>
      <c r="BG55" t="str">
        <f ca="1">IF($E54="","",IF($G55="",BG54,IF(AND($N55=1,BG$9&gt;$B$9),"",IF(AND($N55=1,BG$9&lt;=$B$9),LOOKUP(BG$9,$A$12:$A$111,$B$12:$B$111),IF(AND($I55=-1,BH$9=$Q54),"",IF($I55=-1,BH54,IF(AND($I55=1,BF$9=$Q54),$K55,IF($I55=1,BG54,""))))))))</f>
        <v/>
      </c>
      <c r="BH55" t="str">
        <f ca="1">IF($E54="","",IF($G55="",BH54,IF(AND($N55=1,BH$9&gt;$B$9),"",IF(AND($N55=1,BH$9&lt;=$B$9),LOOKUP(BH$9,$A$12:$A$111,$B$12:$B$111),IF(AND($I55=-1,BI$9=$Q54),"",IF($I55=-1,BI54,IF(AND($I55=1,BG$9=$Q54),$K55,IF($I55=1,BH54,""))))))))</f>
        <v/>
      </c>
      <c r="BI55" t="str">
        <f ca="1">IF($E54="","",IF($G55="",BI54,IF(AND($N55=1,BI$9&gt;$B$9),"",IF(AND($N55=1,BI$9&lt;=$B$9),LOOKUP(BI$9,$A$12:$A$111,$B$12:$B$111),IF(AND($I55=-1,BJ$9=$Q54),"",IF($I55=-1,BJ54,IF(AND($I55=1,BH$9=$Q54),$K55,IF($I55=1,BI54,""))))))))</f>
        <v/>
      </c>
      <c r="BJ55" t="str">
        <f ca="1">IF($E54="","",IF($G55="",BJ54,IF(AND($N55=1,BJ$9&gt;$B$9),"",IF(AND($N55=1,BJ$9&lt;=$B$9),LOOKUP(BJ$9,$A$12:$A$111,$B$12:$B$111),IF(AND($I55=-1,BK$9=$Q54),"",IF($I55=-1,BK54,IF(AND($I55=1,BI$9=$Q54),$K55,IF($I55=1,BJ54,""))))))))</f>
        <v/>
      </c>
      <c r="BK55" t="str">
        <f ca="1">IF($E54="","",IF($G55="",BK54,IF(AND($N55=1,BK$9&gt;$B$9),"",IF(AND($N55=1,BK$9&lt;=$B$9),LOOKUP(BK$9,$A$12:$A$111,$B$12:$B$111),IF(AND($I55=-1,BL$9=$Q54),"",IF($I55=-1,BL54,IF(AND($I55=1,BJ$9=$Q54),$K55,IF($I55=1,BK54,""))))))))</f>
        <v/>
      </c>
      <c r="BL55" t="str">
        <f ca="1">IF($E54="","",IF($G55="",BL54,IF(AND($N55=1,BL$9&gt;$B$9),"",IF(AND($N55=1,BL$9&lt;=$B$9),LOOKUP(BL$9,$A$12:$A$111,$B$12:$B$111),IF(AND($I55=-1,BM$9=$Q54),"",IF($I55=-1,BM54,IF(AND($I55=1,BK$9=$Q54),$K55,IF($I55=1,BL54,""))))))))</f>
        <v/>
      </c>
      <c r="BM55" t="str">
        <f ca="1">IF($E54="","",IF($G55="",BM54,IF(AND($N55=1,BM$9&gt;$B$9),"",IF(AND($N55=1,BM$9&lt;=$B$9),LOOKUP(BM$9,$A$12:$A$111,$B$12:$B$111),IF(AND($I55=-1,BN$9=$Q54),"",IF($I55=-1,BN54,IF(AND($I55=1,BL$9=$Q54),$K55,IF($I55=1,BM54,""))))))))</f>
        <v/>
      </c>
      <c r="BN55" t="str">
        <f ca="1">IF($E54="","",IF($G55="",BN54,IF(AND($N55=1,BN$9&gt;$B$9),"",IF(AND($N55=1,BN$9&lt;=$B$9),LOOKUP(BN$9,$A$12:$A$111,$B$12:$B$111),IF(AND($I55=-1,BO$9=$Q54),"",IF($I55=-1,BO54,IF(AND($I55=1,BM$9=$Q54),$K55,IF($I55=1,BN54,""))))))))</f>
        <v/>
      </c>
      <c r="BO55">
        <f ca="1">IF($E54="","",IF($G55="",BO54,IF(AND($N55=1,BO$9&gt;$B$9),"",IF(AND($N55=1,BO$9&lt;=$B$9),LOOKUP(BO$9,$A$12:$A$111,$B$12:$B$111),IF(AND($I55=-1,BP$9=$Q54),"",IF($I55=-1,BP54,IF(AND($I55=1,BN$9=$Q54),$K55,IF($I55=1,BO54,""))))))))</f>
        <v>0</v>
      </c>
    </row>
    <row r="56" spans="4:67" x14ac:dyDescent="0.25">
      <c r="D56" s="4">
        <v>46</v>
      </c>
      <c r="E56" s="1">
        <f t="shared" ca="1" si="2"/>
        <v>13</v>
      </c>
      <c r="G56" t="str">
        <f ca="1">IF(E55="","",IF($B$3=Refs!$B$17,RevLab!F56,IF(AND(B$3="Last",H55="Zero"),G55,IF(B$3="Last",H55,IF(B$3="2nd last","",IF(AND(B$3="Opposite",H55="Zero"),G55,IF(AND(B$3="Opposite",H55="Red"),"Black",IF(AND(B$3="Opposite",H55="Black"),"Red",IF(AND(B$3="Opposite",H55="Odd"),"Even",IF(AND(B$3="Opposite",H55="Even"),"Odd",IF(AND(B$3="Opposite",H55="High"),"Low",IF(AND(B$3="Opposite",H55="Low"),"High",IF(COUNTIF(Refs!$E$5:$I$6,B$3)=1,RevLab!B$3,"")))))))))))))</f>
        <v>Low</v>
      </c>
      <c r="H56" t="str">
        <f ca="1">IF(E56="","",IF(B$2="Red/Black",LOOKUP(E56,Refs!D:D,Refs!F:F),IF(B$2="High/Low",LOOKUP(E56,Refs!D:D,Refs!H:H),IF(B$2="Odd/Even",LOOKUP(E56,Refs!D:D,Refs!J:J),""))))</f>
        <v>Low</v>
      </c>
      <c r="I56">
        <f t="shared" ca="1" si="3"/>
        <v>1</v>
      </c>
      <c r="J56">
        <f ca="1">IF(E55="","",IF(G56="","",IF(AND(Q55&gt;1,O55+P55&gt;=$B$4),$B$4,IF(Q55=1,O55,O55+P55))))</f>
        <v>5</v>
      </c>
      <c r="K56">
        <f t="shared" ca="1" si="4"/>
        <v>5</v>
      </c>
      <c r="L56">
        <f t="shared" ca="1" si="5"/>
        <v>-36</v>
      </c>
      <c r="M56">
        <f t="shared" ca="1" si="6"/>
        <v>14</v>
      </c>
      <c r="N56">
        <f ca="1">IF(E55="","",IF(OR(AND($A$6="Yes",$M56&gt;$M55),AND($A$8="Yes",$O55+$P55&gt;=$B$4),AND($Q55&lt;=2,$I56=-1)),1,0))</f>
        <v>0</v>
      </c>
      <c r="O56">
        <f ca="1">IF(E56="","",R56)</f>
        <v>2</v>
      </c>
      <c r="P56">
        <f ca="1">IF(E56="","",MAX(R56:DM56))</f>
        <v>5</v>
      </c>
      <c r="Q56" s="2">
        <f ca="1">IF(E56="","",COUNTIF(R56:DM56,"&gt;0"))</f>
        <v>3</v>
      </c>
      <c r="R56" s="4">
        <f ca="1">IF(E55="","",IF($G56="",R55,IF($N56=1,LOOKUP(R$9,$A$12:$A$111,$B$12:$B$111),IF(AND($I56=-1,S$9=$Q55),"",IF($I56=-1,S55,IF($I56=1,R55))))))</f>
        <v>2</v>
      </c>
      <c r="S56">
        <f ca="1">IF($E55="","",IF($G56="",S55,IF(AND($N56=1,S$9&gt;$B$9),"",IF(AND($N56=1,S$9&lt;=$B$9),LOOKUP(S$9,$A$12:$A$111,$B$12:$B$111),IF(AND($I56=-1,T$9=$Q55),"",IF($I56=-1,T55,IF(AND($I56=1,R$9=$Q55),$K56,IF($I56=1,S55,""))))))))</f>
        <v>3</v>
      </c>
      <c r="T56">
        <f ca="1">IF($E55="","",IF($G56="",T55,IF(AND($N56=1,T$9&gt;$B$9),"",IF(AND($N56=1,T$9&lt;=$B$9),LOOKUP(T$9,$A$12:$A$111,$B$12:$B$111),IF(AND($I56=-1,U$9=$Q55),"",IF($I56=-1,U55,IF(AND($I56=1,S$9=$Q55),$K56,IF($I56=1,T55,""))))))))</f>
        <v>5</v>
      </c>
      <c r="U56" t="str">
        <f ca="1">IF($E55="","",IF($G56="",U55,IF(AND($N56=1,U$9&gt;$B$9),"",IF(AND($N56=1,U$9&lt;=$B$9),LOOKUP(U$9,$A$12:$A$111,$B$12:$B$111),IF(AND($I56=-1,V$9=$Q55),"",IF($I56=-1,V55,IF(AND($I56=1,T$9=$Q55),$K56,IF($I56=1,U55,""))))))))</f>
        <v/>
      </c>
      <c r="V56" t="str">
        <f ca="1">IF($E55="","",IF($G56="",V55,IF(AND($N56=1,V$9&gt;$B$9),"",IF(AND($N56=1,V$9&lt;=$B$9),LOOKUP(V$9,$A$12:$A$111,$B$12:$B$111),IF(AND($I56=-1,W$9=$Q55),"",IF($I56=-1,W55,IF(AND($I56=1,U$9=$Q55),$K56,IF($I56=1,V55,""))))))))</f>
        <v/>
      </c>
      <c r="W56" t="str">
        <f ca="1">IF($E55="","",IF($G56="",W55,IF(AND($N56=1,W$9&gt;$B$9),"",IF(AND($N56=1,W$9&lt;=$B$9),LOOKUP(W$9,$A$12:$A$111,$B$12:$B$111),IF(AND($I56=-1,X$9=$Q55),"",IF($I56=-1,X55,IF(AND($I56=1,V$9=$Q55),$K56,IF($I56=1,W55,""))))))))</f>
        <v/>
      </c>
      <c r="X56" t="str">
        <f ca="1">IF($E55="","",IF($G56="",X55,IF(AND($N56=1,X$9&gt;$B$9),"",IF(AND($N56=1,X$9&lt;=$B$9),LOOKUP(X$9,$A$12:$A$111,$B$12:$B$111),IF(AND($I56=-1,Y$9=$Q55),"",IF($I56=-1,Y55,IF(AND($I56=1,W$9=$Q55),$K56,IF($I56=1,X55,""))))))))</f>
        <v/>
      </c>
      <c r="Y56" t="str">
        <f ca="1">IF($E55="","",IF($G56="",Y55,IF(AND($N56=1,Y$9&gt;$B$9),"",IF(AND($N56=1,Y$9&lt;=$B$9),LOOKUP(Y$9,$A$12:$A$111,$B$12:$B$111),IF(AND($I56=-1,Z$9=$Q55),"",IF($I56=-1,Z55,IF(AND($I56=1,X$9=$Q55),$K56,IF($I56=1,Y55,""))))))))</f>
        <v/>
      </c>
      <c r="Z56" t="str">
        <f ca="1">IF($E55="","",IF($G56="",Z55,IF(AND($N56=1,Z$9&gt;$B$9),"",IF(AND($N56=1,Z$9&lt;=$B$9),LOOKUP(Z$9,$A$12:$A$111,$B$12:$B$111),IF(AND($I56=-1,AA$9=$Q55),"",IF($I56=-1,AA55,IF(AND($I56=1,Y$9=$Q55),$K56,IF($I56=1,Z55,""))))))))</f>
        <v/>
      </c>
      <c r="AA56" t="str">
        <f ca="1">IF($E55="","",IF($G56="",AA55,IF(AND($N56=1,AA$9&gt;$B$9),"",IF(AND($N56=1,AA$9&lt;=$B$9),LOOKUP(AA$9,$A$12:$A$111,$B$12:$B$111),IF(AND($I56=-1,AB$9=$Q55),"",IF($I56=-1,AB55,IF(AND($I56=1,Z$9=$Q55),$K56,IF($I56=1,AA55,""))))))))</f>
        <v/>
      </c>
      <c r="AB56" t="str">
        <f ca="1">IF($E55="","",IF($G56="",AB55,IF(AND($N56=1,AB$9&gt;$B$9),"",IF(AND($N56=1,AB$9&lt;=$B$9),LOOKUP(AB$9,$A$12:$A$111,$B$12:$B$111),IF(AND($I56=-1,AC$9=$Q55),"",IF($I56=-1,AC55,IF(AND($I56=1,AA$9=$Q55),$K56,IF($I56=1,AB55,""))))))))</f>
        <v/>
      </c>
      <c r="AC56" t="str">
        <f ca="1">IF($E55="","",IF($G56="",AC55,IF(AND($N56=1,AC$9&gt;$B$9),"",IF(AND($N56=1,AC$9&lt;=$B$9),LOOKUP(AC$9,$A$12:$A$111,$B$12:$B$111),IF(AND($I56=-1,AD$9=$Q55),"",IF($I56=-1,AD55,IF(AND($I56=1,AB$9=$Q55),$K56,IF($I56=1,AC55,""))))))))</f>
        <v/>
      </c>
      <c r="AD56" t="str">
        <f ca="1">IF($E55="","",IF($G56="",AD55,IF(AND($N56=1,AD$9&gt;$B$9),"",IF(AND($N56=1,AD$9&lt;=$B$9),LOOKUP(AD$9,$A$12:$A$111,$B$12:$B$111),IF(AND($I56=-1,AE$9=$Q55),"",IF($I56=-1,AE55,IF(AND($I56=1,AC$9=$Q55),$K56,IF($I56=1,AD55,""))))))))</f>
        <v/>
      </c>
      <c r="AE56" t="str">
        <f ca="1">IF($E55="","",IF($G56="",AE55,IF(AND($N56=1,AE$9&gt;$B$9),"",IF(AND($N56=1,AE$9&lt;=$B$9),LOOKUP(AE$9,$A$12:$A$111,$B$12:$B$111),IF(AND($I56=-1,AF$9=$Q55),"",IF($I56=-1,AF55,IF(AND($I56=1,AD$9=$Q55),$K56,IF($I56=1,AE55,""))))))))</f>
        <v/>
      </c>
      <c r="AF56" t="str">
        <f ca="1">IF($E55="","",IF($G56="",AF55,IF(AND($N56=1,AF$9&gt;$B$9),"",IF(AND($N56=1,AF$9&lt;=$B$9),LOOKUP(AF$9,$A$12:$A$111,$B$12:$B$111),IF(AND($I56=-1,AG$9=$Q55),"",IF($I56=-1,AG55,IF(AND($I56=1,AE$9=$Q55),$K56,IF($I56=1,AF55,""))))))))</f>
        <v/>
      </c>
      <c r="AG56" t="str">
        <f ca="1">IF($E55="","",IF($G56="",AG55,IF(AND($N56=1,AG$9&gt;$B$9),"",IF(AND($N56=1,AG$9&lt;=$B$9),LOOKUP(AG$9,$A$12:$A$111,$B$12:$B$111),IF(AND($I56=-1,AH$9=$Q55),"",IF($I56=-1,AH55,IF(AND($I56=1,AF$9=$Q55),$K56,IF($I56=1,AG55,""))))))))</f>
        <v/>
      </c>
      <c r="AH56" t="str">
        <f ca="1">IF($E55="","",IF($G56="",AH55,IF(AND($N56=1,AH$9&gt;$B$9),"",IF(AND($N56=1,AH$9&lt;=$B$9),LOOKUP(AH$9,$A$12:$A$111,$B$12:$B$111),IF(AND($I56=-1,AI$9=$Q55),"",IF($I56=-1,AI55,IF(AND($I56=1,AG$9=$Q55),$K56,IF($I56=1,AH55,""))))))))</f>
        <v/>
      </c>
      <c r="AI56" t="str">
        <f ca="1">IF($E55="","",IF($G56="",AI55,IF(AND($N56=1,AI$9&gt;$B$9),"",IF(AND($N56=1,AI$9&lt;=$B$9),LOOKUP(AI$9,$A$12:$A$111,$B$12:$B$111),IF(AND($I56=-1,AJ$9=$Q55),"",IF($I56=-1,AJ55,IF(AND($I56=1,AH$9=$Q55),$K56,IF($I56=1,AI55,""))))))))</f>
        <v/>
      </c>
      <c r="AJ56" t="str">
        <f ca="1">IF($E55="","",IF($G56="",AJ55,IF(AND($N56=1,AJ$9&gt;$B$9),"",IF(AND($N56=1,AJ$9&lt;=$B$9),LOOKUP(AJ$9,$A$12:$A$111,$B$12:$B$111),IF(AND($I56=-1,AK$9=$Q55),"",IF($I56=-1,AK55,IF(AND($I56=1,AI$9=$Q55),$K56,IF($I56=1,AJ55,""))))))))</f>
        <v/>
      </c>
      <c r="AK56" t="str">
        <f ca="1">IF($E55="","",IF($G56="",AK55,IF(AND($N56=1,AK$9&gt;$B$9),"",IF(AND($N56=1,AK$9&lt;=$B$9),LOOKUP(AK$9,$A$12:$A$111,$B$12:$B$111),IF(AND($I56=-1,AL$9=$Q55),"",IF($I56=-1,AL55,IF(AND($I56=1,AJ$9=$Q55),$K56,IF($I56=1,AK55,""))))))))</f>
        <v/>
      </c>
      <c r="AL56" t="str">
        <f ca="1">IF($E55="","",IF($G56="",AL55,IF(AND($N56=1,AL$9&gt;$B$9),"",IF(AND($N56=1,AL$9&lt;=$B$9),LOOKUP(AL$9,$A$12:$A$111,$B$12:$B$111),IF(AND($I56=-1,AM$9=$Q55),"",IF($I56=-1,AM55,IF(AND($I56=1,AK$9=$Q55),$K56,IF($I56=1,AL55,""))))))))</f>
        <v/>
      </c>
      <c r="AM56" t="str">
        <f ca="1">IF($E55="","",IF($G56="",AM55,IF(AND($N56=1,AM$9&gt;$B$9),"",IF(AND($N56=1,AM$9&lt;=$B$9),LOOKUP(AM$9,$A$12:$A$111,$B$12:$B$111),IF(AND($I56=-1,AN$9=$Q55),"",IF($I56=-1,AN55,IF(AND($I56=1,AL$9=$Q55),$K56,IF($I56=1,AM55,""))))))))</f>
        <v/>
      </c>
      <c r="AN56" t="str">
        <f ca="1">IF($E55="","",IF($G56="",AN55,IF(AND($N56=1,AN$9&gt;$B$9),"",IF(AND($N56=1,AN$9&lt;=$B$9),LOOKUP(AN$9,$A$12:$A$111,$B$12:$B$111),IF(AND($I56=-1,AO$9=$Q55),"",IF($I56=-1,AO55,IF(AND($I56=1,AM$9=$Q55),$K56,IF($I56=1,AN55,""))))))))</f>
        <v/>
      </c>
      <c r="AO56" t="str">
        <f ca="1">IF($E55="","",IF($G56="",AO55,IF(AND($N56=1,AO$9&gt;$B$9),"",IF(AND($N56=1,AO$9&lt;=$B$9),LOOKUP(AO$9,$A$12:$A$111,$B$12:$B$111),IF(AND($I56=-1,AP$9=$Q55),"",IF($I56=-1,AP55,IF(AND($I56=1,AN$9=$Q55),$K56,IF($I56=1,AO55,""))))))))</f>
        <v/>
      </c>
      <c r="AP56" t="str">
        <f ca="1">IF($E55="","",IF($G56="",AP55,IF(AND($N56=1,AP$9&gt;$B$9),"",IF(AND($N56=1,AP$9&lt;=$B$9),LOOKUP(AP$9,$A$12:$A$111,$B$12:$B$111),IF(AND($I56=-1,AQ$9=$Q55),"",IF($I56=-1,AQ55,IF(AND($I56=1,AO$9=$Q55),$K56,IF($I56=1,AP55,""))))))))</f>
        <v/>
      </c>
      <c r="AQ56" t="str">
        <f ca="1">IF($E55="","",IF($G56="",AQ55,IF(AND($N56=1,AQ$9&gt;$B$9),"",IF(AND($N56=1,AQ$9&lt;=$B$9),LOOKUP(AQ$9,$A$12:$A$111,$B$12:$B$111),IF(AND($I56=-1,AR$9=$Q55),"",IF($I56=-1,AR55,IF(AND($I56=1,AP$9=$Q55),$K56,IF($I56=1,AQ55,""))))))))</f>
        <v/>
      </c>
      <c r="AR56" t="str">
        <f ca="1">IF($E55="","",IF($G56="",AR55,IF(AND($N56=1,AR$9&gt;$B$9),"",IF(AND($N56=1,AR$9&lt;=$B$9),LOOKUP(AR$9,$A$12:$A$111,$B$12:$B$111),IF(AND($I56=-1,AS$9=$Q55),"",IF($I56=-1,AS55,IF(AND($I56=1,AQ$9=$Q55),$K56,IF($I56=1,AR55,""))))))))</f>
        <v/>
      </c>
      <c r="AS56" t="str">
        <f ca="1">IF($E55="","",IF($G56="",AS55,IF(AND($N56=1,AS$9&gt;$B$9),"",IF(AND($N56=1,AS$9&lt;=$B$9),LOOKUP(AS$9,$A$12:$A$111,$B$12:$B$111),IF(AND($I56=-1,AT$9=$Q55),"",IF($I56=-1,AT55,IF(AND($I56=1,AR$9=$Q55),$K56,IF($I56=1,AS55,""))))))))</f>
        <v/>
      </c>
      <c r="AT56" t="str">
        <f ca="1">IF($E55="","",IF($G56="",AT55,IF(AND($N56=1,AT$9&gt;$B$9),"",IF(AND($N56=1,AT$9&lt;=$B$9),LOOKUP(AT$9,$A$12:$A$111,$B$12:$B$111),IF(AND($I56=-1,AU$9=$Q55),"",IF($I56=-1,AU55,IF(AND($I56=1,AS$9=$Q55),$K56,IF($I56=1,AT55,""))))))))</f>
        <v/>
      </c>
      <c r="AU56" t="str">
        <f ca="1">IF($E55="","",IF($G56="",AU55,IF(AND($N56=1,AU$9&gt;$B$9),"",IF(AND($N56=1,AU$9&lt;=$B$9),LOOKUP(AU$9,$A$12:$A$111,$B$12:$B$111),IF(AND($I56=-1,AV$9=$Q55),"",IF($I56=-1,AV55,IF(AND($I56=1,AT$9=$Q55),$K56,IF($I56=1,AU55,""))))))))</f>
        <v/>
      </c>
      <c r="AV56" t="str">
        <f ca="1">IF($E55="","",IF($G56="",AV55,IF(AND($N56=1,AV$9&gt;$B$9),"",IF(AND($N56=1,AV$9&lt;=$B$9),LOOKUP(AV$9,$A$12:$A$111,$B$12:$B$111),IF(AND($I56=-1,AW$9=$Q55),"",IF($I56=-1,AW55,IF(AND($I56=1,AU$9=$Q55),$K56,IF($I56=1,AV55,""))))))))</f>
        <v/>
      </c>
      <c r="AW56" t="str">
        <f ca="1">IF($E55="","",IF($G56="",AW55,IF(AND($N56=1,AW$9&gt;$B$9),"",IF(AND($N56=1,AW$9&lt;=$B$9),LOOKUP(AW$9,$A$12:$A$111,$B$12:$B$111),IF(AND($I56=-1,AX$9=$Q55),"",IF($I56=-1,AX55,IF(AND($I56=1,AV$9=$Q55),$K56,IF($I56=1,AW55,""))))))))</f>
        <v/>
      </c>
      <c r="AX56" t="str">
        <f ca="1">IF($E55="","",IF($G56="",AX55,IF(AND($N56=1,AX$9&gt;$B$9),"",IF(AND($N56=1,AX$9&lt;=$B$9),LOOKUP(AX$9,$A$12:$A$111,$B$12:$B$111),IF(AND($I56=-1,AY$9=$Q55),"",IF($I56=-1,AY55,IF(AND($I56=1,AW$9=$Q55),$K56,IF($I56=1,AX55,""))))))))</f>
        <v/>
      </c>
      <c r="AY56" t="str">
        <f ca="1">IF($E55="","",IF($G56="",AY55,IF(AND($N56=1,AY$9&gt;$B$9),"",IF(AND($N56=1,AY$9&lt;=$B$9),LOOKUP(AY$9,$A$12:$A$111,$B$12:$B$111),IF(AND($I56=-1,AZ$9=$Q55),"",IF($I56=-1,AZ55,IF(AND($I56=1,AX$9=$Q55),$K56,IF($I56=1,AY55,""))))))))</f>
        <v/>
      </c>
      <c r="AZ56" t="str">
        <f ca="1">IF($E55="","",IF($G56="",AZ55,IF(AND($N56=1,AZ$9&gt;$B$9),"",IF(AND($N56=1,AZ$9&lt;=$B$9),LOOKUP(AZ$9,$A$12:$A$111,$B$12:$B$111),IF(AND($I56=-1,BA$9=$Q55),"",IF($I56=-1,BA55,IF(AND($I56=1,AY$9=$Q55),$K56,IF($I56=1,AZ55,""))))))))</f>
        <v/>
      </c>
      <c r="BA56" t="str">
        <f ca="1">IF($E55="","",IF($G56="",BA55,IF(AND($N56=1,BA$9&gt;$B$9),"",IF(AND($N56=1,BA$9&lt;=$B$9),LOOKUP(BA$9,$A$12:$A$111,$B$12:$B$111),IF(AND($I56=-1,BB$9=$Q55),"",IF($I56=-1,BB55,IF(AND($I56=1,AZ$9=$Q55),$K56,IF($I56=1,BA55,""))))))))</f>
        <v/>
      </c>
      <c r="BB56" t="str">
        <f ca="1">IF($E55="","",IF($G56="",BB55,IF(AND($N56=1,BB$9&gt;$B$9),"",IF(AND($N56=1,BB$9&lt;=$B$9),LOOKUP(BB$9,$A$12:$A$111,$B$12:$B$111),IF(AND($I56=-1,BC$9=$Q55),"",IF($I56=-1,BC55,IF(AND($I56=1,BA$9=$Q55),$K56,IF($I56=1,BB55,""))))))))</f>
        <v/>
      </c>
      <c r="BC56" t="str">
        <f ca="1">IF($E55="","",IF($G56="",BC55,IF(AND($N56=1,BC$9&gt;$B$9),"",IF(AND($N56=1,BC$9&lt;=$B$9),LOOKUP(BC$9,$A$12:$A$111,$B$12:$B$111),IF(AND($I56=-1,BD$9=$Q55),"",IF($I56=-1,BD55,IF(AND($I56=1,BB$9=$Q55),$K56,IF($I56=1,BC55,""))))))))</f>
        <v/>
      </c>
      <c r="BD56" t="str">
        <f ca="1">IF($E55="","",IF($G56="",BD55,IF(AND($N56=1,BD$9&gt;$B$9),"",IF(AND($N56=1,BD$9&lt;=$B$9),LOOKUP(BD$9,$A$12:$A$111,$B$12:$B$111),IF(AND($I56=-1,BE$9=$Q55),"",IF($I56=-1,BE55,IF(AND($I56=1,BC$9=$Q55),$K56,IF($I56=1,BD55,""))))))))</f>
        <v/>
      </c>
      <c r="BE56" t="str">
        <f ca="1">IF($E55="","",IF($G56="",BE55,IF(AND($N56=1,BE$9&gt;$B$9),"",IF(AND($N56=1,BE$9&lt;=$B$9),LOOKUP(BE$9,$A$12:$A$111,$B$12:$B$111),IF(AND($I56=-1,BF$9=$Q55),"",IF($I56=-1,BF55,IF(AND($I56=1,BD$9=$Q55),$K56,IF($I56=1,BE55,""))))))))</f>
        <v/>
      </c>
      <c r="BF56" t="str">
        <f ca="1">IF($E55="","",IF($G56="",BF55,IF(AND($N56=1,BF$9&gt;$B$9),"",IF(AND($N56=1,BF$9&lt;=$B$9),LOOKUP(BF$9,$A$12:$A$111,$B$12:$B$111),IF(AND($I56=-1,BG$9=$Q55),"",IF($I56=-1,BG55,IF(AND($I56=1,BE$9=$Q55),$K56,IF($I56=1,BF55,""))))))))</f>
        <v/>
      </c>
      <c r="BG56" t="str">
        <f ca="1">IF($E55="","",IF($G56="",BG55,IF(AND($N56=1,BG$9&gt;$B$9),"",IF(AND($N56=1,BG$9&lt;=$B$9),LOOKUP(BG$9,$A$12:$A$111,$B$12:$B$111),IF(AND($I56=-1,BH$9=$Q55),"",IF($I56=-1,BH55,IF(AND($I56=1,BF$9=$Q55),$K56,IF($I56=1,BG55,""))))))))</f>
        <v/>
      </c>
      <c r="BH56" t="str">
        <f ca="1">IF($E55="","",IF($G56="",BH55,IF(AND($N56=1,BH$9&gt;$B$9),"",IF(AND($N56=1,BH$9&lt;=$B$9),LOOKUP(BH$9,$A$12:$A$111,$B$12:$B$111),IF(AND($I56=-1,BI$9=$Q55),"",IF($I56=-1,BI55,IF(AND($I56=1,BG$9=$Q55),$K56,IF($I56=1,BH55,""))))))))</f>
        <v/>
      </c>
      <c r="BI56" t="str">
        <f ca="1">IF($E55="","",IF($G56="",BI55,IF(AND($N56=1,BI$9&gt;$B$9),"",IF(AND($N56=1,BI$9&lt;=$B$9),LOOKUP(BI$9,$A$12:$A$111,$B$12:$B$111),IF(AND($I56=-1,BJ$9=$Q55),"",IF($I56=-1,BJ55,IF(AND($I56=1,BH$9=$Q55),$K56,IF($I56=1,BI55,""))))))))</f>
        <v/>
      </c>
      <c r="BJ56" t="str">
        <f ca="1">IF($E55="","",IF($G56="",BJ55,IF(AND($N56=1,BJ$9&gt;$B$9),"",IF(AND($N56=1,BJ$9&lt;=$B$9),LOOKUP(BJ$9,$A$12:$A$111,$B$12:$B$111),IF(AND($I56=-1,BK$9=$Q55),"",IF($I56=-1,BK55,IF(AND($I56=1,BI$9=$Q55),$K56,IF($I56=1,BJ55,""))))))))</f>
        <v/>
      </c>
      <c r="BK56" t="str">
        <f ca="1">IF($E55="","",IF($G56="",BK55,IF(AND($N56=1,BK$9&gt;$B$9),"",IF(AND($N56=1,BK$9&lt;=$B$9),LOOKUP(BK$9,$A$12:$A$111,$B$12:$B$111),IF(AND($I56=-1,BL$9=$Q55),"",IF($I56=-1,BL55,IF(AND($I56=1,BJ$9=$Q55),$K56,IF($I56=1,BK55,""))))))))</f>
        <v/>
      </c>
      <c r="BL56" t="str">
        <f ca="1">IF($E55="","",IF($G56="",BL55,IF(AND($N56=1,BL$9&gt;$B$9),"",IF(AND($N56=1,BL$9&lt;=$B$9),LOOKUP(BL$9,$A$12:$A$111,$B$12:$B$111),IF(AND($I56=-1,BM$9=$Q55),"",IF($I56=-1,BM55,IF(AND($I56=1,BK$9=$Q55),$K56,IF($I56=1,BL55,""))))))))</f>
        <v/>
      </c>
      <c r="BM56" t="str">
        <f ca="1">IF($E55="","",IF($G56="",BM55,IF(AND($N56=1,BM$9&gt;$B$9),"",IF(AND($N56=1,BM$9&lt;=$B$9),LOOKUP(BM$9,$A$12:$A$111,$B$12:$B$111),IF(AND($I56=-1,BN$9=$Q55),"",IF($I56=-1,BN55,IF(AND($I56=1,BL$9=$Q55),$K56,IF($I56=1,BM55,""))))))))</f>
        <v/>
      </c>
      <c r="BN56" t="str">
        <f ca="1">IF($E55="","",IF($G56="",BN55,IF(AND($N56=1,BN$9&gt;$B$9),"",IF(AND($N56=1,BN$9&lt;=$B$9),LOOKUP(BN$9,$A$12:$A$111,$B$12:$B$111),IF(AND($I56=-1,BO$9=$Q55),"",IF($I56=-1,BO55,IF(AND($I56=1,BM$9=$Q55),$K56,IF($I56=1,BN55,""))))))))</f>
        <v/>
      </c>
      <c r="BO56">
        <f ca="1">IF($E55="","",IF($G56="",BO55,IF(AND($N56=1,BO$9&gt;$B$9),"",IF(AND($N56=1,BO$9&lt;=$B$9),LOOKUP(BO$9,$A$12:$A$111,$B$12:$B$111),IF(AND($I56=-1,BP$9=$Q55),"",IF($I56=-1,BP55,IF(AND($I56=1,BN$9=$Q55),$K56,IF($I56=1,BO55,""))))))))</f>
        <v>0</v>
      </c>
    </row>
    <row r="57" spans="4:67" x14ac:dyDescent="0.25">
      <c r="D57" s="4">
        <v>47</v>
      </c>
      <c r="E57" s="1">
        <f t="shared" ca="1" si="2"/>
        <v>29</v>
      </c>
      <c r="G57" t="str">
        <f ca="1">IF(E56="","",IF($B$3=Refs!$B$17,RevLab!F57,IF(AND(B$3="Last",H56="Zero"),G56,IF(B$3="Last",H56,IF(B$3="2nd last","",IF(AND(B$3="Opposite",H56="Zero"),G56,IF(AND(B$3="Opposite",H56="Red"),"Black",IF(AND(B$3="Opposite",H56="Black"),"Red",IF(AND(B$3="Opposite",H56="Odd"),"Even",IF(AND(B$3="Opposite",H56="Even"),"Odd",IF(AND(B$3="Opposite",H56="High"),"Low",IF(AND(B$3="Opposite",H56="Low"),"High",IF(COUNTIF(Refs!$E$5:$I$6,B$3)=1,RevLab!B$3,"")))))))))))))</f>
        <v>Low</v>
      </c>
      <c r="H57" t="str">
        <f ca="1">IF(E57="","",IF(B$2="Red/Black",LOOKUP(E57,Refs!D:D,Refs!F:F),IF(B$2="High/Low",LOOKUP(E57,Refs!D:D,Refs!H:H),IF(B$2="Odd/Even",LOOKUP(E57,Refs!D:D,Refs!J:J),""))))</f>
        <v>High</v>
      </c>
      <c r="I57">
        <f t="shared" ca="1" si="3"/>
        <v>-1</v>
      </c>
      <c r="J57">
        <f ca="1">IF(E56="","",IF(G57="","",IF(AND(Q56&gt;1,O56+P56&gt;=$B$4),$B$4,IF(Q56=1,O56,O56+P56))))</f>
        <v>7</v>
      </c>
      <c r="K57">
        <f t="shared" ca="1" si="4"/>
        <v>-7</v>
      </c>
      <c r="L57">
        <f t="shared" ca="1" si="5"/>
        <v>-43</v>
      </c>
      <c r="M57">
        <f t="shared" ca="1" si="6"/>
        <v>14</v>
      </c>
      <c r="N57">
        <f ca="1">IF(E56="","",IF(OR(AND($A$6="Yes",$M57&gt;$M56),AND($A$8="Yes",$O56+$P56&gt;=$B$4),AND($Q56&lt;=2,$I57=-1)),1,0))</f>
        <v>0</v>
      </c>
      <c r="O57">
        <f ca="1">IF(E57="","",R57)</f>
        <v>3</v>
      </c>
      <c r="P57">
        <f ca="1">IF(E57="","",MAX(R57:DM57))</f>
        <v>3</v>
      </c>
      <c r="Q57" s="2">
        <f ca="1">IF(E57="","",COUNTIF(R57:DM57,"&gt;0"))</f>
        <v>1</v>
      </c>
      <c r="R57" s="4">
        <f ca="1">IF(E56="","",IF($G57="",R56,IF($N57=1,LOOKUP(R$9,$A$12:$A$111,$B$12:$B$111),IF(AND($I57=-1,S$9=$Q56),"",IF($I57=-1,S56,IF($I57=1,R56))))))</f>
        <v>3</v>
      </c>
      <c r="S57" t="str">
        <f ca="1">IF($E56="","",IF($G57="",S56,IF(AND($N57=1,S$9&gt;$B$9),"",IF(AND($N57=1,S$9&lt;=$B$9),LOOKUP(S$9,$A$12:$A$111,$B$12:$B$111),IF(AND($I57=-1,T$9=$Q56),"",IF($I57=-1,T56,IF(AND($I57=1,R$9=$Q56),$K57,IF($I57=1,S56,""))))))))</f>
        <v/>
      </c>
      <c r="T57" t="str">
        <f ca="1">IF($E56="","",IF($G57="",T56,IF(AND($N57=1,T$9&gt;$B$9),"",IF(AND($N57=1,T$9&lt;=$B$9),LOOKUP(T$9,$A$12:$A$111,$B$12:$B$111),IF(AND($I57=-1,U$9=$Q56),"",IF($I57=-1,U56,IF(AND($I57=1,S$9=$Q56),$K57,IF($I57=1,T56,""))))))))</f>
        <v/>
      </c>
      <c r="U57" t="str">
        <f ca="1">IF($E56="","",IF($G57="",U56,IF(AND($N57=1,U$9&gt;$B$9),"",IF(AND($N57=1,U$9&lt;=$B$9),LOOKUP(U$9,$A$12:$A$111,$B$12:$B$111),IF(AND($I57=-1,V$9=$Q56),"",IF($I57=-1,V56,IF(AND($I57=1,T$9=$Q56),$K57,IF($I57=1,U56,""))))))))</f>
        <v/>
      </c>
      <c r="V57" t="str">
        <f ca="1">IF($E56="","",IF($G57="",V56,IF(AND($N57=1,V$9&gt;$B$9),"",IF(AND($N57=1,V$9&lt;=$B$9),LOOKUP(V$9,$A$12:$A$111,$B$12:$B$111),IF(AND($I57=-1,W$9=$Q56),"",IF($I57=-1,W56,IF(AND($I57=1,U$9=$Q56),$K57,IF($I57=1,V56,""))))))))</f>
        <v/>
      </c>
      <c r="W57" t="str">
        <f ca="1">IF($E56="","",IF($G57="",W56,IF(AND($N57=1,W$9&gt;$B$9),"",IF(AND($N57=1,W$9&lt;=$B$9),LOOKUP(W$9,$A$12:$A$111,$B$12:$B$111),IF(AND($I57=-1,X$9=$Q56),"",IF($I57=-1,X56,IF(AND($I57=1,V$9=$Q56),$K57,IF($I57=1,W56,""))))))))</f>
        <v/>
      </c>
      <c r="X57" t="str">
        <f ca="1">IF($E56="","",IF($G57="",X56,IF(AND($N57=1,X$9&gt;$B$9),"",IF(AND($N57=1,X$9&lt;=$B$9),LOOKUP(X$9,$A$12:$A$111,$B$12:$B$111),IF(AND($I57=-1,Y$9=$Q56),"",IF($I57=-1,Y56,IF(AND($I57=1,W$9=$Q56),$K57,IF($I57=1,X56,""))))))))</f>
        <v/>
      </c>
      <c r="Y57" t="str">
        <f ca="1">IF($E56="","",IF($G57="",Y56,IF(AND($N57=1,Y$9&gt;$B$9),"",IF(AND($N57=1,Y$9&lt;=$B$9),LOOKUP(Y$9,$A$12:$A$111,$B$12:$B$111),IF(AND($I57=-1,Z$9=$Q56),"",IF($I57=-1,Z56,IF(AND($I57=1,X$9=$Q56),$K57,IF($I57=1,Y56,""))))))))</f>
        <v/>
      </c>
      <c r="Z57" t="str">
        <f ca="1">IF($E56="","",IF($G57="",Z56,IF(AND($N57=1,Z$9&gt;$B$9),"",IF(AND($N57=1,Z$9&lt;=$B$9),LOOKUP(Z$9,$A$12:$A$111,$B$12:$B$111),IF(AND($I57=-1,AA$9=$Q56),"",IF($I57=-1,AA56,IF(AND($I57=1,Y$9=$Q56),$K57,IF($I57=1,Z56,""))))))))</f>
        <v/>
      </c>
      <c r="AA57" t="str">
        <f ca="1">IF($E56="","",IF($G57="",AA56,IF(AND($N57=1,AA$9&gt;$B$9),"",IF(AND($N57=1,AA$9&lt;=$B$9),LOOKUP(AA$9,$A$12:$A$111,$B$12:$B$111),IF(AND($I57=-1,AB$9=$Q56),"",IF($I57=-1,AB56,IF(AND($I57=1,Z$9=$Q56),$K57,IF($I57=1,AA56,""))))))))</f>
        <v/>
      </c>
      <c r="AB57" t="str">
        <f ca="1">IF($E56="","",IF($G57="",AB56,IF(AND($N57=1,AB$9&gt;$B$9),"",IF(AND($N57=1,AB$9&lt;=$B$9),LOOKUP(AB$9,$A$12:$A$111,$B$12:$B$111),IF(AND($I57=-1,AC$9=$Q56),"",IF($I57=-1,AC56,IF(AND($I57=1,AA$9=$Q56),$K57,IF($I57=1,AB56,""))))))))</f>
        <v/>
      </c>
      <c r="AC57" t="str">
        <f ca="1">IF($E56="","",IF($G57="",AC56,IF(AND($N57=1,AC$9&gt;$B$9),"",IF(AND($N57=1,AC$9&lt;=$B$9),LOOKUP(AC$9,$A$12:$A$111,$B$12:$B$111),IF(AND($I57=-1,AD$9=$Q56),"",IF($I57=-1,AD56,IF(AND($I57=1,AB$9=$Q56),$K57,IF($I57=1,AC56,""))))))))</f>
        <v/>
      </c>
      <c r="AD57" t="str">
        <f ca="1">IF($E56="","",IF($G57="",AD56,IF(AND($N57=1,AD$9&gt;$B$9),"",IF(AND($N57=1,AD$9&lt;=$B$9),LOOKUP(AD$9,$A$12:$A$111,$B$12:$B$111),IF(AND($I57=-1,AE$9=$Q56),"",IF($I57=-1,AE56,IF(AND($I57=1,AC$9=$Q56),$K57,IF($I57=1,AD56,""))))))))</f>
        <v/>
      </c>
      <c r="AE57" t="str">
        <f ca="1">IF($E56="","",IF($G57="",AE56,IF(AND($N57=1,AE$9&gt;$B$9),"",IF(AND($N57=1,AE$9&lt;=$B$9),LOOKUP(AE$9,$A$12:$A$111,$B$12:$B$111),IF(AND($I57=-1,AF$9=$Q56),"",IF($I57=-1,AF56,IF(AND($I57=1,AD$9=$Q56),$K57,IF($I57=1,AE56,""))))))))</f>
        <v/>
      </c>
      <c r="AF57" t="str">
        <f ca="1">IF($E56="","",IF($G57="",AF56,IF(AND($N57=1,AF$9&gt;$B$9),"",IF(AND($N57=1,AF$9&lt;=$B$9),LOOKUP(AF$9,$A$12:$A$111,$B$12:$B$111),IF(AND($I57=-1,AG$9=$Q56),"",IF($I57=-1,AG56,IF(AND($I57=1,AE$9=$Q56),$K57,IF($I57=1,AF56,""))))))))</f>
        <v/>
      </c>
      <c r="AG57" t="str">
        <f ca="1">IF($E56="","",IF($G57="",AG56,IF(AND($N57=1,AG$9&gt;$B$9),"",IF(AND($N57=1,AG$9&lt;=$B$9),LOOKUP(AG$9,$A$12:$A$111,$B$12:$B$111),IF(AND($I57=-1,AH$9=$Q56),"",IF($I57=-1,AH56,IF(AND($I57=1,AF$9=$Q56),$K57,IF($I57=1,AG56,""))))))))</f>
        <v/>
      </c>
      <c r="AH57" t="str">
        <f ca="1">IF($E56="","",IF($G57="",AH56,IF(AND($N57=1,AH$9&gt;$B$9),"",IF(AND($N57=1,AH$9&lt;=$B$9),LOOKUP(AH$9,$A$12:$A$111,$B$12:$B$111),IF(AND($I57=-1,AI$9=$Q56),"",IF($I57=-1,AI56,IF(AND($I57=1,AG$9=$Q56),$K57,IF($I57=1,AH56,""))))))))</f>
        <v/>
      </c>
      <c r="AI57" t="str">
        <f ca="1">IF($E56="","",IF($G57="",AI56,IF(AND($N57=1,AI$9&gt;$B$9),"",IF(AND($N57=1,AI$9&lt;=$B$9),LOOKUP(AI$9,$A$12:$A$111,$B$12:$B$111),IF(AND($I57=-1,AJ$9=$Q56),"",IF($I57=-1,AJ56,IF(AND($I57=1,AH$9=$Q56),$K57,IF($I57=1,AI56,""))))))))</f>
        <v/>
      </c>
      <c r="AJ57" t="str">
        <f ca="1">IF($E56="","",IF($G57="",AJ56,IF(AND($N57=1,AJ$9&gt;$B$9),"",IF(AND($N57=1,AJ$9&lt;=$B$9),LOOKUP(AJ$9,$A$12:$A$111,$B$12:$B$111),IF(AND($I57=-1,AK$9=$Q56),"",IF($I57=-1,AK56,IF(AND($I57=1,AI$9=$Q56),$K57,IF($I57=1,AJ56,""))))))))</f>
        <v/>
      </c>
      <c r="AK57" t="str">
        <f ca="1">IF($E56="","",IF($G57="",AK56,IF(AND($N57=1,AK$9&gt;$B$9),"",IF(AND($N57=1,AK$9&lt;=$B$9),LOOKUP(AK$9,$A$12:$A$111,$B$12:$B$111),IF(AND($I57=-1,AL$9=$Q56),"",IF($I57=-1,AL56,IF(AND($I57=1,AJ$9=$Q56),$K57,IF($I57=1,AK56,""))))))))</f>
        <v/>
      </c>
      <c r="AL57" t="str">
        <f ca="1">IF($E56="","",IF($G57="",AL56,IF(AND($N57=1,AL$9&gt;$B$9),"",IF(AND($N57=1,AL$9&lt;=$B$9),LOOKUP(AL$9,$A$12:$A$111,$B$12:$B$111),IF(AND($I57=-1,AM$9=$Q56),"",IF($I57=-1,AM56,IF(AND($I57=1,AK$9=$Q56),$K57,IF($I57=1,AL56,""))))))))</f>
        <v/>
      </c>
      <c r="AM57" t="str">
        <f ca="1">IF($E56="","",IF($G57="",AM56,IF(AND($N57=1,AM$9&gt;$B$9),"",IF(AND($N57=1,AM$9&lt;=$B$9),LOOKUP(AM$9,$A$12:$A$111,$B$12:$B$111),IF(AND($I57=-1,AN$9=$Q56),"",IF($I57=-1,AN56,IF(AND($I57=1,AL$9=$Q56),$K57,IF($I57=1,AM56,""))))))))</f>
        <v/>
      </c>
      <c r="AN57" t="str">
        <f ca="1">IF($E56="","",IF($G57="",AN56,IF(AND($N57=1,AN$9&gt;$B$9),"",IF(AND($N57=1,AN$9&lt;=$B$9),LOOKUP(AN$9,$A$12:$A$111,$B$12:$B$111),IF(AND($I57=-1,AO$9=$Q56),"",IF($I57=-1,AO56,IF(AND($I57=1,AM$9=$Q56),$K57,IF($I57=1,AN56,""))))))))</f>
        <v/>
      </c>
      <c r="AO57" t="str">
        <f ca="1">IF($E56="","",IF($G57="",AO56,IF(AND($N57=1,AO$9&gt;$B$9),"",IF(AND($N57=1,AO$9&lt;=$B$9),LOOKUP(AO$9,$A$12:$A$111,$B$12:$B$111),IF(AND($I57=-1,AP$9=$Q56),"",IF($I57=-1,AP56,IF(AND($I57=1,AN$9=$Q56),$K57,IF($I57=1,AO56,""))))))))</f>
        <v/>
      </c>
      <c r="AP57" t="str">
        <f ca="1">IF($E56="","",IF($G57="",AP56,IF(AND($N57=1,AP$9&gt;$B$9),"",IF(AND($N57=1,AP$9&lt;=$B$9),LOOKUP(AP$9,$A$12:$A$111,$B$12:$B$111),IF(AND($I57=-1,AQ$9=$Q56),"",IF($I57=-1,AQ56,IF(AND($I57=1,AO$9=$Q56),$K57,IF($I57=1,AP56,""))))))))</f>
        <v/>
      </c>
      <c r="AQ57" t="str">
        <f ca="1">IF($E56="","",IF($G57="",AQ56,IF(AND($N57=1,AQ$9&gt;$B$9),"",IF(AND($N57=1,AQ$9&lt;=$B$9),LOOKUP(AQ$9,$A$12:$A$111,$B$12:$B$111),IF(AND($I57=-1,AR$9=$Q56),"",IF($I57=-1,AR56,IF(AND($I57=1,AP$9=$Q56),$K57,IF($I57=1,AQ56,""))))))))</f>
        <v/>
      </c>
      <c r="AR57" t="str">
        <f ca="1">IF($E56="","",IF($G57="",AR56,IF(AND($N57=1,AR$9&gt;$B$9),"",IF(AND($N57=1,AR$9&lt;=$B$9),LOOKUP(AR$9,$A$12:$A$111,$B$12:$B$111),IF(AND($I57=-1,AS$9=$Q56),"",IF($I57=-1,AS56,IF(AND($I57=1,AQ$9=$Q56),$K57,IF($I57=1,AR56,""))))))))</f>
        <v/>
      </c>
      <c r="AS57" t="str">
        <f ca="1">IF($E56="","",IF($G57="",AS56,IF(AND($N57=1,AS$9&gt;$B$9),"",IF(AND($N57=1,AS$9&lt;=$B$9),LOOKUP(AS$9,$A$12:$A$111,$B$12:$B$111),IF(AND($I57=-1,AT$9=$Q56),"",IF($I57=-1,AT56,IF(AND($I57=1,AR$9=$Q56),$K57,IF($I57=1,AS56,""))))))))</f>
        <v/>
      </c>
      <c r="AT57" t="str">
        <f ca="1">IF($E56="","",IF($G57="",AT56,IF(AND($N57=1,AT$9&gt;$B$9),"",IF(AND($N57=1,AT$9&lt;=$B$9),LOOKUP(AT$9,$A$12:$A$111,$B$12:$B$111),IF(AND($I57=-1,AU$9=$Q56),"",IF($I57=-1,AU56,IF(AND($I57=1,AS$9=$Q56),$K57,IF($I57=1,AT56,""))))))))</f>
        <v/>
      </c>
      <c r="AU57" t="str">
        <f ca="1">IF($E56="","",IF($G57="",AU56,IF(AND($N57=1,AU$9&gt;$B$9),"",IF(AND($N57=1,AU$9&lt;=$B$9),LOOKUP(AU$9,$A$12:$A$111,$B$12:$B$111),IF(AND($I57=-1,AV$9=$Q56),"",IF($I57=-1,AV56,IF(AND($I57=1,AT$9=$Q56),$K57,IF($I57=1,AU56,""))))))))</f>
        <v/>
      </c>
      <c r="AV57" t="str">
        <f ca="1">IF($E56="","",IF($G57="",AV56,IF(AND($N57=1,AV$9&gt;$B$9),"",IF(AND($N57=1,AV$9&lt;=$B$9),LOOKUP(AV$9,$A$12:$A$111,$B$12:$B$111),IF(AND($I57=-1,AW$9=$Q56),"",IF($I57=-1,AW56,IF(AND($I57=1,AU$9=$Q56),$K57,IF($I57=1,AV56,""))))))))</f>
        <v/>
      </c>
      <c r="AW57" t="str">
        <f ca="1">IF($E56="","",IF($G57="",AW56,IF(AND($N57=1,AW$9&gt;$B$9),"",IF(AND($N57=1,AW$9&lt;=$B$9),LOOKUP(AW$9,$A$12:$A$111,$B$12:$B$111),IF(AND($I57=-1,AX$9=$Q56),"",IF($I57=-1,AX56,IF(AND($I57=1,AV$9=$Q56),$K57,IF($I57=1,AW56,""))))))))</f>
        <v/>
      </c>
      <c r="AX57" t="str">
        <f ca="1">IF($E56="","",IF($G57="",AX56,IF(AND($N57=1,AX$9&gt;$B$9),"",IF(AND($N57=1,AX$9&lt;=$B$9),LOOKUP(AX$9,$A$12:$A$111,$B$12:$B$111),IF(AND($I57=-1,AY$9=$Q56),"",IF($I57=-1,AY56,IF(AND($I57=1,AW$9=$Q56),$K57,IF($I57=1,AX56,""))))))))</f>
        <v/>
      </c>
      <c r="AY57" t="str">
        <f ca="1">IF($E56="","",IF($G57="",AY56,IF(AND($N57=1,AY$9&gt;$B$9),"",IF(AND($N57=1,AY$9&lt;=$B$9),LOOKUP(AY$9,$A$12:$A$111,$B$12:$B$111),IF(AND($I57=-1,AZ$9=$Q56),"",IF($I57=-1,AZ56,IF(AND($I57=1,AX$9=$Q56),$K57,IF($I57=1,AY56,""))))))))</f>
        <v/>
      </c>
      <c r="AZ57" t="str">
        <f ca="1">IF($E56="","",IF($G57="",AZ56,IF(AND($N57=1,AZ$9&gt;$B$9),"",IF(AND($N57=1,AZ$9&lt;=$B$9),LOOKUP(AZ$9,$A$12:$A$111,$B$12:$B$111),IF(AND($I57=-1,BA$9=$Q56),"",IF($I57=-1,BA56,IF(AND($I57=1,AY$9=$Q56),$K57,IF($I57=1,AZ56,""))))))))</f>
        <v/>
      </c>
      <c r="BA57" t="str">
        <f ca="1">IF($E56="","",IF($G57="",BA56,IF(AND($N57=1,BA$9&gt;$B$9),"",IF(AND($N57=1,BA$9&lt;=$B$9),LOOKUP(BA$9,$A$12:$A$111,$B$12:$B$111),IF(AND($I57=-1,BB$9=$Q56),"",IF($I57=-1,BB56,IF(AND($I57=1,AZ$9=$Q56),$K57,IF($I57=1,BA56,""))))))))</f>
        <v/>
      </c>
      <c r="BB57" t="str">
        <f ca="1">IF($E56="","",IF($G57="",BB56,IF(AND($N57=1,BB$9&gt;$B$9),"",IF(AND($N57=1,BB$9&lt;=$B$9),LOOKUP(BB$9,$A$12:$A$111,$B$12:$B$111),IF(AND($I57=-1,BC$9=$Q56),"",IF($I57=-1,BC56,IF(AND($I57=1,BA$9=$Q56),$K57,IF($I57=1,BB56,""))))))))</f>
        <v/>
      </c>
      <c r="BC57" t="str">
        <f ca="1">IF($E56="","",IF($G57="",BC56,IF(AND($N57=1,BC$9&gt;$B$9),"",IF(AND($N57=1,BC$9&lt;=$B$9),LOOKUP(BC$9,$A$12:$A$111,$B$12:$B$111),IF(AND($I57=-1,BD$9=$Q56),"",IF($I57=-1,BD56,IF(AND($I57=1,BB$9=$Q56),$K57,IF($I57=1,BC56,""))))))))</f>
        <v/>
      </c>
      <c r="BD57" t="str">
        <f ca="1">IF($E56="","",IF($G57="",BD56,IF(AND($N57=1,BD$9&gt;$B$9),"",IF(AND($N57=1,BD$9&lt;=$B$9),LOOKUP(BD$9,$A$12:$A$111,$B$12:$B$111),IF(AND($I57=-1,BE$9=$Q56),"",IF($I57=-1,BE56,IF(AND($I57=1,BC$9=$Q56),$K57,IF($I57=1,BD56,""))))))))</f>
        <v/>
      </c>
      <c r="BE57" t="str">
        <f ca="1">IF($E56="","",IF($G57="",BE56,IF(AND($N57=1,BE$9&gt;$B$9),"",IF(AND($N57=1,BE$9&lt;=$B$9),LOOKUP(BE$9,$A$12:$A$111,$B$12:$B$111),IF(AND($I57=-1,BF$9=$Q56),"",IF($I57=-1,BF56,IF(AND($I57=1,BD$9=$Q56),$K57,IF($I57=1,BE56,""))))))))</f>
        <v/>
      </c>
      <c r="BF57" t="str">
        <f ca="1">IF($E56="","",IF($G57="",BF56,IF(AND($N57=1,BF$9&gt;$B$9),"",IF(AND($N57=1,BF$9&lt;=$B$9),LOOKUP(BF$9,$A$12:$A$111,$B$12:$B$111),IF(AND($I57=-1,BG$9=$Q56),"",IF($I57=-1,BG56,IF(AND($I57=1,BE$9=$Q56),$K57,IF($I57=1,BF56,""))))))))</f>
        <v/>
      </c>
      <c r="BG57" t="str">
        <f ca="1">IF($E56="","",IF($G57="",BG56,IF(AND($N57=1,BG$9&gt;$B$9),"",IF(AND($N57=1,BG$9&lt;=$B$9),LOOKUP(BG$9,$A$12:$A$111,$B$12:$B$111),IF(AND($I57=-1,BH$9=$Q56),"",IF($I57=-1,BH56,IF(AND($I57=1,BF$9=$Q56),$K57,IF($I57=1,BG56,""))))))))</f>
        <v/>
      </c>
      <c r="BH57" t="str">
        <f ca="1">IF($E56="","",IF($G57="",BH56,IF(AND($N57=1,BH$9&gt;$B$9),"",IF(AND($N57=1,BH$9&lt;=$B$9),LOOKUP(BH$9,$A$12:$A$111,$B$12:$B$111),IF(AND($I57=-1,BI$9=$Q56),"",IF($I57=-1,BI56,IF(AND($I57=1,BG$9=$Q56),$K57,IF($I57=1,BH56,""))))))))</f>
        <v/>
      </c>
      <c r="BI57" t="str">
        <f ca="1">IF($E56="","",IF($G57="",BI56,IF(AND($N57=1,BI$9&gt;$B$9),"",IF(AND($N57=1,BI$9&lt;=$B$9),LOOKUP(BI$9,$A$12:$A$111,$B$12:$B$111),IF(AND($I57=-1,BJ$9=$Q56),"",IF($I57=-1,BJ56,IF(AND($I57=1,BH$9=$Q56),$K57,IF($I57=1,BI56,""))))))))</f>
        <v/>
      </c>
      <c r="BJ57" t="str">
        <f ca="1">IF($E56="","",IF($G57="",BJ56,IF(AND($N57=1,BJ$9&gt;$B$9),"",IF(AND($N57=1,BJ$9&lt;=$B$9),LOOKUP(BJ$9,$A$12:$A$111,$B$12:$B$111),IF(AND($I57=-1,BK$9=$Q56),"",IF($I57=-1,BK56,IF(AND($I57=1,BI$9=$Q56),$K57,IF($I57=1,BJ56,""))))))))</f>
        <v/>
      </c>
      <c r="BK57" t="str">
        <f ca="1">IF($E56="","",IF($G57="",BK56,IF(AND($N57=1,BK$9&gt;$B$9),"",IF(AND($N57=1,BK$9&lt;=$B$9),LOOKUP(BK$9,$A$12:$A$111,$B$12:$B$111),IF(AND($I57=-1,BL$9=$Q56),"",IF($I57=-1,BL56,IF(AND($I57=1,BJ$9=$Q56),$K57,IF($I57=1,BK56,""))))))))</f>
        <v/>
      </c>
      <c r="BL57" t="str">
        <f ca="1">IF($E56="","",IF($G57="",BL56,IF(AND($N57=1,BL$9&gt;$B$9),"",IF(AND($N57=1,BL$9&lt;=$B$9),LOOKUP(BL$9,$A$12:$A$111,$B$12:$B$111),IF(AND($I57=-1,BM$9=$Q56),"",IF($I57=-1,BM56,IF(AND($I57=1,BK$9=$Q56),$K57,IF($I57=1,BL56,""))))))))</f>
        <v/>
      </c>
      <c r="BM57" t="str">
        <f ca="1">IF($E56="","",IF($G57="",BM56,IF(AND($N57=1,BM$9&gt;$B$9),"",IF(AND($N57=1,BM$9&lt;=$B$9),LOOKUP(BM$9,$A$12:$A$111,$B$12:$B$111),IF(AND($I57=-1,BN$9=$Q56),"",IF($I57=-1,BN56,IF(AND($I57=1,BL$9=$Q56),$K57,IF($I57=1,BM56,""))))))))</f>
        <v/>
      </c>
      <c r="BN57">
        <f ca="1">IF($E56="","",IF($G57="",BN56,IF(AND($N57=1,BN$9&gt;$B$9),"",IF(AND($N57=1,BN$9&lt;=$B$9),LOOKUP(BN$9,$A$12:$A$111,$B$12:$B$111),IF(AND($I57=-1,BO$9=$Q56),"",IF($I57=-1,BO56,IF(AND($I57=1,BM$9=$Q56),$K57,IF($I57=1,BN56,""))))))))</f>
        <v>0</v>
      </c>
      <c r="BO57">
        <f ca="1">IF($E56="","",IF($G57="",BO56,IF(AND($N57=1,BO$9&gt;$B$9),"",IF(AND($N57=1,BO$9&lt;=$B$9),LOOKUP(BO$9,$A$12:$A$111,$B$12:$B$111),IF(AND($I57=-1,BP$9=$Q56),"",IF($I57=-1,BP56,IF(AND($I57=1,BN$9=$Q56),$K57,IF($I57=1,BO56,""))))))))</f>
        <v>0</v>
      </c>
    </row>
    <row r="58" spans="4:67" x14ac:dyDescent="0.25">
      <c r="D58" s="4">
        <v>48</v>
      </c>
      <c r="E58" s="1">
        <f t="shared" ca="1" si="2"/>
        <v>5</v>
      </c>
      <c r="G58" t="str">
        <f ca="1">IF(E57="","",IF($B$3=Refs!$B$17,RevLab!F58,IF(AND(B$3="Last",H57="Zero"),G57,IF(B$3="Last",H57,IF(B$3="2nd last","",IF(AND(B$3="Opposite",H57="Zero"),G57,IF(AND(B$3="Opposite",H57="Red"),"Black",IF(AND(B$3="Opposite",H57="Black"),"Red",IF(AND(B$3="Opposite",H57="Odd"),"Even",IF(AND(B$3="Opposite",H57="Even"),"Odd",IF(AND(B$3="Opposite",H57="High"),"Low",IF(AND(B$3="Opposite",H57="Low"),"High",IF(COUNTIF(Refs!$E$5:$I$6,B$3)=1,RevLab!B$3,"")))))))))))))</f>
        <v>Low</v>
      </c>
      <c r="H58" t="str">
        <f ca="1">IF(E58="","",IF(B$2="Red/Black",LOOKUP(E58,Refs!D:D,Refs!F:F),IF(B$2="High/Low",LOOKUP(E58,Refs!D:D,Refs!H:H),IF(B$2="Odd/Even",LOOKUP(E58,Refs!D:D,Refs!J:J),""))))</f>
        <v>Low</v>
      </c>
      <c r="I58">
        <f t="shared" ca="1" si="3"/>
        <v>1</v>
      </c>
      <c r="J58">
        <f ca="1">IF(E57="","",IF(G58="","",IF(AND(Q57&gt;1,O57+P57&gt;=$B$4),$B$4,IF(Q57=1,O57,O57+P57))))</f>
        <v>3</v>
      </c>
      <c r="K58">
        <f t="shared" ca="1" si="4"/>
        <v>3</v>
      </c>
      <c r="L58">
        <f t="shared" ca="1" si="5"/>
        <v>-40</v>
      </c>
      <c r="M58">
        <f t="shared" ca="1" si="6"/>
        <v>14</v>
      </c>
      <c r="N58">
        <f ca="1">IF(E57="","",IF(OR(AND($A$6="Yes",$M58&gt;$M57),AND($A$8="Yes",$O57+$P57&gt;=$B$4),AND($Q57&lt;=2,$I58=-1)),1,0))</f>
        <v>0</v>
      </c>
      <c r="O58">
        <f ca="1">IF(E58="","",R58)</f>
        <v>3</v>
      </c>
      <c r="P58">
        <f ca="1">IF(E58="","",MAX(R58:DM58))</f>
        <v>3</v>
      </c>
      <c r="Q58" s="2">
        <f ca="1">IF(E58="","",COUNTIF(R58:DM58,"&gt;0"))</f>
        <v>2</v>
      </c>
      <c r="R58" s="4">
        <f ca="1">IF(E57="","",IF($G58="",R57,IF($N58=1,LOOKUP(R$9,$A$12:$A$111,$B$12:$B$111),IF(AND($I58=-1,S$9=$Q57),"",IF($I58=-1,S57,IF($I58=1,R57))))))</f>
        <v>3</v>
      </c>
      <c r="S58">
        <f ca="1">IF($E57="","",IF($G58="",S57,IF(AND($N58=1,S$9&gt;$B$9),"",IF(AND($N58=1,S$9&lt;=$B$9),LOOKUP(S$9,$A$12:$A$111,$B$12:$B$111),IF(AND($I58=-1,T$9=$Q57),"",IF($I58=-1,T57,IF(AND($I58=1,R$9=$Q57),$K58,IF($I58=1,S57,""))))))))</f>
        <v>3</v>
      </c>
      <c r="T58" t="str">
        <f ca="1">IF($E57="","",IF($G58="",T57,IF(AND($N58=1,T$9&gt;$B$9),"",IF(AND($N58=1,T$9&lt;=$B$9),LOOKUP(T$9,$A$12:$A$111,$B$12:$B$111),IF(AND($I58=-1,U$9=$Q57),"",IF($I58=-1,U57,IF(AND($I58=1,S$9=$Q57),$K58,IF($I58=1,T57,""))))))))</f>
        <v/>
      </c>
      <c r="U58" t="str">
        <f ca="1">IF($E57="","",IF($G58="",U57,IF(AND($N58=1,U$9&gt;$B$9),"",IF(AND($N58=1,U$9&lt;=$B$9),LOOKUP(U$9,$A$12:$A$111,$B$12:$B$111),IF(AND($I58=-1,V$9=$Q57),"",IF($I58=-1,V57,IF(AND($I58=1,T$9=$Q57),$K58,IF($I58=1,U57,""))))))))</f>
        <v/>
      </c>
      <c r="V58" t="str">
        <f ca="1">IF($E57="","",IF($G58="",V57,IF(AND($N58=1,V$9&gt;$B$9),"",IF(AND($N58=1,V$9&lt;=$B$9),LOOKUP(V$9,$A$12:$A$111,$B$12:$B$111),IF(AND($I58=-1,W$9=$Q57),"",IF($I58=-1,W57,IF(AND($I58=1,U$9=$Q57),$K58,IF($I58=1,V57,""))))))))</f>
        <v/>
      </c>
      <c r="W58" t="str">
        <f ca="1">IF($E57="","",IF($G58="",W57,IF(AND($N58=1,W$9&gt;$B$9),"",IF(AND($N58=1,W$9&lt;=$B$9),LOOKUP(W$9,$A$12:$A$111,$B$12:$B$111),IF(AND($I58=-1,X$9=$Q57),"",IF($I58=-1,X57,IF(AND($I58=1,V$9=$Q57),$K58,IF($I58=1,W57,""))))))))</f>
        <v/>
      </c>
      <c r="X58" t="str">
        <f ca="1">IF($E57="","",IF($G58="",X57,IF(AND($N58=1,X$9&gt;$B$9),"",IF(AND($N58=1,X$9&lt;=$B$9),LOOKUP(X$9,$A$12:$A$111,$B$12:$B$111),IF(AND($I58=-1,Y$9=$Q57),"",IF($I58=-1,Y57,IF(AND($I58=1,W$9=$Q57),$K58,IF($I58=1,X57,""))))))))</f>
        <v/>
      </c>
      <c r="Y58" t="str">
        <f ca="1">IF($E57="","",IF($G58="",Y57,IF(AND($N58=1,Y$9&gt;$B$9),"",IF(AND($N58=1,Y$9&lt;=$B$9),LOOKUP(Y$9,$A$12:$A$111,$B$12:$B$111),IF(AND($I58=-1,Z$9=$Q57),"",IF($I58=-1,Z57,IF(AND($I58=1,X$9=$Q57),$K58,IF($I58=1,Y57,""))))))))</f>
        <v/>
      </c>
      <c r="Z58" t="str">
        <f ca="1">IF($E57="","",IF($G58="",Z57,IF(AND($N58=1,Z$9&gt;$B$9),"",IF(AND($N58=1,Z$9&lt;=$B$9),LOOKUP(Z$9,$A$12:$A$111,$B$12:$B$111),IF(AND($I58=-1,AA$9=$Q57),"",IF($I58=-1,AA57,IF(AND($I58=1,Y$9=$Q57),$K58,IF($I58=1,Z57,""))))))))</f>
        <v/>
      </c>
      <c r="AA58" t="str">
        <f ca="1">IF($E57="","",IF($G58="",AA57,IF(AND($N58=1,AA$9&gt;$B$9),"",IF(AND($N58=1,AA$9&lt;=$B$9),LOOKUP(AA$9,$A$12:$A$111,$B$12:$B$111),IF(AND($I58=-1,AB$9=$Q57),"",IF($I58=-1,AB57,IF(AND($I58=1,Z$9=$Q57),$K58,IF($I58=1,AA57,""))))))))</f>
        <v/>
      </c>
      <c r="AB58" t="str">
        <f ca="1">IF($E57="","",IF($G58="",AB57,IF(AND($N58=1,AB$9&gt;$B$9),"",IF(AND($N58=1,AB$9&lt;=$B$9),LOOKUP(AB$9,$A$12:$A$111,$B$12:$B$111),IF(AND($I58=-1,AC$9=$Q57),"",IF($I58=-1,AC57,IF(AND($I58=1,AA$9=$Q57),$K58,IF($I58=1,AB57,""))))))))</f>
        <v/>
      </c>
      <c r="AC58" t="str">
        <f ca="1">IF($E57="","",IF($G58="",AC57,IF(AND($N58=1,AC$9&gt;$B$9),"",IF(AND($N58=1,AC$9&lt;=$B$9),LOOKUP(AC$9,$A$12:$A$111,$B$12:$B$111),IF(AND($I58=-1,AD$9=$Q57),"",IF($I58=-1,AD57,IF(AND($I58=1,AB$9=$Q57),$K58,IF($I58=1,AC57,""))))))))</f>
        <v/>
      </c>
      <c r="AD58" t="str">
        <f ca="1">IF($E57="","",IF($G58="",AD57,IF(AND($N58=1,AD$9&gt;$B$9),"",IF(AND($N58=1,AD$9&lt;=$B$9),LOOKUP(AD$9,$A$12:$A$111,$B$12:$B$111),IF(AND($I58=-1,AE$9=$Q57),"",IF($I58=-1,AE57,IF(AND($I58=1,AC$9=$Q57),$K58,IF($I58=1,AD57,""))))))))</f>
        <v/>
      </c>
      <c r="AE58" t="str">
        <f ca="1">IF($E57="","",IF($G58="",AE57,IF(AND($N58=1,AE$9&gt;$B$9),"",IF(AND($N58=1,AE$9&lt;=$B$9),LOOKUP(AE$9,$A$12:$A$111,$B$12:$B$111),IF(AND($I58=-1,AF$9=$Q57),"",IF($I58=-1,AF57,IF(AND($I58=1,AD$9=$Q57),$K58,IF($I58=1,AE57,""))))))))</f>
        <v/>
      </c>
      <c r="AF58" t="str">
        <f ca="1">IF($E57="","",IF($G58="",AF57,IF(AND($N58=1,AF$9&gt;$B$9),"",IF(AND($N58=1,AF$9&lt;=$B$9),LOOKUP(AF$9,$A$12:$A$111,$B$12:$B$111),IF(AND($I58=-1,AG$9=$Q57),"",IF($I58=-1,AG57,IF(AND($I58=1,AE$9=$Q57),$K58,IF($I58=1,AF57,""))))))))</f>
        <v/>
      </c>
      <c r="AG58" t="str">
        <f ca="1">IF($E57="","",IF($G58="",AG57,IF(AND($N58=1,AG$9&gt;$B$9),"",IF(AND($N58=1,AG$9&lt;=$B$9),LOOKUP(AG$9,$A$12:$A$111,$B$12:$B$111),IF(AND($I58=-1,AH$9=$Q57),"",IF($I58=-1,AH57,IF(AND($I58=1,AF$9=$Q57),$K58,IF($I58=1,AG57,""))))))))</f>
        <v/>
      </c>
      <c r="AH58" t="str">
        <f ca="1">IF($E57="","",IF($G58="",AH57,IF(AND($N58=1,AH$9&gt;$B$9),"",IF(AND($N58=1,AH$9&lt;=$B$9),LOOKUP(AH$9,$A$12:$A$111,$B$12:$B$111),IF(AND($I58=-1,AI$9=$Q57),"",IF($I58=-1,AI57,IF(AND($I58=1,AG$9=$Q57),$K58,IF($I58=1,AH57,""))))))))</f>
        <v/>
      </c>
      <c r="AI58" t="str">
        <f ca="1">IF($E57="","",IF($G58="",AI57,IF(AND($N58=1,AI$9&gt;$B$9),"",IF(AND($N58=1,AI$9&lt;=$B$9),LOOKUP(AI$9,$A$12:$A$111,$B$12:$B$111),IF(AND($I58=-1,AJ$9=$Q57),"",IF($I58=-1,AJ57,IF(AND($I58=1,AH$9=$Q57),$K58,IF($I58=1,AI57,""))))))))</f>
        <v/>
      </c>
      <c r="AJ58" t="str">
        <f ca="1">IF($E57="","",IF($G58="",AJ57,IF(AND($N58=1,AJ$9&gt;$B$9),"",IF(AND($N58=1,AJ$9&lt;=$B$9),LOOKUP(AJ$9,$A$12:$A$111,$B$12:$B$111),IF(AND($I58=-1,AK$9=$Q57),"",IF($I58=-1,AK57,IF(AND($I58=1,AI$9=$Q57),$K58,IF($I58=1,AJ57,""))))))))</f>
        <v/>
      </c>
      <c r="AK58" t="str">
        <f ca="1">IF($E57="","",IF($G58="",AK57,IF(AND($N58=1,AK$9&gt;$B$9),"",IF(AND($N58=1,AK$9&lt;=$B$9),LOOKUP(AK$9,$A$12:$A$111,$B$12:$B$111),IF(AND($I58=-1,AL$9=$Q57),"",IF($I58=-1,AL57,IF(AND($I58=1,AJ$9=$Q57),$K58,IF($I58=1,AK57,""))))))))</f>
        <v/>
      </c>
      <c r="AL58" t="str">
        <f ca="1">IF($E57="","",IF($G58="",AL57,IF(AND($N58=1,AL$9&gt;$B$9),"",IF(AND($N58=1,AL$9&lt;=$B$9),LOOKUP(AL$9,$A$12:$A$111,$B$12:$B$111),IF(AND($I58=-1,AM$9=$Q57),"",IF($I58=-1,AM57,IF(AND($I58=1,AK$9=$Q57),$K58,IF($I58=1,AL57,""))))))))</f>
        <v/>
      </c>
      <c r="AM58" t="str">
        <f ca="1">IF($E57="","",IF($G58="",AM57,IF(AND($N58=1,AM$9&gt;$B$9),"",IF(AND($N58=1,AM$9&lt;=$B$9),LOOKUP(AM$9,$A$12:$A$111,$B$12:$B$111),IF(AND($I58=-1,AN$9=$Q57),"",IF($I58=-1,AN57,IF(AND($I58=1,AL$9=$Q57),$K58,IF($I58=1,AM57,""))))))))</f>
        <v/>
      </c>
      <c r="AN58" t="str">
        <f ca="1">IF($E57="","",IF($G58="",AN57,IF(AND($N58=1,AN$9&gt;$B$9),"",IF(AND($N58=1,AN$9&lt;=$B$9),LOOKUP(AN$9,$A$12:$A$111,$B$12:$B$111),IF(AND($I58=-1,AO$9=$Q57),"",IF($I58=-1,AO57,IF(AND($I58=1,AM$9=$Q57),$K58,IF($I58=1,AN57,""))))))))</f>
        <v/>
      </c>
      <c r="AO58" t="str">
        <f ca="1">IF($E57="","",IF($G58="",AO57,IF(AND($N58=1,AO$9&gt;$B$9),"",IF(AND($N58=1,AO$9&lt;=$B$9),LOOKUP(AO$9,$A$12:$A$111,$B$12:$B$111),IF(AND($I58=-1,AP$9=$Q57),"",IF($I58=-1,AP57,IF(AND($I58=1,AN$9=$Q57),$K58,IF($I58=1,AO57,""))))))))</f>
        <v/>
      </c>
      <c r="AP58" t="str">
        <f ca="1">IF($E57="","",IF($G58="",AP57,IF(AND($N58=1,AP$9&gt;$B$9),"",IF(AND($N58=1,AP$9&lt;=$B$9),LOOKUP(AP$9,$A$12:$A$111,$B$12:$B$111),IF(AND($I58=-1,AQ$9=$Q57),"",IF($I58=-1,AQ57,IF(AND($I58=1,AO$9=$Q57),$K58,IF($I58=1,AP57,""))))))))</f>
        <v/>
      </c>
      <c r="AQ58" t="str">
        <f ca="1">IF($E57="","",IF($G58="",AQ57,IF(AND($N58=1,AQ$9&gt;$B$9),"",IF(AND($N58=1,AQ$9&lt;=$B$9),LOOKUP(AQ$9,$A$12:$A$111,$B$12:$B$111),IF(AND($I58=-1,AR$9=$Q57),"",IF($I58=-1,AR57,IF(AND($I58=1,AP$9=$Q57),$K58,IF($I58=1,AQ57,""))))))))</f>
        <v/>
      </c>
      <c r="AR58" t="str">
        <f ca="1">IF($E57="","",IF($G58="",AR57,IF(AND($N58=1,AR$9&gt;$B$9),"",IF(AND($N58=1,AR$9&lt;=$B$9),LOOKUP(AR$9,$A$12:$A$111,$B$12:$B$111),IF(AND($I58=-1,AS$9=$Q57),"",IF($I58=-1,AS57,IF(AND($I58=1,AQ$9=$Q57),$K58,IF($I58=1,AR57,""))))))))</f>
        <v/>
      </c>
      <c r="AS58" t="str">
        <f ca="1">IF($E57="","",IF($G58="",AS57,IF(AND($N58=1,AS$9&gt;$B$9),"",IF(AND($N58=1,AS$9&lt;=$B$9),LOOKUP(AS$9,$A$12:$A$111,$B$12:$B$111),IF(AND($I58=-1,AT$9=$Q57),"",IF($I58=-1,AT57,IF(AND($I58=1,AR$9=$Q57),$K58,IF($I58=1,AS57,""))))))))</f>
        <v/>
      </c>
      <c r="AT58" t="str">
        <f ca="1">IF($E57="","",IF($G58="",AT57,IF(AND($N58=1,AT$9&gt;$B$9),"",IF(AND($N58=1,AT$9&lt;=$B$9),LOOKUP(AT$9,$A$12:$A$111,$B$12:$B$111),IF(AND($I58=-1,AU$9=$Q57),"",IF($I58=-1,AU57,IF(AND($I58=1,AS$9=$Q57),$K58,IF($I58=1,AT57,""))))))))</f>
        <v/>
      </c>
      <c r="AU58" t="str">
        <f ca="1">IF($E57="","",IF($G58="",AU57,IF(AND($N58=1,AU$9&gt;$B$9),"",IF(AND($N58=1,AU$9&lt;=$B$9),LOOKUP(AU$9,$A$12:$A$111,$B$12:$B$111),IF(AND($I58=-1,AV$9=$Q57),"",IF($I58=-1,AV57,IF(AND($I58=1,AT$9=$Q57),$K58,IF($I58=1,AU57,""))))))))</f>
        <v/>
      </c>
      <c r="AV58" t="str">
        <f ca="1">IF($E57="","",IF($G58="",AV57,IF(AND($N58=1,AV$9&gt;$B$9),"",IF(AND($N58=1,AV$9&lt;=$B$9),LOOKUP(AV$9,$A$12:$A$111,$B$12:$B$111),IF(AND($I58=-1,AW$9=$Q57),"",IF($I58=-1,AW57,IF(AND($I58=1,AU$9=$Q57),$K58,IF($I58=1,AV57,""))))))))</f>
        <v/>
      </c>
      <c r="AW58" t="str">
        <f ca="1">IF($E57="","",IF($G58="",AW57,IF(AND($N58=1,AW$9&gt;$B$9),"",IF(AND($N58=1,AW$9&lt;=$B$9),LOOKUP(AW$9,$A$12:$A$111,$B$12:$B$111),IF(AND($I58=-1,AX$9=$Q57),"",IF($I58=-1,AX57,IF(AND($I58=1,AV$9=$Q57),$K58,IF($I58=1,AW57,""))))))))</f>
        <v/>
      </c>
      <c r="AX58" t="str">
        <f ca="1">IF($E57="","",IF($G58="",AX57,IF(AND($N58=1,AX$9&gt;$B$9),"",IF(AND($N58=1,AX$9&lt;=$B$9),LOOKUP(AX$9,$A$12:$A$111,$B$12:$B$111),IF(AND($I58=-1,AY$9=$Q57),"",IF($I58=-1,AY57,IF(AND($I58=1,AW$9=$Q57),$K58,IF($I58=1,AX57,""))))))))</f>
        <v/>
      </c>
      <c r="AY58" t="str">
        <f ca="1">IF($E57="","",IF($G58="",AY57,IF(AND($N58=1,AY$9&gt;$B$9),"",IF(AND($N58=1,AY$9&lt;=$B$9),LOOKUP(AY$9,$A$12:$A$111,$B$12:$B$111),IF(AND($I58=-1,AZ$9=$Q57),"",IF($I58=-1,AZ57,IF(AND($I58=1,AX$9=$Q57),$K58,IF($I58=1,AY57,""))))))))</f>
        <v/>
      </c>
      <c r="AZ58" t="str">
        <f ca="1">IF($E57="","",IF($G58="",AZ57,IF(AND($N58=1,AZ$9&gt;$B$9),"",IF(AND($N58=1,AZ$9&lt;=$B$9),LOOKUP(AZ$9,$A$12:$A$111,$B$12:$B$111),IF(AND($I58=-1,BA$9=$Q57),"",IF($I58=-1,BA57,IF(AND($I58=1,AY$9=$Q57),$K58,IF($I58=1,AZ57,""))))))))</f>
        <v/>
      </c>
      <c r="BA58" t="str">
        <f ca="1">IF($E57="","",IF($G58="",BA57,IF(AND($N58=1,BA$9&gt;$B$9),"",IF(AND($N58=1,BA$9&lt;=$B$9),LOOKUP(BA$9,$A$12:$A$111,$B$12:$B$111),IF(AND($I58=-1,BB$9=$Q57),"",IF($I58=-1,BB57,IF(AND($I58=1,AZ$9=$Q57),$K58,IF($I58=1,BA57,""))))))))</f>
        <v/>
      </c>
      <c r="BB58" t="str">
        <f ca="1">IF($E57="","",IF($G58="",BB57,IF(AND($N58=1,BB$9&gt;$B$9),"",IF(AND($N58=1,BB$9&lt;=$B$9),LOOKUP(BB$9,$A$12:$A$111,$B$12:$B$111),IF(AND($I58=-1,BC$9=$Q57),"",IF($I58=-1,BC57,IF(AND($I58=1,BA$9=$Q57),$K58,IF($I58=1,BB57,""))))))))</f>
        <v/>
      </c>
      <c r="BC58" t="str">
        <f ca="1">IF($E57="","",IF($G58="",BC57,IF(AND($N58=1,BC$9&gt;$B$9),"",IF(AND($N58=1,BC$9&lt;=$B$9),LOOKUP(BC$9,$A$12:$A$111,$B$12:$B$111),IF(AND($I58=-1,BD$9=$Q57),"",IF($I58=-1,BD57,IF(AND($I58=1,BB$9=$Q57),$K58,IF($I58=1,BC57,""))))))))</f>
        <v/>
      </c>
      <c r="BD58" t="str">
        <f ca="1">IF($E57="","",IF($G58="",BD57,IF(AND($N58=1,BD$9&gt;$B$9),"",IF(AND($N58=1,BD$9&lt;=$B$9),LOOKUP(BD$9,$A$12:$A$111,$B$12:$B$111),IF(AND($I58=-1,BE$9=$Q57),"",IF($I58=-1,BE57,IF(AND($I58=1,BC$9=$Q57),$K58,IF($I58=1,BD57,""))))))))</f>
        <v/>
      </c>
      <c r="BE58" t="str">
        <f ca="1">IF($E57="","",IF($G58="",BE57,IF(AND($N58=1,BE$9&gt;$B$9),"",IF(AND($N58=1,BE$9&lt;=$B$9),LOOKUP(BE$9,$A$12:$A$111,$B$12:$B$111),IF(AND($I58=-1,BF$9=$Q57),"",IF($I58=-1,BF57,IF(AND($I58=1,BD$9=$Q57),$K58,IF($I58=1,BE57,""))))))))</f>
        <v/>
      </c>
      <c r="BF58" t="str">
        <f ca="1">IF($E57="","",IF($G58="",BF57,IF(AND($N58=1,BF$9&gt;$B$9),"",IF(AND($N58=1,BF$9&lt;=$B$9),LOOKUP(BF$9,$A$12:$A$111,$B$12:$B$111),IF(AND($I58=-1,BG$9=$Q57),"",IF($I58=-1,BG57,IF(AND($I58=1,BE$9=$Q57),$K58,IF($I58=1,BF57,""))))))))</f>
        <v/>
      </c>
      <c r="BG58" t="str">
        <f ca="1">IF($E57="","",IF($G58="",BG57,IF(AND($N58=1,BG$9&gt;$B$9),"",IF(AND($N58=1,BG$9&lt;=$B$9),LOOKUP(BG$9,$A$12:$A$111,$B$12:$B$111),IF(AND($I58=-1,BH$9=$Q57),"",IF($I58=-1,BH57,IF(AND($I58=1,BF$9=$Q57),$K58,IF($I58=1,BG57,""))))))))</f>
        <v/>
      </c>
      <c r="BH58" t="str">
        <f ca="1">IF($E57="","",IF($G58="",BH57,IF(AND($N58=1,BH$9&gt;$B$9),"",IF(AND($N58=1,BH$9&lt;=$B$9),LOOKUP(BH$9,$A$12:$A$111,$B$12:$B$111),IF(AND($I58=-1,BI$9=$Q57),"",IF($I58=-1,BI57,IF(AND($I58=1,BG$9=$Q57),$K58,IF($I58=1,BH57,""))))))))</f>
        <v/>
      </c>
      <c r="BI58" t="str">
        <f ca="1">IF($E57="","",IF($G58="",BI57,IF(AND($N58=1,BI$9&gt;$B$9),"",IF(AND($N58=1,BI$9&lt;=$B$9),LOOKUP(BI$9,$A$12:$A$111,$B$12:$B$111),IF(AND($I58=-1,BJ$9=$Q57),"",IF($I58=-1,BJ57,IF(AND($I58=1,BH$9=$Q57),$K58,IF($I58=1,BI57,""))))))))</f>
        <v/>
      </c>
      <c r="BJ58" t="str">
        <f ca="1">IF($E57="","",IF($G58="",BJ57,IF(AND($N58=1,BJ$9&gt;$B$9),"",IF(AND($N58=1,BJ$9&lt;=$B$9),LOOKUP(BJ$9,$A$12:$A$111,$B$12:$B$111),IF(AND($I58=-1,BK$9=$Q57),"",IF($I58=-1,BK57,IF(AND($I58=1,BI$9=$Q57),$K58,IF($I58=1,BJ57,""))))))))</f>
        <v/>
      </c>
      <c r="BK58" t="str">
        <f ca="1">IF($E57="","",IF($G58="",BK57,IF(AND($N58=1,BK$9&gt;$B$9),"",IF(AND($N58=1,BK$9&lt;=$B$9),LOOKUP(BK$9,$A$12:$A$111,$B$12:$B$111),IF(AND($I58=-1,BL$9=$Q57),"",IF($I58=-1,BL57,IF(AND($I58=1,BJ$9=$Q57),$K58,IF($I58=1,BK57,""))))))))</f>
        <v/>
      </c>
      <c r="BL58" t="str">
        <f ca="1">IF($E57="","",IF($G58="",BL57,IF(AND($N58=1,BL$9&gt;$B$9),"",IF(AND($N58=1,BL$9&lt;=$B$9),LOOKUP(BL$9,$A$12:$A$111,$B$12:$B$111),IF(AND($I58=-1,BM$9=$Q57),"",IF($I58=-1,BM57,IF(AND($I58=1,BK$9=$Q57),$K58,IF($I58=1,BL57,""))))))))</f>
        <v/>
      </c>
      <c r="BM58" t="str">
        <f ca="1">IF($E57="","",IF($G58="",BM57,IF(AND($N58=1,BM$9&gt;$B$9),"",IF(AND($N58=1,BM$9&lt;=$B$9),LOOKUP(BM$9,$A$12:$A$111,$B$12:$B$111),IF(AND($I58=-1,BN$9=$Q57),"",IF($I58=-1,BN57,IF(AND($I58=1,BL$9=$Q57),$K58,IF($I58=1,BM57,""))))))))</f>
        <v/>
      </c>
      <c r="BN58">
        <f ca="1">IF($E57="","",IF($G58="",BN57,IF(AND($N58=1,BN$9&gt;$B$9),"",IF(AND($N58=1,BN$9&lt;=$B$9),LOOKUP(BN$9,$A$12:$A$111,$B$12:$B$111),IF(AND($I58=-1,BO$9=$Q57),"",IF($I58=-1,BO57,IF(AND($I58=1,BM$9=$Q57),$K58,IF($I58=1,BN57,""))))))))</f>
        <v>0</v>
      </c>
      <c r="BO58">
        <f ca="1">IF($E57="","",IF($G58="",BO57,IF(AND($N58=1,BO$9&gt;$B$9),"",IF(AND($N58=1,BO$9&lt;=$B$9),LOOKUP(BO$9,$A$12:$A$111,$B$12:$B$111),IF(AND($I58=-1,BP$9=$Q57),"",IF($I58=-1,BP57,IF(AND($I58=1,BN$9=$Q57),$K58,IF($I58=1,BO57,""))))))))</f>
        <v>0</v>
      </c>
    </row>
    <row r="59" spans="4:67" x14ac:dyDescent="0.25">
      <c r="D59" s="4">
        <v>49</v>
      </c>
      <c r="E59" s="1">
        <f t="shared" ca="1" si="2"/>
        <v>24</v>
      </c>
      <c r="G59" t="str">
        <f ca="1">IF(E58="","",IF($B$3=Refs!$B$17,RevLab!F59,IF(AND(B$3="Last",H58="Zero"),G58,IF(B$3="Last",H58,IF(B$3="2nd last","",IF(AND(B$3="Opposite",H58="Zero"),G58,IF(AND(B$3="Opposite",H58="Red"),"Black",IF(AND(B$3="Opposite",H58="Black"),"Red",IF(AND(B$3="Opposite",H58="Odd"),"Even",IF(AND(B$3="Opposite",H58="Even"),"Odd",IF(AND(B$3="Opposite",H58="High"),"Low",IF(AND(B$3="Opposite",H58="Low"),"High",IF(COUNTIF(Refs!$E$5:$I$6,B$3)=1,RevLab!B$3,"")))))))))))))</f>
        <v>Low</v>
      </c>
      <c r="H59" t="str">
        <f ca="1">IF(E59="","",IF(B$2="Red/Black",LOOKUP(E59,Refs!D:D,Refs!F:F),IF(B$2="High/Low",LOOKUP(E59,Refs!D:D,Refs!H:H),IF(B$2="Odd/Even",LOOKUP(E59,Refs!D:D,Refs!J:J),""))))</f>
        <v>High</v>
      </c>
      <c r="I59">
        <f t="shared" ca="1" si="3"/>
        <v>-1</v>
      </c>
      <c r="J59">
        <f ca="1">IF(E58="","",IF(G59="","",IF(AND(Q58&gt;1,O58+P58&gt;=$B$4),$B$4,IF(Q58=1,O58,O58+P58))))</f>
        <v>6</v>
      </c>
      <c r="K59">
        <f t="shared" ca="1" si="4"/>
        <v>-6</v>
      </c>
      <c r="L59">
        <f t="shared" ca="1" si="5"/>
        <v>-46</v>
      </c>
      <c r="M59">
        <f t="shared" ca="1" si="6"/>
        <v>14</v>
      </c>
      <c r="N59">
        <f ca="1">IF(E58="","",IF(OR(AND($A$6="Yes",$M59&gt;$M58),AND($A$8="Yes",$O58+$P58&gt;=$B$4),AND($Q58&lt;=2,$I59=-1)),1,0))</f>
        <v>1</v>
      </c>
      <c r="O59">
        <f ca="1">IF(E59="","",R59)</f>
        <v>1</v>
      </c>
      <c r="P59">
        <f ca="1">IF(E59="","",MAX(R59:DM59))</f>
        <v>4</v>
      </c>
      <c r="Q59" s="2">
        <f ca="1">IF(E59="","",COUNTIF(R59:DM59,"&gt;0"))</f>
        <v>4</v>
      </c>
      <c r="R59" s="4">
        <f ca="1">IF(E58="","",IF($G59="",R58,IF($N59=1,LOOKUP(R$9,$A$12:$A$111,$B$12:$B$111),IF(AND($I59=-1,S$9=$Q58),"",IF($I59=-1,S58,IF($I59=1,R58))))))</f>
        <v>1</v>
      </c>
      <c r="S59">
        <f ca="1">IF($E58="","",IF($G59="",S58,IF(AND($N59=1,S$9&gt;$B$9),"",IF(AND($N59=1,S$9&lt;=$B$9),LOOKUP(S$9,$A$12:$A$111,$B$12:$B$111),IF(AND($I59=-1,T$9=$Q58),"",IF($I59=-1,T58,IF(AND($I59=1,R$9=$Q58),$K59,IF($I59=1,S58,""))))))))</f>
        <v>2</v>
      </c>
      <c r="T59">
        <f ca="1">IF($E58="","",IF($G59="",T58,IF(AND($N59=1,T$9&gt;$B$9),"",IF(AND($N59=1,T$9&lt;=$B$9),LOOKUP(T$9,$A$12:$A$111,$B$12:$B$111),IF(AND($I59=-1,U$9=$Q58),"",IF($I59=-1,U58,IF(AND($I59=1,S$9=$Q58),$K59,IF($I59=1,T58,""))))))))</f>
        <v>3</v>
      </c>
      <c r="U59">
        <f ca="1">IF($E58="","",IF($G59="",U58,IF(AND($N59=1,U$9&gt;$B$9),"",IF(AND($N59=1,U$9&lt;=$B$9),LOOKUP(U$9,$A$12:$A$111,$B$12:$B$111),IF(AND($I59=-1,V$9=$Q58),"",IF($I59=-1,V58,IF(AND($I59=1,T$9=$Q58),$K59,IF($I59=1,U58,""))))))))</f>
        <v>4</v>
      </c>
      <c r="V59" t="str">
        <f ca="1">IF($E58="","",IF($G59="",V58,IF(AND($N59=1,V$9&gt;$B$9),"",IF(AND($N59=1,V$9&lt;=$B$9),LOOKUP(V$9,$A$12:$A$111,$B$12:$B$111),IF(AND($I59=-1,W$9=$Q58),"",IF($I59=-1,W58,IF(AND($I59=1,U$9=$Q58),$K59,IF($I59=1,V58,""))))))))</f>
        <v/>
      </c>
      <c r="W59" t="str">
        <f ca="1">IF($E58="","",IF($G59="",W58,IF(AND($N59=1,W$9&gt;$B$9),"",IF(AND($N59=1,W$9&lt;=$B$9),LOOKUP(W$9,$A$12:$A$111,$B$12:$B$111),IF(AND($I59=-1,X$9=$Q58),"",IF($I59=-1,X58,IF(AND($I59=1,V$9=$Q58),$K59,IF($I59=1,W58,""))))))))</f>
        <v/>
      </c>
      <c r="X59" t="str">
        <f ca="1">IF($E58="","",IF($G59="",X58,IF(AND($N59=1,X$9&gt;$B$9),"",IF(AND($N59=1,X$9&lt;=$B$9),LOOKUP(X$9,$A$12:$A$111,$B$12:$B$111),IF(AND($I59=-1,Y$9=$Q58),"",IF($I59=-1,Y58,IF(AND($I59=1,W$9=$Q58),$K59,IF($I59=1,X58,""))))))))</f>
        <v/>
      </c>
      <c r="Y59" t="str">
        <f ca="1">IF($E58="","",IF($G59="",Y58,IF(AND($N59=1,Y$9&gt;$B$9),"",IF(AND($N59=1,Y$9&lt;=$B$9),LOOKUP(Y$9,$A$12:$A$111,$B$12:$B$111),IF(AND($I59=-1,Z$9=$Q58),"",IF($I59=-1,Z58,IF(AND($I59=1,X$9=$Q58),$K59,IF($I59=1,Y58,""))))))))</f>
        <v/>
      </c>
      <c r="Z59" t="str">
        <f ca="1">IF($E58="","",IF($G59="",Z58,IF(AND($N59=1,Z$9&gt;$B$9),"",IF(AND($N59=1,Z$9&lt;=$B$9),LOOKUP(Z$9,$A$12:$A$111,$B$12:$B$111),IF(AND($I59=-1,AA$9=$Q58),"",IF($I59=-1,AA58,IF(AND($I59=1,Y$9=$Q58),$K59,IF($I59=1,Z58,""))))))))</f>
        <v/>
      </c>
      <c r="AA59" t="str">
        <f ca="1">IF($E58="","",IF($G59="",AA58,IF(AND($N59=1,AA$9&gt;$B$9),"",IF(AND($N59=1,AA$9&lt;=$B$9),LOOKUP(AA$9,$A$12:$A$111,$B$12:$B$111),IF(AND($I59=-1,AB$9=$Q58),"",IF($I59=-1,AB58,IF(AND($I59=1,Z$9=$Q58),$K59,IF($I59=1,AA58,""))))))))</f>
        <v/>
      </c>
      <c r="AB59" t="str">
        <f ca="1">IF($E58="","",IF($G59="",AB58,IF(AND($N59=1,AB$9&gt;$B$9),"",IF(AND($N59=1,AB$9&lt;=$B$9),LOOKUP(AB$9,$A$12:$A$111,$B$12:$B$111),IF(AND($I59=-1,AC$9=$Q58),"",IF($I59=-1,AC58,IF(AND($I59=1,AA$9=$Q58),$K59,IF($I59=1,AB58,""))))))))</f>
        <v/>
      </c>
      <c r="AC59" t="str">
        <f ca="1">IF($E58="","",IF($G59="",AC58,IF(AND($N59=1,AC$9&gt;$B$9),"",IF(AND($N59=1,AC$9&lt;=$B$9),LOOKUP(AC$9,$A$12:$A$111,$B$12:$B$111),IF(AND($I59=-1,AD$9=$Q58),"",IF($I59=-1,AD58,IF(AND($I59=1,AB$9=$Q58),$K59,IF($I59=1,AC58,""))))))))</f>
        <v/>
      </c>
      <c r="AD59" t="str">
        <f ca="1">IF($E58="","",IF($G59="",AD58,IF(AND($N59=1,AD$9&gt;$B$9),"",IF(AND($N59=1,AD$9&lt;=$B$9),LOOKUP(AD$9,$A$12:$A$111,$B$12:$B$111),IF(AND($I59=-1,AE$9=$Q58),"",IF($I59=-1,AE58,IF(AND($I59=1,AC$9=$Q58),$K59,IF($I59=1,AD58,""))))))))</f>
        <v/>
      </c>
      <c r="AE59" t="str">
        <f ca="1">IF($E58="","",IF($G59="",AE58,IF(AND($N59=1,AE$9&gt;$B$9),"",IF(AND($N59=1,AE$9&lt;=$B$9),LOOKUP(AE$9,$A$12:$A$111,$B$12:$B$111),IF(AND($I59=-1,AF$9=$Q58),"",IF($I59=-1,AF58,IF(AND($I59=1,AD$9=$Q58),$K59,IF($I59=1,AE58,""))))))))</f>
        <v/>
      </c>
      <c r="AF59" t="str">
        <f ca="1">IF($E58="","",IF($G59="",AF58,IF(AND($N59=1,AF$9&gt;$B$9),"",IF(AND($N59=1,AF$9&lt;=$B$9),LOOKUP(AF$9,$A$12:$A$111,$B$12:$B$111),IF(AND($I59=-1,AG$9=$Q58),"",IF($I59=-1,AG58,IF(AND($I59=1,AE$9=$Q58),$K59,IF($I59=1,AF58,""))))))))</f>
        <v/>
      </c>
      <c r="AG59" t="str">
        <f ca="1">IF($E58="","",IF($G59="",AG58,IF(AND($N59=1,AG$9&gt;$B$9),"",IF(AND($N59=1,AG$9&lt;=$B$9),LOOKUP(AG$9,$A$12:$A$111,$B$12:$B$111),IF(AND($I59=-1,AH$9=$Q58),"",IF($I59=-1,AH58,IF(AND($I59=1,AF$9=$Q58),$K59,IF($I59=1,AG58,""))))))))</f>
        <v/>
      </c>
      <c r="AH59" t="str">
        <f ca="1">IF($E58="","",IF($G59="",AH58,IF(AND($N59=1,AH$9&gt;$B$9),"",IF(AND($N59=1,AH$9&lt;=$B$9),LOOKUP(AH$9,$A$12:$A$111,$B$12:$B$111),IF(AND($I59=-1,AI$9=$Q58),"",IF($I59=-1,AI58,IF(AND($I59=1,AG$9=$Q58),$K59,IF($I59=1,AH58,""))))))))</f>
        <v/>
      </c>
      <c r="AI59" t="str">
        <f ca="1">IF($E58="","",IF($G59="",AI58,IF(AND($N59=1,AI$9&gt;$B$9),"",IF(AND($N59=1,AI$9&lt;=$B$9),LOOKUP(AI$9,$A$12:$A$111,$B$12:$B$111),IF(AND($I59=-1,AJ$9=$Q58),"",IF($I59=-1,AJ58,IF(AND($I59=1,AH$9=$Q58),$K59,IF($I59=1,AI58,""))))))))</f>
        <v/>
      </c>
      <c r="AJ59" t="str">
        <f ca="1">IF($E58="","",IF($G59="",AJ58,IF(AND($N59=1,AJ$9&gt;$B$9),"",IF(AND($N59=1,AJ$9&lt;=$B$9),LOOKUP(AJ$9,$A$12:$A$111,$B$12:$B$111),IF(AND($I59=-1,AK$9=$Q58),"",IF($I59=-1,AK58,IF(AND($I59=1,AI$9=$Q58),$K59,IF($I59=1,AJ58,""))))))))</f>
        <v/>
      </c>
      <c r="AK59" t="str">
        <f ca="1">IF($E58="","",IF($G59="",AK58,IF(AND($N59=1,AK$9&gt;$B$9),"",IF(AND($N59=1,AK$9&lt;=$B$9),LOOKUP(AK$9,$A$12:$A$111,$B$12:$B$111),IF(AND($I59=-1,AL$9=$Q58),"",IF($I59=-1,AL58,IF(AND($I59=1,AJ$9=$Q58),$K59,IF($I59=1,AK58,""))))))))</f>
        <v/>
      </c>
      <c r="AL59" t="str">
        <f ca="1">IF($E58="","",IF($G59="",AL58,IF(AND($N59=1,AL$9&gt;$B$9),"",IF(AND($N59=1,AL$9&lt;=$B$9),LOOKUP(AL$9,$A$12:$A$111,$B$12:$B$111),IF(AND($I59=-1,AM$9=$Q58),"",IF($I59=-1,AM58,IF(AND($I59=1,AK$9=$Q58),$K59,IF($I59=1,AL58,""))))))))</f>
        <v/>
      </c>
      <c r="AM59" t="str">
        <f ca="1">IF($E58="","",IF($G59="",AM58,IF(AND($N59=1,AM$9&gt;$B$9),"",IF(AND($N59=1,AM$9&lt;=$B$9),LOOKUP(AM$9,$A$12:$A$111,$B$12:$B$111),IF(AND($I59=-1,AN$9=$Q58),"",IF($I59=-1,AN58,IF(AND($I59=1,AL$9=$Q58),$K59,IF($I59=1,AM58,""))))))))</f>
        <v/>
      </c>
      <c r="AN59" t="str">
        <f ca="1">IF($E58="","",IF($G59="",AN58,IF(AND($N59=1,AN$9&gt;$B$9),"",IF(AND($N59=1,AN$9&lt;=$B$9),LOOKUP(AN$9,$A$12:$A$111,$B$12:$B$111),IF(AND($I59=-1,AO$9=$Q58),"",IF($I59=-1,AO58,IF(AND($I59=1,AM$9=$Q58),$K59,IF($I59=1,AN58,""))))))))</f>
        <v/>
      </c>
      <c r="AO59" t="str">
        <f ca="1">IF($E58="","",IF($G59="",AO58,IF(AND($N59=1,AO$9&gt;$B$9),"",IF(AND($N59=1,AO$9&lt;=$B$9),LOOKUP(AO$9,$A$12:$A$111,$B$12:$B$111),IF(AND($I59=-1,AP$9=$Q58),"",IF($I59=-1,AP58,IF(AND($I59=1,AN$9=$Q58),$K59,IF($I59=1,AO58,""))))))))</f>
        <v/>
      </c>
      <c r="AP59" t="str">
        <f ca="1">IF($E58="","",IF($G59="",AP58,IF(AND($N59=1,AP$9&gt;$B$9),"",IF(AND($N59=1,AP$9&lt;=$B$9),LOOKUP(AP$9,$A$12:$A$111,$B$12:$B$111),IF(AND($I59=-1,AQ$9=$Q58),"",IF($I59=-1,AQ58,IF(AND($I59=1,AO$9=$Q58),$K59,IF($I59=1,AP58,""))))))))</f>
        <v/>
      </c>
      <c r="AQ59" t="str">
        <f ca="1">IF($E58="","",IF($G59="",AQ58,IF(AND($N59=1,AQ$9&gt;$B$9),"",IF(AND($N59=1,AQ$9&lt;=$B$9),LOOKUP(AQ$9,$A$12:$A$111,$B$12:$B$111),IF(AND($I59=-1,AR$9=$Q58),"",IF($I59=-1,AR58,IF(AND($I59=1,AP$9=$Q58),$K59,IF($I59=1,AQ58,""))))))))</f>
        <v/>
      </c>
      <c r="AR59" t="str">
        <f ca="1">IF($E58="","",IF($G59="",AR58,IF(AND($N59=1,AR$9&gt;$B$9),"",IF(AND($N59=1,AR$9&lt;=$B$9),LOOKUP(AR$9,$A$12:$A$111,$B$12:$B$111),IF(AND($I59=-1,AS$9=$Q58),"",IF($I59=-1,AS58,IF(AND($I59=1,AQ$9=$Q58),$K59,IF($I59=1,AR58,""))))))))</f>
        <v/>
      </c>
      <c r="AS59" t="str">
        <f ca="1">IF($E58="","",IF($G59="",AS58,IF(AND($N59=1,AS$9&gt;$B$9),"",IF(AND($N59=1,AS$9&lt;=$B$9),LOOKUP(AS$9,$A$12:$A$111,$B$12:$B$111),IF(AND($I59=-1,AT$9=$Q58),"",IF($I59=-1,AT58,IF(AND($I59=1,AR$9=$Q58),$K59,IF($I59=1,AS58,""))))))))</f>
        <v/>
      </c>
      <c r="AT59" t="str">
        <f ca="1">IF($E58="","",IF($G59="",AT58,IF(AND($N59=1,AT$9&gt;$B$9),"",IF(AND($N59=1,AT$9&lt;=$B$9),LOOKUP(AT$9,$A$12:$A$111,$B$12:$B$111),IF(AND($I59=-1,AU$9=$Q58),"",IF($I59=-1,AU58,IF(AND($I59=1,AS$9=$Q58),$K59,IF($I59=1,AT58,""))))))))</f>
        <v/>
      </c>
      <c r="AU59" t="str">
        <f ca="1">IF($E58="","",IF($G59="",AU58,IF(AND($N59=1,AU$9&gt;$B$9),"",IF(AND($N59=1,AU$9&lt;=$B$9),LOOKUP(AU$9,$A$12:$A$111,$B$12:$B$111),IF(AND($I59=-1,AV$9=$Q58),"",IF($I59=-1,AV58,IF(AND($I59=1,AT$9=$Q58),$K59,IF($I59=1,AU58,""))))))))</f>
        <v/>
      </c>
      <c r="AV59" t="str">
        <f ca="1">IF($E58="","",IF($G59="",AV58,IF(AND($N59=1,AV$9&gt;$B$9),"",IF(AND($N59=1,AV$9&lt;=$B$9),LOOKUP(AV$9,$A$12:$A$111,$B$12:$B$111),IF(AND($I59=-1,AW$9=$Q58),"",IF($I59=-1,AW58,IF(AND($I59=1,AU$9=$Q58),$K59,IF($I59=1,AV58,""))))))))</f>
        <v/>
      </c>
      <c r="AW59" t="str">
        <f ca="1">IF($E58="","",IF($G59="",AW58,IF(AND($N59=1,AW$9&gt;$B$9),"",IF(AND($N59=1,AW$9&lt;=$B$9),LOOKUP(AW$9,$A$12:$A$111,$B$12:$B$111),IF(AND($I59=-1,AX$9=$Q58),"",IF($I59=-1,AX58,IF(AND($I59=1,AV$9=$Q58),$K59,IF($I59=1,AW58,""))))))))</f>
        <v/>
      </c>
      <c r="AX59" t="str">
        <f ca="1">IF($E58="","",IF($G59="",AX58,IF(AND($N59=1,AX$9&gt;$B$9),"",IF(AND($N59=1,AX$9&lt;=$B$9),LOOKUP(AX$9,$A$12:$A$111,$B$12:$B$111),IF(AND($I59=-1,AY$9=$Q58),"",IF($I59=-1,AY58,IF(AND($I59=1,AW$9=$Q58),$K59,IF($I59=1,AX58,""))))))))</f>
        <v/>
      </c>
      <c r="AY59" t="str">
        <f ca="1">IF($E58="","",IF($G59="",AY58,IF(AND($N59=1,AY$9&gt;$B$9),"",IF(AND($N59=1,AY$9&lt;=$B$9),LOOKUP(AY$9,$A$12:$A$111,$B$12:$B$111),IF(AND($I59=-1,AZ$9=$Q58),"",IF($I59=-1,AZ58,IF(AND($I59=1,AX$9=$Q58),$K59,IF($I59=1,AY58,""))))))))</f>
        <v/>
      </c>
      <c r="AZ59" t="str">
        <f ca="1">IF($E58="","",IF($G59="",AZ58,IF(AND($N59=1,AZ$9&gt;$B$9),"",IF(AND($N59=1,AZ$9&lt;=$B$9),LOOKUP(AZ$9,$A$12:$A$111,$B$12:$B$111),IF(AND($I59=-1,BA$9=$Q58),"",IF($I59=-1,BA58,IF(AND($I59=1,AY$9=$Q58),$K59,IF($I59=1,AZ58,""))))))))</f>
        <v/>
      </c>
      <c r="BA59" t="str">
        <f ca="1">IF($E58="","",IF($G59="",BA58,IF(AND($N59=1,BA$9&gt;$B$9),"",IF(AND($N59=1,BA$9&lt;=$B$9),LOOKUP(BA$9,$A$12:$A$111,$B$12:$B$111),IF(AND($I59=-1,BB$9=$Q58),"",IF($I59=-1,BB58,IF(AND($I59=1,AZ$9=$Q58),$K59,IF($I59=1,BA58,""))))))))</f>
        <v/>
      </c>
      <c r="BB59" t="str">
        <f ca="1">IF($E58="","",IF($G59="",BB58,IF(AND($N59=1,BB$9&gt;$B$9),"",IF(AND($N59=1,BB$9&lt;=$B$9),LOOKUP(BB$9,$A$12:$A$111,$B$12:$B$111),IF(AND($I59=-1,BC$9=$Q58),"",IF($I59=-1,BC58,IF(AND($I59=1,BA$9=$Q58),$K59,IF($I59=1,BB58,""))))))))</f>
        <v/>
      </c>
      <c r="BC59" t="str">
        <f ca="1">IF($E58="","",IF($G59="",BC58,IF(AND($N59=1,BC$9&gt;$B$9),"",IF(AND($N59=1,BC$9&lt;=$B$9),LOOKUP(BC$9,$A$12:$A$111,$B$12:$B$111),IF(AND($I59=-1,BD$9=$Q58),"",IF($I59=-1,BD58,IF(AND($I59=1,BB$9=$Q58),$K59,IF($I59=1,BC58,""))))))))</f>
        <v/>
      </c>
      <c r="BD59" t="str">
        <f ca="1">IF($E58="","",IF($G59="",BD58,IF(AND($N59=1,BD$9&gt;$B$9),"",IF(AND($N59=1,BD$9&lt;=$B$9),LOOKUP(BD$9,$A$12:$A$111,$B$12:$B$111),IF(AND($I59=-1,BE$9=$Q58),"",IF($I59=-1,BE58,IF(AND($I59=1,BC$9=$Q58),$K59,IF($I59=1,BD58,""))))))))</f>
        <v/>
      </c>
      <c r="BE59" t="str">
        <f ca="1">IF($E58="","",IF($G59="",BE58,IF(AND($N59=1,BE$9&gt;$B$9),"",IF(AND($N59=1,BE$9&lt;=$B$9),LOOKUP(BE$9,$A$12:$A$111,$B$12:$B$111),IF(AND($I59=-1,BF$9=$Q58),"",IF($I59=-1,BF58,IF(AND($I59=1,BD$9=$Q58),$K59,IF($I59=1,BE58,""))))))))</f>
        <v/>
      </c>
      <c r="BF59" t="str">
        <f ca="1">IF($E58="","",IF($G59="",BF58,IF(AND($N59=1,BF$9&gt;$B$9),"",IF(AND($N59=1,BF$9&lt;=$B$9),LOOKUP(BF$9,$A$12:$A$111,$B$12:$B$111),IF(AND($I59=-1,BG$9=$Q58),"",IF($I59=-1,BG58,IF(AND($I59=1,BE$9=$Q58),$K59,IF($I59=1,BF58,""))))))))</f>
        <v/>
      </c>
      <c r="BG59" t="str">
        <f ca="1">IF($E58="","",IF($G59="",BG58,IF(AND($N59=1,BG$9&gt;$B$9),"",IF(AND($N59=1,BG$9&lt;=$B$9),LOOKUP(BG$9,$A$12:$A$111,$B$12:$B$111),IF(AND($I59=-1,BH$9=$Q58),"",IF($I59=-1,BH58,IF(AND($I59=1,BF$9=$Q58),$K59,IF($I59=1,BG58,""))))))))</f>
        <v/>
      </c>
      <c r="BH59" t="str">
        <f ca="1">IF($E58="","",IF($G59="",BH58,IF(AND($N59=1,BH$9&gt;$B$9),"",IF(AND($N59=1,BH$9&lt;=$B$9),LOOKUP(BH$9,$A$12:$A$111,$B$12:$B$111),IF(AND($I59=-1,BI$9=$Q58),"",IF($I59=-1,BI58,IF(AND($I59=1,BG$9=$Q58),$K59,IF($I59=1,BH58,""))))))))</f>
        <v/>
      </c>
      <c r="BI59" t="str">
        <f ca="1">IF($E58="","",IF($G59="",BI58,IF(AND($N59=1,BI$9&gt;$B$9),"",IF(AND($N59=1,BI$9&lt;=$B$9),LOOKUP(BI$9,$A$12:$A$111,$B$12:$B$111),IF(AND($I59=-1,BJ$9=$Q58),"",IF($I59=-1,BJ58,IF(AND($I59=1,BH$9=$Q58),$K59,IF($I59=1,BI58,""))))))))</f>
        <v/>
      </c>
      <c r="BJ59" t="str">
        <f ca="1">IF($E58="","",IF($G59="",BJ58,IF(AND($N59=1,BJ$9&gt;$B$9),"",IF(AND($N59=1,BJ$9&lt;=$B$9),LOOKUP(BJ$9,$A$12:$A$111,$B$12:$B$111),IF(AND($I59=-1,BK$9=$Q58),"",IF($I59=-1,BK58,IF(AND($I59=1,BI$9=$Q58),$K59,IF($I59=1,BJ58,""))))))))</f>
        <v/>
      </c>
      <c r="BK59" t="str">
        <f ca="1">IF($E58="","",IF($G59="",BK58,IF(AND($N59=1,BK$9&gt;$B$9),"",IF(AND($N59=1,BK$9&lt;=$B$9),LOOKUP(BK$9,$A$12:$A$111,$B$12:$B$111),IF(AND($I59=-1,BL$9=$Q58),"",IF($I59=-1,BL58,IF(AND($I59=1,BJ$9=$Q58),$K59,IF($I59=1,BK58,""))))))))</f>
        <v/>
      </c>
      <c r="BL59" t="str">
        <f ca="1">IF($E58="","",IF($G59="",BL58,IF(AND($N59=1,BL$9&gt;$B$9),"",IF(AND($N59=1,BL$9&lt;=$B$9),LOOKUP(BL$9,$A$12:$A$111,$B$12:$B$111),IF(AND($I59=-1,BM$9=$Q58),"",IF($I59=-1,BM58,IF(AND($I59=1,BK$9=$Q58),$K59,IF($I59=1,BL58,""))))))))</f>
        <v/>
      </c>
      <c r="BM59" t="str">
        <f ca="1">IF($E58="","",IF($G59="",BM58,IF(AND($N59=1,BM$9&gt;$B$9),"",IF(AND($N59=1,BM$9&lt;=$B$9),LOOKUP(BM$9,$A$12:$A$111,$B$12:$B$111),IF(AND($I59=-1,BN$9=$Q58),"",IF($I59=-1,BN58,IF(AND($I59=1,BL$9=$Q58),$K59,IF($I59=1,BM58,""))))))))</f>
        <v/>
      </c>
      <c r="BN59" t="str">
        <f ca="1">IF($E58="","",IF($G59="",BN58,IF(AND($N59=1,BN$9&gt;$B$9),"",IF(AND($N59=1,BN$9&lt;=$B$9),LOOKUP(BN$9,$A$12:$A$111,$B$12:$B$111),IF(AND($I59=-1,BO$9=$Q58),"",IF($I59=-1,BO58,IF(AND($I59=1,BM$9=$Q58),$K59,IF($I59=1,BN58,""))))))))</f>
        <v/>
      </c>
      <c r="BO59" t="str">
        <f ca="1">IF($E58="","",IF($G59="",BO58,IF(AND($N59=1,BO$9&gt;$B$9),"",IF(AND($N59=1,BO$9&lt;=$B$9),LOOKUP(BO$9,$A$12:$A$111,$B$12:$B$111),IF(AND($I59=-1,BP$9=$Q58),"",IF($I59=-1,BP58,IF(AND($I59=1,BN$9=$Q58),$K59,IF($I59=1,BO58,""))))))))</f>
        <v/>
      </c>
    </row>
    <row r="60" spans="4:67" x14ac:dyDescent="0.25">
      <c r="D60" s="4">
        <v>50</v>
      </c>
      <c r="E60" s="1">
        <f t="shared" ca="1" si="2"/>
        <v>8</v>
      </c>
      <c r="G60" t="str">
        <f ca="1">IF(E59="","",IF($B$3=Refs!$B$17,RevLab!F60,IF(AND(B$3="Last",H59="Zero"),G59,IF(B$3="Last",H59,IF(B$3="2nd last","",IF(AND(B$3="Opposite",H59="Zero"),G59,IF(AND(B$3="Opposite",H59="Red"),"Black",IF(AND(B$3="Opposite",H59="Black"),"Red",IF(AND(B$3="Opposite",H59="Odd"),"Even",IF(AND(B$3="Opposite",H59="Even"),"Odd",IF(AND(B$3="Opposite",H59="High"),"Low",IF(AND(B$3="Opposite",H59="Low"),"High",IF(COUNTIF(Refs!$E$5:$I$6,B$3)=1,RevLab!B$3,"")))))))))))))</f>
        <v>Low</v>
      </c>
      <c r="H60" t="str">
        <f ca="1">IF(E60="","",IF(B$2="Red/Black",LOOKUP(E60,Refs!D:D,Refs!F:F),IF(B$2="High/Low",LOOKUP(E60,Refs!D:D,Refs!H:H),IF(B$2="Odd/Even",LOOKUP(E60,Refs!D:D,Refs!J:J),""))))</f>
        <v>Low</v>
      </c>
      <c r="I60">
        <f t="shared" ca="1" si="3"/>
        <v>1</v>
      </c>
      <c r="J60">
        <f ca="1">IF(E59="","",IF(G60="","",IF(AND(Q59&gt;1,O59+P59&gt;=$B$4),$B$4,IF(Q59=1,O59,O59+P59))))</f>
        <v>5</v>
      </c>
      <c r="K60">
        <f t="shared" ca="1" si="4"/>
        <v>5</v>
      </c>
      <c r="L60">
        <f t="shared" ca="1" si="5"/>
        <v>-41</v>
      </c>
      <c r="M60">
        <f t="shared" ca="1" si="6"/>
        <v>14</v>
      </c>
      <c r="N60">
        <f ca="1">IF(E59="","",IF(OR(AND($A$6="Yes",$M60&gt;$M59),AND($A$8="Yes",$O59+$P59&gt;=$B$4),AND($Q59&lt;=2,$I60=-1)),1,0))</f>
        <v>0</v>
      </c>
      <c r="O60">
        <f ca="1">IF(E60="","",R60)</f>
        <v>1</v>
      </c>
      <c r="P60">
        <f ca="1">IF(E60="","",MAX(R60:DM60))</f>
        <v>5</v>
      </c>
      <c r="Q60" s="2">
        <f ca="1">IF(E60="","",COUNTIF(R60:DM60,"&gt;0"))</f>
        <v>5</v>
      </c>
      <c r="R60" s="4">
        <f ca="1">IF(E59="","",IF($G60="",R59,IF($N60=1,LOOKUP(R$9,$A$12:$A$111,$B$12:$B$111),IF(AND($I60=-1,S$9=$Q59),"",IF($I60=-1,S59,IF($I60=1,R59))))))</f>
        <v>1</v>
      </c>
      <c r="S60">
        <f ca="1">IF($E59="","",IF($G60="",S59,IF(AND($N60=1,S$9&gt;$B$9),"",IF(AND($N60=1,S$9&lt;=$B$9),LOOKUP(S$9,$A$12:$A$111,$B$12:$B$111),IF(AND($I60=-1,T$9=$Q59),"",IF($I60=-1,T59,IF(AND($I60=1,R$9=$Q59),$K60,IF($I60=1,S59,""))))))))</f>
        <v>2</v>
      </c>
      <c r="T60">
        <f ca="1">IF($E59="","",IF($G60="",T59,IF(AND($N60=1,T$9&gt;$B$9),"",IF(AND($N60=1,T$9&lt;=$B$9),LOOKUP(T$9,$A$12:$A$111,$B$12:$B$111),IF(AND($I60=-1,U$9=$Q59),"",IF($I60=-1,U59,IF(AND($I60=1,S$9=$Q59),$K60,IF($I60=1,T59,""))))))))</f>
        <v>3</v>
      </c>
      <c r="U60">
        <f ca="1">IF($E59="","",IF($G60="",U59,IF(AND($N60=1,U$9&gt;$B$9),"",IF(AND($N60=1,U$9&lt;=$B$9),LOOKUP(U$9,$A$12:$A$111,$B$12:$B$111),IF(AND($I60=-1,V$9=$Q59),"",IF($I60=-1,V59,IF(AND($I60=1,T$9=$Q59),$K60,IF($I60=1,U59,""))))))))</f>
        <v>4</v>
      </c>
      <c r="V60">
        <f ca="1">IF($E59="","",IF($G60="",V59,IF(AND($N60=1,V$9&gt;$B$9),"",IF(AND($N60=1,V$9&lt;=$B$9),LOOKUP(V$9,$A$12:$A$111,$B$12:$B$111),IF(AND($I60=-1,W$9=$Q59),"",IF($I60=-1,W59,IF(AND($I60=1,U$9=$Q59),$K60,IF($I60=1,V59,""))))))))</f>
        <v>5</v>
      </c>
      <c r="W60" t="str">
        <f ca="1">IF($E59="","",IF($G60="",W59,IF(AND($N60=1,W$9&gt;$B$9),"",IF(AND($N60=1,W$9&lt;=$B$9),LOOKUP(W$9,$A$12:$A$111,$B$12:$B$111),IF(AND($I60=-1,X$9=$Q59),"",IF($I60=-1,X59,IF(AND($I60=1,V$9=$Q59),$K60,IF($I60=1,W59,""))))))))</f>
        <v/>
      </c>
      <c r="X60" t="str">
        <f ca="1">IF($E59="","",IF($G60="",X59,IF(AND($N60=1,X$9&gt;$B$9),"",IF(AND($N60=1,X$9&lt;=$B$9),LOOKUP(X$9,$A$12:$A$111,$B$12:$B$111),IF(AND($I60=-1,Y$9=$Q59),"",IF($I60=-1,Y59,IF(AND($I60=1,W$9=$Q59),$K60,IF($I60=1,X59,""))))))))</f>
        <v/>
      </c>
      <c r="Y60" t="str">
        <f ca="1">IF($E59="","",IF($G60="",Y59,IF(AND($N60=1,Y$9&gt;$B$9),"",IF(AND($N60=1,Y$9&lt;=$B$9),LOOKUP(Y$9,$A$12:$A$111,$B$12:$B$111),IF(AND($I60=-1,Z$9=$Q59),"",IF($I60=-1,Z59,IF(AND($I60=1,X$9=$Q59),$K60,IF($I60=1,Y59,""))))))))</f>
        <v/>
      </c>
      <c r="Z60" t="str">
        <f ca="1">IF($E59="","",IF($G60="",Z59,IF(AND($N60=1,Z$9&gt;$B$9),"",IF(AND($N60=1,Z$9&lt;=$B$9),LOOKUP(Z$9,$A$12:$A$111,$B$12:$B$111),IF(AND($I60=-1,AA$9=$Q59),"",IF($I60=-1,AA59,IF(AND($I60=1,Y$9=$Q59),$K60,IF($I60=1,Z59,""))))))))</f>
        <v/>
      </c>
      <c r="AA60" t="str">
        <f ca="1">IF($E59="","",IF($G60="",AA59,IF(AND($N60=1,AA$9&gt;$B$9),"",IF(AND($N60=1,AA$9&lt;=$B$9),LOOKUP(AA$9,$A$12:$A$111,$B$12:$B$111),IF(AND($I60=-1,AB$9=$Q59),"",IF($I60=-1,AB59,IF(AND($I60=1,Z$9=$Q59),$K60,IF($I60=1,AA59,""))))))))</f>
        <v/>
      </c>
      <c r="AB60" t="str">
        <f ca="1">IF($E59="","",IF($G60="",AB59,IF(AND($N60=1,AB$9&gt;$B$9),"",IF(AND($N60=1,AB$9&lt;=$B$9),LOOKUP(AB$9,$A$12:$A$111,$B$12:$B$111),IF(AND($I60=-1,AC$9=$Q59),"",IF($I60=-1,AC59,IF(AND($I60=1,AA$9=$Q59),$K60,IF($I60=1,AB59,""))))))))</f>
        <v/>
      </c>
      <c r="AC60" t="str">
        <f ca="1">IF($E59="","",IF($G60="",AC59,IF(AND($N60=1,AC$9&gt;$B$9),"",IF(AND($N60=1,AC$9&lt;=$B$9),LOOKUP(AC$9,$A$12:$A$111,$B$12:$B$111),IF(AND($I60=-1,AD$9=$Q59),"",IF($I60=-1,AD59,IF(AND($I60=1,AB$9=$Q59),$K60,IF($I60=1,AC59,""))))))))</f>
        <v/>
      </c>
      <c r="AD60" t="str">
        <f ca="1">IF($E59="","",IF($G60="",AD59,IF(AND($N60=1,AD$9&gt;$B$9),"",IF(AND($N60=1,AD$9&lt;=$B$9),LOOKUP(AD$9,$A$12:$A$111,$B$12:$B$111),IF(AND($I60=-1,AE$9=$Q59),"",IF($I60=-1,AE59,IF(AND($I60=1,AC$9=$Q59),$K60,IF($I60=1,AD59,""))))))))</f>
        <v/>
      </c>
      <c r="AE60" t="str">
        <f ca="1">IF($E59="","",IF($G60="",AE59,IF(AND($N60=1,AE$9&gt;$B$9),"",IF(AND($N60=1,AE$9&lt;=$B$9),LOOKUP(AE$9,$A$12:$A$111,$B$12:$B$111),IF(AND($I60=-1,AF$9=$Q59),"",IF($I60=-1,AF59,IF(AND($I60=1,AD$9=$Q59),$K60,IF($I60=1,AE59,""))))))))</f>
        <v/>
      </c>
      <c r="AF60" t="str">
        <f ca="1">IF($E59="","",IF($G60="",AF59,IF(AND($N60=1,AF$9&gt;$B$9),"",IF(AND($N60=1,AF$9&lt;=$B$9),LOOKUP(AF$9,$A$12:$A$111,$B$12:$B$111),IF(AND($I60=-1,AG$9=$Q59),"",IF($I60=-1,AG59,IF(AND($I60=1,AE$9=$Q59),$K60,IF($I60=1,AF59,""))))))))</f>
        <v/>
      </c>
      <c r="AG60" t="str">
        <f ca="1">IF($E59="","",IF($G60="",AG59,IF(AND($N60=1,AG$9&gt;$B$9),"",IF(AND($N60=1,AG$9&lt;=$B$9),LOOKUP(AG$9,$A$12:$A$111,$B$12:$B$111),IF(AND($I60=-1,AH$9=$Q59),"",IF($I60=-1,AH59,IF(AND($I60=1,AF$9=$Q59),$K60,IF($I60=1,AG59,""))))))))</f>
        <v/>
      </c>
      <c r="AH60" t="str">
        <f ca="1">IF($E59="","",IF($G60="",AH59,IF(AND($N60=1,AH$9&gt;$B$9),"",IF(AND($N60=1,AH$9&lt;=$B$9),LOOKUP(AH$9,$A$12:$A$111,$B$12:$B$111),IF(AND($I60=-1,AI$9=$Q59),"",IF($I60=-1,AI59,IF(AND($I60=1,AG$9=$Q59),$K60,IF($I60=1,AH59,""))))))))</f>
        <v/>
      </c>
      <c r="AI60" t="str">
        <f ca="1">IF($E59="","",IF($G60="",AI59,IF(AND($N60=1,AI$9&gt;$B$9),"",IF(AND($N60=1,AI$9&lt;=$B$9),LOOKUP(AI$9,$A$12:$A$111,$B$12:$B$111),IF(AND($I60=-1,AJ$9=$Q59),"",IF($I60=-1,AJ59,IF(AND($I60=1,AH$9=$Q59),$K60,IF($I60=1,AI59,""))))))))</f>
        <v/>
      </c>
      <c r="AJ60" t="str">
        <f ca="1">IF($E59="","",IF($G60="",AJ59,IF(AND($N60=1,AJ$9&gt;$B$9),"",IF(AND($N60=1,AJ$9&lt;=$B$9),LOOKUP(AJ$9,$A$12:$A$111,$B$12:$B$111),IF(AND($I60=-1,AK$9=$Q59),"",IF($I60=-1,AK59,IF(AND($I60=1,AI$9=$Q59),$K60,IF($I60=1,AJ59,""))))))))</f>
        <v/>
      </c>
      <c r="AK60" t="str">
        <f ca="1">IF($E59="","",IF($G60="",AK59,IF(AND($N60=1,AK$9&gt;$B$9),"",IF(AND($N60=1,AK$9&lt;=$B$9),LOOKUP(AK$9,$A$12:$A$111,$B$12:$B$111),IF(AND($I60=-1,AL$9=$Q59),"",IF($I60=-1,AL59,IF(AND($I60=1,AJ$9=$Q59),$K60,IF($I60=1,AK59,""))))))))</f>
        <v/>
      </c>
      <c r="AL60" t="str">
        <f ca="1">IF($E59="","",IF($G60="",AL59,IF(AND($N60=1,AL$9&gt;$B$9),"",IF(AND($N60=1,AL$9&lt;=$B$9),LOOKUP(AL$9,$A$12:$A$111,$B$12:$B$111),IF(AND($I60=-1,AM$9=$Q59),"",IF($I60=-1,AM59,IF(AND($I60=1,AK$9=$Q59),$K60,IF($I60=1,AL59,""))))))))</f>
        <v/>
      </c>
      <c r="AM60" t="str">
        <f ca="1">IF($E59="","",IF($G60="",AM59,IF(AND($N60=1,AM$9&gt;$B$9),"",IF(AND($N60=1,AM$9&lt;=$B$9),LOOKUP(AM$9,$A$12:$A$111,$B$12:$B$111),IF(AND($I60=-1,AN$9=$Q59),"",IF($I60=-1,AN59,IF(AND($I60=1,AL$9=$Q59),$K60,IF($I60=1,AM59,""))))))))</f>
        <v/>
      </c>
      <c r="AN60" t="str">
        <f ca="1">IF($E59="","",IF($G60="",AN59,IF(AND($N60=1,AN$9&gt;$B$9),"",IF(AND($N60=1,AN$9&lt;=$B$9),LOOKUP(AN$9,$A$12:$A$111,$B$12:$B$111),IF(AND($I60=-1,AO$9=$Q59),"",IF($I60=-1,AO59,IF(AND($I60=1,AM$9=$Q59),$K60,IF($I60=1,AN59,""))))))))</f>
        <v/>
      </c>
      <c r="AO60" t="str">
        <f ca="1">IF($E59="","",IF($G60="",AO59,IF(AND($N60=1,AO$9&gt;$B$9),"",IF(AND($N60=1,AO$9&lt;=$B$9),LOOKUP(AO$9,$A$12:$A$111,$B$12:$B$111),IF(AND($I60=-1,AP$9=$Q59),"",IF($I60=-1,AP59,IF(AND($I60=1,AN$9=$Q59),$K60,IF($I60=1,AO59,""))))))))</f>
        <v/>
      </c>
      <c r="AP60" t="str">
        <f ca="1">IF($E59="","",IF($G60="",AP59,IF(AND($N60=1,AP$9&gt;$B$9),"",IF(AND($N60=1,AP$9&lt;=$B$9),LOOKUP(AP$9,$A$12:$A$111,$B$12:$B$111),IF(AND($I60=-1,AQ$9=$Q59),"",IF($I60=-1,AQ59,IF(AND($I60=1,AO$9=$Q59),$K60,IF($I60=1,AP59,""))))))))</f>
        <v/>
      </c>
      <c r="AQ60" t="str">
        <f ca="1">IF($E59="","",IF($G60="",AQ59,IF(AND($N60=1,AQ$9&gt;$B$9),"",IF(AND($N60=1,AQ$9&lt;=$B$9),LOOKUP(AQ$9,$A$12:$A$111,$B$12:$B$111),IF(AND($I60=-1,AR$9=$Q59),"",IF($I60=-1,AR59,IF(AND($I60=1,AP$9=$Q59),$K60,IF($I60=1,AQ59,""))))))))</f>
        <v/>
      </c>
      <c r="AR60" t="str">
        <f ca="1">IF($E59="","",IF($G60="",AR59,IF(AND($N60=1,AR$9&gt;$B$9),"",IF(AND($N60=1,AR$9&lt;=$B$9),LOOKUP(AR$9,$A$12:$A$111,$B$12:$B$111),IF(AND($I60=-1,AS$9=$Q59),"",IF($I60=-1,AS59,IF(AND($I60=1,AQ$9=$Q59),$K60,IF($I60=1,AR59,""))))))))</f>
        <v/>
      </c>
      <c r="AS60" t="str">
        <f ca="1">IF($E59="","",IF($G60="",AS59,IF(AND($N60=1,AS$9&gt;$B$9),"",IF(AND($N60=1,AS$9&lt;=$B$9),LOOKUP(AS$9,$A$12:$A$111,$B$12:$B$111),IF(AND($I60=-1,AT$9=$Q59),"",IF($I60=-1,AT59,IF(AND($I60=1,AR$9=$Q59),$K60,IF($I60=1,AS59,""))))))))</f>
        <v/>
      </c>
      <c r="AT60" t="str">
        <f ca="1">IF($E59="","",IF($G60="",AT59,IF(AND($N60=1,AT$9&gt;$B$9),"",IF(AND($N60=1,AT$9&lt;=$B$9),LOOKUP(AT$9,$A$12:$A$111,$B$12:$B$111),IF(AND($I60=-1,AU$9=$Q59),"",IF($I60=-1,AU59,IF(AND($I60=1,AS$9=$Q59),$K60,IF($I60=1,AT59,""))))))))</f>
        <v/>
      </c>
      <c r="AU60" t="str">
        <f ca="1">IF($E59="","",IF($G60="",AU59,IF(AND($N60=1,AU$9&gt;$B$9),"",IF(AND($N60=1,AU$9&lt;=$B$9),LOOKUP(AU$9,$A$12:$A$111,$B$12:$B$111),IF(AND($I60=-1,AV$9=$Q59),"",IF($I60=-1,AV59,IF(AND($I60=1,AT$9=$Q59),$K60,IF($I60=1,AU59,""))))))))</f>
        <v/>
      </c>
      <c r="AV60" t="str">
        <f ca="1">IF($E59="","",IF($G60="",AV59,IF(AND($N60=1,AV$9&gt;$B$9),"",IF(AND($N60=1,AV$9&lt;=$B$9),LOOKUP(AV$9,$A$12:$A$111,$B$12:$B$111),IF(AND($I60=-1,AW$9=$Q59),"",IF($I60=-1,AW59,IF(AND($I60=1,AU$9=$Q59),$K60,IF($I60=1,AV59,""))))))))</f>
        <v/>
      </c>
      <c r="AW60" t="str">
        <f ca="1">IF($E59="","",IF($G60="",AW59,IF(AND($N60=1,AW$9&gt;$B$9),"",IF(AND($N60=1,AW$9&lt;=$B$9),LOOKUP(AW$9,$A$12:$A$111,$B$12:$B$111),IF(AND($I60=-1,AX$9=$Q59),"",IF($I60=-1,AX59,IF(AND($I60=1,AV$9=$Q59),$K60,IF($I60=1,AW59,""))))))))</f>
        <v/>
      </c>
      <c r="AX60" t="str">
        <f ca="1">IF($E59="","",IF($G60="",AX59,IF(AND($N60=1,AX$9&gt;$B$9),"",IF(AND($N60=1,AX$9&lt;=$B$9),LOOKUP(AX$9,$A$12:$A$111,$B$12:$B$111),IF(AND($I60=-1,AY$9=$Q59),"",IF($I60=-1,AY59,IF(AND($I60=1,AW$9=$Q59),$K60,IF($I60=1,AX59,""))))))))</f>
        <v/>
      </c>
      <c r="AY60" t="str">
        <f ca="1">IF($E59="","",IF($G60="",AY59,IF(AND($N60=1,AY$9&gt;$B$9),"",IF(AND($N60=1,AY$9&lt;=$B$9),LOOKUP(AY$9,$A$12:$A$111,$B$12:$B$111),IF(AND($I60=-1,AZ$9=$Q59),"",IF($I60=-1,AZ59,IF(AND($I60=1,AX$9=$Q59),$K60,IF($I60=1,AY59,""))))))))</f>
        <v/>
      </c>
      <c r="AZ60" t="str">
        <f ca="1">IF($E59="","",IF($G60="",AZ59,IF(AND($N60=1,AZ$9&gt;$B$9),"",IF(AND($N60=1,AZ$9&lt;=$B$9),LOOKUP(AZ$9,$A$12:$A$111,$B$12:$B$111),IF(AND($I60=-1,BA$9=$Q59),"",IF($I60=-1,BA59,IF(AND($I60=1,AY$9=$Q59),$K60,IF($I60=1,AZ59,""))))))))</f>
        <v/>
      </c>
      <c r="BA60" t="str">
        <f ca="1">IF($E59="","",IF($G60="",BA59,IF(AND($N60=1,BA$9&gt;$B$9),"",IF(AND($N60=1,BA$9&lt;=$B$9),LOOKUP(BA$9,$A$12:$A$111,$B$12:$B$111),IF(AND($I60=-1,BB$9=$Q59),"",IF($I60=-1,BB59,IF(AND($I60=1,AZ$9=$Q59),$K60,IF($I60=1,BA59,""))))))))</f>
        <v/>
      </c>
      <c r="BB60" t="str">
        <f ca="1">IF($E59="","",IF($G60="",BB59,IF(AND($N60=1,BB$9&gt;$B$9),"",IF(AND($N60=1,BB$9&lt;=$B$9),LOOKUP(BB$9,$A$12:$A$111,$B$12:$B$111),IF(AND($I60=-1,BC$9=$Q59),"",IF($I60=-1,BC59,IF(AND($I60=1,BA$9=$Q59),$K60,IF($I60=1,BB59,""))))))))</f>
        <v/>
      </c>
      <c r="BC60" t="str">
        <f ca="1">IF($E59="","",IF($G60="",BC59,IF(AND($N60=1,BC$9&gt;$B$9),"",IF(AND($N60=1,BC$9&lt;=$B$9),LOOKUP(BC$9,$A$12:$A$111,$B$12:$B$111),IF(AND($I60=-1,BD$9=$Q59),"",IF($I60=-1,BD59,IF(AND($I60=1,BB$9=$Q59),$K60,IF($I60=1,BC59,""))))))))</f>
        <v/>
      </c>
      <c r="BD60" t="str">
        <f ca="1">IF($E59="","",IF($G60="",BD59,IF(AND($N60=1,BD$9&gt;$B$9),"",IF(AND($N60=1,BD$9&lt;=$B$9),LOOKUP(BD$9,$A$12:$A$111,$B$12:$B$111),IF(AND($I60=-1,BE$9=$Q59),"",IF($I60=-1,BE59,IF(AND($I60=1,BC$9=$Q59),$K60,IF($I60=1,BD59,""))))))))</f>
        <v/>
      </c>
      <c r="BE60" t="str">
        <f ca="1">IF($E59="","",IF($G60="",BE59,IF(AND($N60=1,BE$9&gt;$B$9),"",IF(AND($N60=1,BE$9&lt;=$B$9),LOOKUP(BE$9,$A$12:$A$111,$B$12:$B$111),IF(AND($I60=-1,BF$9=$Q59),"",IF($I60=-1,BF59,IF(AND($I60=1,BD$9=$Q59),$K60,IF($I60=1,BE59,""))))))))</f>
        <v/>
      </c>
      <c r="BF60" t="str">
        <f ca="1">IF($E59="","",IF($G60="",BF59,IF(AND($N60=1,BF$9&gt;$B$9),"",IF(AND($N60=1,BF$9&lt;=$B$9),LOOKUP(BF$9,$A$12:$A$111,$B$12:$B$111),IF(AND($I60=-1,BG$9=$Q59),"",IF($I60=-1,BG59,IF(AND($I60=1,BE$9=$Q59),$K60,IF($I60=1,BF59,""))))))))</f>
        <v/>
      </c>
      <c r="BG60" t="str">
        <f ca="1">IF($E59="","",IF($G60="",BG59,IF(AND($N60=1,BG$9&gt;$B$9),"",IF(AND($N60=1,BG$9&lt;=$B$9),LOOKUP(BG$9,$A$12:$A$111,$B$12:$B$111),IF(AND($I60=-1,BH$9=$Q59),"",IF($I60=-1,BH59,IF(AND($I60=1,BF$9=$Q59),$K60,IF($I60=1,BG59,""))))))))</f>
        <v/>
      </c>
      <c r="BH60" t="str">
        <f ca="1">IF($E59="","",IF($G60="",BH59,IF(AND($N60=1,BH$9&gt;$B$9),"",IF(AND($N60=1,BH$9&lt;=$B$9),LOOKUP(BH$9,$A$12:$A$111,$B$12:$B$111),IF(AND($I60=-1,BI$9=$Q59),"",IF($I60=-1,BI59,IF(AND($I60=1,BG$9=$Q59),$K60,IF($I60=1,BH59,""))))))))</f>
        <v/>
      </c>
      <c r="BI60" t="str">
        <f ca="1">IF($E59="","",IF($G60="",BI59,IF(AND($N60=1,BI$9&gt;$B$9),"",IF(AND($N60=1,BI$9&lt;=$B$9),LOOKUP(BI$9,$A$12:$A$111,$B$12:$B$111),IF(AND($I60=-1,BJ$9=$Q59),"",IF($I60=-1,BJ59,IF(AND($I60=1,BH$9=$Q59),$K60,IF($I60=1,BI59,""))))))))</f>
        <v/>
      </c>
      <c r="BJ60" t="str">
        <f ca="1">IF($E59="","",IF($G60="",BJ59,IF(AND($N60=1,BJ$9&gt;$B$9),"",IF(AND($N60=1,BJ$9&lt;=$B$9),LOOKUP(BJ$9,$A$12:$A$111,$B$12:$B$111),IF(AND($I60=-1,BK$9=$Q59),"",IF($I60=-1,BK59,IF(AND($I60=1,BI$9=$Q59),$K60,IF($I60=1,BJ59,""))))))))</f>
        <v/>
      </c>
      <c r="BK60" t="str">
        <f ca="1">IF($E59="","",IF($G60="",BK59,IF(AND($N60=1,BK$9&gt;$B$9),"",IF(AND($N60=1,BK$9&lt;=$B$9),LOOKUP(BK$9,$A$12:$A$111,$B$12:$B$111),IF(AND($I60=-1,BL$9=$Q59),"",IF($I60=-1,BL59,IF(AND($I60=1,BJ$9=$Q59),$K60,IF($I60=1,BK59,""))))))))</f>
        <v/>
      </c>
      <c r="BL60" t="str">
        <f ca="1">IF($E59="","",IF($G60="",BL59,IF(AND($N60=1,BL$9&gt;$B$9),"",IF(AND($N60=1,BL$9&lt;=$B$9),LOOKUP(BL$9,$A$12:$A$111,$B$12:$B$111),IF(AND($I60=-1,BM$9=$Q59),"",IF($I60=-1,BM59,IF(AND($I60=1,BK$9=$Q59),$K60,IF($I60=1,BL59,""))))))))</f>
        <v/>
      </c>
      <c r="BM60" t="str">
        <f ca="1">IF($E59="","",IF($G60="",BM59,IF(AND($N60=1,BM$9&gt;$B$9),"",IF(AND($N60=1,BM$9&lt;=$B$9),LOOKUP(BM$9,$A$12:$A$111,$B$12:$B$111),IF(AND($I60=-1,BN$9=$Q59),"",IF($I60=-1,BN59,IF(AND($I60=1,BL$9=$Q59),$K60,IF($I60=1,BM59,""))))))))</f>
        <v/>
      </c>
      <c r="BN60" t="str">
        <f ca="1">IF($E59="","",IF($G60="",BN59,IF(AND($N60=1,BN$9&gt;$B$9),"",IF(AND($N60=1,BN$9&lt;=$B$9),LOOKUP(BN$9,$A$12:$A$111,$B$12:$B$111),IF(AND($I60=-1,BO$9=$Q59),"",IF($I60=-1,BO59,IF(AND($I60=1,BM$9=$Q59),$K60,IF($I60=1,BN59,""))))))))</f>
        <v/>
      </c>
      <c r="BO60" t="str">
        <f ca="1">IF($E59="","",IF($G60="",BO59,IF(AND($N60=1,BO$9&gt;$B$9),"",IF(AND($N60=1,BO$9&lt;=$B$9),LOOKUP(BO$9,$A$12:$A$111,$B$12:$B$111),IF(AND($I60=-1,BP$9=$Q59),"",IF($I60=-1,BP59,IF(AND($I60=1,BN$9=$Q59),$K60,IF($I60=1,BO59,""))))))))</f>
        <v/>
      </c>
    </row>
    <row r="61" spans="4:67" x14ac:dyDescent="0.25">
      <c r="D61" s="4">
        <v>51</v>
      </c>
      <c r="E61" s="1">
        <f t="shared" ca="1" si="2"/>
        <v>6</v>
      </c>
      <c r="G61" t="str">
        <f ca="1">IF(E60="","",IF($B$3=Refs!$B$17,RevLab!F61,IF(AND(B$3="Last",H60="Zero"),G60,IF(B$3="Last",H60,IF(B$3="2nd last","",IF(AND(B$3="Opposite",H60="Zero"),G60,IF(AND(B$3="Opposite",H60="Red"),"Black",IF(AND(B$3="Opposite",H60="Black"),"Red",IF(AND(B$3="Opposite",H60="Odd"),"Even",IF(AND(B$3="Opposite",H60="Even"),"Odd",IF(AND(B$3="Opposite",H60="High"),"Low",IF(AND(B$3="Opposite",H60="Low"),"High",IF(COUNTIF(Refs!$E$5:$I$6,B$3)=1,RevLab!B$3,"")))))))))))))</f>
        <v>Low</v>
      </c>
      <c r="H61" t="str">
        <f ca="1">IF(E61="","",IF(B$2="Red/Black",LOOKUP(E61,Refs!D:D,Refs!F:F),IF(B$2="High/Low",LOOKUP(E61,Refs!D:D,Refs!H:H),IF(B$2="Odd/Even",LOOKUP(E61,Refs!D:D,Refs!J:J),""))))</f>
        <v>Low</v>
      </c>
      <c r="I61">
        <f t="shared" ca="1" si="3"/>
        <v>1</v>
      </c>
      <c r="J61">
        <f ca="1">IF(E60="","",IF(G61="","",IF(AND(Q60&gt;1,O60+P60&gt;=$B$4),$B$4,IF(Q60=1,O60,O60+P60))))</f>
        <v>6</v>
      </c>
      <c r="K61">
        <f t="shared" ca="1" si="4"/>
        <v>6</v>
      </c>
      <c r="L61">
        <f t="shared" ca="1" si="5"/>
        <v>-35</v>
      </c>
      <c r="M61">
        <f t="shared" ca="1" si="6"/>
        <v>14</v>
      </c>
      <c r="N61">
        <f ca="1">IF(E60="","",IF(OR(AND($A$6="Yes",$M61&gt;$M60),AND($A$8="Yes",$O60+$P60&gt;=$B$4),AND($Q60&lt;=2,$I61=-1)),1,0))</f>
        <v>0</v>
      </c>
      <c r="O61">
        <f ca="1">IF(E61="","",R61)</f>
        <v>1</v>
      </c>
      <c r="P61">
        <f ca="1">IF(E61="","",MAX(R61:DM61))</f>
        <v>6</v>
      </c>
      <c r="Q61" s="2">
        <f ca="1">IF(E61="","",COUNTIF(R61:DM61,"&gt;0"))</f>
        <v>6</v>
      </c>
      <c r="R61" s="4">
        <f ca="1">IF(E60="","",IF($G61="",R60,IF($N61=1,LOOKUP(R$9,$A$12:$A$111,$B$12:$B$111),IF(AND($I61=-1,S$9=$Q60),"",IF($I61=-1,S60,IF($I61=1,R60))))))</f>
        <v>1</v>
      </c>
      <c r="S61">
        <f ca="1">IF($E60="","",IF($G61="",S60,IF(AND($N61=1,S$9&gt;$B$9),"",IF(AND($N61=1,S$9&lt;=$B$9),LOOKUP(S$9,$A$12:$A$111,$B$12:$B$111),IF(AND($I61=-1,T$9=$Q60),"",IF($I61=-1,T60,IF(AND($I61=1,R$9=$Q60),$K61,IF($I61=1,S60,""))))))))</f>
        <v>2</v>
      </c>
      <c r="T61">
        <f ca="1">IF($E60="","",IF($G61="",T60,IF(AND($N61=1,T$9&gt;$B$9),"",IF(AND($N61=1,T$9&lt;=$B$9),LOOKUP(T$9,$A$12:$A$111,$B$12:$B$111),IF(AND($I61=-1,U$9=$Q60),"",IF($I61=-1,U60,IF(AND($I61=1,S$9=$Q60),$K61,IF($I61=1,T60,""))))))))</f>
        <v>3</v>
      </c>
      <c r="U61">
        <f ca="1">IF($E60="","",IF($G61="",U60,IF(AND($N61=1,U$9&gt;$B$9),"",IF(AND($N61=1,U$9&lt;=$B$9),LOOKUP(U$9,$A$12:$A$111,$B$12:$B$111),IF(AND($I61=-1,V$9=$Q60),"",IF($I61=-1,V60,IF(AND($I61=1,T$9=$Q60),$K61,IF($I61=1,U60,""))))))))</f>
        <v>4</v>
      </c>
      <c r="V61">
        <f ca="1">IF($E60="","",IF($G61="",V60,IF(AND($N61=1,V$9&gt;$B$9),"",IF(AND($N61=1,V$9&lt;=$B$9),LOOKUP(V$9,$A$12:$A$111,$B$12:$B$111),IF(AND($I61=-1,W$9=$Q60),"",IF($I61=-1,W60,IF(AND($I61=1,U$9=$Q60),$K61,IF($I61=1,V60,""))))))))</f>
        <v>5</v>
      </c>
      <c r="W61">
        <f ca="1">IF($E60="","",IF($G61="",W60,IF(AND($N61=1,W$9&gt;$B$9),"",IF(AND($N61=1,W$9&lt;=$B$9),LOOKUP(W$9,$A$12:$A$111,$B$12:$B$111),IF(AND($I61=-1,X$9=$Q60),"",IF($I61=-1,X60,IF(AND($I61=1,V$9=$Q60),$K61,IF($I61=1,W60,""))))))))</f>
        <v>6</v>
      </c>
      <c r="X61" t="str">
        <f ca="1">IF($E60="","",IF($G61="",X60,IF(AND($N61=1,X$9&gt;$B$9),"",IF(AND($N61=1,X$9&lt;=$B$9),LOOKUP(X$9,$A$12:$A$111,$B$12:$B$111),IF(AND($I61=-1,Y$9=$Q60),"",IF($I61=-1,Y60,IF(AND($I61=1,W$9=$Q60),$K61,IF($I61=1,X60,""))))))))</f>
        <v/>
      </c>
      <c r="Y61" t="str">
        <f ca="1">IF($E60="","",IF($G61="",Y60,IF(AND($N61=1,Y$9&gt;$B$9),"",IF(AND($N61=1,Y$9&lt;=$B$9),LOOKUP(Y$9,$A$12:$A$111,$B$12:$B$111),IF(AND($I61=-1,Z$9=$Q60),"",IF($I61=-1,Z60,IF(AND($I61=1,X$9=$Q60),$K61,IF($I61=1,Y60,""))))))))</f>
        <v/>
      </c>
      <c r="Z61" t="str">
        <f ca="1">IF($E60="","",IF($G61="",Z60,IF(AND($N61=1,Z$9&gt;$B$9),"",IF(AND($N61=1,Z$9&lt;=$B$9),LOOKUP(Z$9,$A$12:$A$111,$B$12:$B$111),IF(AND($I61=-1,AA$9=$Q60),"",IF($I61=-1,AA60,IF(AND($I61=1,Y$9=$Q60),$K61,IF($I61=1,Z60,""))))))))</f>
        <v/>
      </c>
      <c r="AA61" t="str">
        <f ca="1">IF($E60="","",IF($G61="",AA60,IF(AND($N61=1,AA$9&gt;$B$9),"",IF(AND($N61=1,AA$9&lt;=$B$9),LOOKUP(AA$9,$A$12:$A$111,$B$12:$B$111),IF(AND($I61=-1,AB$9=$Q60),"",IF($I61=-1,AB60,IF(AND($I61=1,Z$9=$Q60),$K61,IF($I61=1,AA60,""))))))))</f>
        <v/>
      </c>
      <c r="AB61" t="str">
        <f ca="1">IF($E60="","",IF($G61="",AB60,IF(AND($N61=1,AB$9&gt;$B$9),"",IF(AND($N61=1,AB$9&lt;=$B$9),LOOKUP(AB$9,$A$12:$A$111,$B$12:$B$111),IF(AND($I61=-1,AC$9=$Q60),"",IF($I61=-1,AC60,IF(AND($I61=1,AA$9=$Q60),$K61,IF($I61=1,AB60,""))))))))</f>
        <v/>
      </c>
      <c r="AC61" t="str">
        <f ca="1">IF($E60="","",IF($G61="",AC60,IF(AND($N61=1,AC$9&gt;$B$9),"",IF(AND($N61=1,AC$9&lt;=$B$9),LOOKUP(AC$9,$A$12:$A$111,$B$12:$B$111),IF(AND($I61=-1,AD$9=$Q60),"",IF($I61=-1,AD60,IF(AND($I61=1,AB$9=$Q60),$K61,IF($I61=1,AC60,""))))))))</f>
        <v/>
      </c>
      <c r="AD61" t="str">
        <f ca="1">IF($E60="","",IF($G61="",AD60,IF(AND($N61=1,AD$9&gt;$B$9),"",IF(AND($N61=1,AD$9&lt;=$B$9),LOOKUP(AD$9,$A$12:$A$111,$B$12:$B$111),IF(AND($I61=-1,AE$9=$Q60),"",IF($I61=-1,AE60,IF(AND($I61=1,AC$9=$Q60),$K61,IF($I61=1,AD60,""))))))))</f>
        <v/>
      </c>
      <c r="AE61" t="str">
        <f ca="1">IF($E60="","",IF($G61="",AE60,IF(AND($N61=1,AE$9&gt;$B$9),"",IF(AND($N61=1,AE$9&lt;=$B$9),LOOKUP(AE$9,$A$12:$A$111,$B$12:$B$111),IF(AND($I61=-1,AF$9=$Q60),"",IF($I61=-1,AF60,IF(AND($I61=1,AD$9=$Q60),$K61,IF($I61=1,AE60,""))))))))</f>
        <v/>
      </c>
      <c r="AF61" t="str">
        <f ca="1">IF($E60="","",IF($G61="",AF60,IF(AND($N61=1,AF$9&gt;$B$9),"",IF(AND($N61=1,AF$9&lt;=$B$9),LOOKUP(AF$9,$A$12:$A$111,$B$12:$B$111),IF(AND($I61=-1,AG$9=$Q60),"",IF($I61=-1,AG60,IF(AND($I61=1,AE$9=$Q60),$K61,IF($I61=1,AF60,""))))))))</f>
        <v/>
      </c>
      <c r="AG61" t="str">
        <f ca="1">IF($E60="","",IF($G61="",AG60,IF(AND($N61=1,AG$9&gt;$B$9),"",IF(AND($N61=1,AG$9&lt;=$B$9),LOOKUP(AG$9,$A$12:$A$111,$B$12:$B$111),IF(AND($I61=-1,AH$9=$Q60),"",IF($I61=-1,AH60,IF(AND($I61=1,AF$9=$Q60),$K61,IF($I61=1,AG60,""))))))))</f>
        <v/>
      </c>
      <c r="AH61" t="str">
        <f ca="1">IF($E60="","",IF($G61="",AH60,IF(AND($N61=1,AH$9&gt;$B$9),"",IF(AND($N61=1,AH$9&lt;=$B$9),LOOKUP(AH$9,$A$12:$A$111,$B$12:$B$111),IF(AND($I61=-1,AI$9=$Q60),"",IF($I61=-1,AI60,IF(AND($I61=1,AG$9=$Q60),$K61,IF($I61=1,AH60,""))))))))</f>
        <v/>
      </c>
      <c r="AI61" t="str">
        <f ca="1">IF($E60="","",IF($G61="",AI60,IF(AND($N61=1,AI$9&gt;$B$9),"",IF(AND($N61=1,AI$9&lt;=$B$9),LOOKUP(AI$9,$A$12:$A$111,$B$12:$B$111),IF(AND($I61=-1,AJ$9=$Q60),"",IF($I61=-1,AJ60,IF(AND($I61=1,AH$9=$Q60),$K61,IF($I61=1,AI60,""))))))))</f>
        <v/>
      </c>
      <c r="AJ61" t="str">
        <f ca="1">IF($E60="","",IF($G61="",AJ60,IF(AND($N61=1,AJ$9&gt;$B$9),"",IF(AND($N61=1,AJ$9&lt;=$B$9),LOOKUP(AJ$9,$A$12:$A$111,$B$12:$B$111),IF(AND($I61=-1,AK$9=$Q60),"",IF($I61=-1,AK60,IF(AND($I61=1,AI$9=$Q60),$K61,IF($I61=1,AJ60,""))))))))</f>
        <v/>
      </c>
      <c r="AK61" t="str">
        <f ca="1">IF($E60="","",IF($G61="",AK60,IF(AND($N61=1,AK$9&gt;$B$9),"",IF(AND($N61=1,AK$9&lt;=$B$9),LOOKUP(AK$9,$A$12:$A$111,$B$12:$B$111),IF(AND($I61=-1,AL$9=$Q60),"",IF($I61=-1,AL60,IF(AND($I61=1,AJ$9=$Q60),$K61,IF($I61=1,AK60,""))))))))</f>
        <v/>
      </c>
      <c r="AL61" t="str">
        <f ca="1">IF($E60="","",IF($G61="",AL60,IF(AND($N61=1,AL$9&gt;$B$9),"",IF(AND($N61=1,AL$9&lt;=$B$9),LOOKUP(AL$9,$A$12:$A$111,$B$12:$B$111),IF(AND($I61=-1,AM$9=$Q60),"",IF($I61=-1,AM60,IF(AND($I61=1,AK$9=$Q60),$K61,IF($I61=1,AL60,""))))))))</f>
        <v/>
      </c>
      <c r="AM61" t="str">
        <f ca="1">IF($E60="","",IF($G61="",AM60,IF(AND($N61=1,AM$9&gt;$B$9),"",IF(AND($N61=1,AM$9&lt;=$B$9),LOOKUP(AM$9,$A$12:$A$111,$B$12:$B$111),IF(AND($I61=-1,AN$9=$Q60),"",IF($I61=-1,AN60,IF(AND($I61=1,AL$9=$Q60),$K61,IF($I61=1,AM60,""))))))))</f>
        <v/>
      </c>
      <c r="AN61" t="str">
        <f ca="1">IF($E60="","",IF($G61="",AN60,IF(AND($N61=1,AN$9&gt;$B$9),"",IF(AND($N61=1,AN$9&lt;=$B$9),LOOKUP(AN$9,$A$12:$A$111,$B$12:$B$111),IF(AND($I61=-1,AO$9=$Q60),"",IF($I61=-1,AO60,IF(AND($I61=1,AM$9=$Q60),$K61,IF($I61=1,AN60,""))))))))</f>
        <v/>
      </c>
      <c r="AO61" t="str">
        <f ca="1">IF($E60="","",IF($G61="",AO60,IF(AND($N61=1,AO$9&gt;$B$9),"",IF(AND($N61=1,AO$9&lt;=$B$9),LOOKUP(AO$9,$A$12:$A$111,$B$12:$B$111),IF(AND($I61=-1,AP$9=$Q60),"",IF($I61=-1,AP60,IF(AND($I61=1,AN$9=$Q60),$K61,IF($I61=1,AO60,""))))))))</f>
        <v/>
      </c>
      <c r="AP61" t="str">
        <f ca="1">IF($E60="","",IF($G61="",AP60,IF(AND($N61=1,AP$9&gt;$B$9),"",IF(AND($N61=1,AP$9&lt;=$B$9),LOOKUP(AP$9,$A$12:$A$111,$B$12:$B$111),IF(AND($I61=-1,AQ$9=$Q60),"",IF($I61=-1,AQ60,IF(AND($I61=1,AO$9=$Q60),$K61,IF($I61=1,AP60,""))))))))</f>
        <v/>
      </c>
      <c r="AQ61" t="str">
        <f ca="1">IF($E60="","",IF($G61="",AQ60,IF(AND($N61=1,AQ$9&gt;$B$9),"",IF(AND($N61=1,AQ$9&lt;=$B$9),LOOKUP(AQ$9,$A$12:$A$111,$B$12:$B$111),IF(AND($I61=-1,AR$9=$Q60),"",IF($I61=-1,AR60,IF(AND($I61=1,AP$9=$Q60),$K61,IF($I61=1,AQ60,""))))))))</f>
        <v/>
      </c>
      <c r="AR61" t="str">
        <f ca="1">IF($E60="","",IF($G61="",AR60,IF(AND($N61=1,AR$9&gt;$B$9),"",IF(AND($N61=1,AR$9&lt;=$B$9),LOOKUP(AR$9,$A$12:$A$111,$B$12:$B$111),IF(AND($I61=-1,AS$9=$Q60),"",IF($I61=-1,AS60,IF(AND($I61=1,AQ$9=$Q60),$K61,IF($I61=1,AR60,""))))))))</f>
        <v/>
      </c>
      <c r="AS61" t="str">
        <f ca="1">IF($E60="","",IF($G61="",AS60,IF(AND($N61=1,AS$9&gt;$B$9),"",IF(AND($N61=1,AS$9&lt;=$B$9),LOOKUP(AS$9,$A$12:$A$111,$B$12:$B$111),IF(AND($I61=-1,AT$9=$Q60),"",IF($I61=-1,AT60,IF(AND($I61=1,AR$9=$Q60),$K61,IF($I61=1,AS60,""))))))))</f>
        <v/>
      </c>
      <c r="AT61" t="str">
        <f ca="1">IF($E60="","",IF($G61="",AT60,IF(AND($N61=1,AT$9&gt;$B$9),"",IF(AND($N61=1,AT$9&lt;=$B$9),LOOKUP(AT$9,$A$12:$A$111,$B$12:$B$111),IF(AND($I61=-1,AU$9=$Q60),"",IF($I61=-1,AU60,IF(AND($I61=1,AS$9=$Q60),$K61,IF($I61=1,AT60,""))))))))</f>
        <v/>
      </c>
      <c r="AU61" t="str">
        <f ca="1">IF($E60="","",IF($G61="",AU60,IF(AND($N61=1,AU$9&gt;$B$9),"",IF(AND($N61=1,AU$9&lt;=$B$9),LOOKUP(AU$9,$A$12:$A$111,$B$12:$B$111),IF(AND($I61=-1,AV$9=$Q60),"",IF($I61=-1,AV60,IF(AND($I61=1,AT$9=$Q60),$K61,IF($I61=1,AU60,""))))))))</f>
        <v/>
      </c>
      <c r="AV61" t="str">
        <f ca="1">IF($E60="","",IF($G61="",AV60,IF(AND($N61=1,AV$9&gt;$B$9),"",IF(AND($N61=1,AV$9&lt;=$B$9),LOOKUP(AV$9,$A$12:$A$111,$B$12:$B$111),IF(AND($I61=-1,AW$9=$Q60),"",IF($I61=-1,AW60,IF(AND($I61=1,AU$9=$Q60),$K61,IF($I61=1,AV60,""))))))))</f>
        <v/>
      </c>
      <c r="AW61" t="str">
        <f ca="1">IF($E60="","",IF($G61="",AW60,IF(AND($N61=1,AW$9&gt;$B$9),"",IF(AND($N61=1,AW$9&lt;=$B$9),LOOKUP(AW$9,$A$12:$A$111,$B$12:$B$111),IF(AND($I61=-1,AX$9=$Q60),"",IF($I61=-1,AX60,IF(AND($I61=1,AV$9=$Q60),$K61,IF($I61=1,AW60,""))))))))</f>
        <v/>
      </c>
      <c r="AX61" t="str">
        <f ca="1">IF($E60="","",IF($G61="",AX60,IF(AND($N61=1,AX$9&gt;$B$9),"",IF(AND($N61=1,AX$9&lt;=$B$9),LOOKUP(AX$9,$A$12:$A$111,$B$12:$B$111),IF(AND($I61=-1,AY$9=$Q60),"",IF($I61=-1,AY60,IF(AND($I61=1,AW$9=$Q60),$K61,IF($I61=1,AX60,""))))))))</f>
        <v/>
      </c>
      <c r="AY61" t="str">
        <f ca="1">IF($E60="","",IF($G61="",AY60,IF(AND($N61=1,AY$9&gt;$B$9),"",IF(AND($N61=1,AY$9&lt;=$B$9),LOOKUP(AY$9,$A$12:$A$111,$B$12:$B$111),IF(AND($I61=-1,AZ$9=$Q60),"",IF($I61=-1,AZ60,IF(AND($I61=1,AX$9=$Q60),$K61,IF($I61=1,AY60,""))))))))</f>
        <v/>
      </c>
      <c r="AZ61" t="str">
        <f ca="1">IF($E60="","",IF($G61="",AZ60,IF(AND($N61=1,AZ$9&gt;$B$9),"",IF(AND($N61=1,AZ$9&lt;=$B$9),LOOKUP(AZ$9,$A$12:$A$111,$B$12:$B$111),IF(AND($I61=-1,BA$9=$Q60),"",IF($I61=-1,BA60,IF(AND($I61=1,AY$9=$Q60),$K61,IF($I61=1,AZ60,""))))))))</f>
        <v/>
      </c>
      <c r="BA61" t="str">
        <f ca="1">IF($E60="","",IF($G61="",BA60,IF(AND($N61=1,BA$9&gt;$B$9),"",IF(AND($N61=1,BA$9&lt;=$B$9),LOOKUP(BA$9,$A$12:$A$111,$B$12:$B$111),IF(AND($I61=-1,BB$9=$Q60),"",IF($I61=-1,BB60,IF(AND($I61=1,AZ$9=$Q60),$K61,IF($I61=1,BA60,""))))))))</f>
        <v/>
      </c>
      <c r="BB61" t="str">
        <f ca="1">IF($E60="","",IF($G61="",BB60,IF(AND($N61=1,BB$9&gt;$B$9),"",IF(AND($N61=1,BB$9&lt;=$B$9),LOOKUP(BB$9,$A$12:$A$111,$B$12:$B$111),IF(AND($I61=-1,BC$9=$Q60),"",IF($I61=-1,BC60,IF(AND($I61=1,BA$9=$Q60),$K61,IF($I61=1,BB60,""))))))))</f>
        <v/>
      </c>
      <c r="BC61" t="str">
        <f ca="1">IF($E60="","",IF($G61="",BC60,IF(AND($N61=1,BC$9&gt;$B$9),"",IF(AND($N61=1,BC$9&lt;=$B$9),LOOKUP(BC$9,$A$12:$A$111,$B$12:$B$111),IF(AND($I61=-1,BD$9=$Q60),"",IF($I61=-1,BD60,IF(AND($I61=1,BB$9=$Q60),$K61,IF($I61=1,BC60,""))))))))</f>
        <v/>
      </c>
      <c r="BD61" t="str">
        <f ca="1">IF($E60="","",IF($G61="",BD60,IF(AND($N61=1,BD$9&gt;$B$9),"",IF(AND($N61=1,BD$9&lt;=$B$9),LOOKUP(BD$9,$A$12:$A$111,$B$12:$B$111),IF(AND($I61=-1,BE$9=$Q60),"",IF($I61=-1,BE60,IF(AND($I61=1,BC$9=$Q60),$K61,IF($I61=1,BD60,""))))))))</f>
        <v/>
      </c>
      <c r="BE61" t="str">
        <f ca="1">IF($E60="","",IF($G61="",BE60,IF(AND($N61=1,BE$9&gt;$B$9),"",IF(AND($N61=1,BE$9&lt;=$B$9),LOOKUP(BE$9,$A$12:$A$111,$B$12:$B$111),IF(AND($I61=-1,BF$9=$Q60),"",IF($I61=-1,BF60,IF(AND($I61=1,BD$9=$Q60),$K61,IF($I61=1,BE60,""))))))))</f>
        <v/>
      </c>
      <c r="BF61" t="str">
        <f ca="1">IF($E60="","",IF($G61="",BF60,IF(AND($N61=1,BF$9&gt;$B$9),"",IF(AND($N61=1,BF$9&lt;=$B$9),LOOKUP(BF$9,$A$12:$A$111,$B$12:$B$111),IF(AND($I61=-1,BG$9=$Q60),"",IF($I61=-1,BG60,IF(AND($I61=1,BE$9=$Q60),$K61,IF($I61=1,BF60,""))))))))</f>
        <v/>
      </c>
      <c r="BG61" t="str">
        <f ca="1">IF($E60="","",IF($G61="",BG60,IF(AND($N61=1,BG$9&gt;$B$9),"",IF(AND($N61=1,BG$9&lt;=$B$9),LOOKUP(BG$9,$A$12:$A$111,$B$12:$B$111),IF(AND($I61=-1,BH$9=$Q60),"",IF($I61=-1,BH60,IF(AND($I61=1,BF$9=$Q60),$K61,IF($I61=1,BG60,""))))))))</f>
        <v/>
      </c>
      <c r="BH61" t="str">
        <f ca="1">IF($E60="","",IF($G61="",BH60,IF(AND($N61=1,BH$9&gt;$B$9),"",IF(AND($N61=1,BH$9&lt;=$B$9),LOOKUP(BH$9,$A$12:$A$111,$B$12:$B$111),IF(AND($I61=-1,BI$9=$Q60),"",IF($I61=-1,BI60,IF(AND($I61=1,BG$9=$Q60),$K61,IF($I61=1,BH60,""))))))))</f>
        <v/>
      </c>
      <c r="BI61" t="str">
        <f ca="1">IF($E60="","",IF($G61="",BI60,IF(AND($N61=1,BI$9&gt;$B$9),"",IF(AND($N61=1,BI$9&lt;=$B$9),LOOKUP(BI$9,$A$12:$A$111,$B$12:$B$111),IF(AND($I61=-1,BJ$9=$Q60),"",IF($I61=-1,BJ60,IF(AND($I61=1,BH$9=$Q60),$K61,IF($I61=1,BI60,""))))))))</f>
        <v/>
      </c>
      <c r="BJ61" t="str">
        <f ca="1">IF($E60="","",IF($G61="",BJ60,IF(AND($N61=1,BJ$9&gt;$B$9),"",IF(AND($N61=1,BJ$9&lt;=$B$9),LOOKUP(BJ$9,$A$12:$A$111,$B$12:$B$111),IF(AND($I61=-1,BK$9=$Q60),"",IF($I61=-1,BK60,IF(AND($I61=1,BI$9=$Q60),$K61,IF($I61=1,BJ60,""))))))))</f>
        <v/>
      </c>
      <c r="BK61" t="str">
        <f ca="1">IF($E60="","",IF($G61="",BK60,IF(AND($N61=1,BK$9&gt;$B$9),"",IF(AND($N61=1,BK$9&lt;=$B$9),LOOKUP(BK$9,$A$12:$A$111,$B$12:$B$111),IF(AND($I61=-1,BL$9=$Q60),"",IF($I61=-1,BL60,IF(AND($I61=1,BJ$9=$Q60),$K61,IF($I61=1,BK60,""))))))))</f>
        <v/>
      </c>
      <c r="BL61" t="str">
        <f ca="1">IF($E60="","",IF($G61="",BL60,IF(AND($N61=1,BL$9&gt;$B$9),"",IF(AND($N61=1,BL$9&lt;=$B$9),LOOKUP(BL$9,$A$12:$A$111,$B$12:$B$111),IF(AND($I61=-1,BM$9=$Q60),"",IF($I61=-1,BM60,IF(AND($I61=1,BK$9=$Q60),$K61,IF($I61=1,BL60,""))))))))</f>
        <v/>
      </c>
      <c r="BM61" t="str">
        <f ca="1">IF($E60="","",IF($G61="",BM60,IF(AND($N61=1,BM$9&gt;$B$9),"",IF(AND($N61=1,BM$9&lt;=$B$9),LOOKUP(BM$9,$A$12:$A$111,$B$12:$B$111),IF(AND($I61=-1,BN$9=$Q60),"",IF($I61=-1,BN60,IF(AND($I61=1,BL$9=$Q60),$K61,IF($I61=1,BM60,""))))))))</f>
        <v/>
      </c>
      <c r="BN61" t="str">
        <f ca="1">IF($E60="","",IF($G61="",BN60,IF(AND($N61=1,BN$9&gt;$B$9),"",IF(AND($N61=1,BN$9&lt;=$B$9),LOOKUP(BN$9,$A$12:$A$111,$B$12:$B$111),IF(AND($I61=-1,BO$9=$Q60),"",IF($I61=-1,BO60,IF(AND($I61=1,BM$9=$Q60),$K61,IF($I61=1,BN60,""))))))))</f>
        <v/>
      </c>
      <c r="BO61" t="str">
        <f ca="1">IF($E60="","",IF($G61="",BO60,IF(AND($N61=1,BO$9&gt;$B$9),"",IF(AND($N61=1,BO$9&lt;=$B$9),LOOKUP(BO$9,$A$12:$A$111,$B$12:$B$111),IF(AND($I61=-1,BP$9=$Q60),"",IF($I61=-1,BP60,IF(AND($I61=1,BN$9=$Q60),$K61,IF($I61=1,BO60,""))))))))</f>
        <v/>
      </c>
    </row>
    <row r="62" spans="4:67" x14ac:dyDescent="0.25">
      <c r="D62" s="4">
        <v>52</v>
      </c>
      <c r="E62" s="1">
        <f t="shared" ca="1" si="2"/>
        <v>8</v>
      </c>
      <c r="G62" t="str">
        <f ca="1">IF(E61="","",IF($B$3=Refs!$B$17,RevLab!F62,IF(AND(B$3="Last",H61="Zero"),G61,IF(B$3="Last",H61,IF(B$3="2nd last","",IF(AND(B$3="Opposite",H61="Zero"),G61,IF(AND(B$3="Opposite",H61="Red"),"Black",IF(AND(B$3="Opposite",H61="Black"),"Red",IF(AND(B$3="Opposite",H61="Odd"),"Even",IF(AND(B$3="Opposite",H61="Even"),"Odd",IF(AND(B$3="Opposite",H61="High"),"Low",IF(AND(B$3="Opposite",H61="Low"),"High",IF(COUNTIF(Refs!$E$5:$I$6,B$3)=1,RevLab!B$3,"")))))))))))))</f>
        <v>Low</v>
      </c>
      <c r="H62" t="str">
        <f ca="1">IF(E62="","",IF(B$2="Red/Black",LOOKUP(E62,Refs!D:D,Refs!F:F),IF(B$2="High/Low",LOOKUP(E62,Refs!D:D,Refs!H:H),IF(B$2="Odd/Even",LOOKUP(E62,Refs!D:D,Refs!J:J),""))))</f>
        <v>Low</v>
      </c>
      <c r="I62">
        <f t="shared" ca="1" si="3"/>
        <v>1</v>
      </c>
      <c r="J62">
        <f ca="1">IF(E61="","",IF(G62="","",IF(AND(Q61&gt;1,O61+P61&gt;=$B$4),$B$4,IF(Q61=1,O61,O61+P61))))</f>
        <v>7</v>
      </c>
      <c r="K62">
        <f t="shared" ca="1" si="4"/>
        <v>7</v>
      </c>
      <c r="L62">
        <f t="shared" ca="1" si="5"/>
        <v>-28</v>
      </c>
      <c r="M62">
        <f t="shared" ca="1" si="6"/>
        <v>14</v>
      </c>
      <c r="N62">
        <f ca="1">IF(E61="","",IF(OR(AND($A$6="Yes",$M62&gt;$M61),AND($A$8="Yes",$O61+$P61&gt;=$B$4),AND($Q61&lt;=2,$I62=-1)),1,0))</f>
        <v>0</v>
      </c>
      <c r="O62">
        <f ca="1">IF(E62="","",R62)</f>
        <v>1</v>
      </c>
      <c r="P62">
        <f ca="1">IF(E62="","",MAX(R62:DM62))</f>
        <v>7</v>
      </c>
      <c r="Q62" s="2">
        <f ca="1">IF(E62="","",COUNTIF(R62:DM62,"&gt;0"))</f>
        <v>7</v>
      </c>
      <c r="R62" s="4">
        <f ca="1">IF(E61="","",IF($G62="",R61,IF($N62=1,LOOKUP(R$9,$A$12:$A$111,$B$12:$B$111),IF(AND($I62=-1,S$9=$Q61),"",IF($I62=-1,S61,IF($I62=1,R61))))))</f>
        <v>1</v>
      </c>
      <c r="S62">
        <f ca="1">IF($E61="","",IF($G62="",S61,IF(AND($N62=1,S$9&gt;$B$9),"",IF(AND($N62=1,S$9&lt;=$B$9),LOOKUP(S$9,$A$12:$A$111,$B$12:$B$111),IF(AND($I62=-1,T$9=$Q61),"",IF($I62=-1,T61,IF(AND($I62=1,R$9=$Q61),$K62,IF($I62=1,S61,""))))))))</f>
        <v>2</v>
      </c>
      <c r="T62">
        <f ca="1">IF($E61="","",IF($G62="",T61,IF(AND($N62=1,T$9&gt;$B$9),"",IF(AND($N62=1,T$9&lt;=$B$9),LOOKUP(T$9,$A$12:$A$111,$B$12:$B$111),IF(AND($I62=-1,U$9=$Q61),"",IF($I62=-1,U61,IF(AND($I62=1,S$9=$Q61),$K62,IF($I62=1,T61,""))))))))</f>
        <v>3</v>
      </c>
      <c r="U62">
        <f ca="1">IF($E61="","",IF($G62="",U61,IF(AND($N62=1,U$9&gt;$B$9),"",IF(AND($N62=1,U$9&lt;=$B$9),LOOKUP(U$9,$A$12:$A$111,$B$12:$B$111),IF(AND($I62=-1,V$9=$Q61),"",IF($I62=-1,V61,IF(AND($I62=1,T$9=$Q61),$K62,IF($I62=1,U61,""))))))))</f>
        <v>4</v>
      </c>
      <c r="V62">
        <f ca="1">IF($E61="","",IF($G62="",V61,IF(AND($N62=1,V$9&gt;$B$9),"",IF(AND($N62=1,V$9&lt;=$B$9),LOOKUP(V$9,$A$12:$A$111,$B$12:$B$111),IF(AND($I62=-1,W$9=$Q61),"",IF($I62=-1,W61,IF(AND($I62=1,U$9=$Q61),$K62,IF($I62=1,V61,""))))))))</f>
        <v>5</v>
      </c>
      <c r="W62">
        <f ca="1">IF($E61="","",IF($G62="",W61,IF(AND($N62=1,W$9&gt;$B$9),"",IF(AND($N62=1,W$9&lt;=$B$9),LOOKUP(W$9,$A$12:$A$111,$B$12:$B$111),IF(AND($I62=-1,X$9=$Q61),"",IF($I62=-1,X61,IF(AND($I62=1,V$9=$Q61),$K62,IF($I62=1,W61,""))))))))</f>
        <v>6</v>
      </c>
      <c r="X62">
        <f ca="1">IF($E61="","",IF($G62="",X61,IF(AND($N62=1,X$9&gt;$B$9),"",IF(AND($N62=1,X$9&lt;=$B$9),LOOKUP(X$9,$A$12:$A$111,$B$12:$B$111),IF(AND($I62=-1,Y$9=$Q61),"",IF($I62=-1,Y61,IF(AND($I62=1,W$9=$Q61),$K62,IF($I62=1,X61,""))))))))</f>
        <v>7</v>
      </c>
      <c r="Y62" t="str">
        <f ca="1">IF($E61="","",IF($G62="",Y61,IF(AND($N62=1,Y$9&gt;$B$9),"",IF(AND($N62=1,Y$9&lt;=$B$9),LOOKUP(Y$9,$A$12:$A$111,$B$12:$B$111),IF(AND($I62=-1,Z$9=$Q61),"",IF($I62=-1,Z61,IF(AND($I62=1,X$9=$Q61),$K62,IF($I62=1,Y61,""))))))))</f>
        <v/>
      </c>
      <c r="Z62" t="str">
        <f ca="1">IF($E61="","",IF($G62="",Z61,IF(AND($N62=1,Z$9&gt;$B$9),"",IF(AND($N62=1,Z$9&lt;=$B$9),LOOKUP(Z$9,$A$12:$A$111,$B$12:$B$111),IF(AND($I62=-1,AA$9=$Q61),"",IF($I62=-1,AA61,IF(AND($I62=1,Y$9=$Q61),$K62,IF($I62=1,Z61,""))))))))</f>
        <v/>
      </c>
      <c r="AA62" t="str">
        <f ca="1">IF($E61="","",IF($G62="",AA61,IF(AND($N62=1,AA$9&gt;$B$9),"",IF(AND($N62=1,AA$9&lt;=$B$9),LOOKUP(AA$9,$A$12:$A$111,$B$12:$B$111),IF(AND($I62=-1,AB$9=$Q61),"",IF($I62=-1,AB61,IF(AND($I62=1,Z$9=$Q61),$K62,IF($I62=1,AA61,""))))))))</f>
        <v/>
      </c>
      <c r="AB62" t="str">
        <f ca="1">IF($E61="","",IF($G62="",AB61,IF(AND($N62=1,AB$9&gt;$B$9),"",IF(AND($N62=1,AB$9&lt;=$B$9),LOOKUP(AB$9,$A$12:$A$111,$B$12:$B$111),IF(AND($I62=-1,AC$9=$Q61),"",IF($I62=-1,AC61,IF(AND($I62=1,AA$9=$Q61),$K62,IF($I62=1,AB61,""))))))))</f>
        <v/>
      </c>
      <c r="AC62" t="str">
        <f ca="1">IF($E61="","",IF($G62="",AC61,IF(AND($N62=1,AC$9&gt;$B$9),"",IF(AND($N62=1,AC$9&lt;=$B$9),LOOKUP(AC$9,$A$12:$A$111,$B$12:$B$111),IF(AND($I62=-1,AD$9=$Q61),"",IF($I62=-1,AD61,IF(AND($I62=1,AB$9=$Q61),$K62,IF($I62=1,AC61,""))))))))</f>
        <v/>
      </c>
      <c r="AD62" t="str">
        <f ca="1">IF($E61="","",IF($G62="",AD61,IF(AND($N62=1,AD$9&gt;$B$9),"",IF(AND($N62=1,AD$9&lt;=$B$9),LOOKUP(AD$9,$A$12:$A$111,$B$12:$B$111),IF(AND($I62=-1,AE$9=$Q61),"",IF($I62=-1,AE61,IF(AND($I62=1,AC$9=$Q61),$K62,IF($I62=1,AD61,""))))))))</f>
        <v/>
      </c>
      <c r="AE62" t="str">
        <f ca="1">IF($E61="","",IF($G62="",AE61,IF(AND($N62=1,AE$9&gt;$B$9),"",IF(AND($N62=1,AE$9&lt;=$B$9),LOOKUP(AE$9,$A$12:$A$111,$B$12:$B$111),IF(AND($I62=-1,AF$9=$Q61),"",IF($I62=-1,AF61,IF(AND($I62=1,AD$9=$Q61),$K62,IF($I62=1,AE61,""))))))))</f>
        <v/>
      </c>
      <c r="AF62" t="str">
        <f ca="1">IF($E61="","",IF($G62="",AF61,IF(AND($N62=1,AF$9&gt;$B$9),"",IF(AND($N62=1,AF$9&lt;=$B$9),LOOKUP(AF$9,$A$12:$A$111,$B$12:$B$111),IF(AND($I62=-1,AG$9=$Q61),"",IF($I62=-1,AG61,IF(AND($I62=1,AE$9=$Q61),$K62,IF($I62=1,AF61,""))))))))</f>
        <v/>
      </c>
      <c r="AG62" t="str">
        <f ca="1">IF($E61="","",IF($G62="",AG61,IF(AND($N62=1,AG$9&gt;$B$9),"",IF(AND($N62=1,AG$9&lt;=$B$9),LOOKUP(AG$9,$A$12:$A$111,$B$12:$B$111),IF(AND($I62=-1,AH$9=$Q61),"",IF($I62=-1,AH61,IF(AND($I62=1,AF$9=$Q61),$K62,IF($I62=1,AG61,""))))))))</f>
        <v/>
      </c>
      <c r="AH62" t="str">
        <f ca="1">IF($E61="","",IF($G62="",AH61,IF(AND($N62=1,AH$9&gt;$B$9),"",IF(AND($N62=1,AH$9&lt;=$B$9),LOOKUP(AH$9,$A$12:$A$111,$B$12:$B$111),IF(AND($I62=-1,AI$9=$Q61),"",IF($I62=-1,AI61,IF(AND($I62=1,AG$9=$Q61),$K62,IF($I62=1,AH61,""))))))))</f>
        <v/>
      </c>
      <c r="AI62" t="str">
        <f ca="1">IF($E61="","",IF($G62="",AI61,IF(AND($N62=1,AI$9&gt;$B$9),"",IF(AND($N62=1,AI$9&lt;=$B$9),LOOKUP(AI$9,$A$12:$A$111,$B$12:$B$111),IF(AND($I62=-1,AJ$9=$Q61),"",IF($I62=-1,AJ61,IF(AND($I62=1,AH$9=$Q61),$K62,IF($I62=1,AI61,""))))))))</f>
        <v/>
      </c>
      <c r="AJ62" t="str">
        <f ca="1">IF($E61="","",IF($G62="",AJ61,IF(AND($N62=1,AJ$9&gt;$B$9),"",IF(AND($N62=1,AJ$9&lt;=$B$9),LOOKUP(AJ$9,$A$12:$A$111,$B$12:$B$111),IF(AND($I62=-1,AK$9=$Q61),"",IF($I62=-1,AK61,IF(AND($I62=1,AI$9=$Q61),$K62,IF($I62=1,AJ61,""))))))))</f>
        <v/>
      </c>
      <c r="AK62" t="str">
        <f ca="1">IF($E61="","",IF($G62="",AK61,IF(AND($N62=1,AK$9&gt;$B$9),"",IF(AND($N62=1,AK$9&lt;=$B$9),LOOKUP(AK$9,$A$12:$A$111,$B$12:$B$111),IF(AND($I62=-1,AL$9=$Q61),"",IF($I62=-1,AL61,IF(AND($I62=1,AJ$9=$Q61),$K62,IF($I62=1,AK61,""))))))))</f>
        <v/>
      </c>
      <c r="AL62" t="str">
        <f ca="1">IF($E61="","",IF($G62="",AL61,IF(AND($N62=1,AL$9&gt;$B$9),"",IF(AND($N62=1,AL$9&lt;=$B$9),LOOKUP(AL$9,$A$12:$A$111,$B$12:$B$111),IF(AND($I62=-1,AM$9=$Q61),"",IF($I62=-1,AM61,IF(AND($I62=1,AK$9=$Q61),$K62,IF($I62=1,AL61,""))))))))</f>
        <v/>
      </c>
      <c r="AM62" t="str">
        <f ca="1">IF($E61="","",IF($G62="",AM61,IF(AND($N62=1,AM$9&gt;$B$9),"",IF(AND($N62=1,AM$9&lt;=$B$9),LOOKUP(AM$9,$A$12:$A$111,$B$12:$B$111),IF(AND($I62=-1,AN$9=$Q61),"",IF($I62=-1,AN61,IF(AND($I62=1,AL$9=$Q61),$K62,IF($I62=1,AM61,""))))))))</f>
        <v/>
      </c>
      <c r="AN62" t="str">
        <f ca="1">IF($E61="","",IF($G62="",AN61,IF(AND($N62=1,AN$9&gt;$B$9),"",IF(AND($N62=1,AN$9&lt;=$B$9),LOOKUP(AN$9,$A$12:$A$111,$B$12:$B$111),IF(AND($I62=-1,AO$9=$Q61),"",IF($I62=-1,AO61,IF(AND($I62=1,AM$9=$Q61),$K62,IF($I62=1,AN61,""))))))))</f>
        <v/>
      </c>
      <c r="AO62" t="str">
        <f ca="1">IF($E61="","",IF($G62="",AO61,IF(AND($N62=1,AO$9&gt;$B$9),"",IF(AND($N62=1,AO$9&lt;=$B$9),LOOKUP(AO$9,$A$12:$A$111,$B$12:$B$111),IF(AND($I62=-1,AP$9=$Q61),"",IF($I62=-1,AP61,IF(AND($I62=1,AN$9=$Q61),$K62,IF($I62=1,AO61,""))))))))</f>
        <v/>
      </c>
      <c r="AP62" t="str">
        <f ca="1">IF($E61="","",IF($G62="",AP61,IF(AND($N62=1,AP$9&gt;$B$9),"",IF(AND($N62=1,AP$9&lt;=$B$9),LOOKUP(AP$9,$A$12:$A$111,$B$12:$B$111),IF(AND($I62=-1,AQ$9=$Q61),"",IF($I62=-1,AQ61,IF(AND($I62=1,AO$9=$Q61),$K62,IF($I62=1,AP61,""))))))))</f>
        <v/>
      </c>
      <c r="AQ62" t="str">
        <f ca="1">IF($E61="","",IF($G62="",AQ61,IF(AND($N62=1,AQ$9&gt;$B$9),"",IF(AND($N62=1,AQ$9&lt;=$B$9),LOOKUP(AQ$9,$A$12:$A$111,$B$12:$B$111),IF(AND($I62=-1,AR$9=$Q61),"",IF($I62=-1,AR61,IF(AND($I62=1,AP$9=$Q61),$K62,IF($I62=1,AQ61,""))))))))</f>
        <v/>
      </c>
      <c r="AR62" t="str">
        <f ca="1">IF($E61="","",IF($G62="",AR61,IF(AND($N62=1,AR$9&gt;$B$9),"",IF(AND($N62=1,AR$9&lt;=$B$9),LOOKUP(AR$9,$A$12:$A$111,$B$12:$B$111),IF(AND($I62=-1,AS$9=$Q61),"",IF($I62=-1,AS61,IF(AND($I62=1,AQ$9=$Q61),$K62,IF($I62=1,AR61,""))))))))</f>
        <v/>
      </c>
      <c r="AS62" t="str">
        <f ca="1">IF($E61="","",IF($G62="",AS61,IF(AND($N62=1,AS$9&gt;$B$9),"",IF(AND($N62=1,AS$9&lt;=$B$9),LOOKUP(AS$9,$A$12:$A$111,$B$12:$B$111),IF(AND($I62=-1,AT$9=$Q61),"",IF($I62=-1,AT61,IF(AND($I62=1,AR$9=$Q61),$K62,IF($I62=1,AS61,""))))))))</f>
        <v/>
      </c>
      <c r="AT62" t="str">
        <f ca="1">IF($E61="","",IF($G62="",AT61,IF(AND($N62=1,AT$9&gt;$B$9),"",IF(AND($N62=1,AT$9&lt;=$B$9),LOOKUP(AT$9,$A$12:$A$111,$B$12:$B$111),IF(AND($I62=-1,AU$9=$Q61),"",IF($I62=-1,AU61,IF(AND($I62=1,AS$9=$Q61),$K62,IF($I62=1,AT61,""))))))))</f>
        <v/>
      </c>
      <c r="AU62" t="str">
        <f ca="1">IF($E61="","",IF($G62="",AU61,IF(AND($N62=1,AU$9&gt;$B$9),"",IF(AND($N62=1,AU$9&lt;=$B$9),LOOKUP(AU$9,$A$12:$A$111,$B$12:$B$111),IF(AND($I62=-1,AV$9=$Q61),"",IF($I62=-1,AV61,IF(AND($I62=1,AT$9=$Q61),$K62,IF($I62=1,AU61,""))))))))</f>
        <v/>
      </c>
      <c r="AV62" t="str">
        <f ca="1">IF($E61="","",IF($G62="",AV61,IF(AND($N62=1,AV$9&gt;$B$9),"",IF(AND($N62=1,AV$9&lt;=$B$9),LOOKUP(AV$9,$A$12:$A$111,$B$12:$B$111),IF(AND($I62=-1,AW$9=$Q61),"",IF($I62=-1,AW61,IF(AND($I62=1,AU$9=$Q61),$K62,IF($I62=1,AV61,""))))))))</f>
        <v/>
      </c>
      <c r="AW62" t="str">
        <f ca="1">IF($E61="","",IF($G62="",AW61,IF(AND($N62=1,AW$9&gt;$B$9),"",IF(AND($N62=1,AW$9&lt;=$B$9),LOOKUP(AW$9,$A$12:$A$111,$B$12:$B$111),IF(AND($I62=-1,AX$9=$Q61),"",IF($I62=-1,AX61,IF(AND($I62=1,AV$9=$Q61),$K62,IF($I62=1,AW61,""))))))))</f>
        <v/>
      </c>
      <c r="AX62" t="str">
        <f ca="1">IF($E61="","",IF($G62="",AX61,IF(AND($N62=1,AX$9&gt;$B$9),"",IF(AND($N62=1,AX$9&lt;=$B$9),LOOKUP(AX$9,$A$12:$A$111,$B$12:$B$111),IF(AND($I62=-1,AY$9=$Q61),"",IF($I62=-1,AY61,IF(AND($I62=1,AW$9=$Q61),$K62,IF($I62=1,AX61,""))))))))</f>
        <v/>
      </c>
      <c r="AY62" t="str">
        <f ca="1">IF($E61="","",IF($G62="",AY61,IF(AND($N62=1,AY$9&gt;$B$9),"",IF(AND($N62=1,AY$9&lt;=$B$9),LOOKUP(AY$9,$A$12:$A$111,$B$12:$B$111),IF(AND($I62=-1,AZ$9=$Q61),"",IF($I62=-1,AZ61,IF(AND($I62=1,AX$9=$Q61),$K62,IF($I62=1,AY61,""))))))))</f>
        <v/>
      </c>
      <c r="AZ62" t="str">
        <f ca="1">IF($E61="","",IF($G62="",AZ61,IF(AND($N62=1,AZ$9&gt;$B$9),"",IF(AND($N62=1,AZ$9&lt;=$B$9),LOOKUP(AZ$9,$A$12:$A$111,$B$12:$B$111),IF(AND($I62=-1,BA$9=$Q61),"",IF($I62=-1,BA61,IF(AND($I62=1,AY$9=$Q61),$K62,IF($I62=1,AZ61,""))))))))</f>
        <v/>
      </c>
      <c r="BA62" t="str">
        <f ca="1">IF($E61="","",IF($G62="",BA61,IF(AND($N62=1,BA$9&gt;$B$9),"",IF(AND($N62=1,BA$9&lt;=$B$9),LOOKUP(BA$9,$A$12:$A$111,$B$12:$B$111),IF(AND($I62=-1,BB$9=$Q61),"",IF($I62=-1,BB61,IF(AND($I62=1,AZ$9=$Q61),$K62,IF($I62=1,BA61,""))))))))</f>
        <v/>
      </c>
      <c r="BB62" t="str">
        <f ca="1">IF($E61="","",IF($G62="",BB61,IF(AND($N62=1,BB$9&gt;$B$9),"",IF(AND($N62=1,BB$9&lt;=$B$9),LOOKUP(BB$9,$A$12:$A$111,$B$12:$B$111),IF(AND($I62=-1,BC$9=$Q61),"",IF($I62=-1,BC61,IF(AND($I62=1,BA$9=$Q61),$K62,IF($I62=1,BB61,""))))))))</f>
        <v/>
      </c>
      <c r="BC62" t="str">
        <f ca="1">IF($E61="","",IF($G62="",BC61,IF(AND($N62=1,BC$9&gt;$B$9),"",IF(AND($N62=1,BC$9&lt;=$B$9),LOOKUP(BC$9,$A$12:$A$111,$B$12:$B$111),IF(AND($I62=-1,BD$9=$Q61),"",IF($I62=-1,BD61,IF(AND($I62=1,BB$9=$Q61),$K62,IF($I62=1,BC61,""))))))))</f>
        <v/>
      </c>
      <c r="BD62" t="str">
        <f ca="1">IF($E61="","",IF($G62="",BD61,IF(AND($N62=1,BD$9&gt;$B$9),"",IF(AND($N62=1,BD$9&lt;=$B$9),LOOKUP(BD$9,$A$12:$A$111,$B$12:$B$111),IF(AND($I62=-1,BE$9=$Q61),"",IF($I62=-1,BE61,IF(AND($I62=1,BC$9=$Q61),$K62,IF($I62=1,BD61,""))))))))</f>
        <v/>
      </c>
      <c r="BE62" t="str">
        <f ca="1">IF($E61="","",IF($G62="",BE61,IF(AND($N62=1,BE$9&gt;$B$9),"",IF(AND($N62=1,BE$9&lt;=$B$9),LOOKUP(BE$9,$A$12:$A$111,$B$12:$B$111),IF(AND($I62=-1,BF$9=$Q61),"",IF($I62=-1,BF61,IF(AND($I62=1,BD$9=$Q61),$K62,IF($I62=1,BE61,""))))))))</f>
        <v/>
      </c>
      <c r="BF62" t="str">
        <f ca="1">IF($E61="","",IF($G62="",BF61,IF(AND($N62=1,BF$9&gt;$B$9),"",IF(AND($N62=1,BF$9&lt;=$B$9),LOOKUP(BF$9,$A$12:$A$111,$B$12:$B$111),IF(AND($I62=-1,BG$9=$Q61),"",IF($I62=-1,BG61,IF(AND($I62=1,BE$9=$Q61),$K62,IF($I62=1,BF61,""))))))))</f>
        <v/>
      </c>
      <c r="BG62" t="str">
        <f ca="1">IF($E61="","",IF($G62="",BG61,IF(AND($N62=1,BG$9&gt;$B$9),"",IF(AND($N62=1,BG$9&lt;=$B$9),LOOKUP(BG$9,$A$12:$A$111,$B$12:$B$111),IF(AND($I62=-1,BH$9=$Q61),"",IF($I62=-1,BH61,IF(AND($I62=1,BF$9=$Q61),$K62,IF($I62=1,BG61,""))))))))</f>
        <v/>
      </c>
      <c r="BH62" t="str">
        <f ca="1">IF($E61="","",IF($G62="",BH61,IF(AND($N62=1,BH$9&gt;$B$9),"",IF(AND($N62=1,BH$9&lt;=$B$9),LOOKUP(BH$9,$A$12:$A$111,$B$12:$B$111),IF(AND($I62=-1,BI$9=$Q61),"",IF($I62=-1,BI61,IF(AND($I62=1,BG$9=$Q61),$K62,IF($I62=1,BH61,""))))))))</f>
        <v/>
      </c>
      <c r="BI62" t="str">
        <f ca="1">IF($E61="","",IF($G62="",BI61,IF(AND($N62=1,BI$9&gt;$B$9),"",IF(AND($N62=1,BI$9&lt;=$B$9),LOOKUP(BI$9,$A$12:$A$111,$B$12:$B$111),IF(AND($I62=-1,BJ$9=$Q61),"",IF($I62=-1,BJ61,IF(AND($I62=1,BH$9=$Q61),$K62,IF($I62=1,BI61,""))))))))</f>
        <v/>
      </c>
      <c r="BJ62" t="str">
        <f ca="1">IF($E61="","",IF($G62="",BJ61,IF(AND($N62=1,BJ$9&gt;$B$9),"",IF(AND($N62=1,BJ$9&lt;=$B$9),LOOKUP(BJ$9,$A$12:$A$111,$B$12:$B$111),IF(AND($I62=-1,BK$9=$Q61),"",IF($I62=-1,BK61,IF(AND($I62=1,BI$9=$Q61),$K62,IF($I62=1,BJ61,""))))))))</f>
        <v/>
      </c>
      <c r="BK62" t="str">
        <f ca="1">IF($E61="","",IF($G62="",BK61,IF(AND($N62=1,BK$9&gt;$B$9),"",IF(AND($N62=1,BK$9&lt;=$B$9),LOOKUP(BK$9,$A$12:$A$111,$B$12:$B$111),IF(AND($I62=-1,BL$9=$Q61),"",IF($I62=-1,BL61,IF(AND($I62=1,BJ$9=$Q61),$K62,IF($I62=1,BK61,""))))))))</f>
        <v/>
      </c>
      <c r="BL62" t="str">
        <f ca="1">IF($E61="","",IF($G62="",BL61,IF(AND($N62=1,BL$9&gt;$B$9),"",IF(AND($N62=1,BL$9&lt;=$B$9),LOOKUP(BL$9,$A$12:$A$111,$B$12:$B$111),IF(AND($I62=-1,BM$9=$Q61),"",IF($I62=-1,BM61,IF(AND($I62=1,BK$9=$Q61),$K62,IF($I62=1,BL61,""))))))))</f>
        <v/>
      </c>
      <c r="BM62" t="str">
        <f ca="1">IF($E61="","",IF($G62="",BM61,IF(AND($N62=1,BM$9&gt;$B$9),"",IF(AND($N62=1,BM$9&lt;=$B$9),LOOKUP(BM$9,$A$12:$A$111,$B$12:$B$111),IF(AND($I62=-1,BN$9=$Q61),"",IF($I62=-1,BN61,IF(AND($I62=1,BL$9=$Q61),$K62,IF($I62=1,BM61,""))))))))</f>
        <v/>
      </c>
      <c r="BN62" t="str">
        <f ca="1">IF($E61="","",IF($G62="",BN61,IF(AND($N62=1,BN$9&gt;$B$9),"",IF(AND($N62=1,BN$9&lt;=$B$9),LOOKUP(BN$9,$A$12:$A$111,$B$12:$B$111),IF(AND($I62=-1,BO$9=$Q61),"",IF($I62=-1,BO61,IF(AND($I62=1,BM$9=$Q61),$K62,IF($I62=1,BN61,""))))))))</f>
        <v/>
      </c>
      <c r="BO62" t="str">
        <f ca="1">IF($E61="","",IF($G62="",BO61,IF(AND($N62=1,BO$9&gt;$B$9),"",IF(AND($N62=1,BO$9&lt;=$B$9),LOOKUP(BO$9,$A$12:$A$111,$B$12:$B$111),IF(AND($I62=-1,BP$9=$Q61),"",IF($I62=-1,BP61,IF(AND($I62=1,BN$9=$Q61),$K62,IF($I62=1,BO61,""))))))))</f>
        <v/>
      </c>
    </row>
    <row r="63" spans="4:67" x14ac:dyDescent="0.25">
      <c r="D63" s="4">
        <v>53</v>
      </c>
      <c r="E63" s="1">
        <f t="shared" ca="1" si="2"/>
        <v>23</v>
      </c>
      <c r="G63" t="str">
        <f ca="1">IF(E62="","",IF($B$3=Refs!$B$17,RevLab!F63,IF(AND(B$3="Last",H62="Zero"),G62,IF(B$3="Last",H62,IF(B$3="2nd last","",IF(AND(B$3="Opposite",H62="Zero"),G62,IF(AND(B$3="Opposite",H62="Red"),"Black",IF(AND(B$3="Opposite",H62="Black"),"Red",IF(AND(B$3="Opposite",H62="Odd"),"Even",IF(AND(B$3="Opposite",H62="Even"),"Odd",IF(AND(B$3="Opposite",H62="High"),"Low",IF(AND(B$3="Opposite",H62="Low"),"High",IF(COUNTIF(Refs!$E$5:$I$6,B$3)=1,RevLab!B$3,"")))))))))))))</f>
        <v>Low</v>
      </c>
      <c r="H63" t="str">
        <f ca="1">IF(E63="","",IF(B$2="Red/Black",LOOKUP(E63,Refs!D:D,Refs!F:F),IF(B$2="High/Low",LOOKUP(E63,Refs!D:D,Refs!H:H),IF(B$2="Odd/Even",LOOKUP(E63,Refs!D:D,Refs!J:J),""))))</f>
        <v>High</v>
      </c>
      <c r="I63">
        <f t="shared" ca="1" si="3"/>
        <v>-1</v>
      </c>
      <c r="J63">
        <f ca="1">IF(E62="","",IF(G63="","",IF(AND(Q62&gt;1,O62+P62&gt;=$B$4),$B$4,IF(Q62=1,O62,O62+P62))))</f>
        <v>8</v>
      </c>
      <c r="K63">
        <f t="shared" ca="1" si="4"/>
        <v>-8</v>
      </c>
      <c r="L63">
        <f t="shared" ca="1" si="5"/>
        <v>-36</v>
      </c>
      <c r="M63">
        <f t="shared" ca="1" si="6"/>
        <v>14</v>
      </c>
      <c r="N63">
        <f ca="1">IF(E62="","",IF(OR(AND($A$6="Yes",$M63&gt;$M62),AND($A$8="Yes",$O62+$P62&gt;=$B$4),AND($Q62&lt;=2,$I63=-1)),1,0))</f>
        <v>0</v>
      </c>
      <c r="O63">
        <f ca="1">IF(E63="","",R63)</f>
        <v>2</v>
      </c>
      <c r="P63">
        <f ca="1">IF(E63="","",MAX(R63:DM63))</f>
        <v>6</v>
      </c>
      <c r="Q63" s="2">
        <f ca="1">IF(E63="","",COUNTIF(R63:DM63,"&gt;0"))</f>
        <v>5</v>
      </c>
      <c r="R63" s="4">
        <f ca="1">IF(E62="","",IF($G63="",R62,IF($N63=1,LOOKUP(R$9,$A$12:$A$111,$B$12:$B$111),IF(AND($I63=-1,S$9=$Q62),"",IF($I63=-1,S62,IF($I63=1,R62))))))</f>
        <v>2</v>
      </c>
      <c r="S63">
        <f ca="1">IF($E62="","",IF($G63="",S62,IF(AND($N63=1,S$9&gt;$B$9),"",IF(AND($N63=1,S$9&lt;=$B$9),LOOKUP(S$9,$A$12:$A$111,$B$12:$B$111),IF(AND($I63=-1,T$9=$Q62),"",IF($I63=-1,T62,IF(AND($I63=1,R$9=$Q62),$K63,IF($I63=1,S62,""))))))))</f>
        <v>3</v>
      </c>
      <c r="T63">
        <f ca="1">IF($E62="","",IF($G63="",T62,IF(AND($N63=1,T$9&gt;$B$9),"",IF(AND($N63=1,T$9&lt;=$B$9),LOOKUP(T$9,$A$12:$A$111,$B$12:$B$111),IF(AND($I63=-1,U$9=$Q62),"",IF($I63=-1,U62,IF(AND($I63=1,S$9=$Q62),$K63,IF($I63=1,T62,""))))))))</f>
        <v>4</v>
      </c>
      <c r="U63">
        <f ca="1">IF($E62="","",IF($G63="",U62,IF(AND($N63=1,U$9&gt;$B$9),"",IF(AND($N63=1,U$9&lt;=$B$9),LOOKUP(U$9,$A$12:$A$111,$B$12:$B$111),IF(AND($I63=-1,V$9=$Q62),"",IF($I63=-1,V62,IF(AND($I63=1,T$9=$Q62),$K63,IF($I63=1,U62,""))))))))</f>
        <v>5</v>
      </c>
      <c r="V63">
        <f ca="1">IF($E62="","",IF($G63="",V62,IF(AND($N63=1,V$9&gt;$B$9),"",IF(AND($N63=1,V$9&lt;=$B$9),LOOKUP(V$9,$A$12:$A$111,$B$12:$B$111),IF(AND($I63=-1,W$9=$Q62),"",IF($I63=-1,W62,IF(AND($I63=1,U$9=$Q62),$K63,IF($I63=1,V62,""))))))))</f>
        <v>6</v>
      </c>
      <c r="W63" t="str">
        <f ca="1">IF($E62="","",IF($G63="",W62,IF(AND($N63=1,W$9&gt;$B$9),"",IF(AND($N63=1,W$9&lt;=$B$9),LOOKUP(W$9,$A$12:$A$111,$B$12:$B$111),IF(AND($I63=-1,X$9=$Q62),"",IF($I63=-1,X62,IF(AND($I63=1,V$9=$Q62),$K63,IF($I63=1,W62,""))))))))</f>
        <v/>
      </c>
      <c r="X63" t="str">
        <f ca="1">IF($E62="","",IF($G63="",X62,IF(AND($N63=1,X$9&gt;$B$9),"",IF(AND($N63=1,X$9&lt;=$B$9),LOOKUP(X$9,$A$12:$A$111,$B$12:$B$111),IF(AND($I63=-1,Y$9=$Q62),"",IF($I63=-1,Y62,IF(AND($I63=1,W$9=$Q62),$K63,IF($I63=1,X62,""))))))))</f>
        <v/>
      </c>
      <c r="Y63" t="str">
        <f ca="1">IF($E62="","",IF($G63="",Y62,IF(AND($N63=1,Y$9&gt;$B$9),"",IF(AND($N63=1,Y$9&lt;=$B$9),LOOKUP(Y$9,$A$12:$A$111,$B$12:$B$111),IF(AND($I63=-1,Z$9=$Q62),"",IF($I63=-1,Z62,IF(AND($I63=1,X$9=$Q62),$K63,IF($I63=1,Y62,""))))))))</f>
        <v/>
      </c>
      <c r="Z63" t="str">
        <f ca="1">IF($E62="","",IF($G63="",Z62,IF(AND($N63=1,Z$9&gt;$B$9),"",IF(AND($N63=1,Z$9&lt;=$B$9),LOOKUP(Z$9,$A$12:$A$111,$B$12:$B$111),IF(AND($I63=-1,AA$9=$Q62),"",IF($I63=-1,AA62,IF(AND($I63=1,Y$9=$Q62),$K63,IF($I63=1,Z62,""))))))))</f>
        <v/>
      </c>
      <c r="AA63" t="str">
        <f ca="1">IF($E62="","",IF($G63="",AA62,IF(AND($N63=1,AA$9&gt;$B$9),"",IF(AND($N63=1,AA$9&lt;=$B$9),LOOKUP(AA$9,$A$12:$A$111,$B$12:$B$111),IF(AND($I63=-1,AB$9=$Q62),"",IF($I63=-1,AB62,IF(AND($I63=1,Z$9=$Q62),$K63,IF($I63=1,AA62,""))))))))</f>
        <v/>
      </c>
      <c r="AB63" t="str">
        <f ca="1">IF($E62="","",IF($G63="",AB62,IF(AND($N63=1,AB$9&gt;$B$9),"",IF(AND($N63=1,AB$9&lt;=$B$9),LOOKUP(AB$9,$A$12:$A$111,$B$12:$B$111),IF(AND($I63=-1,AC$9=$Q62),"",IF($I63=-1,AC62,IF(AND($I63=1,AA$9=$Q62),$K63,IF($I63=1,AB62,""))))))))</f>
        <v/>
      </c>
      <c r="AC63" t="str">
        <f ca="1">IF($E62="","",IF($G63="",AC62,IF(AND($N63=1,AC$9&gt;$B$9),"",IF(AND($N63=1,AC$9&lt;=$B$9),LOOKUP(AC$9,$A$12:$A$111,$B$12:$B$111),IF(AND($I63=-1,AD$9=$Q62),"",IF($I63=-1,AD62,IF(AND($I63=1,AB$9=$Q62),$K63,IF($I63=1,AC62,""))))))))</f>
        <v/>
      </c>
      <c r="AD63" t="str">
        <f ca="1">IF($E62="","",IF($G63="",AD62,IF(AND($N63=1,AD$9&gt;$B$9),"",IF(AND($N63=1,AD$9&lt;=$B$9),LOOKUP(AD$9,$A$12:$A$111,$B$12:$B$111),IF(AND($I63=-1,AE$9=$Q62),"",IF($I63=-1,AE62,IF(AND($I63=1,AC$9=$Q62),$K63,IF($I63=1,AD62,""))))))))</f>
        <v/>
      </c>
      <c r="AE63" t="str">
        <f ca="1">IF($E62="","",IF($G63="",AE62,IF(AND($N63=1,AE$9&gt;$B$9),"",IF(AND($N63=1,AE$9&lt;=$B$9),LOOKUP(AE$9,$A$12:$A$111,$B$12:$B$111),IF(AND($I63=-1,AF$9=$Q62),"",IF($I63=-1,AF62,IF(AND($I63=1,AD$9=$Q62),$K63,IF($I63=1,AE62,""))))))))</f>
        <v/>
      </c>
      <c r="AF63" t="str">
        <f ca="1">IF($E62="","",IF($G63="",AF62,IF(AND($N63=1,AF$9&gt;$B$9),"",IF(AND($N63=1,AF$9&lt;=$B$9),LOOKUP(AF$9,$A$12:$A$111,$B$12:$B$111),IF(AND($I63=-1,AG$9=$Q62),"",IF($I63=-1,AG62,IF(AND($I63=1,AE$9=$Q62),$K63,IF($I63=1,AF62,""))))))))</f>
        <v/>
      </c>
      <c r="AG63" t="str">
        <f ca="1">IF($E62="","",IF($G63="",AG62,IF(AND($N63=1,AG$9&gt;$B$9),"",IF(AND($N63=1,AG$9&lt;=$B$9),LOOKUP(AG$9,$A$12:$A$111,$B$12:$B$111),IF(AND($I63=-1,AH$9=$Q62),"",IF($I63=-1,AH62,IF(AND($I63=1,AF$9=$Q62),$K63,IF($I63=1,AG62,""))))))))</f>
        <v/>
      </c>
      <c r="AH63" t="str">
        <f ca="1">IF($E62="","",IF($G63="",AH62,IF(AND($N63=1,AH$9&gt;$B$9),"",IF(AND($N63=1,AH$9&lt;=$B$9),LOOKUP(AH$9,$A$12:$A$111,$B$12:$B$111),IF(AND($I63=-1,AI$9=$Q62),"",IF($I63=-1,AI62,IF(AND($I63=1,AG$9=$Q62),$K63,IF($I63=1,AH62,""))))))))</f>
        <v/>
      </c>
      <c r="AI63" t="str">
        <f ca="1">IF($E62="","",IF($G63="",AI62,IF(AND($N63=1,AI$9&gt;$B$9),"",IF(AND($N63=1,AI$9&lt;=$B$9),LOOKUP(AI$9,$A$12:$A$111,$B$12:$B$111),IF(AND($I63=-1,AJ$9=$Q62),"",IF($I63=-1,AJ62,IF(AND($I63=1,AH$9=$Q62),$K63,IF($I63=1,AI62,""))))))))</f>
        <v/>
      </c>
      <c r="AJ63" t="str">
        <f ca="1">IF($E62="","",IF($G63="",AJ62,IF(AND($N63=1,AJ$9&gt;$B$9),"",IF(AND($N63=1,AJ$9&lt;=$B$9),LOOKUP(AJ$9,$A$12:$A$111,$B$12:$B$111),IF(AND($I63=-1,AK$9=$Q62),"",IF($I63=-1,AK62,IF(AND($I63=1,AI$9=$Q62),$K63,IF($I63=1,AJ62,""))))))))</f>
        <v/>
      </c>
      <c r="AK63" t="str">
        <f ca="1">IF($E62="","",IF($G63="",AK62,IF(AND($N63=1,AK$9&gt;$B$9),"",IF(AND($N63=1,AK$9&lt;=$B$9),LOOKUP(AK$9,$A$12:$A$111,$B$12:$B$111),IF(AND($I63=-1,AL$9=$Q62),"",IF($I63=-1,AL62,IF(AND($I63=1,AJ$9=$Q62),$K63,IF($I63=1,AK62,""))))))))</f>
        <v/>
      </c>
      <c r="AL63" t="str">
        <f ca="1">IF($E62="","",IF($G63="",AL62,IF(AND($N63=1,AL$9&gt;$B$9),"",IF(AND($N63=1,AL$9&lt;=$B$9),LOOKUP(AL$9,$A$12:$A$111,$B$12:$B$111),IF(AND($I63=-1,AM$9=$Q62),"",IF($I63=-1,AM62,IF(AND($I63=1,AK$9=$Q62),$K63,IF($I63=1,AL62,""))))))))</f>
        <v/>
      </c>
      <c r="AM63" t="str">
        <f ca="1">IF($E62="","",IF($G63="",AM62,IF(AND($N63=1,AM$9&gt;$B$9),"",IF(AND($N63=1,AM$9&lt;=$B$9),LOOKUP(AM$9,$A$12:$A$111,$B$12:$B$111),IF(AND($I63=-1,AN$9=$Q62),"",IF($I63=-1,AN62,IF(AND($I63=1,AL$9=$Q62),$K63,IF($I63=1,AM62,""))))))))</f>
        <v/>
      </c>
      <c r="AN63" t="str">
        <f ca="1">IF($E62="","",IF($G63="",AN62,IF(AND($N63=1,AN$9&gt;$B$9),"",IF(AND($N63=1,AN$9&lt;=$B$9),LOOKUP(AN$9,$A$12:$A$111,$B$12:$B$111),IF(AND($I63=-1,AO$9=$Q62),"",IF($I63=-1,AO62,IF(AND($I63=1,AM$9=$Q62),$K63,IF($I63=1,AN62,""))))))))</f>
        <v/>
      </c>
      <c r="AO63" t="str">
        <f ca="1">IF($E62="","",IF($G63="",AO62,IF(AND($N63=1,AO$9&gt;$B$9),"",IF(AND($N63=1,AO$9&lt;=$B$9),LOOKUP(AO$9,$A$12:$A$111,$B$12:$B$111),IF(AND($I63=-1,AP$9=$Q62),"",IF($I63=-1,AP62,IF(AND($I63=1,AN$9=$Q62),$K63,IF($I63=1,AO62,""))))))))</f>
        <v/>
      </c>
      <c r="AP63" t="str">
        <f ca="1">IF($E62="","",IF($G63="",AP62,IF(AND($N63=1,AP$9&gt;$B$9),"",IF(AND($N63=1,AP$9&lt;=$B$9),LOOKUP(AP$9,$A$12:$A$111,$B$12:$B$111),IF(AND($I63=-1,AQ$9=$Q62),"",IF($I63=-1,AQ62,IF(AND($I63=1,AO$9=$Q62),$K63,IF($I63=1,AP62,""))))))))</f>
        <v/>
      </c>
      <c r="AQ63" t="str">
        <f ca="1">IF($E62="","",IF($G63="",AQ62,IF(AND($N63=1,AQ$9&gt;$B$9),"",IF(AND($N63=1,AQ$9&lt;=$B$9),LOOKUP(AQ$9,$A$12:$A$111,$B$12:$B$111),IF(AND($I63=-1,AR$9=$Q62),"",IF($I63=-1,AR62,IF(AND($I63=1,AP$9=$Q62),$K63,IF($I63=1,AQ62,""))))))))</f>
        <v/>
      </c>
      <c r="AR63" t="str">
        <f ca="1">IF($E62="","",IF($G63="",AR62,IF(AND($N63=1,AR$9&gt;$B$9),"",IF(AND($N63=1,AR$9&lt;=$B$9),LOOKUP(AR$9,$A$12:$A$111,$B$12:$B$111),IF(AND($I63=-1,AS$9=$Q62),"",IF($I63=-1,AS62,IF(AND($I63=1,AQ$9=$Q62),$K63,IF($I63=1,AR62,""))))))))</f>
        <v/>
      </c>
      <c r="AS63" t="str">
        <f ca="1">IF($E62="","",IF($G63="",AS62,IF(AND($N63=1,AS$9&gt;$B$9),"",IF(AND($N63=1,AS$9&lt;=$B$9),LOOKUP(AS$9,$A$12:$A$111,$B$12:$B$111),IF(AND($I63=-1,AT$9=$Q62),"",IF($I63=-1,AT62,IF(AND($I63=1,AR$9=$Q62),$K63,IF($I63=1,AS62,""))))))))</f>
        <v/>
      </c>
      <c r="AT63" t="str">
        <f ca="1">IF($E62="","",IF($G63="",AT62,IF(AND($N63=1,AT$9&gt;$B$9),"",IF(AND($N63=1,AT$9&lt;=$B$9),LOOKUP(AT$9,$A$12:$A$111,$B$12:$B$111),IF(AND($I63=-1,AU$9=$Q62),"",IF($I63=-1,AU62,IF(AND($I63=1,AS$9=$Q62),$K63,IF($I63=1,AT62,""))))))))</f>
        <v/>
      </c>
      <c r="AU63" t="str">
        <f ca="1">IF($E62="","",IF($G63="",AU62,IF(AND($N63=1,AU$9&gt;$B$9),"",IF(AND($N63=1,AU$9&lt;=$B$9),LOOKUP(AU$9,$A$12:$A$111,$B$12:$B$111),IF(AND($I63=-1,AV$9=$Q62),"",IF($I63=-1,AV62,IF(AND($I63=1,AT$9=$Q62),$K63,IF($I63=1,AU62,""))))))))</f>
        <v/>
      </c>
      <c r="AV63" t="str">
        <f ca="1">IF($E62="","",IF($G63="",AV62,IF(AND($N63=1,AV$9&gt;$B$9),"",IF(AND($N63=1,AV$9&lt;=$B$9),LOOKUP(AV$9,$A$12:$A$111,$B$12:$B$111),IF(AND($I63=-1,AW$9=$Q62),"",IF($I63=-1,AW62,IF(AND($I63=1,AU$9=$Q62),$K63,IF($I63=1,AV62,""))))))))</f>
        <v/>
      </c>
      <c r="AW63" t="str">
        <f ca="1">IF($E62="","",IF($G63="",AW62,IF(AND($N63=1,AW$9&gt;$B$9),"",IF(AND($N63=1,AW$9&lt;=$B$9),LOOKUP(AW$9,$A$12:$A$111,$B$12:$B$111),IF(AND($I63=-1,AX$9=$Q62),"",IF($I63=-1,AX62,IF(AND($I63=1,AV$9=$Q62),$K63,IF($I63=1,AW62,""))))))))</f>
        <v/>
      </c>
      <c r="AX63" t="str">
        <f ca="1">IF($E62="","",IF($G63="",AX62,IF(AND($N63=1,AX$9&gt;$B$9),"",IF(AND($N63=1,AX$9&lt;=$B$9),LOOKUP(AX$9,$A$12:$A$111,$B$12:$B$111),IF(AND($I63=-1,AY$9=$Q62),"",IF($I63=-1,AY62,IF(AND($I63=1,AW$9=$Q62),$K63,IF($I63=1,AX62,""))))))))</f>
        <v/>
      </c>
      <c r="AY63" t="str">
        <f ca="1">IF($E62="","",IF($G63="",AY62,IF(AND($N63=1,AY$9&gt;$B$9),"",IF(AND($N63=1,AY$9&lt;=$B$9),LOOKUP(AY$9,$A$12:$A$111,$B$12:$B$111),IF(AND($I63=-1,AZ$9=$Q62),"",IF($I63=-1,AZ62,IF(AND($I63=1,AX$9=$Q62),$K63,IF($I63=1,AY62,""))))))))</f>
        <v/>
      </c>
      <c r="AZ63" t="str">
        <f ca="1">IF($E62="","",IF($G63="",AZ62,IF(AND($N63=1,AZ$9&gt;$B$9),"",IF(AND($N63=1,AZ$9&lt;=$B$9),LOOKUP(AZ$9,$A$12:$A$111,$B$12:$B$111),IF(AND($I63=-1,BA$9=$Q62),"",IF($I63=-1,BA62,IF(AND($I63=1,AY$9=$Q62),$K63,IF($I63=1,AZ62,""))))))))</f>
        <v/>
      </c>
      <c r="BA63" t="str">
        <f ca="1">IF($E62="","",IF($G63="",BA62,IF(AND($N63=1,BA$9&gt;$B$9),"",IF(AND($N63=1,BA$9&lt;=$B$9),LOOKUP(BA$9,$A$12:$A$111,$B$12:$B$111),IF(AND($I63=-1,BB$9=$Q62),"",IF($I63=-1,BB62,IF(AND($I63=1,AZ$9=$Q62),$K63,IF($I63=1,BA62,""))))))))</f>
        <v/>
      </c>
      <c r="BB63" t="str">
        <f ca="1">IF($E62="","",IF($G63="",BB62,IF(AND($N63=1,BB$9&gt;$B$9),"",IF(AND($N63=1,BB$9&lt;=$B$9),LOOKUP(BB$9,$A$12:$A$111,$B$12:$B$111),IF(AND($I63=-1,BC$9=$Q62),"",IF($I63=-1,BC62,IF(AND($I63=1,BA$9=$Q62),$K63,IF($I63=1,BB62,""))))))))</f>
        <v/>
      </c>
      <c r="BC63" t="str">
        <f ca="1">IF($E62="","",IF($G63="",BC62,IF(AND($N63=1,BC$9&gt;$B$9),"",IF(AND($N63=1,BC$9&lt;=$B$9),LOOKUP(BC$9,$A$12:$A$111,$B$12:$B$111),IF(AND($I63=-1,BD$9=$Q62),"",IF($I63=-1,BD62,IF(AND($I63=1,BB$9=$Q62),$K63,IF($I63=1,BC62,""))))))))</f>
        <v/>
      </c>
      <c r="BD63" t="str">
        <f ca="1">IF($E62="","",IF($G63="",BD62,IF(AND($N63=1,BD$9&gt;$B$9),"",IF(AND($N63=1,BD$9&lt;=$B$9),LOOKUP(BD$9,$A$12:$A$111,$B$12:$B$111),IF(AND($I63=-1,BE$9=$Q62),"",IF($I63=-1,BE62,IF(AND($I63=1,BC$9=$Q62),$K63,IF($I63=1,BD62,""))))))))</f>
        <v/>
      </c>
      <c r="BE63" t="str">
        <f ca="1">IF($E62="","",IF($G63="",BE62,IF(AND($N63=1,BE$9&gt;$B$9),"",IF(AND($N63=1,BE$9&lt;=$B$9),LOOKUP(BE$9,$A$12:$A$111,$B$12:$B$111),IF(AND($I63=-1,BF$9=$Q62),"",IF($I63=-1,BF62,IF(AND($I63=1,BD$9=$Q62),$K63,IF($I63=1,BE62,""))))))))</f>
        <v/>
      </c>
      <c r="BF63" t="str">
        <f ca="1">IF($E62="","",IF($G63="",BF62,IF(AND($N63=1,BF$9&gt;$B$9),"",IF(AND($N63=1,BF$9&lt;=$B$9),LOOKUP(BF$9,$A$12:$A$111,$B$12:$B$111),IF(AND($I63=-1,BG$9=$Q62),"",IF($I63=-1,BG62,IF(AND($I63=1,BE$9=$Q62),$K63,IF($I63=1,BF62,""))))))))</f>
        <v/>
      </c>
      <c r="BG63" t="str">
        <f ca="1">IF($E62="","",IF($G63="",BG62,IF(AND($N63=1,BG$9&gt;$B$9),"",IF(AND($N63=1,BG$9&lt;=$B$9),LOOKUP(BG$9,$A$12:$A$111,$B$12:$B$111),IF(AND($I63=-1,BH$9=$Q62),"",IF($I63=-1,BH62,IF(AND($I63=1,BF$9=$Q62),$K63,IF($I63=1,BG62,""))))))))</f>
        <v/>
      </c>
      <c r="BH63" t="str">
        <f ca="1">IF($E62="","",IF($G63="",BH62,IF(AND($N63=1,BH$9&gt;$B$9),"",IF(AND($N63=1,BH$9&lt;=$B$9),LOOKUP(BH$9,$A$12:$A$111,$B$12:$B$111),IF(AND($I63=-1,BI$9=$Q62),"",IF($I63=-1,BI62,IF(AND($I63=1,BG$9=$Q62),$K63,IF($I63=1,BH62,""))))))))</f>
        <v/>
      </c>
      <c r="BI63" t="str">
        <f ca="1">IF($E62="","",IF($G63="",BI62,IF(AND($N63=1,BI$9&gt;$B$9),"",IF(AND($N63=1,BI$9&lt;=$B$9),LOOKUP(BI$9,$A$12:$A$111,$B$12:$B$111),IF(AND($I63=-1,BJ$9=$Q62),"",IF($I63=-1,BJ62,IF(AND($I63=1,BH$9=$Q62),$K63,IF($I63=1,BI62,""))))))))</f>
        <v/>
      </c>
      <c r="BJ63" t="str">
        <f ca="1">IF($E62="","",IF($G63="",BJ62,IF(AND($N63=1,BJ$9&gt;$B$9),"",IF(AND($N63=1,BJ$9&lt;=$B$9),LOOKUP(BJ$9,$A$12:$A$111,$B$12:$B$111),IF(AND($I63=-1,BK$9=$Q62),"",IF($I63=-1,BK62,IF(AND($I63=1,BI$9=$Q62),$K63,IF($I63=1,BJ62,""))))))))</f>
        <v/>
      </c>
      <c r="BK63" t="str">
        <f ca="1">IF($E62="","",IF($G63="",BK62,IF(AND($N63=1,BK$9&gt;$B$9),"",IF(AND($N63=1,BK$9&lt;=$B$9),LOOKUP(BK$9,$A$12:$A$111,$B$12:$B$111),IF(AND($I63=-1,BL$9=$Q62),"",IF($I63=-1,BL62,IF(AND($I63=1,BJ$9=$Q62),$K63,IF($I63=1,BK62,""))))))))</f>
        <v/>
      </c>
      <c r="BL63" t="str">
        <f ca="1">IF($E62="","",IF($G63="",BL62,IF(AND($N63=1,BL$9&gt;$B$9),"",IF(AND($N63=1,BL$9&lt;=$B$9),LOOKUP(BL$9,$A$12:$A$111,$B$12:$B$111),IF(AND($I63=-1,BM$9=$Q62),"",IF($I63=-1,BM62,IF(AND($I63=1,BK$9=$Q62),$K63,IF($I63=1,BL62,""))))))))</f>
        <v/>
      </c>
      <c r="BM63" t="str">
        <f ca="1">IF($E62="","",IF($G63="",BM62,IF(AND($N63=1,BM$9&gt;$B$9),"",IF(AND($N63=1,BM$9&lt;=$B$9),LOOKUP(BM$9,$A$12:$A$111,$B$12:$B$111),IF(AND($I63=-1,BN$9=$Q62),"",IF($I63=-1,BN62,IF(AND($I63=1,BL$9=$Q62),$K63,IF($I63=1,BM62,""))))))))</f>
        <v/>
      </c>
      <c r="BN63" t="str">
        <f ca="1">IF($E62="","",IF($G63="",BN62,IF(AND($N63=1,BN$9&gt;$B$9),"",IF(AND($N63=1,BN$9&lt;=$B$9),LOOKUP(BN$9,$A$12:$A$111,$B$12:$B$111),IF(AND($I63=-1,BO$9=$Q62),"",IF($I63=-1,BO62,IF(AND($I63=1,BM$9=$Q62),$K63,IF($I63=1,BN62,""))))))))</f>
        <v/>
      </c>
      <c r="BO63">
        <f ca="1">IF($E62="","",IF($G63="",BO62,IF(AND($N63=1,BO$9&gt;$B$9),"",IF(AND($N63=1,BO$9&lt;=$B$9),LOOKUP(BO$9,$A$12:$A$111,$B$12:$B$111),IF(AND($I63=-1,BP$9=$Q62),"",IF($I63=-1,BP62,IF(AND($I63=1,BN$9=$Q62),$K63,IF($I63=1,BO62,""))))))))</f>
        <v>0</v>
      </c>
    </row>
    <row r="64" spans="4:67" x14ac:dyDescent="0.25">
      <c r="D64" s="4">
        <v>54</v>
      </c>
      <c r="E64" s="1">
        <f t="shared" ca="1" si="2"/>
        <v>3</v>
      </c>
      <c r="G64" t="str">
        <f ca="1">IF(E63="","",IF($B$3=Refs!$B$17,RevLab!F64,IF(AND(B$3="Last",H63="Zero"),G63,IF(B$3="Last",H63,IF(B$3="2nd last","",IF(AND(B$3="Opposite",H63="Zero"),G63,IF(AND(B$3="Opposite",H63="Red"),"Black",IF(AND(B$3="Opposite",H63="Black"),"Red",IF(AND(B$3="Opposite",H63="Odd"),"Even",IF(AND(B$3="Opposite",H63="Even"),"Odd",IF(AND(B$3="Opposite",H63="High"),"Low",IF(AND(B$3="Opposite",H63="Low"),"High",IF(COUNTIF(Refs!$E$5:$I$6,B$3)=1,RevLab!B$3,"")))))))))))))</f>
        <v>Low</v>
      </c>
      <c r="H64" t="str">
        <f ca="1">IF(E64="","",IF(B$2="Red/Black",LOOKUP(E64,Refs!D:D,Refs!F:F),IF(B$2="High/Low",LOOKUP(E64,Refs!D:D,Refs!H:H),IF(B$2="Odd/Even",LOOKUP(E64,Refs!D:D,Refs!J:J),""))))</f>
        <v>Low</v>
      </c>
      <c r="I64">
        <f t="shared" ca="1" si="3"/>
        <v>1</v>
      </c>
      <c r="J64">
        <f ca="1">IF(E63="","",IF(G64="","",IF(AND(Q63&gt;1,O63+P63&gt;=$B$4),$B$4,IF(Q63=1,O63,O63+P63))))</f>
        <v>8</v>
      </c>
      <c r="K64">
        <f t="shared" ca="1" si="4"/>
        <v>8</v>
      </c>
      <c r="L64">
        <f t="shared" ca="1" si="5"/>
        <v>-28</v>
      </c>
      <c r="M64">
        <f t="shared" ca="1" si="6"/>
        <v>14</v>
      </c>
      <c r="N64">
        <f ca="1">IF(E63="","",IF(OR(AND($A$6="Yes",$M64&gt;$M63),AND($A$8="Yes",$O63+$P63&gt;=$B$4),AND($Q63&lt;=2,$I64=-1)),1,0))</f>
        <v>0</v>
      </c>
      <c r="O64">
        <f ca="1">IF(E64="","",R64)</f>
        <v>2</v>
      </c>
      <c r="P64">
        <f ca="1">IF(E64="","",MAX(R64:DM64))</f>
        <v>8</v>
      </c>
      <c r="Q64" s="2">
        <f ca="1">IF(E64="","",COUNTIF(R64:DM64,"&gt;0"))</f>
        <v>6</v>
      </c>
      <c r="R64" s="4">
        <f ca="1">IF(E63="","",IF($G64="",R63,IF($N64=1,LOOKUP(R$9,$A$12:$A$111,$B$12:$B$111),IF(AND($I64=-1,S$9=$Q63),"",IF($I64=-1,S63,IF($I64=1,R63))))))</f>
        <v>2</v>
      </c>
      <c r="S64">
        <f ca="1">IF($E63="","",IF($G64="",S63,IF(AND($N64=1,S$9&gt;$B$9),"",IF(AND($N64=1,S$9&lt;=$B$9),LOOKUP(S$9,$A$12:$A$111,$B$12:$B$111),IF(AND($I64=-1,T$9=$Q63),"",IF($I64=-1,T63,IF(AND($I64=1,R$9=$Q63),$K64,IF($I64=1,S63,""))))))))</f>
        <v>3</v>
      </c>
      <c r="T64">
        <f ca="1">IF($E63="","",IF($G64="",T63,IF(AND($N64=1,T$9&gt;$B$9),"",IF(AND($N64=1,T$9&lt;=$B$9),LOOKUP(T$9,$A$12:$A$111,$B$12:$B$111),IF(AND($I64=-1,U$9=$Q63),"",IF($I64=-1,U63,IF(AND($I64=1,S$9=$Q63),$K64,IF($I64=1,T63,""))))))))</f>
        <v>4</v>
      </c>
      <c r="U64">
        <f ca="1">IF($E63="","",IF($G64="",U63,IF(AND($N64=1,U$9&gt;$B$9),"",IF(AND($N64=1,U$9&lt;=$B$9),LOOKUP(U$9,$A$12:$A$111,$B$12:$B$111),IF(AND($I64=-1,V$9=$Q63),"",IF($I64=-1,V63,IF(AND($I64=1,T$9=$Q63),$K64,IF($I64=1,U63,""))))))))</f>
        <v>5</v>
      </c>
      <c r="V64">
        <f ca="1">IF($E63="","",IF($G64="",V63,IF(AND($N64=1,V$9&gt;$B$9),"",IF(AND($N64=1,V$9&lt;=$B$9),LOOKUP(V$9,$A$12:$A$111,$B$12:$B$111),IF(AND($I64=-1,W$9=$Q63),"",IF($I64=-1,W63,IF(AND($I64=1,U$9=$Q63),$K64,IF($I64=1,V63,""))))))))</f>
        <v>6</v>
      </c>
      <c r="W64">
        <f ca="1">IF($E63="","",IF($G64="",W63,IF(AND($N64=1,W$9&gt;$B$9),"",IF(AND($N64=1,W$9&lt;=$B$9),LOOKUP(W$9,$A$12:$A$111,$B$12:$B$111),IF(AND($I64=-1,X$9=$Q63),"",IF($I64=-1,X63,IF(AND($I64=1,V$9=$Q63),$K64,IF($I64=1,W63,""))))))))</f>
        <v>8</v>
      </c>
      <c r="X64" t="str">
        <f ca="1">IF($E63="","",IF($G64="",X63,IF(AND($N64=1,X$9&gt;$B$9),"",IF(AND($N64=1,X$9&lt;=$B$9),LOOKUP(X$9,$A$12:$A$111,$B$12:$B$111),IF(AND($I64=-1,Y$9=$Q63),"",IF($I64=-1,Y63,IF(AND($I64=1,W$9=$Q63),$K64,IF($I64=1,X63,""))))))))</f>
        <v/>
      </c>
      <c r="Y64" t="str">
        <f ca="1">IF($E63="","",IF($G64="",Y63,IF(AND($N64=1,Y$9&gt;$B$9),"",IF(AND($N64=1,Y$9&lt;=$B$9),LOOKUP(Y$9,$A$12:$A$111,$B$12:$B$111),IF(AND($I64=-1,Z$9=$Q63),"",IF($I64=-1,Z63,IF(AND($I64=1,X$9=$Q63),$K64,IF($I64=1,Y63,""))))))))</f>
        <v/>
      </c>
      <c r="Z64" t="str">
        <f ca="1">IF($E63="","",IF($G64="",Z63,IF(AND($N64=1,Z$9&gt;$B$9),"",IF(AND($N64=1,Z$9&lt;=$B$9),LOOKUP(Z$9,$A$12:$A$111,$B$12:$B$111),IF(AND($I64=-1,AA$9=$Q63),"",IF($I64=-1,AA63,IF(AND($I64=1,Y$9=$Q63),$K64,IF($I64=1,Z63,""))))))))</f>
        <v/>
      </c>
      <c r="AA64" t="str">
        <f ca="1">IF($E63="","",IF($G64="",AA63,IF(AND($N64=1,AA$9&gt;$B$9),"",IF(AND($N64=1,AA$9&lt;=$B$9),LOOKUP(AA$9,$A$12:$A$111,$B$12:$B$111),IF(AND($I64=-1,AB$9=$Q63),"",IF($I64=-1,AB63,IF(AND($I64=1,Z$9=$Q63),$K64,IF($I64=1,AA63,""))))))))</f>
        <v/>
      </c>
      <c r="AB64" t="str">
        <f ca="1">IF($E63="","",IF($G64="",AB63,IF(AND($N64=1,AB$9&gt;$B$9),"",IF(AND($N64=1,AB$9&lt;=$B$9),LOOKUP(AB$9,$A$12:$A$111,$B$12:$B$111),IF(AND($I64=-1,AC$9=$Q63),"",IF($I64=-1,AC63,IF(AND($I64=1,AA$9=$Q63),$K64,IF($I64=1,AB63,""))))))))</f>
        <v/>
      </c>
      <c r="AC64" t="str">
        <f ca="1">IF($E63="","",IF($G64="",AC63,IF(AND($N64=1,AC$9&gt;$B$9),"",IF(AND($N64=1,AC$9&lt;=$B$9),LOOKUP(AC$9,$A$12:$A$111,$B$12:$B$111),IF(AND($I64=-1,AD$9=$Q63),"",IF($I64=-1,AD63,IF(AND($I64=1,AB$9=$Q63),$K64,IF($I64=1,AC63,""))))))))</f>
        <v/>
      </c>
      <c r="AD64" t="str">
        <f ca="1">IF($E63="","",IF($G64="",AD63,IF(AND($N64=1,AD$9&gt;$B$9),"",IF(AND($N64=1,AD$9&lt;=$B$9),LOOKUP(AD$9,$A$12:$A$111,$B$12:$B$111),IF(AND($I64=-1,AE$9=$Q63),"",IF($I64=-1,AE63,IF(AND($I64=1,AC$9=$Q63),$K64,IF($I64=1,AD63,""))))))))</f>
        <v/>
      </c>
      <c r="AE64" t="str">
        <f ca="1">IF($E63="","",IF($G64="",AE63,IF(AND($N64=1,AE$9&gt;$B$9),"",IF(AND($N64=1,AE$9&lt;=$B$9),LOOKUP(AE$9,$A$12:$A$111,$B$12:$B$111),IF(AND($I64=-1,AF$9=$Q63),"",IF($I64=-1,AF63,IF(AND($I64=1,AD$9=$Q63),$K64,IF($I64=1,AE63,""))))))))</f>
        <v/>
      </c>
      <c r="AF64" t="str">
        <f ca="1">IF($E63="","",IF($G64="",AF63,IF(AND($N64=1,AF$9&gt;$B$9),"",IF(AND($N64=1,AF$9&lt;=$B$9),LOOKUP(AF$9,$A$12:$A$111,$B$12:$B$111),IF(AND($I64=-1,AG$9=$Q63),"",IF($I64=-1,AG63,IF(AND($I64=1,AE$9=$Q63),$K64,IF($I64=1,AF63,""))))))))</f>
        <v/>
      </c>
      <c r="AG64" t="str">
        <f ca="1">IF($E63="","",IF($G64="",AG63,IF(AND($N64=1,AG$9&gt;$B$9),"",IF(AND($N64=1,AG$9&lt;=$B$9),LOOKUP(AG$9,$A$12:$A$111,$B$12:$B$111),IF(AND($I64=-1,AH$9=$Q63),"",IF($I64=-1,AH63,IF(AND($I64=1,AF$9=$Q63),$K64,IF($I64=1,AG63,""))))))))</f>
        <v/>
      </c>
      <c r="AH64" t="str">
        <f ca="1">IF($E63="","",IF($G64="",AH63,IF(AND($N64=1,AH$9&gt;$B$9),"",IF(AND($N64=1,AH$9&lt;=$B$9),LOOKUP(AH$9,$A$12:$A$111,$B$12:$B$111),IF(AND($I64=-1,AI$9=$Q63),"",IF($I64=-1,AI63,IF(AND($I64=1,AG$9=$Q63),$K64,IF($I64=1,AH63,""))))))))</f>
        <v/>
      </c>
      <c r="AI64" t="str">
        <f ca="1">IF($E63="","",IF($G64="",AI63,IF(AND($N64=1,AI$9&gt;$B$9),"",IF(AND($N64=1,AI$9&lt;=$B$9),LOOKUP(AI$9,$A$12:$A$111,$B$12:$B$111),IF(AND($I64=-1,AJ$9=$Q63),"",IF($I64=-1,AJ63,IF(AND($I64=1,AH$9=$Q63),$K64,IF($I64=1,AI63,""))))))))</f>
        <v/>
      </c>
      <c r="AJ64" t="str">
        <f ca="1">IF($E63="","",IF($G64="",AJ63,IF(AND($N64=1,AJ$9&gt;$B$9),"",IF(AND($N64=1,AJ$9&lt;=$B$9),LOOKUP(AJ$9,$A$12:$A$111,$B$12:$B$111),IF(AND($I64=-1,AK$9=$Q63),"",IF($I64=-1,AK63,IF(AND($I64=1,AI$9=$Q63),$K64,IF($I64=1,AJ63,""))))))))</f>
        <v/>
      </c>
      <c r="AK64" t="str">
        <f ca="1">IF($E63="","",IF($G64="",AK63,IF(AND($N64=1,AK$9&gt;$B$9),"",IF(AND($N64=1,AK$9&lt;=$B$9),LOOKUP(AK$9,$A$12:$A$111,$B$12:$B$111),IF(AND($I64=-1,AL$9=$Q63),"",IF($I64=-1,AL63,IF(AND($I64=1,AJ$9=$Q63),$K64,IF($I64=1,AK63,""))))))))</f>
        <v/>
      </c>
      <c r="AL64" t="str">
        <f ca="1">IF($E63="","",IF($G64="",AL63,IF(AND($N64=1,AL$9&gt;$B$9),"",IF(AND($N64=1,AL$9&lt;=$B$9),LOOKUP(AL$9,$A$12:$A$111,$B$12:$B$111),IF(AND($I64=-1,AM$9=$Q63),"",IF($I64=-1,AM63,IF(AND($I64=1,AK$9=$Q63),$K64,IF($I64=1,AL63,""))))))))</f>
        <v/>
      </c>
      <c r="AM64" t="str">
        <f ca="1">IF($E63="","",IF($G64="",AM63,IF(AND($N64=1,AM$9&gt;$B$9),"",IF(AND($N64=1,AM$9&lt;=$B$9),LOOKUP(AM$9,$A$12:$A$111,$B$12:$B$111),IF(AND($I64=-1,AN$9=$Q63),"",IF($I64=-1,AN63,IF(AND($I64=1,AL$9=$Q63),$K64,IF($I64=1,AM63,""))))))))</f>
        <v/>
      </c>
      <c r="AN64" t="str">
        <f ca="1">IF($E63="","",IF($G64="",AN63,IF(AND($N64=1,AN$9&gt;$B$9),"",IF(AND($N64=1,AN$9&lt;=$B$9),LOOKUP(AN$9,$A$12:$A$111,$B$12:$B$111),IF(AND($I64=-1,AO$9=$Q63),"",IF($I64=-1,AO63,IF(AND($I64=1,AM$9=$Q63),$K64,IF($I64=1,AN63,""))))))))</f>
        <v/>
      </c>
      <c r="AO64" t="str">
        <f ca="1">IF($E63="","",IF($G64="",AO63,IF(AND($N64=1,AO$9&gt;$B$9),"",IF(AND($N64=1,AO$9&lt;=$B$9),LOOKUP(AO$9,$A$12:$A$111,$B$12:$B$111),IF(AND($I64=-1,AP$9=$Q63),"",IF($I64=-1,AP63,IF(AND($I64=1,AN$9=$Q63),$K64,IF($I64=1,AO63,""))))))))</f>
        <v/>
      </c>
      <c r="AP64" t="str">
        <f ca="1">IF($E63="","",IF($G64="",AP63,IF(AND($N64=1,AP$9&gt;$B$9),"",IF(AND($N64=1,AP$9&lt;=$B$9),LOOKUP(AP$9,$A$12:$A$111,$B$12:$B$111),IF(AND($I64=-1,AQ$9=$Q63),"",IF($I64=-1,AQ63,IF(AND($I64=1,AO$9=$Q63),$K64,IF($I64=1,AP63,""))))))))</f>
        <v/>
      </c>
      <c r="AQ64" t="str">
        <f ca="1">IF($E63="","",IF($G64="",AQ63,IF(AND($N64=1,AQ$9&gt;$B$9),"",IF(AND($N64=1,AQ$9&lt;=$B$9),LOOKUP(AQ$9,$A$12:$A$111,$B$12:$B$111),IF(AND($I64=-1,AR$9=$Q63),"",IF($I64=-1,AR63,IF(AND($I64=1,AP$9=$Q63),$K64,IF($I64=1,AQ63,""))))))))</f>
        <v/>
      </c>
      <c r="AR64" t="str">
        <f ca="1">IF($E63="","",IF($G64="",AR63,IF(AND($N64=1,AR$9&gt;$B$9),"",IF(AND($N64=1,AR$9&lt;=$B$9),LOOKUP(AR$9,$A$12:$A$111,$B$12:$B$111),IF(AND($I64=-1,AS$9=$Q63),"",IF($I64=-1,AS63,IF(AND($I64=1,AQ$9=$Q63),$K64,IF($I64=1,AR63,""))))))))</f>
        <v/>
      </c>
      <c r="AS64" t="str">
        <f ca="1">IF($E63="","",IF($G64="",AS63,IF(AND($N64=1,AS$9&gt;$B$9),"",IF(AND($N64=1,AS$9&lt;=$B$9),LOOKUP(AS$9,$A$12:$A$111,$B$12:$B$111),IF(AND($I64=-1,AT$9=$Q63),"",IF($I64=-1,AT63,IF(AND($I64=1,AR$9=$Q63),$K64,IF($I64=1,AS63,""))))))))</f>
        <v/>
      </c>
      <c r="AT64" t="str">
        <f ca="1">IF($E63="","",IF($G64="",AT63,IF(AND($N64=1,AT$9&gt;$B$9),"",IF(AND($N64=1,AT$9&lt;=$B$9),LOOKUP(AT$9,$A$12:$A$111,$B$12:$B$111),IF(AND($I64=-1,AU$9=$Q63),"",IF($I64=-1,AU63,IF(AND($I64=1,AS$9=$Q63),$K64,IF($I64=1,AT63,""))))))))</f>
        <v/>
      </c>
      <c r="AU64" t="str">
        <f ca="1">IF($E63="","",IF($G64="",AU63,IF(AND($N64=1,AU$9&gt;$B$9),"",IF(AND($N64=1,AU$9&lt;=$B$9),LOOKUP(AU$9,$A$12:$A$111,$B$12:$B$111),IF(AND($I64=-1,AV$9=$Q63),"",IF($I64=-1,AV63,IF(AND($I64=1,AT$9=$Q63),$K64,IF($I64=1,AU63,""))))))))</f>
        <v/>
      </c>
      <c r="AV64" t="str">
        <f ca="1">IF($E63="","",IF($G64="",AV63,IF(AND($N64=1,AV$9&gt;$B$9),"",IF(AND($N64=1,AV$9&lt;=$B$9),LOOKUP(AV$9,$A$12:$A$111,$B$12:$B$111),IF(AND($I64=-1,AW$9=$Q63),"",IF($I64=-1,AW63,IF(AND($I64=1,AU$9=$Q63),$K64,IF($I64=1,AV63,""))))))))</f>
        <v/>
      </c>
      <c r="AW64" t="str">
        <f ca="1">IF($E63="","",IF($G64="",AW63,IF(AND($N64=1,AW$9&gt;$B$9),"",IF(AND($N64=1,AW$9&lt;=$B$9),LOOKUP(AW$9,$A$12:$A$111,$B$12:$B$111),IF(AND($I64=-1,AX$9=$Q63),"",IF($I64=-1,AX63,IF(AND($I64=1,AV$9=$Q63),$K64,IF($I64=1,AW63,""))))))))</f>
        <v/>
      </c>
      <c r="AX64" t="str">
        <f ca="1">IF($E63="","",IF($G64="",AX63,IF(AND($N64=1,AX$9&gt;$B$9),"",IF(AND($N64=1,AX$9&lt;=$B$9),LOOKUP(AX$9,$A$12:$A$111,$B$12:$B$111),IF(AND($I64=-1,AY$9=$Q63),"",IF($I64=-1,AY63,IF(AND($I64=1,AW$9=$Q63),$K64,IF($I64=1,AX63,""))))))))</f>
        <v/>
      </c>
      <c r="AY64" t="str">
        <f ca="1">IF($E63="","",IF($G64="",AY63,IF(AND($N64=1,AY$9&gt;$B$9),"",IF(AND($N64=1,AY$9&lt;=$B$9),LOOKUP(AY$9,$A$12:$A$111,$B$12:$B$111),IF(AND($I64=-1,AZ$9=$Q63),"",IF($I64=-1,AZ63,IF(AND($I64=1,AX$9=$Q63),$K64,IF($I64=1,AY63,""))))))))</f>
        <v/>
      </c>
      <c r="AZ64" t="str">
        <f ca="1">IF($E63="","",IF($G64="",AZ63,IF(AND($N64=1,AZ$9&gt;$B$9),"",IF(AND($N64=1,AZ$9&lt;=$B$9),LOOKUP(AZ$9,$A$12:$A$111,$B$12:$B$111),IF(AND($I64=-1,BA$9=$Q63),"",IF($I64=-1,BA63,IF(AND($I64=1,AY$9=$Q63),$K64,IF($I64=1,AZ63,""))))))))</f>
        <v/>
      </c>
      <c r="BA64" t="str">
        <f ca="1">IF($E63="","",IF($G64="",BA63,IF(AND($N64=1,BA$9&gt;$B$9),"",IF(AND($N64=1,BA$9&lt;=$B$9),LOOKUP(BA$9,$A$12:$A$111,$B$12:$B$111),IF(AND($I64=-1,BB$9=$Q63),"",IF($I64=-1,BB63,IF(AND($I64=1,AZ$9=$Q63),$K64,IF($I64=1,BA63,""))))))))</f>
        <v/>
      </c>
      <c r="BB64" t="str">
        <f ca="1">IF($E63="","",IF($G64="",BB63,IF(AND($N64=1,BB$9&gt;$B$9),"",IF(AND($N64=1,BB$9&lt;=$B$9),LOOKUP(BB$9,$A$12:$A$111,$B$12:$B$111),IF(AND($I64=-1,BC$9=$Q63),"",IF($I64=-1,BC63,IF(AND($I64=1,BA$9=$Q63),$K64,IF($I64=1,BB63,""))))))))</f>
        <v/>
      </c>
      <c r="BC64" t="str">
        <f ca="1">IF($E63="","",IF($G64="",BC63,IF(AND($N64=1,BC$9&gt;$B$9),"",IF(AND($N64=1,BC$9&lt;=$B$9),LOOKUP(BC$9,$A$12:$A$111,$B$12:$B$111),IF(AND($I64=-1,BD$9=$Q63),"",IF($I64=-1,BD63,IF(AND($I64=1,BB$9=$Q63),$K64,IF($I64=1,BC63,""))))))))</f>
        <v/>
      </c>
      <c r="BD64" t="str">
        <f ca="1">IF($E63="","",IF($G64="",BD63,IF(AND($N64=1,BD$9&gt;$B$9),"",IF(AND($N64=1,BD$9&lt;=$B$9),LOOKUP(BD$9,$A$12:$A$111,$B$12:$B$111),IF(AND($I64=-1,BE$9=$Q63),"",IF($I64=-1,BE63,IF(AND($I64=1,BC$9=$Q63),$K64,IF($I64=1,BD63,""))))))))</f>
        <v/>
      </c>
      <c r="BE64" t="str">
        <f ca="1">IF($E63="","",IF($G64="",BE63,IF(AND($N64=1,BE$9&gt;$B$9),"",IF(AND($N64=1,BE$9&lt;=$B$9),LOOKUP(BE$9,$A$12:$A$111,$B$12:$B$111),IF(AND($I64=-1,BF$9=$Q63),"",IF($I64=-1,BF63,IF(AND($I64=1,BD$9=$Q63),$K64,IF($I64=1,BE63,""))))))))</f>
        <v/>
      </c>
      <c r="BF64" t="str">
        <f ca="1">IF($E63="","",IF($G64="",BF63,IF(AND($N64=1,BF$9&gt;$B$9),"",IF(AND($N64=1,BF$9&lt;=$B$9),LOOKUP(BF$9,$A$12:$A$111,$B$12:$B$111),IF(AND($I64=-1,BG$9=$Q63),"",IF($I64=-1,BG63,IF(AND($I64=1,BE$9=$Q63),$K64,IF($I64=1,BF63,""))))))))</f>
        <v/>
      </c>
      <c r="BG64" t="str">
        <f ca="1">IF($E63="","",IF($G64="",BG63,IF(AND($N64=1,BG$9&gt;$B$9),"",IF(AND($N64=1,BG$9&lt;=$B$9),LOOKUP(BG$9,$A$12:$A$111,$B$12:$B$111),IF(AND($I64=-1,BH$9=$Q63),"",IF($I64=-1,BH63,IF(AND($I64=1,BF$9=$Q63),$K64,IF($I64=1,BG63,""))))))))</f>
        <v/>
      </c>
      <c r="BH64" t="str">
        <f ca="1">IF($E63="","",IF($G64="",BH63,IF(AND($N64=1,BH$9&gt;$B$9),"",IF(AND($N64=1,BH$9&lt;=$B$9),LOOKUP(BH$9,$A$12:$A$111,$B$12:$B$111),IF(AND($I64=-1,BI$9=$Q63),"",IF($I64=-1,BI63,IF(AND($I64=1,BG$9=$Q63),$K64,IF($I64=1,BH63,""))))))))</f>
        <v/>
      </c>
      <c r="BI64" t="str">
        <f ca="1">IF($E63="","",IF($G64="",BI63,IF(AND($N64=1,BI$9&gt;$B$9),"",IF(AND($N64=1,BI$9&lt;=$B$9),LOOKUP(BI$9,$A$12:$A$111,$B$12:$B$111),IF(AND($I64=-1,BJ$9=$Q63),"",IF($I64=-1,BJ63,IF(AND($I64=1,BH$9=$Q63),$K64,IF($I64=1,BI63,""))))))))</f>
        <v/>
      </c>
      <c r="BJ64" t="str">
        <f ca="1">IF($E63="","",IF($G64="",BJ63,IF(AND($N64=1,BJ$9&gt;$B$9),"",IF(AND($N64=1,BJ$9&lt;=$B$9),LOOKUP(BJ$9,$A$12:$A$111,$B$12:$B$111),IF(AND($I64=-1,BK$9=$Q63),"",IF($I64=-1,BK63,IF(AND($I64=1,BI$9=$Q63),$K64,IF($I64=1,BJ63,""))))))))</f>
        <v/>
      </c>
      <c r="BK64" t="str">
        <f ca="1">IF($E63="","",IF($G64="",BK63,IF(AND($N64=1,BK$9&gt;$B$9),"",IF(AND($N64=1,BK$9&lt;=$B$9),LOOKUP(BK$9,$A$12:$A$111,$B$12:$B$111),IF(AND($I64=-1,BL$9=$Q63),"",IF($I64=-1,BL63,IF(AND($I64=1,BJ$9=$Q63),$K64,IF($I64=1,BK63,""))))))))</f>
        <v/>
      </c>
      <c r="BL64" t="str">
        <f ca="1">IF($E63="","",IF($G64="",BL63,IF(AND($N64=1,BL$9&gt;$B$9),"",IF(AND($N64=1,BL$9&lt;=$B$9),LOOKUP(BL$9,$A$12:$A$111,$B$12:$B$111),IF(AND($I64=-1,BM$9=$Q63),"",IF($I64=-1,BM63,IF(AND($I64=1,BK$9=$Q63),$K64,IF($I64=1,BL63,""))))))))</f>
        <v/>
      </c>
      <c r="BM64" t="str">
        <f ca="1">IF($E63="","",IF($G64="",BM63,IF(AND($N64=1,BM$9&gt;$B$9),"",IF(AND($N64=1,BM$9&lt;=$B$9),LOOKUP(BM$9,$A$12:$A$111,$B$12:$B$111),IF(AND($I64=-1,BN$9=$Q63),"",IF($I64=-1,BN63,IF(AND($I64=1,BL$9=$Q63),$K64,IF($I64=1,BM63,""))))))))</f>
        <v/>
      </c>
      <c r="BN64" t="str">
        <f ca="1">IF($E63="","",IF($G64="",BN63,IF(AND($N64=1,BN$9&gt;$B$9),"",IF(AND($N64=1,BN$9&lt;=$B$9),LOOKUP(BN$9,$A$12:$A$111,$B$12:$B$111),IF(AND($I64=-1,BO$9=$Q63),"",IF($I64=-1,BO63,IF(AND($I64=1,BM$9=$Q63),$K64,IF($I64=1,BN63,""))))))))</f>
        <v/>
      </c>
      <c r="BO64">
        <f ca="1">IF($E63="","",IF($G64="",BO63,IF(AND($N64=1,BO$9&gt;$B$9),"",IF(AND($N64=1,BO$9&lt;=$B$9),LOOKUP(BO$9,$A$12:$A$111,$B$12:$B$111),IF(AND($I64=-1,BP$9=$Q63),"",IF($I64=-1,BP63,IF(AND($I64=1,BN$9=$Q63),$K64,IF($I64=1,BO63,""))))))))</f>
        <v>0</v>
      </c>
    </row>
    <row r="65" spans="4:67" x14ac:dyDescent="0.25">
      <c r="D65" s="4">
        <v>55</v>
      </c>
      <c r="E65" s="1">
        <f t="shared" ca="1" si="2"/>
        <v>4</v>
      </c>
      <c r="G65" t="str">
        <f ca="1">IF(E64="","",IF($B$3=Refs!$B$17,RevLab!F65,IF(AND(B$3="Last",H64="Zero"),G64,IF(B$3="Last",H64,IF(B$3="2nd last","",IF(AND(B$3="Opposite",H64="Zero"),G64,IF(AND(B$3="Opposite",H64="Red"),"Black",IF(AND(B$3="Opposite",H64="Black"),"Red",IF(AND(B$3="Opposite",H64="Odd"),"Even",IF(AND(B$3="Opposite",H64="Even"),"Odd",IF(AND(B$3="Opposite",H64="High"),"Low",IF(AND(B$3="Opposite",H64="Low"),"High",IF(COUNTIF(Refs!$E$5:$I$6,B$3)=1,RevLab!B$3,"")))))))))))))</f>
        <v>Low</v>
      </c>
      <c r="H65" t="str">
        <f ca="1">IF(E65="","",IF(B$2="Red/Black",LOOKUP(E65,Refs!D:D,Refs!F:F),IF(B$2="High/Low",LOOKUP(E65,Refs!D:D,Refs!H:H),IF(B$2="Odd/Even",LOOKUP(E65,Refs!D:D,Refs!J:J),""))))</f>
        <v>Low</v>
      </c>
      <c r="I65">
        <f t="shared" ca="1" si="3"/>
        <v>1</v>
      </c>
      <c r="J65">
        <f ca="1">IF(E64="","",IF(G65="","",IF(AND(Q64&gt;1,O64+P64&gt;=$B$4),$B$4,IF(Q64=1,O64,O64+P64))))</f>
        <v>10</v>
      </c>
      <c r="K65">
        <f t="shared" ca="1" si="4"/>
        <v>10</v>
      </c>
      <c r="L65">
        <f t="shared" ca="1" si="5"/>
        <v>-18</v>
      </c>
      <c r="M65">
        <f t="shared" ca="1" si="6"/>
        <v>14</v>
      </c>
      <c r="N65">
        <f ca="1">IF(E64="","",IF(OR(AND($A$6="Yes",$M65&gt;$M64),AND($A$8="Yes",$O64+$P64&gt;=$B$4),AND($Q64&lt;=2,$I65=-1)),1,0))</f>
        <v>0</v>
      </c>
      <c r="O65">
        <f ca="1">IF(E65="","",R65)</f>
        <v>2</v>
      </c>
      <c r="P65">
        <f ca="1">IF(E65="","",MAX(R65:DM65))</f>
        <v>10</v>
      </c>
      <c r="Q65" s="2">
        <f ca="1">IF(E65="","",COUNTIF(R65:DM65,"&gt;0"))</f>
        <v>7</v>
      </c>
      <c r="R65" s="4">
        <f ca="1">IF(E64="","",IF($G65="",R64,IF($N65=1,LOOKUP(R$9,$A$12:$A$111,$B$12:$B$111),IF(AND($I65=-1,S$9=$Q64),"",IF($I65=-1,S64,IF($I65=1,R64))))))</f>
        <v>2</v>
      </c>
      <c r="S65">
        <f ca="1">IF($E64="","",IF($G65="",S64,IF(AND($N65=1,S$9&gt;$B$9),"",IF(AND($N65=1,S$9&lt;=$B$9),LOOKUP(S$9,$A$12:$A$111,$B$12:$B$111),IF(AND($I65=-1,T$9=$Q64),"",IF($I65=-1,T64,IF(AND($I65=1,R$9=$Q64),$K65,IF($I65=1,S64,""))))))))</f>
        <v>3</v>
      </c>
      <c r="T65">
        <f ca="1">IF($E64="","",IF($G65="",T64,IF(AND($N65=1,T$9&gt;$B$9),"",IF(AND($N65=1,T$9&lt;=$B$9),LOOKUP(T$9,$A$12:$A$111,$B$12:$B$111),IF(AND($I65=-1,U$9=$Q64),"",IF($I65=-1,U64,IF(AND($I65=1,S$9=$Q64),$K65,IF($I65=1,T64,""))))))))</f>
        <v>4</v>
      </c>
      <c r="U65">
        <f ca="1">IF($E64="","",IF($G65="",U64,IF(AND($N65=1,U$9&gt;$B$9),"",IF(AND($N65=1,U$9&lt;=$B$9),LOOKUP(U$9,$A$12:$A$111,$B$12:$B$111),IF(AND($I65=-1,V$9=$Q64),"",IF($I65=-1,V64,IF(AND($I65=1,T$9=$Q64),$K65,IF($I65=1,U64,""))))))))</f>
        <v>5</v>
      </c>
      <c r="V65">
        <f ca="1">IF($E64="","",IF($G65="",V64,IF(AND($N65=1,V$9&gt;$B$9),"",IF(AND($N65=1,V$9&lt;=$B$9),LOOKUP(V$9,$A$12:$A$111,$B$12:$B$111),IF(AND($I65=-1,W$9=$Q64),"",IF($I65=-1,W64,IF(AND($I65=1,U$9=$Q64),$K65,IF($I65=1,V64,""))))))))</f>
        <v>6</v>
      </c>
      <c r="W65">
        <f ca="1">IF($E64="","",IF($G65="",W64,IF(AND($N65=1,W$9&gt;$B$9),"",IF(AND($N65=1,W$9&lt;=$B$9),LOOKUP(W$9,$A$12:$A$111,$B$12:$B$111),IF(AND($I65=-1,X$9=$Q64),"",IF($I65=-1,X64,IF(AND($I65=1,V$9=$Q64),$K65,IF($I65=1,W64,""))))))))</f>
        <v>8</v>
      </c>
      <c r="X65">
        <f ca="1">IF($E64="","",IF($G65="",X64,IF(AND($N65=1,X$9&gt;$B$9),"",IF(AND($N65=1,X$9&lt;=$B$9),LOOKUP(X$9,$A$12:$A$111,$B$12:$B$111),IF(AND($I65=-1,Y$9=$Q64),"",IF($I65=-1,Y64,IF(AND($I65=1,W$9=$Q64),$K65,IF($I65=1,X64,""))))))))</f>
        <v>10</v>
      </c>
      <c r="Y65" t="str">
        <f ca="1">IF($E64="","",IF($G65="",Y64,IF(AND($N65=1,Y$9&gt;$B$9),"",IF(AND($N65=1,Y$9&lt;=$B$9),LOOKUP(Y$9,$A$12:$A$111,$B$12:$B$111),IF(AND($I65=-1,Z$9=$Q64),"",IF($I65=-1,Z64,IF(AND($I65=1,X$9=$Q64),$K65,IF($I65=1,Y64,""))))))))</f>
        <v/>
      </c>
      <c r="Z65" t="str">
        <f ca="1">IF($E64="","",IF($G65="",Z64,IF(AND($N65=1,Z$9&gt;$B$9),"",IF(AND($N65=1,Z$9&lt;=$B$9),LOOKUP(Z$9,$A$12:$A$111,$B$12:$B$111),IF(AND($I65=-1,AA$9=$Q64),"",IF($I65=-1,AA64,IF(AND($I65=1,Y$9=$Q64),$K65,IF($I65=1,Z64,""))))))))</f>
        <v/>
      </c>
      <c r="AA65" t="str">
        <f ca="1">IF($E64="","",IF($G65="",AA64,IF(AND($N65=1,AA$9&gt;$B$9),"",IF(AND($N65=1,AA$9&lt;=$B$9),LOOKUP(AA$9,$A$12:$A$111,$B$12:$B$111),IF(AND($I65=-1,AB$9=$Q64),"",IF($I65=-1,AB64,IF(AND($I65=1,Z$9=$Q64),$K65,IF($I65=1,AA64,""))))))))</f>
        <v/>
      </c>
      <c r="AB65" t="str">
        <f ca="1">IF($E64="","",IF($G65="",AB64,IF(AND($N65=1,AB$9&gt;$B$9),"",IF(AND($N65=1,AB$9&lt;=$B$9),LOOKUP(AB$9,$A$12:$A$111,$B$12:$B$111),IF(AND($I65=-1,AC$9=$Q64),"",IF($I65=-1,AC64,IF(AND($I65=1,AA$9=$Q64),$K65,IF($I65=1,AB64,""))))))))</f>
        <v/>
      </c>
      <c r="AC65" t="str">
        <f ca="1">IF($E64="","",IF($G65="",AC64,IF(AND($N65=1,AC$9&gt;$B$9),"",IF(AND($N65=1,AC$9&lt;=$B$9),LOOKUP(AC$9,$A$12:$A$111,$B$12:$B$111),IF(AND($I65=-1,AD$9=$Q64),"",IF($I65=-1,AD64,IF(AND($I65=1,AB$9=$Q64),$K65,IF($I65=1,AC64,""))))))))</f>
        <v/>
      </c>
      <c r="AD65" t="str">
        <f ca="1">IF($E64="","",IF($G65="",AD64,IF(AND($N65=1,AD$9&gt;$B$9),"",IF(AND($N65=1,AD$9&lt;=$B$9),LOOKUP(AD$9,$A$12:$A$111,$B$12:$B$111),IF(AND($I65=-1,AE$9=$Q64),"",IF($I65=-1,AE64,IF(AND($I65=1,AC$9=$Q64),$K65,IF($I65=1,AD64,""))))))))</f>
        <v/>
      </c>
      <c r="AE65" t="str">
        <f ca="1">IF($E64="","",IF($G65="",AE64,IF(AND($N65=1,AE$9&gt;$B$9),"",IF(AND($N65=1,AE$9&lt;=$B$9),LOOKUP(AE$9,$A$12:$A$111,$B$12:$B$111),IF(AND($I65=-1,AF$9=$Q64),"",IF($I65=-1,AF64,IF(AND($I65=1,AD$9=$Q64),$K65,IF($I65=1,AE64,""))))))))</f>
        <v/>
      </c>
      <c r="AF65" t="str">
        <f ca="1">IF($E64="","",IF($G65="",AF64,IF(AND($N65=1,AF$9&gt;$B$9),"",IF(AND($N65=1,AF$9&lt;=$B$9),LOOKUP(AF$9,$A$12:$A$111,$B$12:$B$111),IF(AND($I65=-1,AG$9=$Q64),"",IF($I65=-1,AG64,IF(AND($I65=1,AE$9=$Q64),$K65,IF($I65=1,AF64,""))))))))</f>
        <v/>
      </c>
      <c r="AG65" t="str">
        <f ca="1">IF($E64="","",IF($G65="",AG64,IF(AND($N65=1,AG$9&gt;$B$9),"",IF(AND($N65=1,AG$9&lt;=$B$9),LOOKUP(AG$9,$A$12:$A$111,$B$12:$B$111),IF(AND($I65=-1,AH$9=$Q64),"",IF($I65=-1,AH64,IF(AND($I65=1,AF$9=$Q64),$K65,IF($I65=1,AG64,""))))))))</f>
        <v/>
      </c>
      <c r="AH65" t="str">
        <f ca="1">IF($E64="","",IF($G65="",AH64,IF(AND($N65=1,AH$9&gt;$B$9),"",IF(AND($N65=1,AH$9&lt;=$B$9),LOOKUP(AH$9,$A$12:$A$111,$B$12:$B$111),IF(AND($I65=-1,AI$9=$Q64),"",IF($I65=-1,AI64,IF(AND($I65=1,AG$9=$Q64),$K65,IF($I65=1,AH64,""))))))))</f>
        <v/>
      </c>
      <c r="AI65" t="str">
        <f ca="1">IF($E64="","",IF($G65="",AI64,IF(AND($N65=1,AI$9&gt;$B$9),"",IF(AND($N65=1,AI$9&lt;=$B$9),LOOKUP(AI$9,$A$12:$A$111,$B$12:$B$111),IF(AND($I65=-1,AJ$9=$Q64),"",IF($I65=-1,AJ64,IF(AND($I65=1,AH$9=$Q64),$K65,IF($I65=1,AI64,""))))))))</f>
        <v/>
      </c>
      <c r="AJ65" t="str">
        <f ca="1">IF($E64="","",IF($G65="",AJ64,IF(AND($N65=1,AJ$9&gt;$B$9),"",IF(AND($N65=1,AJ$9&lt;=$B$9),LOOKUP(AJ$9,$A$12:$A$111,$B$12:$B$111),IF(AND($I65=-1,AK$9=$Q64),"",IF($I65=-1,AK64,IF(AND($I65=1,AI$9=$Q64),$K65,IF($I65=1,AJ64,""))))))))</f>
        <v/>
      </c>
      <c r="AK65" t="str">
        <f ca="1">IF($E64="","",IF($G65="",AK64,IF(AND($N65=1,AK$9&gt;$B$9),"",IF(AND($N65=1,AK$9&lt;=$B$9),LOOKUP(AK$9,$A$12:$A$111,$B$12:$B$111),IF(AND($I65=-1,AL$9=$Q64),"",IF($I65=-1,AL64,IF(AND($I65=1,AJ$9=$Q64),$K65,IF($I65=1,AK64,""))))))))</f>
        <v/>
      </c>
      <c r="AL65" t="str">
        <f ca="1">IF($E64="","",IF($G65="",AL64,IF(AND($N65=1,AL$9&gt;$B$9),"",IF(AND($N65=1,AL$9&lt;=$B$9),LOOKUP(AL$9,$A$12:$A$111,$B$12:$B$111),IF(AND($I65=-1,AM$9=$Q64),"",IF($I65=-1,AM64,IF(AND($I65=1,AK$9=$Q64),$K65,IF($I65=1,AL64,""))))))))</f>
        <v/>
      </c>
      <c r="AM65" t="str">
        <f ca="1">IF($E64="","",IF($G65="",AM64,IF(AND($N65=1,AM$9&gt;$B$9),"",IF(AND($N65=1,AM$9&lt;=$B$9),LOOKUP(AM$9,$A$12:$A$111,$B$12:$B$111),IF(AND($I65=-1,AN$9=$Q64),"",IF($I65=-1,AN64,IF(AND($I65=1,AL$9=$Q64),$K65,IF($I65=1,AM64,""))))))))</f>
        <v/>
      </c>
      <c r="AN65" t="str">
        <f ca="1">IF($E64="","",IF($G65="",AN64,IF(AND($N65=1,AN$9&gt;$B$9),"",IF(AND($N65=1,AN$9&lt;=$B$9),LOOKUP(AN$9,$A$12:$A$111,$B$12:$B$111),IF(AND($I65=-1,AO$9=$Q64),"",IF($I65=-1,AO64,IF(AND($I65=1,AM$9=$Q64),$K65,IF($I65=1,AN64,""))))))))</f>
        <v/>
      </c>
      <c r="AO65" t="str">
        <f ca="1">IF($E64="","",IF($G65="",AO64,IF(AND($N65=1,AO$9&gt;$B$9),"",IF(AND($N65=1,AO$9&lt;=$B$9),LOOKUP(AO$9,$A$12:$A$111,$B$12:$B$111),IF(AND($I65=-1,AP$9=$Q64),"",IF($I65=-1,AP64,IF(AND($I65=1,AN$9=$Q64),$K65,IF($I65=1,AO64,""))))))))</f>
        <v/>
      </c>
      <c r="AP65" t="str">
        <f ca="1">IF($E64="","",IF($G65="",AP64,IF(AND($N65=1,AP$9&gt;$B$9),"",IF(AND($N65=1,AP$9&lt;=$B$9),LOOKUP(AP$9,$A$12:$A$111,$B$12:$B$111),IF(AND($I65=-1,AQ$9=$Q64),"",IF($I65=-1,AQ64,IF(AND($I65=1,AO$9=$Q64),$K65,IF($I65=1,AP64,""))))))))</f>
        <v/>
      </c>
      <c r="AQ65" t="str">
        <f ca="1">IF($E64="","",IF($G65="",AQ64,IF(AND($N65=1,AQ$9&gt;$B$9),"",IF(AND($N65=1,AQ$9&lt;=$B$9),LOOKUP(AQ$9,$A$12:$A$111,$B$12:$B$111),IF(AND($I65=-1,AR$9=$Q64),"",IF($I65=-1,AR64,IF(AND($I65=1,AP$9=$Q64),$K65,IF($I65=1,AQ64,""))))))))</f>
        <v/>
      </c>
      <c r="AR65" t="str">
        <f ca="1">IF($E64="","",IF($G65="",AR64,IF(AND($N65=1,AR$9&gt;$B$9),"",IF(AND($N65=1,AR$9&lt;=$B$9),LOOKUP(AR$9,$A$12:$A$111,$B$12:$B$111),IF(AND($I65=-1,AS$9=$Q64),"",IF($I65=-1,AS64,IF(AND($I65=1,AQ$9=$Q64),$K65,IF($I65=1,AR64,""))))))))</f>
        <v/>
      </c>
      <c r="AS65" t="str">
        <f ca="1">IF($E64="","",IF($G65="",AS64,IF(AND($N65=1,AS$9&gt;$B$9),"",IF(AND($N65=1,AS$9&lt;=$B$9),LOOKUP(AS$9,$A$12:$A$111,$B$12:$B$111),IF(AND($I65=-1,AT$9=$Q64),"",IF($I65=-1,AT64,IF(AND($I65=1,AR$9=$Q64),$K65,IF($I65=1,AS64,""))))))))</f>
        <v/>
      </c>
      <c r="AT65" t="str">
        <f ca="1">IF($E64="","",IF($G65="",AT64,IF(AND($N65=1,AT$9&gt;$B$9),"",IF(AND($N65=1,AT$9&lt;=$B$9),LOOKUP(AT$9,$A$12:$A$111,$B$12:$B$111),IF(AND($I65=-1,AU$9=$Q64),"",IF($I65=-1,AU64,IF(AND($I65=1,AS$9=$Q64),$K65,IF($I65=1,AT64,""))))))))</f>
        <v/>
      </c>
      <c r="AU65" t="str">
        <f ca="1">IF($E64="","",IF($G65="",AU64,IF(AND($N65=1,AU$9&gt;$B$9),"",IF(AND($N65=1,AU$9&lt;=$B$9),LOOKUP(AU$9,$A$12:$A$111,$B$12:$B$111),IF(AND($I65=-1,AV$9=$Q64),"",IF($I65=-1,AV64,IF(AND($I65=1,AT$9=$Q64),$K65,IF($I65=1,AU64,""))))))))</f>
        <v/>
      </c>
      <c r="AV65" t="str">
        <f ca="1">IF($E64="","",IF($G65="",AV64,IF(AND($N65=1,AV$9&gt;$B$9),"",IF(AND($N65=1,AV$9&lt;=$B$9),LOOKUP(AV$9,$A$12:$A$111,$B$12:$B$111),IF(AND($I65=-1,AW$9=$Q64),"",IF($I65=-1,AW64,IF(AND($I65=1,AU$9=$Q64),$K65,IF($I65=1,AV64,""))))))))</f>
        <v/>
      </c>
      <c r="AW65" t="str">
        <f ca="1">IF($E64="","",IF($G65="",AW64,IF(AND($N65=1,AW$9&gt;$B$9),"",IF(AND($N65=1,AW$9&lt;=$B$9),LOOKUP(AW$9,$A$12:$A$111,$B$12:$B$111),IF(AND($I65=-1,AX$9=$Q64),"",IF($I65=-1,AX64,IF(AND($I65=1,AV$9=$Q64),$K65,IF($I65=1,AW64,""))))))))</f>
        <v/>
      </c>
      <c r="AX65" t="str">
        <f ca="1">IF($E64="","",IF($G65="",AX64,IF(AND($N65=1,AX$9&gt;$B$9),"",IF(AND($N65=1,AX$9&lt;=$B$9),LOOKUP(AX$9,$A$12:$A$111,$B$12:$B$111),IF(AND($I65=-1,AY$9=$Q64),"",IF($I65=-1,AY64,IF(AND($I65=1,AW$9=$Q64),$K65,IF($I65=1,AX64,""))))))))</f>
        <v/>
      </c>
      <c r="AY65" t="str">
        <f ca="1">IF($E64="","",IF($G65="",AY64,IF(AND($N65=1,AY$9&gt;$B$9),"",IF(AND($N65=1,AY$9&lt;=$B$9),LOOKUP(AY$9,$A$12:$A$111,$B$12:$B$111),IF(AND($I65=-1,AZ$9=$Q64),"",IF($I65=-1,AZ64,IF(AND($I65=1,AX$9=$Q64),$K65,IF($I65=1,AY64,""))))))))</f>
        <v/>
      </c>
      <c r="AZ65" t="str">
        <f ca="1">IF($E64="","",IF($G65="",AZ64,IF(AND($N65=1,AZ$9&gt;$B$9),"",IF(AND($N65=1,AZ$9&lt;=$B$9),LOOKUP(AZ$9,$A$12:$A$111,$B$12:$B$111),IF(AND($I65=-1,BA$9=$Q64),"",IF($I65=-1,BA64,IF(AND($I65=1,AY$9=$Q64),$K65,IF($I65=1,AZ64,""))))))))</f>
        <v/>
      </c>
      <c r="BA65" t="str">
        <f ca="1">IF($E64="","",IF($G65="",BA64,IF(AND($N65=1,BA$9&gt;$B$9),"",IF(AND($N65=1,BA$9&lt;=$B$9),LOOKUP(BA$9,$A$12:$A$111,$B$12:$B$111),IF(AND($I65=-1,BB$9=$Q64),"",IF($I65=-1,BB64,IF(AND($I65=1,AZ$9=$Q64),$K65,IF($I65=1,BA64,""))))))))</f>
        <v/>
      </c>
      <c r="BB65" t="str">
        <f ca="1">IF($E64="","",IF($G65="",BB64,IF(AND($N65=1,BB$9&gt;$B$9),"",IF(AND($N65=1,BB$9&lt;=$B$9),LOOKUP(BB$9,$A$12:$A$111,$B$12:$B$111),IF(AND($I65=-1,BC$9=$Q64),"",IF($I65=-1,BC64,IF(AND($I65=1,BA$9=$Q64),$K65,IF($I65=1,BB64,""))))))))</f>
        <v/>
      </c>
      <c r="BC65" t="str">
        <f ca="1">IF($E64="","",IF($G65="",BC64,IF(AND($N65=1,BC$9&gt;$B$9),"",IF(AND($N65=1,BC$9&lt;=$B$9),LOOKUP(BC$9,$A$12:$A$111,$B$12:$B$111),IF(AND($I65=-1,BD$9=$Q64),"",IF($I65=-1,BD64,IF(AND($I65=1,BB$9=$Q64),$K65,IF($I65=1,BC64,""))))))))</f>
        <v/>
      </c>
      <c r="BD65" t="str">
        <f ca="1">IF($E64="","",IF($G65="",BD64,IF(AND($N65=1,BD$9&gt;$B$9),"",IF(AND($N65=1,BD$9&lt;=$B$9),LOOKUP(BD$9,$A$12:$A$111,$B$12:$B$111),IF(AND($I65=-1,BE$9=$Q64),"",IF($I65=-1,BE64,IF(AND($I65=1,BC$9=$Q64),$K65,IF($I65=1,BD64,""))))))))</f>
        <v/>
      </c>
      <c r="BE65" t="str">
        <f ca="1">IF($E64="","",IF($G65="",BE64,IF(AND($N65=1,BE$9&gt;$B$9),"",IF(AND($N65=1,BE$9&lt;=$B$9),LOOKUP(BE$9,$A$12:$A$111,$B$12:$B$111),IF(AND($I65=-1,BF$9=$Q64),"",IF($I65=-1,BF64,IF(AND($I65=1,BD$9=$Q64),$K65,IF($I65=1,BE64,""))))))))</f>
        <v/>
      </c>
      <c r="BF65" t="str">
        <f ca="1">IF($E64="","",IF($G65="",BF64,IF(AND($N65=1,BF$9&gt;$B$9),"",IF(AND($N65=1,BF$9&lt;=$B$9),LOOKUP(BF$9,$A$12:$A$111,$B$12:$B$111),IF(AND($I65=-1,BG$9=$Q64),"",IF($I65=-1,BG64,IF(AND($I65=1,BE$9=$Q64),$K65,IF($I65=1,BF64,""))))))))</f>
        <v/>
      </c>
      <c r="BG65" t="str">
        <f ca="1">IF($E64="","",IF($G65="",BG64,IF(AND($N65=1,BG$9&gt;$B$9),"",IF(AND($N65=1,BG$9&lt;=$B$9),LOOKUP(BG$9,$A$12:$A$111,$B$12:$B$111),IF(AND($I65=-1,BH$9=$Q64),"",IF($I65=-1,BH64,IF(AND($I65=1,BF$9=$Q64),$K65,IF($I65=1,BG64,""))))))))</f>
        <v/>
      </c>
      <c r="BH65" t="str">
        <f ca="1">IF($E64="","",IF($G65="",BH64,IF(AND($N65=1,BH$9&gt;$B$9),"",IF(AND($N65=1,BH$9&lt;=$B$9),LOOKUP(BH$9,$A$12:$A$111,$B$12:$B$111),IF(AND($I65=-1,BI$9=$Q64),"",IF($I65=-1,BI64,IF(AND($I65=1,BG$9=$Q64),$K65,IF($I65=1,BH64,""))))))))</f>
        <v/>
      </c>
      <c r="BI65" t="str">
        <f ca="1">IF($E64="","",IF($G65="",BI64,IF(AND($N65=1,BI$9&gt;$B$9),"",IF(AND($N65=1,BI$9&lt;=$B$9),LOOKUP(BI$9,$A$12:$A$111,$B$12:$B$111),IF(AND($I65=-1,BJ$9=$Q64),"",IF($I65=-1,BJ64,IF(AND($I65=1,BH$9=$Q64),$K65,IF($I65=1,BI64,""))))))))</f>
        <v/>
      </c>
      <c r="BJ65" t="str">
        <f ca="1">IF($E64="","",IF($G65="",BJ64,IF(AND($N65=1,BJ$9&gt;$B$9),"",IF(AND($N65=1,BJ$9&lt;=$B$9),LOOKUP(BJ$9,$A$12:$A$111,$B$12:$B$111),IF(AND($I65=-1,BK$9=$Q64),"",IF($I65=-1,BK64,IF(AND($I65=1,BI$9=$Q64),$K65,IF($I65=1,BJ64,""))))))))</f>
        <v/>
      </c>
      <c r="BK65" t="str">
        <f ca="1">IF($E64="","",IF($G65="",BK64,IF(AND($N65=1,BK$9&gt;$B$9),"",IF(AND($N65=1,BK$9&lt;=$B$9),LOOKUP(BK$9,$A$12:$A$111,$B$12:$B$111),IF(AND($I65=-1,BL$9=$Q64),"",IF($I65=-1,BL64,IF(AND($I65=1,BJ$9=$Q64),$K65,IF($I65=1,BK64,""))))))))</f>
        <v/>
      </c>
      <c r="BL65" t="str">
        <f ca="1">IF($E64="","",IF($G65="",BL64,IF(AND($N65=1,BL$9&gt;$B$9),"",IF(AND($N65=1,BL$9&lt;=$B$9),LOOKUP(BL$9,$A$12:$A$111,$B$12:$B$111),IF(AND($I65=-1,BM$9=$Q64),"",IF($I65=-1,BM64,IF(AND($I65=1,BK$9=$Q64),$K65,IF($I65=1,BL64,""))))))))</f>
        <v/>
      </c>
      <c r="BM65" t="str">
        <f ca="1">IF($E64="","",IF($G65="",BM64,IF(AND($N65=1,BM$9&gt;$B$9),"",IF(AND($N65=1,BM$9&lt;=$B$9),LOOKUP(BM$9,$A$12:$A$111,$B$12:$B$111),IF(AND($I65=-1,BN$9=$Q64),"",IF($I65=-1,BN64,IF(AND($I65=1,BL$9=$Q64),$K65,IF($I65=1,BM64,""))))))))</f>
        <v/>
      </c>
      <c r="BN65" t="str">
        <f ca="1">IF($E64="","",IF($G65="",BN64,IF(AND($N65=1,BN$9&gt;$B$9),"",IF(AND($N65=1,BN$9&lt;=$B$9),LOOKUP(BN$9,$A$12:$A$111,$B$12:$B$111),IF(AND($I65=-1,BO$9=$Q64),"",IF($I65=-1,BO64,IF(AND($I65=1,BM$9=$Q64),$K65,IF($I65=1,BN64,""))))))))</f>
        <v/>
      </c>
      <c r="BO65">
        <f ca="1">IF($E64="","",IF($G65="",BO64,IF(AND($N65=1,BO$9&gt;$B$9),"",IF(AND($N65=1,BO$9&lt;=$B$9),LOOKUP(BO$9,$A$12:$A$111,$B$12:$B$111),IF(AND($I65=-1,BP$9=$Q64),"",IF($I65=-1,BP64,IF(AND($I65=1,BN$9=$Q64),$K65,IF($I65=1,BO64,""))))))))</f>
        <v>0</v>
      </c>
    </row>
    <row r="66" spans="4:67" x14ac:dyDescent="0.25">
      <c r="D66" s="4">
        <v>56</v>
      </c>
      <c r="E66" s="1">
        <f t="shared" ca="1" si="2"/>
        <v>23</v>
      </c>
      <c r="G66" t="str">
        <f ca="1">IF(E65="","",IF($B$3=Refs!$B$17,RevLab!F66,IF(AND(B$3="Last",H65="Zero"),G65,IF(B$3="Last",H65,IF(B$3="2nd last","",IF(AND(B$3="Opposite",H65="Zero"),G65,IF(AND(B$3="Opposite",H65="Red"),"Black",IF(AND(B$3="Opposite",H65="Black"),"Red",IF(AND(B$3="Opposite",H65="Odd"),"Even",IF(AND(B$3="Opposite",H65="Even"),"Odd",IF(AND(B$3="Opposite",H65="High"),"Low",IF(AND(B$3="Opposite",H65="Low"),"High",IF(COUNTIF(Refs!$E$5:$I$6,B$3)=1,RevLab!B$3,"")))))))))))))</f>
        <v>Low</v>
      </c>
      <c r="H66" t="str">
        <f ca="1">IF(E66="","",IF(B$2="Red/Black",LOOKUP(E66,Refs!D:D,Refs!F:F),IF(B$2="High/Low",LOOKUP(E66,Refs!D:D,Refs!H:H),IF(B$2="Odd/Even",LOOKUP(E66,Refs!D:D,Refs!J:J),""))))</f>
        <v>High</v>
      </c>
      <c r="I66">
        <f t="shared" ca="1" si="3"/>
        <v>-1</v>
      </c>
      <c r="J66">
        <f ca="1">IF(E65="","",IF(G66="","",IF(AND(Q65&gt;1,O65+P65&gt;=$B$4),$B$4,IF(Q65=1,O65,O65+P65))))</f>
        <v>12</v>
      </c>
      <c r="K66">
        <f t="shared" ca="1" si="4"/>
        <v>-12</v>
      </c>
      <c r="L66">
        <f t="shared" ca="1" si="5"/>
        <v>-30</v>
      </c>
      <c r="M66">
        <f t="shared" ca="1" si="6"/>
        <v>14</v>
      </c>
      <c r="N66">
        <f ca="1">IF(E65="","",IF(OR(AND($A$6="Yes",$M66&gt;$M65),AND($A$8="Yes",$O65+$P65&gt;=$B$4),AND($Q65&lt;=2,$I66=-1)),1,0))</f>
        <v>0</v>
      </c>
      <c r="O66">
        <f ca="1">IF(E66="","",R66)</f>
        <v>3</v>
      </c>
      <c r="P66">
        <f ca="1">IF(E66="","",MAX(R66:DM66))</f>
        <v>8</v>
      </c>
      <c r="Q66" s="2">
        <f ca="1">IF(E66="","",COUNTIF(R66:DM66,"&gt;0"))</f>
        <v>5</v>
      </c>
      <c r="R66" s="4">
        <f ca="1">IF(E65="","",IF($G66="",R65,IF($N66=1,LOOKUP(R$9,$A$12:$A$111,$B$12:$B$111),IF(AND($I66=-1,S$9=$Q65),"",IF($I66=-1,S65,IF($I66=1,R65))))))</f>
        <v>3</v>
      </c>
      <c r="S66">
        <f ca="1">IF($E65="","",IF($G66="",S65,IF(AND($N66=1,S$9&gt;$B$9),"",IF(AND($N66=1,S$9&lt;=$B$9),LOOKUP(S$9,$A$12:$A$111,$B$12:$B$111),IF(AND($I66=-1,T$9=$Q65),"",IF($I66=-1,T65,IF(AND($I66=1,R$9=$Q65),$K66,IF($I66=1,S65,""))))))))</f>
        <v>4</v>
      </c>
      <c r="T66">
        <f ca="1">IF($E65="","",IF($G66="",T65,IF(AND($N66=1,T$9&gt;$B$9),"",IF(AND($N66=1,T$9&lt;=$B$9),LOOKUP(T$9,$A$12:$A$111,$B$12:$B$111),IF(AND($I66=-1,U$9=$Q65),"",IF($I66=-1,U65,IF(AND($I66=1,S$9=$Q65),$K66,IF($I66=1,T65,""))))))))</f>
        <v>5</v>
      </c>
      <c r="U66">
        <f ca="1">IF($E65="","",IF($G66="",U65,IF(AND($N66=1,U$9&gt;$B$9),"",IF(AND($N66=1,U$9&lt;=$B$9),LOOKUP(U$9,$A$12:$A$111,$B$12:$B$111),IF(AND($I66=-1,V$9=$Q65),"",IF($I66=-1,V65,IF(AND($I66=1,T$9=$Q65),$K66,IF($I66=1,U65,""))))))))</f>
        <v>6</v>
      </c>
      <c r="V66">
        <f ca="1">IF($E65="","",IF($G66="",V65,IF(AND($N66=1,V$9&gt;$B$9),"",IF(AND($N66=1,V$9&lt;=$B$9),LOOKUP(V$9,$A$12:$A$111,$B$12:$B$111),IF(AND($I66=-1,W$9=$Q65),"",IF($I66=-1,W65,IF(AND($I66=1,U$9=$Q65),$K66,IF($I66=1,V65,""))))))))</f>
        <v>8</v>
      </c>
      <c r="W66" t="str">
        <f ca="1">IF($E65="","",IF($G66="",W65,IF(AND($N66=1,W$9&gt;$B$9),"",IF(AND($N66=1,W$9&lt;=$B$9),LOOKUP(W$9,$A$12:$A$111,$B$12:$B$111),IF(AND($I66=-1,X$9=$Q65),"",IF($I66=-1,X65,IF(AND($I66=1,V$9=$Q65),$K66,IF($I66=1,W65,""))))))))</f>
        <v/>
      </c>
      <c r="X66" t="str">
        <f ca="1">IF($E65="","",IF($G66="",X65,IF(AND($N66=1,X$9&gt;$B$9),"",IF(AND($N66=1,X$9&lt;=$B$9),LOOKUP(X$9,$A$12:$A$111,$B$12:$B$111),IF(AND($I66=-1,Y$9=$Q65),"",IF($I66=-1,Y65,IF(AND($I66=1,W$9=$Q65),$K66,IF($I66=1,X65,""))))))))</f>
        <v/>
      </c>
      <c r="Y66" t="str">
        <f ca="1">IF($E65="","",IF($G66="",Y65,IF(AND($N66=1,Y$9&gt;$B$9),"",IF(AND($N66=1,Y$9&lt;=$B$9),LOOKUP(Y$9,$A$12:$A$111,$B$12:$B$111),IF(AND($I66=-1,Z$9=$Q65),"",IF($I66=-1,Z65,IF(AND($I66=1,X$9=$Q65),$K66,IF($I66=1,Y65,""))))))))</f>
        <v/>
      </c>
      <c r="Z66" t="str">
        <f ca="1">IF($E65="","",IF($G66="",Z65,IF(AND($N66=1,Z$9&gt;$B$9),"",IF(AND($N66=1,Z$9&lt;=$B$9),LOOKUP(Z$9,$A$12:$A$111,$B$12:$B$111),IF(AND($I66=-1,AA$9=$Q65),"",IF($I66=-1,AA65,IF(AND($I66=1,Y$9=$Q65),$K66,IF($I66=1,Z65,""))))))))</f>
        <v/>
      </c>
      <c r="AA66" t="str">
        <f ca="1">IF($E65="","",IF($G66="",AA65,IF(AND($N66=1,AA$9&gt;$B$9),"",IF(AND($N66=1,AA$9&lt;=$B$9),LOOKUP(AA$9,$A$12:$A$111,$B$12:$B$111),IF(AND($I66=-1,AB$9=$Q65),"",IF($I66=-1,AB65,IF(AND($I66=1,Z$9=$Q65),$K66,IF($I66=1,AA65,""))))))))</f>
        <v/>
      </c>
      <c r="AB66" t="str">
        <f ca="1">IF($E65="","",IF($G66="",AB65,IF(AND($N66=1,AB$9&gt;$B$9),"",IF(AND($N66=1,AB$9&lt;=$B$9),LOOKUP(AB$9,$A$12:$A$111,$B$12:$B$111),IF(AND($I66=-1,AC$9=$Q65),"",IF($I66=-1,AC65,IF(AND($I66=1,AA$9=$Q65),$K66,IF($I66=1,AB65,""))))))))</f>
        <v/>
      </c>
      <c r="AC66" t="str">
        <f ca="1">IF($E65="","",IF($G66="",AC65,IF(AND($N66=1,AC$9&gt;$B$9),"",IF(AND($N66=1,AC$9&lt;=$B$9),LOOKUP(AC$9,$A$12:$A$111,$B$12:$B$111),IF(AND($I66=-1,AD$9=$Q65),"",IF($I66=-1,AD65,IF(AND($I66=1,AB$9=$Q65),$K66,IF($I66=1,AC65,""))))))))</f>
        <v/>
      </c>
      <c r="AD66" t="str">
        <f ca="1">IF($E65="","",IF($G66="",AD65,IF(AND($N66=1,AD$9&gt;$B$9),"",IF(AND($N66=1,AD$9&lt;=$B$9),LOOKUP(AD$9,$A$12:$A$111,$B$12:$B$111),IF(AND($I66=-1,AE$9=$Q65),"",IF($I66=-1,AE65,IF(AND($I66=1,AC$9=$Q65),$K66,IF($I66=1,AD65,""))))))))</f>
        <v/>
      </c>
      <c r="AE66" t="str">
        <f ca="1">IF($E65="","",IF($G66="",AE65,IF(AND($N66=1,AE$9&gt;$B$9),"",IF(AND($N66=1,AE$9&lt;=$B$9),LOOKUP(AE$9,$A$12:$A$111,$B$12:$B$111),IF(AND($I66=-1,AF$9=$Q65),"",IF($I66=-1,AF65,IF(AND($I66=1,AD$9=$Q65),$K66,IF($I66=1,AE65,""))))))))</f>
        <v/>
      </c>
      <c r="AF66" t="str">
        <f ca="1">IF($E65="","",IF($G66="",AF65,IF(AND($N66=1,AF$9&gt;$B$9),"",IF(AND($N66=1,AF$9&lt;=$B$9),LOOKUP(AF$9,$A$12:$A$111,$B$12:$B$111),IF(AND($I66=-1,AG$9=$Q65),"",IF($I66=-1,AG65,IF(AND($I66=1,AE$9=$Q65),$K66,IF($I66=1,AF65,""))))))))</f>
        <v/>
      </c>
      <c r="AG66" t="str">
        <f ca="1">IF($E65="","",IF($G66="",AG65,IF(AND($N66=1,AG$9&gt;$B$9),"",IF(AND($N66=1,AG$9&lt;=$B$9),LOOKUP(AG$9,$A$12:$A$111,$B$12:$B$111),IF(AND($I66=-1,AH$9=$Q65),"",IF($I66=-1,AH65,IF(AND($I66=1,AF$9=$Q65),$K66,IF($I66=1,AG65,""))))))))</f>
        <v/>
      </c>
      <c r="AH66" t="str">
        <f ca="1">IF($E65="","",IF($G66="",AH65,IF(AND($N66=1,AH$9&gt;$B$9),"",IF(AND($N66=1,AH$9&lt;=$B$9),LOOKUP(AH$9,$A$12:$A$111,$B$12:$B$111),IF(AND($I66=-1,AI$9=$Q65),"",IF($I66=-1,AI65,IF(AND($I66=1,AG$9=$Q65),$K66,IF($I66=1,AH65,""))))))))</f>
        <v/>
      </c>
      <c r="AI66" t="str">
        <f ca="1">IF($E65="","",IF($G66="",AI65,IF(AND($N66=1,AI$9&gt;$B$9),"",IF(AND($N66=1,AI$9&lt;=$B$9),LOOKUP(AI$9,$A$12:$A$111,$B$12:$B$111),IF(AND($I66=-1,AJ$9=$Q65),"",IF($I66=-1,AJ65,IF(AND($I66=1,AH$9=$Q65),$K66,IF($I66=1,AI65,""))))))))</f>
        <v/>
      </c>
      <c r="AJ66" t="str">
        <f ca="1">IF($E65="","",IF($G66="",AJ65,IF(AND($N66=1,AJ$9&gt;$B$9),"",IF(AND($N66=1,AJ$9&lt;=$B$9),LOOKUP(AJ$9,$A$12:$A$111,$B$12:$B$111),IF(AND($I66=-1,AK$9=$Q65),"",IF($I66=-1,AK65,IF(AND($I66=1,AI$9=$Q65),$K66,IF($I66=1,AJ65,""))))))))</f>
        <v/>
      </c>
      <c r="AK66" t="str">
        <f ca="1">IF($E65="","",IF($G66="",AK65,IF(AND($N66=1,AK$9&gt;$B$9),"",IF(AND($N66=1,AK$9&lt;=$B$9),LOOKUP(AK$9,$A$12:$A$111,$B$12:$B$111),IF(AND($I66=-1,AL$9=$Q65),"",IF($I66=-1,AL65,IF(AND($I66=1,AJ$9=$Q65),$K66,IF($I66=1,AK65,""))))))))</f>
        <v/>
      </c>
      <c r="AL66" t="str">
        <f ca="1">IF($E65="","",IF($G66="",AL65,IF(AND($N66=1,AL$9&gt;$B$9),"",IF(AND($N66=1,AL$9&lt;=$B$9),LOOKUP(AL$9,$A$12:$A$111,$B$12:$B$111),IF(AND($I66=-1,AM$9=$Q65),"",IF($I66=-1,AM65,IF(AND($I66=1,AK$9=$Q65),$K66,IF($I66=1,AL65,""))))))))</f>
        <v/>
      </c>
      <c r="AM66" t="str">
        <f ca="1">IF($E65="","",IF($G66="",AM65,IF(AND($N66=1,AM$9&gt;$B$9),"",IF(AND($N66=1,AM$9&lt;=$B$9),LOOKUP(AM$9,$A$12:$A$111,$B$12:$B$111),IF(AND($I66=-1,AN$9=$Q65),"",IF($I66=-1,AN65,IF(AND($I66=1,AL$9=$Q65),$K66,IF($I66=1,AM65,""))))))))</f>
        <v/>
      </c>
      <c r="AN66" t="str">
        <f ca="1">IF($E65="","",IF($G66="",AN65,IF(AND($N66=1,AN$9&gt;$B$9),"",IF(AND($N66=1,AN$9&lt;=$B$9),LOOKUP(AN$9,$A$12:$A$111,$B$12:$B$111),IF(AND($I66=-1,AO$9=$Q65),"",IF($I66=-1,AO65,IF(AND($I66=1,AM$9=$Q65),$K66,IF($I66=1,AN65,""))))))))</f>
        <v/>
      </c>
      <c r="AO66" t="str">
        <f ca="1">IF($E65="","",IF($G66="",AO65,IF(AND($N66=1,AO$9&gt;$B$9),"",IF(AND($N66=1,AO$9&lt;=$B$9),LOOKUP(AO$9,$A$12:$A$111,$B$12:$B$111),IF(AND($I66=-1,AP$9=$Q65),"",IF($I66=-1,AP65,IF(AND($I66=1,AN$9=$Q65),$K66,IF($I66=1,AO65,""))))))))</f>
        <v/>
      </c>
      <c r="AP66" t="str">
        <f ca="1">IF($E65="","",IF($G66="",AP65,IF(AND($N66=1,AP$9&gt;$B$9),"",IF(AND($N66=1,AP$9&lt;=$B$9),LOOKUP(AP$9,$A$12:$A$111,$B$12:$B$111),IF(AND($I66=-1,AQ$9=$Q65),"",IF($I66=-1,AQ65,IF(AND($I66=1,AO$9=$Q65),$K66,IF($I66=1,AP65,""))))))))</f>
        <v/>
      </c>
      <c r="AQ66" t="str">
        <f ca="1">IF($E65="","",IF($G66="",AQ65,IF(AND($N66=1,AQ$9&gt;$B$9),"",IF(AND($N66=1,AQ$9&lt;=$B$9),LOOKUP(AQ$9,$A$12:$A$111,$B$12:$B$111),IF(AND($I66=-1,AR$9=$Q65),"",IF($I66=-1,AR65,IF(AND($I66=1,AP$9=$Q65),$K66,IF($I66=1,AQ65,""))))))))</f>
        <v/>
      </c>
      <c r="AR66" t="str">
        <f ca="1">IF($E65="","",IF($G66="",AR65,IF(AND($N66=1,AR$9&gt;$B$9),"",IF(AND($N66=1,AR$9&lt;=$B$9),LOOKUP(AR$9,$A$12:$A$111,$B$12:$B$111),IF(AND($I66=-1,AS$9=$Q65),"",IF($I66=-1,AS65,IF(AND($I66=1,AQ$9=$Q65),$K66,IF($I66=1,AR65,""))))))))</f>
        <v/>
      </c>
      <c r="AS66" t="str">
        <f ca="1">IF($E65="","",IF($G66="",AS65,IF(AND($N66=1,AS$9&gt;$B$9),"",IF(AND($N66=1,AS$9&lt;=$B$9),LOOKUP(AS$9,$A$12:$A$111,$B$12:$B$111),IF(AND($I66=-1,AT$9=$Q65),"",IF($I66=-1,AT65,IF(AND($I66=1,AR$9=$Q65),$K66,IF($I66=1,AS65,""))))))))</f>
        <v/>
      </c>
      <c r="AT66" t="str">
        <f ca="1">IF($E65="","",IF($G66="",AT65,IF(AND($N66=1,AT$9&gt;$B$9),"",IF(AND($N66=1,AT$9&lt;=$B$9),LOOKUP(AT$9,$A$12:$A$111,$B$12:$B$111),IF(AND($I66=-1,AU$9=$Q65),"",IF($I66=-1,AU65,IF(AND($I66=1,AS$9=$Q65),$K66,IF($I66=1,AT65,""))))))))</f>
        <v/>
      </c>
      <c r="AU66" t="str">
        <f ca="1">IF($E65="","",IF($G66="",AU65,IF(AND($N66=1,AU$9&gt;$B$9),"",IF(AND($N66=1,AU$9&lt;=$B$9),LOOKUP(AU$9,$A$12:$A$111,$B$12:$B$111),IF(AND($I66=-1,AV$9=$Q65),"",IF($I66=-1,AV65,IF(AND($I66=1,AT$9=$Q65),$K66,IF($I66=1,AU65,""))))))))</f>
        <v/>
      </c>
      <c r="AV66" t="str">
        <f ca="1">IF($E65="","",IF($G66="",AV65,IF(AND($N66=1,AV$9&gt;$B$9),"",IF(AND($N66=1,AV$9&lt;=$B$9),LOOKUP(AV$9,$A$12:$A$111,$B$12:$B$111),IF(AND($I66=-1,AW$9=$Q65),"",IF($I66=-1,AW65,IF(AND($I66=1,AU$9=$Q65),$K66,IF($I66=1,AV65,""))))))))</f>
        <v/>
      </c>
      <c r="AW66" t="str">
        <f ca="1">IF($E65="","",IF($G66="",AW65,IF(AND($N66=1,AW$9&gt;$B$9),"",IF(AND($N66=1,AW$9&lt;=$B$9),LOOKUP(AW$9,$A$12:$A$111,$B$12:$B$111),IF(AND($I66=-1,AX$9=$Q65),"",IF($I66=-1,AX65,IF(AND($I66=1,AV$9=$Q65),$K66,IF($I66=1,AW65,""))))))))</f>
        <v/>
      </c>
      <c r="AX66" t="str">
        <f ca="1">IF($E65="","",IF($G66="",AX65,IF(AND($N66=1,AX$9&gt;$B$9),"",IF(AND($N66=1,AX$9&lt;=$B$9),LOOKUP(AX$9,$A$12:$A$111,$B$12:$B$111),IF(AND($I66=-1,AY$9=$Q65),"",IF($I66=-1,AY65,IF(AND($I66=1,AW$9=$Q65),$K66,IF($I66=1,AX65,""))))))))</f>
        <v/>
      </c>
      <c r="AY66" t="str">
        <f ca="1">IF($E65="","",IF($G66="",AY65,IF(AND($N66=1,AY$9&gt;$B$9),"",IF(AND($N66=1,AY$9&lt;=$B$9),LOOKUP(AY$9,$A$12:$A$111,$B$12:$B$111),IF(AND($I66=-1,AZ$9=$Q65),"",IF($I66=-1,AZ65,IF(AND($I66=1,AX$9=$Q65),$K66,IF($I66=1,AY65,""))))))))</f>
        <v/>
      </c>
      <c r="AZ66" t="str">
        <f ca="1">IF($E65="","",IF($G66="",AZ65,IF(AND($N66=1,AZ$9&gt;$B$9),"",IF(AND($N66=1,AZ$9&lt;=$B$9),LOOKUP(AZ$9,$A$12:$A$111,$B$12:$B$111),IF(AND($I66=-1,BA$9=$Q65),"",IF($I66=-1,BA65,IF(AND($I66=1,AY$9=$Q65),$K66,IF($I66=1,AZ65,""))))))))</f>
        <v/>
      </c>
      <c r="BA66" t="str">
        <f ca="1">IF($E65="","",IF($G66="",BA65,IF(AND($N66=1,BA$9&gt;$B$9),"",IF(AND($N66=1,BA$9&lt;=$B$9),LOOKUP(BA$9,$A$12:$A$111,$B$12:$B$111),IF(AND($I66=-1,BB$9=$Q65),"",IF($I66=-1,BB65,IF(AND($I66=1,AZ$9=$Q65),$K66,IF($I66=1,BA65,""))))))))</f>
        <v/>
      </c>
      <c r="BB66" t="str">
        <f ca="1">IF($E65="","",IF($G66="",BB65,IF(AND($N66=1,BB$9&gt;$B$9),"",IF(AND($N66=1,BB$9&lt;=$B$9),LOOKUP(BB$9,$A$12:$A$111,$B$12:$B$111),IF(AND($I66=-1,BC$9=$Q65),"",IF($I66=-1,BC65,IF(AND($I66=1,BA$9=$Q65),$K66,IF($I66=1,BB65,""))))))))</f>
        <v/>
      </c>
      <c r="BC66" t="str">
        <f ca="1">IF($E65="","",IF($G66="",BC65,IF(AND($N66=1,BC$9&gt;$B$9),"",IF(AND($N66=1,BC$9&lt;=$B$9),LOOKUP(BC$9,$A$12:$A$111,$B$12:$B$111),IF(AND($I66=-1,BD$9=$Q65),"",IF($I66=-1,BD65,IF(AND($I66=1,BB$9=$Q65),$K66,IF($I66=1,BC65,""))))))))</f>
        <v/>
      </c>
      <c r="BD66" t="str">
        <f ca="1">IF($E65="","",IF($G66="",BD65,IF(AND($N66=1,BD$9&gt;$B$9),"",IF(AND($N66=1,BD$9&lt;=$B$9),LOOKUP(BD$9,$A$12:$A$111,$B$12:$B$111),IF(AND($I66=-1,BE$9=$Q65),"",IF($I66=-1,BE65,IF(AND($I66=1,BC$9=$Q65),$K66,IF($I66=1,BD65,""))))))))</f>
        <v/>
      </c>
      <c r="BE66" t="str">
        <f ca="1">IF($E65="","",IF($G66="",BE65,IF(AND($N66=1,BE$9&gt;$B$9),"",IF(AND($N66=1,BE$9&lt;=$B$9),LOOKUP(BE$9,$A$12:$A$111,$B$12:$B$111),IF(AND($I66=-1,BF$9=$Q65),"",IF($I66=-1,BF65,IF(AND($I66=1,BD$9=$Q65),$K66,IF($I66=1,BE65,""))))))))</f>
        <v/>
      </c>
      <c r="BF66" t="str">
        <f ca="1">IF($E65="","",IF($G66="",BF65,IF(AND($N66=1,BF$9&gt;$B$9),"",IF(AND($N66=1,BF$9&lt;=$B$9),LOOKUP(BF$9,$A$12:$A$111,$B$12:$B$111),IF(AND($I66=-1,BG$9=$Q65),"",IF($I66=-1,BG65,IF(AND($I66=1,BE$9=$Q65),$K66,IF($I66=1,BF65,""))))))))</f>
        <v/>
      </c>
      <c r="BG66" t="str">
        <f ca="1">IF($E65="","",IF($G66="",BG65,IF(AND($N66=1,BG$9&gt;$B$9),"",IF(AND($N66=1,BG$9&lt;=$B$9),LOOKUP(BG$9,$A$12:$A$111,$B$12:$B$111),IF(AND($I66=-1,BH$9=$Q65),"",IF($I66=-1,BH65,IF(AND($I66=1,BF$9=$Q65),$K66,IF($I66=1,BG65,""))))))))</f>
        <v/>
      </c>
      <c r="BH66" t="str">
        <f ca="1">IF($E65="","",IF($G66="",BH65,IF(AND($N66=1,BH$9&gt;$B$9),"",IF(AND($N66=1,BH$9&lt;=$B$9),LOOKUP(BH$9,$A$12:$A$111,$B$12:$B$111),IF(AND($I66=-1,BI$9=$Q65),"",IF($I66=-1,BI65,IF(AND($I66=1,BG$9=$Q65),$K66,IF($I66=1,BH65,""))))))))</f>
        <v/>
      </c>
      <c r="BI66" t="str">
        <f ca="1">IF($E65="","",IF($G66="",BI65,IF(AND($N66=1,BI$9&gt;$B$9),"",IF(AND($N66=1,BI$9&lt;=$B$9),LOOKUP(BI$9,$A$12:$A$111,$B$12:$B$111),IF(AND($I66=-1,BJ$9=$Q65),"",IF($I66=-1,BJ65,IF(AND($I66=1,BH$9=$Q65),$K66,IF($I66=1,BI65,""))))))))</f>
        <v/>
      </c>
      <c r="BJ66" t="str">
        <f ca="1">IF($E65="","",IF($G66="",BJ65,IF(AND($N66=1,BJ$9&gt;$B$9),"",IF(AND($N66=1,BJ$9&lt;=$B$9),LOOKUP(BJ$9,$A$12:$A$111,$B$12:$B$111),IF(AND($I66=-1,BK$9=$Q65),"",IF($I66=-1,BK65,IF(AND($I66=1,BI$9=$Q65),$K66,IF($I66=1,BJ65,""))))))))</f>
        <v/>
      </c>
      <c r="BK66" t="str">
        <f ca="1">IF($E65="","",IF($G66="",BK65,IF(AND($N66=1,BK$9&gt;$B$9),"",IF(AND($N66=1,BK$9&lt;=$B$9),LOOKUP(BK$9,$A$12:$A$111,$B$12:$B$111),IF(AND($I66=-1,BL$9=$Q65),"",IF($I66=-1,BL65,IF(AND($I66=1,BJ$9=$Q65),$K66,IF($I66=1,BK65,""))))))))</f>
        <v/>
      </c>
      <c r="BL66" t="str">
        <f ca="1">IF($E65="","",IF($G66="",BL65,IF(AND($N66=1,BL$9&gt;$B$9),"",IF(AND($N66=1,BL$9&lt;=$B$9),LOOKUP(BL$9,$A$12:$A$111,$B$12:$B$111),IF(AND($I66=-1,BM$9=$Q65),"",IF($I66=-1,BM65,IF(AND($I66=1,BK$9=$Q65),$K66,IF($I66=1,BL65,""))))))))</f>
        <v/>
      </c>
      <c r="BM66" t="str">
        <f ca="1">IF($E65="","",IF($G66="",BM65,IF(AND($N66=1,BM$9&gt;$B$9),"",IF(AND($N66=1,BM$9&lt;=$B$9),LOOKUP(BM$9,$A$12:$A$111,$B$12:$B$111),IF(AND($I66=-1,BN$9=$Q65),"",IF($I66=-1,BN65,IF(AND($I66=1,BL$9=$Q65),$K66,IF($I66=1,BM65,""))))))))</f>
        <v/>
      </c>
      <c r="BN66">
        <f ca="1">IF($E65="","",IF($G66="",BN65,IF(AND($N66=1,BN$9&gt;$B$9),"",IF(AND($N66=1,BN$9&lt;=$B$9),LOOKUP(BN$9,$A$12:$A$111,$B$12:$B$111),IF(AND($I66=-1,BO$9=$Q65),"",IF($I66=-1,BO65,IF(AND($I66=1,BM$9=$Q65),$K66,IF($I66=1,BN65,""))))))))</f>
        <v>0</v>
      </c>
      <c r="BO66">
        <f ca="1">IF($E65="","",IF($G66="",BO65,IF(AND($N66=1,BO$9&gt;$B$9),"",IF(AND($N66=1,BO$9&lt;=$B$9),LOOKUP(BO$9,$A$12:$A$111,$B$12:$B$111),IF(AND($I66=-1,BP$9=$Q65),"",IF($I66=-1,BP65,IF(AND($I66=1,BN$9=$Q65),$K66,IF($I66=1,BO65,""))))))))</f>
        <v>0</v>
      </c>
    </row>
    <row r="67" spans="4:67" x14ac:dyDescent="0.25">
      <c r="D67" s="4">
        <v>57</v>
      </c>
      <c r="E67" s="1">
        <f t="shared" ca="1" si="2"/>
        <v>23</v>
      </c>
      <c r="G67" t="str">
        <f ca="1">IF(E66="","",IF($B$3=Refs!$B$17,RevLab!F67,IF(AND(B$3="Last",H66="Zero"),G66,IF(B$3="Last",H66,IF(B$3="2nd last","",IF(AND(B$3="Opposite",H66="Zero"),G66,IF(AND(B$3="Opposite",H66="Red"),"Black",IF(AND(B$3="Opposite",H66="Black"),"Red",IF(AND(B$3="Opposite",H66="Odd"),"Even",IF(AND(B$3="Opposite",H66="Even"),"Odd",IF(AND(B$3="Opposite",H66="High"),"Low",IF(AND(B$3="Opposite",H66="Low"),"High",IF(COUNTIF(Refs!$E$5:$I$6,B$3)=1,RevLab!B$3,"")))))))))))))</f>
        <v>Low</v>
      </c>
      <c r="H67" t="str">
        <f ca="1">IF(E67="","",IF(B$2="Red/Black",LOOKUP(E67,Refs!D:D,Refs!F:F),IF(B$2="High/Low",LOOKUP(E67,Refs!D:D,Refs!H:H),IF(B$2="Odd/Even",LOOKUP(E67,Refs!D:D,Refs!J:J),""))))</f>
        <v>High</v>
      </c>
      <c r="I67">
        <f t="shared" ca="1" si="3"/>
        <v>-1</v>
      </c>
      <c r="J67">
        <f ca="1">IF(E66="","",IF(G67="","",IF(AND(Q66&gt;1,O66+P66&gt;=$B$4),$B$4,IF(Q66=1,O66,O66+P66))))</f>
        <v>11</v>
      </c>
      <c r="K67">
        <f t="shared" ca="1" si="4"/>
        <v>-11</v>
      </c>
      <c r="L67">
        <f t="shared" ca="1" si="5"/>
        <v>-41</v>
      </c>
      <c r="M67">
        <f t="shared" ca="1" si="6"/>
        <v>14</v>
      </c>
      <c r="N67">
        <f ca="1">IF(E66="","",IF(OR(AND($A$6="Yes",$M67&gt;$M66),AND($A$8="Yes",$O66+$P66&gt;=$B$4),AND($Q66&lt;=2,$I67=-1)),1,0))</f>
        <v>0</v>
      </c>
      <c r="O67">
        <f ca="1">IF(E67="","",R67)</f>
        <v>4</v>
      </c>
      <c r="P67">
        <f ca="1">IF(E67="","",MAX(R67:DM67))</f>
        <v>6</v>
      </c>
      <c r="Q67" s="2">
        <f ca="1">IF(E67="","",COUNTIF(R67:DM67,"&gt;0"))</f>
        <v>3</v>
      </c>
      <c r="R67" s="4">
        <f ca="1">IF(E66="","",IF($G67="",R66,IF($N67=1,LOOKUP(R$9,$A$12:$A$111,$B$12:$B$111),IF(AND($I67=-1,S$9=$Q66),"",IF($I67=-1,S66,IF($I67=1,R66))))))</f>
        <v>4</v>
      </c>
      <c r="S67">
        <f ca="1">IF($E66="","",IF($G67="",S66,IF(AND($N67=1,S$9&gt;$B$9),"",IF(AND($N67=1,S$9&lt;=$B$9),LOOKUP(S$9,$A$12:$A$111,$B$12:$B$111),IF(AND($I67=-1,T$9=$Q66),"",IF($I67=-1,T66,IF(AND($I67=1,R$9=$Q66),$K67,IF($I67=1,S66,""))))))))</f>
        <v>5</v>
      </c>
      <c r="T67">
        <f ca="1">IF($E66="","",IF($G67="",T66,IF(AND($N67=1,T$9&gt;$B$9),"",IF(AND($N67=1,T$9&lt;=$B$9),LOOKUP(T$9,$A$12:$A$111,$B$12:$B$111),IF(AND($I67=-1,U$9=$Q66),"",IF($I67=-1,U66,IF(AND($I67=1,S$9=$Q66),$K67,IF($I67=1,T66,""))))))))</f>
        <v>6</v>
      </c>
      <c r="U67" t="str">
        <f ca="1">IF($E66="","",IF($G67="",U66,IF(AND($N67=1,U$9&gt;$B$9),"",IF(AND($N67=1,U$9&lt;=$B$9),LOOKUP(U$9,$A$12:$A$111,$B$12:$B$111),IF(AND($I67=-1,V$9=$Q66),"",IF($I67=-1,V66,IF(AND($I67=1,T$9=$Q66),$K67,IF($I67=1,U66,""))))))))</f>
        <v/>
      </c>
      <c r="V67" t="str">
        <f ca="1">IF($E66="","",IF($G67="",V66,IF(AND($N67=1,V$9&gt;$B$9),"",IF(AND($N67=1,V$9&lt;=$B$9),LOOKUP(V$9,$A$12:$A$111,$B$12:$B$111),IF(AND($I67=-1,W$9=$Q66),"",IF($I67=-1,W66,IF(AND($I67=1,U$9=$Q66),$K67,IF($I67=1,V66,""))))))))</f>
        <v/>
      </c>
      <c r="W67" t="str">
        <f ca="1">IF($E66="","",IF($G67="",W66,IF(AND($N67=1,W$9&gt;$B$9),"",IF(AND($N67=1,W$9&lt;=$B$9),LOOKUP(W$9,$A$12:$A$111,$B$12:$B$111),IF(AND($I67=-1,X$9=$Q66),"",IF($I67=-1,X66,IF(AND($I67=1,V$9=$Q66),$K67,IF($I67=1,W66,""))))))))</f>
        <v/>
      </c>
      <c r="X67" t="str">
        <f ca="1">IF($E66="","",IF($G67="",X66,IF(AND($N67=1,X$9&gt;$B$9),"",IF(AND($N67=1,X$9&lt;=$B$9),LOOKUP(X$9,$A$12:$A$111,$B$12:$B$111),IF(AND($I67=-1,Y$9=$Q66),"",IF($I67=-1,Y66,IF(AND($I67=1,W$9=$Q66),$K67,IF($I67=1,X66,""))))))))</f>
        <v/>
      </c>
      <c r="Y67" t="str">
        <f ca="1">IF($E66="","",IF($G67="",Y66,IF(AND($N67=1,Y$9&gt;$B$9),"",IF(AND($N67=1,Y$9&lt;=$B$9),LOOKUP(Y$9,$A$12:$A$111,$B$12:$B$111),IF(AND($I67=-1,Z$9=$Q66),"",IF($I67=-1,Z66,IF(AND($I67=1,X$9=$Q66),$K67,IF($I67=1,Y66,""))))))))</f>
        <v/>
      </c>
      <c r="Z67" t="str">
        <f ca="1">IF($E66="","",IF($G67="",Z66,IF(AND($N67=1,Z$9&gt;$B$9),"",IF(AND($N67=1,Z$9&lt;=$B$9),LOOKUP(Z$9,$A$12:$A$111,$B$12:$B$111),IF(AND($I67=-1,AA$9=$Q66),"",IF($I67=-1,AA66,IF(AND($I67=1,Y$9=$Q66),$K67,IF($I67=1,Z66,""))))))))</f>
        <v/>
      </c>
      <c r="AA67" t="str">
        <f ca="1">IF($E66="","",IF($G67="",AA66,IF(AND($N67=1,AA$9&gt;$B$9),"",IF(AND($N67=1,AA$9&lt;=$B$9),LOOKUP(AA$9,$A$12:$A$111,$B$12:$B$111),IF(AND($I67=-1,AB$9=$Q66),"",IF($I67=-1,AB66,IF(AND($I67=1,Z$9=$Q66),$K67,IF($I67=1,AA66,""))))))))</f>
        <v/>
      </c>
      <c r="AB67" t="str">
        <f ca="1">IF($E66="","",IF($G67="",AB66,IF(AND($N67=1,AB$9&gt;$B$9),"",IF(AND($N67=1,AB$9&lt;=$B$9),LOOKUP(AB$9,$A$12:$A$111,$B$12:$B$111),IF(AND($I67=-1,AC$9=$Q66),"",IF($I67=-1,AC66,IF(AND($I67=1,AA$9=$Q66),$K67,IF($I67=1,AB66,""))))))))</f>
        <v/>
      </c>
      <c r="AC67" t="str">
        <f ca="1">IF($E66="","",IF($G67="",AC66,IF(AND($N67=1,AC$9&gt;$B$9),"",IF(AND($N67=1,AC$9&lt;=$B$9),LOOKUP(AC$9,$A$12:$A$111,$B$12:$B$111),IF(AND($I67=-1,AD$9=$Q66),"",IF($I67=-1,AD66,IF(AND($I67=1,AB$9=$Q66),$K67,IF($I67=1,AC66,""))))))))</f>
        <v/>
      </c>
      <c r="AD67" t="str">
        <f ca="1">IF($E66="","",IF($G67="",AD66,IF(AND($N67=1,AD$9&gt;$B$9),"",IF(AND($N67=1,AD$9&lt;=$B$9),LOOKUP(AD$9,$A$12:$A$111,$B$12:$B$111),IF(AND($I67=-1,AE$9=$Q66),"",IF($I67=-1,AE66,IF(AND($I67=1,AC$9=$Q66),$K67,IF($I67=1,AD66,""))))))))</f>
        <v/>
      </c>
      <c r="AE67" t="str">
        <f ca="1">IF($E66="","",IF($G67="",AE66,IF(AND($N67=1,AE$9&gt;$B$9),"",IF(AND($N67=1,AE$9&lt;=$B$9),LOOKUP(AE$9,$A$12:$A$111,$B$12:$B$111),IF(AND($I67=-1,AF$9=$Q66),"",IF($I67=-1,AF66,IF(AND($I67=1,AD$9=$Q66),$K67,IF($I67=1,AE66,""))))))))</f>
        <v/>
      </c>
      <c r="AF67" t="str">
        <f ca="1">IF($E66="","",IF($G67="",AF66,IF(AND($N67=1,AF$9&gt;$B$9),"",IF(AND($N67=1,AF$9&lt;=$B$9),LOOKUP(AF$9,$A$12:$A$111,$B$12:$B$111),IF(AND($I67=-1,AG$9=$Q66),"",IF($I67=-1,AG66,IF(AND($I67=1,AE$9=$Q66),$K67,IF($I67=1,AF66,""))))))))</f>
        <v/>
      </c>
      <c r="AG67" t="str">
        <f ca="1">IF($E66="","",IF($G67="",AG66,IF(AND($N67=1,AG$9&gt;$B$9),"",IF(AND($N67=1,AG$9&lt;=$B$9),LOOKUP(AG$9,$A$12:$A$111,$B$12:$B$111),IF(AND($I67=-1,AH$9=$Q66),"",IF($I67=-1,AH66,IF(AND($I67=1,AF$9=$Q66),$K67,IF($I67=1,AG66,""))))))))</f>
        <v/>
      </c>
      <c r="AH67" t="str">
        <f ca="1">IF($E66="","",IF($G67="",AH66,IF(AND($N67=1,AH$9&gt;$B$9),"",IF(AND($N67=1,AH$9&lt;=$B$9),LOOKUP(AH$9,$A$12:$A$111,$B$12:$B$111),IF(AND($I67=-1,AI$9=$Q66),"",IF($I67=-1,AI66,IF(AND($I67=1,AG$9=$Q66),$K67,IF($I67=1,AH66,""))))))))</f>
        <v/>
      </c>
      <c r="AI67" t="str">
        <f ca="1">IF($E66="","",IF($G67="",AI66,IF(AND($N67=1,AI$9&gt;$B$9),"",IF(AND($N67=1,AI$9&lt;=$B$9),LOOKUP(AI$9,$A$12:$A$111,$B$12:$B$111),IF(AND($I67=-1,AJ$9=$Q66),"",IF($I67=-1,AJ66,IF(AND($I67=1,AH$9=$Q66),$K67,IF($I67=1,AI66,""))))))))</f>
        <v/>
      </c>
      <c r="AJ67" t="str">
        <f ca="1">IF($E66="","",IF($G67="",AJ66,IF(AND($N67=1,AJ$9&gt;$B$9),"",IF(AND($N67=1,AJ$9&lt;=$B$9),LOOKUP(AJ$9,$A$12:$A$111,$B$12:$B$111),IF(AND($I67=-1,AK$9=$Q66),"",IF($I67=-1,AK66,IF(AND($I67=1,AI$9=$Q66),$K67,IF($I67=1,AJ66,""))))))))</f>
        <v/>
      </c>
      <c r="AK67" t="str">
        <f ca="1">IF($E66="","",IF($G67="",AK66,IF(AND($N67=1,AK$9&gt;$B$9),"",IF(AND($N67=1,AK$9&lt;=$B$9),LOOKUP(AK$9,$A$12:$A$111,$B$12:$B$111),IF(AND($I67=-1,AL$9=$Q66),"",IF($I67=-1,AL66,IF(AND($I67=1,AJ$9=$Q66),$K67,IF($I67=1,AK66,""))))))))</f>
        <v/>
      </c>
      <c r="AL67" t="str">
        <f ca="1">IF($E66="","",IF($G67="",AL66,IF(AND($N67=1,AL$9&gt;$B$9),"",IF(AND($N67=1,AL$9&lt;=$B$9),LOOKUP(AL$9,$A$12:$A$111,$B$12:$B$111),IF(AND($I67=-1,AM$9=$Q66),"",IF($I67=-1,AM66,IF(AND($I67=1,AK$9=$Q66),$K67,IF($I67=1,AL66,""))))))))</f>
        <v/>
      </c>
      <c r="AM67" t="str">
        <f ca="1">IF($E66="","",IF($G67="",AM66,IF(AND($N67=1,AM$9&gt;$B$9),"",IF(AND($N67=1,AM$9&lt;=$B$9),LOOKUP(AM$9,$A$12:$A$111,$B$12:$B$111),IF(AND($I67=-1,AN$9=$Q66),"",IF($I67=-1,AN66,IF(AND($I67=1,AL$9=$Q66),$K67,IF($I67=1,AM66,""))))))))</f>
        <v/>
      </c>
      <c r="AN67" t="str">
        <f ca="1">IF($E66="","",IF($G67="",AN66,IF(AND($N67=1,AN$9&gt;$B$9),"",IF(AND($N67=1,AN$9&lt;=$B$9),LOOKUP(AN$9,$A$12:$A$111,$B$12:$B$111),IF(AND($I67=-1,AO$9=$Q66),"",IF($I67=-1,AO66,IF(AND($I67=1,AM$9=$Q66),$K67,IF($I67=1,AN66,""))))))))</f>
        <v/>
      </c>
      <c r="AO67" t="str">
        <f ca="1">IF($E66="","",IF($G67="",AO66,IF(AND($N67=1,AO$9&gt;$B$9),"",IF(AND($N67=1,AO$9&lt;=$B$9),LOOKUP(AO$9,$A$12:$A$111,$B$12:$B$111),IF(AND($I67=-1,AP$9=$Q66),"",IF($I67=-1,AP66,IF(AND($I67=1,AN$9=$Q66),$K67,IF($I67=1,AO66,""))))))))</f>
        <v/>
      </c>
      <c r="AP67" t="str">
        <f ca="1">IF($E66="","",IF($G67="",AP66,IF(AND($N67=1,AP$9&gt;$B$9),"",IF(AND($N67=1,AP$9&lt;=$B$9),LOOKUP(AP$9,$A$12:$A$111,$B$12:$B$111),IF(AND($I67=-1,AQ$9=$Q66),"",IF($I67=-1,AQ66,IF(AND($I67=1,AO$9=$Q66),$K67,IF($I67=1,AP66,""))))))))</f>
        <v/>
      </c>
      <c r="AQ67" t="str">
        <f ca="1">IF($E66="","",IF($G67="",AQ66,IF(AND($N67=1,AQ$9&gt;$B$9),"",IF(AND($N67=1,AQ$9&lt;=$B$9),LOOKUP(AQ$9,$A$12:$A$111,$B$12:$B$111),IF(AND($I67=-1,AR$9=$Q66),"",IF($I67=-1,AR66,IF(AND($I67=1,AP$9=$Q66),$K67,IF($I67=1,AQ66,""))))))))</f>
        <v/>
      </c>
      <c r="AR67" t="str">
        <f ca="1">IF($E66="","",IF($G67="",AR66,IF(AND($N67=1,AR$9&gt;$B$9),"",IF(AND($N67=1,AR$9&lt;=$B$9),LOOKUP(AR$9,$A$12:$A$111,$B$12:$B$111),IF(AND($I67=-1,AS$9=$Q66),"",IF($I67=-1,AS66,IF(AND($I67=1,AQ$9=$Q66),$K67,IF($I67=1,AR66,""))))))))</f>
        <v/>
      </c>
      <c r="AS67" t="str">
        <f ca="1">IF($E66="","",IF($G67="",AS66,IF(AND($N67=1,AS$9&gt;$B$9),"",IF(AND($N67=1,AS$9&lt;=$B$9),LOOKUP(AS$9,$A$12:$A$111,$B$12:$B$111),IF(AND($I67=-1,AT$9=$Q66),"",IF($I67=-1,AT66,IF(AND($I67=1,AR$9=$Q66),$K67,IF($I67=1,AS66,""))))))))</f>
        <v/>
      </c>
      <c r="AT67" t="str">
        <f ca="1">IF($E66="","",IF($G67="",AT66,IF(AND($N67=1,AT$9&gt;$B$9),"",IF(AND($N67=1,AT$9&lt;=$B$9),LOOKUP(AT$9,$A$12:$A$111,$B$12:$B$111),IF(AND($I67=-1,AU$9=$Q66),"",IF($I67=-1,AU66,IF(AND($I67=1,AS$9=$Q66),$K67,IF($I67=1,AT66,""))))))))</f>
        <v/>
      </c>
      <c r="AU67" t="str">
        <f ca="1">IF($E66="","",IF($G67="",AU66,IF(AND($N67=1,AU$9&gt;$B$9),"",IF(AND($N67=1,AU$9&lt;=$B$9),LOOKUP(AU$9,$A$12:$A$111,$B$12:$B$111),IF(AND($I67=-1,AV$9=$Q66),"",IF($I67=-1,AV66,IF(AND($I67=1,AT$9=$Q66),$K67,IF($I67=1,AU66,""))))))))</f>
        <v/>
      </c>
      <c r="AV67" t="str">
        <f ca="1">IF($E66="","",IF($G67="",AV66,IF(AND($N67=1,AV$9&gt;$B$9),"",IF(AND($N67=1,AV$9&lt;=$B$9),LOOKUP(AV$9,$A$12:$A$111,$B$12:$B$111),IF(AND($I67=-1,AW$9=$Q66),"",IF($I67=-1,AW66,IF(AND($I67=1,AU$9=$Q66),$K67,IF($I67=1,AV66,""))))))))</f>
        <v/>
      </c>
      <c r="AW67" t="str">
        <f ca="1">IF($E66="","",IF($G67="",AW66,IF(AND($N67=1,AW$9&gt;$B$9),"",IF(AND($N67=1,AW$9&lt;=$B$9),LOOKUP(AW$9,$A$12:$A$111,$B$12:$B$111),IF(AND($I67=-1,AX$9=$Q66),"",IF($I67=-1,AX66,IF(AND($I67=1,AV$9=$Q66),$K67,IF($I67=1,AW66,""))))))))</f>
        <v/>
      </c>
      <c r="AX67" t="str">
        <f ca="1">IF($E66="","",IF($G67="",AX66,IF(AND($N67=1,AX$9&gt;$B$9),"",IF(AND($N67=1,AX$9&lt;=$B$9),LOOKUP(AX$9,$A$12:$A$111,$B$12:$B$111),IF(AND($I67=-1,AY$9=$Q66),"",IF($I67=-1,AY66,IF(AND($I67=1,AW$9=$Q66),$K67,IF($I67=1,AX66,""))))))))</f>
        <v/>
      </c>
      <c r="AY67" t="str">
        <f ca="1">IF($E66="","",IF($G67="",AY66,IF(AND($N67=1,AY$9&gt;$B$9),"",IF(AND($N67=1,AY$9&lt;=$B$9),LOOKUP(AY$9,$A$12:$A$111,$B$12:$B$111),IF(AND($I67=-1,AZ$9=$Q66),"",IF($I67=-1,AZ66,IF(AND($I67=1,AX$9=$Q66),$K67,IF($I67=1,AY66,""))))))))</f>
        <v/>
      </c>
      <c r="AZ67" t="str">
        <f ca="1">IF($E66="","",IF($G67="",AZ66,IF(AND($N67=1,AZ$9&gt;$B$9),"",IF(AND($N67=1,AZ$9&lt;=$B$9),LOOKUP(AZ$9,$A$12:$A$111,$B$12:$B$111),IF(AND($I67=-1,BA$9=$Q66),"",IF($I67=-1,BA66,IF(AND($I67=1,AY$9=$Q66),$K67,IF($I67=1,AZ66,""))))))))</f>
        <v/>
      </c>
      <c r="BA67" t="str">
        <f ca="1">IF($E66="","",IF($G67="",BA66,IF(AND($N67=1,BA$9&gt;$B$9),"",IF(AND($N67=1,BA$9&lt;=$B$9),LOOKUP(BA$9,$A$12:$A$111,$B$12:$B$111),IF(AND($I67=-1,BB$9=$Q66),"",IF($I67=-1,BB66,IF(AND($I67=1,AZ$9=$Q66),$K67,IF($I67=1,BA66,""))))))))</f>
        <v/>
      </c>
      <c r="BB67" t="str">
        <f ca="1">IF($E66="","",IF($G67="",BB66,IF(AND($N67=1,BB$9&gt;$B$9),"",IF(AND($N67=1,BB$9&lt;=$B$9),LOOKUP(BB$9,$A$12:$A$111,$B$12:$B$111),IF(AND($I67=-1,BC$9=$Q66),"",IF($I67=-1,BC66,IF(AND($I67=1,BA$9=$Q66),$K67,IF($I67=1,BB66,""))))))))</f>
        <v/>
      </c>
      <c r="BC67" t="str">
        <f ca="1">IF($E66="","",IF($G67="",BC66,IF(AND($N67=1,BC$9&gt;$B$9),"",IF(AND($N67=1,BC$9&lt;=$B$9),LOOKUP(BC$9,$A$12:$A$111,$B$12:$B$111),IF(AND($I67=-1,BD$9=$Q66),"",IF($I67=-1,BD66,IF(AND($I67=1,BB$9=$Q66),$K67,IF($I67=1,BC66,""))))))))</f>
        <v/>
      </c>
      <c r="BD67" t="str">
        <f ca="1">IF($E66="","",IF($G67="",BD66,IF(AND($N67=1,BD$9&gt;$B$9),"",IF(AND($N67=1,BD$9&lt;=$B$9),LOOKUP(BD$9,$A$12:$A$111,$B$12:$B$111),IF(AND($I67=-1,BE$9=$Q66),"",IF($I67=-1,BE66,IF(AND($I67=1,BC$9=$Q66),$K67,IF($I67=1,BD66,""))))))))</f>
        <v/>
      </c>
      <c r="BE67" t="str">
        <f ca="1">IF($E66="","",IF($G67="",BE66,IF(AND($N67=1,BE$9&gt;$B$9),"",IF(AND($N67=1,BE$9&lt;=$B$9),LOOKUP(BE$9,$A$12:$A$111,$B$12:$B$111),IF(AND($I67=-1,BF$9=$Q66),"",IF($I67=-1,BF66,IF(AND($I67=1,BD$9=$Q66),$K67,IF($I67=1,BE66,""))))))))</f>
        <v/>
      </c>
      <c r="BF67" t="str">
        <f ca="1">IF($E66="","",IF($G67="",BF66,IF(AND($N67=1,BF$9&gt;$B$9),"",IF(AND($N67=1,BF$9&lt;=$B$9),LOOKUP(BF$9,$A$12:$A$111,$B$12:$B$111),IF(AND($I67=-1,BG$9=$Q66),"",IF($I67=-1,BG66,IF(AND($I67=1,BE$9=$Q66),$K67,IF($I67=1,BF66,""))))))))</f>
        <v/>
      </c>
      <c r="BG67" t="str">
        <f ca="1">IF($E66="","",IF($G67="",BG66,IF(AND($N67=1,BG$9&gt;$B$9),"",IF(AND($N67=1,BG$9&lt;=$B$9),LOOKUP(BG$9,$A$12:$A$111,$B$12:$B$111),IF(AND($I67=-1,BH$9=$Q66),"",IF($I67=-1,BH66,IF(AND($I67=1,BF$9=$Q66),$K67,IF($I67=1,BG66,""))))))))</f>
        <v/>
      </c>
      <c r="BH67" t="str">
        <f ca="1">IF($E66="","",IF($G67="",BH66,IF(AND($N67=1,BH$9&gt;$B$9),"",IF(AND($N67=1,BH$9&lt;=$B$9),LOOKUP(BH$9,$A$12:$A$111,$B$12:$B$111),IF(AND($I67=-1,BI$9=$Q66),"",IF($I67=-1,BI66,IF(AND($I67=1,BG$9=$Q66),$K67,IF($I67=1,BH66,""))))))))</f>
        <v/>
      </c>
      <c r="BI67" t="str">
        <f ca="1">IF($E66="","",IF($G67="",BI66,IF(AND($N67=1,BI$9&gt;$B$9),"",IF(AND($N67=1,BI$9&lt;=$B$9),LOOKUP(BI$9,$A$12:$A$111,$B$12:$B$111),IF(AND($I67=-1,BJ$9=$Q66),"",IF($I67=-1,BJ66,IF(AND($I67=1,BH$9=$Q66),$K67,IF($I67=1,BI66,""))))))))</f>
        <v/>
      </c>
      <c r="BJ67" t="str">
        <f ca="1">IF($E66="","",IF($G67="",BJ66,IF(AND($N67=1,BJ$9&gt;$B$9),"",IF(AND($N67=1,BJ$9&lt;=$B$9),LOOKUP(BJ$9,$A$12:$A$111,$B$12:$B$111),IF(AND($I67=-1,BK$9=$Q66),"",IF($I67=-1,BK66,IF(AND($I67=1,BI$9=$Q66),$K67,IF($I67=1,BJ66,""))))))))</f>
        <v/>
      </c>
      <c r="BK67" t="str">
        <f ca="1">IF($E66="","",IF($G67="",BK66,IF(AND($N67=1,BK$9&gt;$B$9),"",IF(AND($N67=1,BK$9&lt;=$B$9),LOOKUP(BK$9,$A$12:$A$111,$B$12:$B$111),IF(AND($I67=-1,BL$9=$Q66),"",IF($I67=-1,BL66,IF(AND($I67=1,BJ$9=$Q66),$K67,IF($I67=1,BK66,""))))))))</f>
        <v/>
      </c>
      <c r="BL67" t="str">
        <f ca="1">IF($E66="","",IF($G67="",BL66,IF(AND($N67=1,BL$9&gt;$B$9),"",IF(AND($N67=1,BL$9&lt;=$B$9),LOOKUP(BL$9,$A$12:$A$111,$B$12:$B$111),IF(AND($I67=-1,BM$9=$Q66),"",IF($I67=-1,BM66,IF(AND($I67=1,BK$9=$Q66),$K67,IF($I67=1,BL66,""))))))))</f>
        <v/>
      </c>
      <c r="BM67">
        <f ca="1">IF($E66="","",IF($G67="",BM66,IF(AND($N67=1,BM$9&gt;$B$9),"",IF(AND($N67=1,BM$9&lt;=$B$9),LOOKUP(BM$9,$A$12:$A$111,$B$12:$B$111),IF(AND($I67=-1,BN$9=$Q66),"",IF($I67=-1,BN66,IF(AND($I67=1,BL$9=$Q66),$K67,IF($I67=1,BM66,""))))))))</f>
        <v>0</v>
      </c>
      <c r="BN67">
        <f ca="1">IF($E66="","",IF($G67="",BN66,IF(AND($N67=1,BN$9&gt;$B$9),"",IF(AND($N67=1,BN$9&lt;=$B$9),LOOKUP(BN$9,$A$12:$A$111,$B$12:$B$111),IF(AND($I67=-1,BO$9=$Q66),"",IF($I67=-1,BO66,IF(AND($I67=1,BM$9=$Q66),$K67,IF($I67=1,BN66,""))))))))</f>
        <v>0</v>
      </c>
      <c r="BO67">
        <f ca="1">IF($E66="","",IF($G67="",BO66,IF(AND($N67=1,BO$9&gt;$B$9),"",IF(AND($N67=1,BO$9&lt;=$B$9),LOOKUP(BO$9,$A$12:$A$111,$B$12:$B$111),IF(AND($I67=-1,BP$9=$Q66),"",IF($I67=-1,BP66,IF(AND($I67=1,BN$9=$Q66),$K67,IF($I67=1,BO66,""))))))))</f>
        <v>0</v>
      </c>
    </row>
    <row r="68" spans="4:67" x14ac:dyDescent="0.25">
      <c r="D68" s="4">
        <v>58</v>
      </c>
      <c r="E68" s="1">
        <f t="shared" ca="1" si="2"/>
        <v>31</v>
      </c>
      <c r="G68" t="str">
        <f ca="1">IF(E67="","",IF($B$3=Refs!$B$17,RevLab!F68,IF(AND(B$3="Last",H67="Zero"),G67,IF(B$3="Last",H67,IF(B$3="2nd last","",IF(AND(B$3="Opposite",H67="Zero"),G67,IF(AND(B$3="Opposite",H67="Red"),"Black",IF(AND(B$3="Opposite",H67="Black"),"Red",IF(AND(B$3="Opposite",H67="Odd"),"Even",IF(AND(B$3="Opposite",H67="Even"),"Odd",IF(AND(B$3="Opposite",H67="High"),"Low",IF(AND(B$3="Opposite",H67="Low"),"High",IF(COUNTIF(Refs!$E$5:$I$6,B$3)=1,RevLab!B$3,"")))))))))))))</f>
        <v>Low</v>
      </c>
      <c r="H68" t="str">
        <f ca="1">IF(E68="","",IF(B$2="Red/Black",LOOKUP(E68,Refs!D:D,Refs!F:F),IF(B$2="High/Low",LOOKUP(E68,Refs!D:D,Refs!H:H),IF(B$2="Odd/Even",LOOKUP(E68,Refs!D:D,Refs!J:J),""))))</f>
        <v>High</v>
      </c>
      <c r="I68">
        <f t="shared" ca="1" si="3"/>
        <v>-1</v>
      </c>
      <c r="J68">
        <f ca="1">IF(E67="","",IF(G68="","",IF(AND(Q67&gt;1,O67+P67&gt;=$B$4),$B$4,IF(Q67=1,O67,O67+P67))))</f>
        <v>10</v>
      </c>
      <c r="K68">
        <f t="shared" ca="1" si="4"/>
        <v>-10</v>
      </c>
      <c r="L68">
        <f t="shared" ca="1" si="5"/>
        <v>-51</v>
      </c>
      <c r="M68">
        <f t="shared" ca="1" si="6"/>
        <v>14</v>
      </c>
      <c r="N68">
        <f ca="1">IF(E67="","",IF(OR(AND($A$6="Yes",$M68&gt;$M67),AND($A$8="Yes",$O67+$P67&gt;=$B$4),AND($Q67&lt;=2,$I68=-1)),1,0))</f>
        <v>0</v>
      </c>
      <c r="O68">
        <f ca="1">IF(E68="","",R68)</f>
        <v>5</v>
      </c>
      <c r="P68">
        <f ca="1">IF(E68="","",MAX(R68:DM68))</f>
        <v>5</v>
      </c>
      <c r="Q68" s="2">
        <f ca="1">IF(E68="","",COUNTIF(R68:DM68,"&gt;0"))</f>
        <v>1</v>
      </c>
      <c r="R68" s="4">
        <f ca="1">IF(E67="","",IF($G68="",R67,IF($N68=1,LOOKUP(R$9,$A$12:$A$111,$B$12:$B$111),IF(AND($I68=-1,S$9=$Q67),"",IF($I68=-1,S67,IF($I68=1,R67))))))</f>
        <v>5</v>
      </c>
      <c r="S68" t="str">
        <f ca="1">IF($E67="","",IF($G68="",S67,IF(AND($N68=1,S$9&gt;$B$9),"",IF(AND($N68=1,S$9&lt;=$B$9),LOOKUP(S$9,$A$12:$A$111,$B$12:$B$111),IF(AND($I68=-1,T$9=$Q67),"",IF($I68=-1,T67,IF(AND($I68=1,R$9=$Q67),$K68,IF($I68=1,S67,""))))))))</f>
        <v/>
      </c>
      <c r="T68" t="str">
        <f ca="1">IF($E67="","",IF($G68="",T67,IF(AND($N68=1,T$9&gt;$B$9),"",IF(AND($N68=1,T$9&lt;=$B$9),LOOKUP(T$9,$A$12:$A$111,$B$12:$B$111),IF(AND($I68=-1,U$9=$Q67),"",IF($I68=-1,U67,IF(AND($I68=1,S$9=$Q67),$K68,IF($I68=1,T67,""))))))))</f>
        <v/>
      </c>
      <c r="U68" t="str">
        <f ca="1">IF($E67="","",IF($G68="",U67,IF(AND($N68=1,U$9&gt;$B$9),"",IF(AND($N68=1,U$9&lt;=$B$9),LOOKUP(U$9,$A$12:$A$111,$B$12:$B$111),IF(AND($I68=-1,V$9=$Q67),"",IF($I68=-1,V67,IF(AND($I68=1,T$9=$Q67),$K68,IF($I68=1,U67,""))))))))</f>
        <v/>
      </c>
      <c r="V68" t="str">
        <f ca="1">IF($E67="","",IF($G68="",V67,IF(AND($N68=1,V$9&gt;$B$9),"",IF(AND($N68=1,V$9&lt;=$B$9),LOOKUP(V$9,$A$12:$A$111,$B$12:$B$111),IF(AND($I68=-1,W$9=$Q67),"",IF($I68=-1,W67,IF(AND($I68=1,U$9=$Q67),$K68,IF($I68=1,V67,""))))))))</f>
        <v/>
      </c>
      <c r="W68" t="str">
        <f ca="1">IF($E67="","",IF($G68="",W67,IF(AND($N68=1,W$9&gt;$B$9),"",IF(AND($N68=1,W$9&lt;=$B$9),LOOKUP(W$9,$A$12:$A$111,$B$12:$B$111),IF(AND($I68=-1,X$9=$Q67),"",IF($I68=-1,X67,IF(AND($I68=1,V$9=$Q67),$K68,IF($I68=1,W67,""))))))))</f>
        <v/>
      </c>
      <c r="X68" t="str">
        <f ca="1">IF($E67="","",IF($G68="",X67,IF(AND($N68=1,X$9&gt;$B$9),"",IF(AND($N68=1,X$9&lt;=$B$9),LOOKUP(X$9,$A$12:$A$111,$B$12:$B$111),IF(AND($I68=-1,Y$9=$Q67),"",IF($I68=-1,Y67,IF(AND($I68=1,W$9=$Q67),$K68,IF($I68=1,X67,""))))))))</f>
        <v/>
      </c>
      <c r="Y68" t="str">
        <f ca="1">IF($E67="","",IF($G68="",Y67,IF(AND($N68=1,Y$9&gt;$B$9),"",IF(AND($N68=1,Y$9&lt;=$B$9),LOOKUP(Y$9,$A$12:$A$111,$B$12:$B$111),IF(AND($I68=-1,Z$9=$Q67),"",IF($I68=-1,Z67,IF(AND($I68=1,X$9=$Q67),$K68,IF($I68=1,Y67,""))))))))</f>
        <v/>
      </c>
      <c r="Z68" t="str">
        <f ca="1">IF($E67="","",IF($G68="",Z67,IF(AND($N68=1,Z$9&gt;$B$9),"",IF(AND($N68=1,Z$9&lt;=$B$9),LOOKUP(Z$9,$A$12:$A$111,$B$12:$B$111),IF(AND($I68=-1,AA$9=$Q67),"",IF($I68=-1,AA67,IF(AND($I68=1,Y$9=$Q67),$K68,IF($I68=1,Z67,""))))))))</f>
        <v/>
      </c>
      <c r="AA68" t="str">
        <f ca="1">IF($E67="","",IF($G68="",AA67,IF(AND($N68=1,AA$9&gt;$B$9),"",IF(AND($N68=1,AA$9&lt;=$B$9),LOOKUP(AA$9,$A$12:$A$111,$B$12:$B$111),IF(AND($I68=-1,AB$9=$Q67),"",IF($I68=-1,AB67,IF(AND($I68=1,Z$9=$Q67),$K68,IF($I68=1,AA67,""))))))))</f>
        <v/>
      </c>
      <c r="AB68" t="str">
        <f ca="1">IF($E67="","",IF($G68="",AB67,IF(AND($N68=1,AB$9&gt;$B$9),"",IF(AND($N68=1,AB$9&lt;=$B$9),LOOKUP(AB$9,$A$12:$A$111,$B$12:$B$111),IF(AND($I68=-1,AC$9=$Q67),"",IF($I68=-1,AC67,IF(AND($I68=1,AA$9=$Q67),$K68,IF($I68=1,AB67,""))))))))</f>
        <v/>
      </c>
      <c r="AC68" t="str">
        <f ca="1">IF($E67="","",IF($G68="",AC67,IF(AND($N68=1,AC$9&gt;$B$9),"",IF(AND($N68=1,AC$9&lt;=$B$9),LOOKUP(AC$9,$A$12:$A$111,$B$12:$B$111),IF(AND($I68=-1,AD$9=$Q67),"",IF($I68=-1,AD67,IF(AND($I68=1,AB$9=$Q67),$K68,IF($I68=1,AC67,""))))))))</f>
        <v/>
      </c>
      <c r="AD68" t="str">
        <f ca="1">IF($E67="","",IF($G68="",AD67,IF(AND($N68=1,AD$9&gt;$B$9),"",IF(AND($N68=1,AD$9&lt;=$B$9),LOOKUP(AD$9,$A$12:$A$111,$B$12:$B$111),IF(AND($I68=-1,AE$9=$Q67),"",IF($I68=-1,AE67,IF(AND($I68=1,AC$9=$Q67),$K68,IF($I68=1,AD67,""))))))))</f>
        <v/>
      </c>
      <c r="AE68" t="str">
        <f ca="1">IF($E67="","",IF($G68="",AE67,IF(AND($N68=1,AE$9&gt;$B$9),"",IF(AND($N68=1,AE$9&lt;=$B$9),LOOKUP(AE$9,$A$12:$A$111,$B$12:$B$111),IF(AND($I68=-1,AF$9=$Q67),"",IF($I68=-1,AF67,IF(AND($I68=1,AD$9=$Q67),$K68,IF($I68=1,AE67,""))))))))</f>
        <v/>
      </c>
      <c r="AF68" t="str">
        <f ca="1">IF($E67="","",IF($G68="",AF67,IF(AND($N68=1,AF$9&gt;$B$9),"",IF(AND($N68=1,AF$9&lt;=$B$9),LOOKUP(AF$9,$A$12:$A$111,$B$12:$B$111),IF(AND($I68=-1,AG$9=$Q67),"",IF($I68=-1,AG67,IF(AND($I68=1,AE$9=$Q67),$K68,IF($I68=1,AF67,""))))))))</f>
        <v/>
      </c>
      <c r="AG68" t="str">
        <f ca="1">IF($E67="","",IF($G68="",AG67,IF(AND($N68=1,AG$9&gt;$B$9),"",IF(AND($N68=1,AG$9&lt;=$B$9),LOOKUP(AG$9,$A$12:$A$111,$B$12:$B$111),IF(AND($I68=-1,AH$9=$Q67),"",IF($I68=-1,AH67,IF(AND($I68=1,AF$9=$Q67),$K68,IF($I68=1,AG67,""))))))))</f>
        <v/>
      </c>
      <c r="AH68" t="str">
        <f ca="1">IF($E67="","",IF($G68="",AH67,IF(AND($N68=1,AH$9&gt;$B$9),"",IF(AND($N68=1,AH$9&lt;=$B$9),LOOKUP(AH$9,$A$12:$A$111,$B$12:$B$111),IF(AND($I68=-1,AI$9=$Q67),"",IF($I68=-1,AI67,IF(AND($I68=1,AG$9=$Q67),$K68,IF($I68=1,AH67,""))))))))</f>
        <v/>
      </c>
      <c r="AI68" t="str">
        <f ca="1">IF($E67="","",IF($G68="",AI67,IF(AND($N68=1,AI$9&gt;$B$9),"",IF(AND($N68=1,AI$9&lt;=$B$9),LOOKUP(AI$9,$A$12:$A$111,$B$12:$B$111),IF(AND($I68=-1,AJ$9=$Q67),"",IF($I68=-1,AJ67,IF(AND($I68=1,AH$9=$Q67),$K68,IF($I68=1,AI67,""))))))))</f>
        <v/>
      </c>
      <c r="AJ68" t="str">
        <f ca="1">IF($E67="","",IF($G68="",AJ67,IF(AND($N68=1,AJ$9&gt;$B$9),"",IF(AND($N68=1,AJ$9&lt;=$B$9),LOOKUP(AJ$9,$A$12:$A$111,$B$12:$B$111),IF(AND($I68=-1,AK$9=$Q67),"",IF($I68=-1,AK67,IF(AND($I68=1,AI$9=$Q67),$K68,IF($I68=1,AJ67,""))))))))</f>
        <v/>
      </c>
      <c r="AK68" t="str">
        <f ca="1">IF($E67="","",IF($G68="",AK67,IF(AND($N68=1,AK$9&gt;$B$9),"",IF(AND($N68=1,AK$9&lt;=$B$9),LOOKUP(AK$9,$A$12:$A$111,$B$12:$B$111),IF(AND($I68=-1,AL$9=$Q67),"",IF($I68=-1,AL67,IF(AND($I68=1,AJ$9=$Q67),$K68,IF($I68=1,AK67,""))))))))</f>
        <v/>
      </c>
      <c r="AL68" t="str">
        <f ca="1">IF($E67="","",IF($G68="",AL67,IF(AND($N68=1,AL$9&gt;$B$9),"",IF(AND($N68=1,AL$9&lt;=$B$9),LOOKUP(AL$9,$A$12:$A$111,$B$12:$B$111),IF(AND($I68=-1,AM$9=$Q67),"",IF($I68=-1,AM67,IF(AND($I68=1,AK$9=$Q67),$K68,IF($I68=1,AL67,""))))))))</f>
        <v/>
      </c>
      <c r="AM68" t="str">
        <f ca="1">IF($E67="","",IF($G68="",AM67,IF(AND($N68=1,AM$9&gt;$B$9),"",IF(AND($N68=1,AM$9&lt;=$B$9),LOOKUP(AM$9,$A$12:$A$111,$B$12:$B$111),IF(AND($I68=-1,AN$9=$Q67),"",IF($I68=-1,AN67,IF(AND($I68=1,AL$9=$Q67),$K68,IF($I68=1,AM67,""))))))))</f>
        <v/>
      </c>
      <c r="AN68" t="str">
        <f ca="1">IF($E67="","",IF($G68="",AN67,IF(AND($N68=1,AN$9&gt;$B$9),"",IF(AND($N68=1,AN$9&lt;=$B$9),LOOKUP(AN$9,$A$12:$A$111,$B$12:$B$111),IF(AND($I68=-1,AO$9=$Q67),"",IF($I68=-1,AO67,IF(AND($I68=1,AM$9=$Q67),$K68,IF($I68=1,AN67,""))))))))</f>
        <v/>
      </c>
      <c r="AO68" t="str">
        <f ca="1">IF($E67="","",IF($G68="",AO67,IF(AND($N68=1,AO$9&gt;$B$9),"",IF(AND($N68=1,AO$9&lt;=$B$9),LOOKUP(AO$9,$A$12:$A$111,$B$12:$B$111),IF(AND($I68=-1,AP$9=$Q67),"",IF($I68=-1,AP67,IF(AND($I68=1,AN$9=$Q67),$K68,IF($I68=1,AO67,""))))))))</f>
        <v/>
      </c>
      <c r="AP68" t="str">
        <f ca="1">IF($E67="","",IF($G68="",AP67,IF(AND($N68=1,AP$9&gt;$B$9),"",IF(AND($N68=1,AP$9&lt;=$B$9),LOOKUP(AP$9,$A$12:$A$111,$B$12:$B$111),IF(AND($I68=-1,AQ$9=$Q67),"",IF($I68=-1,AQ67,IF(AND($I68=1,AO$9=$Q67),$K68,IF($I68=1,AP67,""))))))))</f>
        <v/>
      </c>
      <c r="AQ68" t="str">
        <f ca="1">IF($E67="","",IF($G68="",AQ67,IF(AND($N68=1,AQ$9&gt;$B$9),"",IF(AND($N68=1,AQ$9&lt;=$B$9),LOOKUP(AQ$9,$A$12:$A$111,$B$12:$B$111),IF(AND($I68=-1,AR$9=$Q67),"",IF($I68=-1,AR67,IF(AND($I68=1,AP$9=$Q67),$K68,IF($I68=1,AQ67,""))))))))</f>
        <v/>
      </c>
      <c r="AR68" t="str">
        <f ca="1">IF($E67="","",IF($G68="",AR67,IF(AND($N68=1,AR$9&gt;$B$9),"",IF(AND($N68=1,AR$9&lt;=$B$9),LOOKUP(AR$9,$A$12:$A$111,$B$12:$B$111),IF(AND($I68=-1,AS$9=$Q67),"",IF($I68=-1,AS67,IF(AND($I68=1,AQ$9=$Q67),$K68,IF($I68=1,AR67,""))))))))</f>
        <v/>
      </c>
      <c r="AS68" t="str">
        <f ca="1">IF($E67="","",IF($G68="",AS67,IF(AND($N68=1,AS$9&gt;$B$9),"",IF(AND($N68=1,AS$9&lt;=$B$9),LOOKUP(AS$9,$A$12:$A$111,$B$12:$B$111),IF(AND($I68=-1,AT$9=$Q67),"",IF($I68=-1,AT67,IF(AND($I68=1,AR$9=$Q67),$K68,IF($I68=1,AS67,""))))))))</f>
        <v/>
      </c>
      <c r="AT68" t="str">
        <f ca="1">IF($E67="","",IF($G68="",AT67,IF(AND($N68=1,AT$9&gt;$B$9),"",IF(AND($N68=1,AT$9&lt;=$B$9),LOOKUP(AT$9,$A$12:$A$111,$B$12:$B$111),IF(AND($I68=-1,AU$9=$Q67),"",IF($I68=-1,AU67,IF(AND($I68=1,AS$9=$Q67),$K68,IF($I68=1,AT67,""))))))))</f>
        <v/>
      </c>
      <c r="AU68" t="str">
        <f ca="1">IF($E67="","",IF($G68="",AU67,IF(AND($N68=1,AU$9&gt;$B$9),"",IF(AND($N68=1,AU$9&lt;=$B$9),LOOKUP(AU$9,$A$12:$A$111,$B$12:$B$111),IF(AND($I68=-1,AV$9=$Q67),"",IF($I68=-1,AV67,IF(AND($I68=1,AT$9=$Q67),$K68,IF($I68=1,AU67,""))))))))</f>
        <v/>
      </c>
      <c r="AV68" t="str">
        <f ca="1">IF($E67="","",IF($G68="",AV67,IF(AND($N68=1,AV$9&gt;$B$9),"",IF(AND($N68=1,AV$9&lt;=$B$9),LOOKUP(AV$9,$A$12:$A$111,$B$12:$B$111),IF(AND($I68=-1,AW$9=$Q67),"",IF($I68=-1,AW67,IF(AND($I68=1,AU$9=$Q67),$K68,IF($I68=1,AV67,""))))))))</f>
        <v/>
      </c>
      <c r="AW68" t="str">
        <f ca="1">IF($E67="","",IF($G68="",AW67,IF(AND($N68=1,AW$9&gt;$B$9),"",IF(AND($N68=1,AW$9&lt;=$B$9),LOOKUP(AW$9,$A$12:$A$111,$B$12:$B$111),IF(AND($I68=-1,AX$9=$Q67),"",IF($I68=-1,AX67,IF(AND($I68=1,AV$9=$Q67),$K68,IF($I68=1,AW67,""))))))))</f>
        <v/>
      </c>
      <c r="AX68" t="str">
        <f ca="1">IF($E67="","",IF($G68="",AX67,IF(AND($N68=1,AX$9&gt;$B$9),"",IF(AND($N68=1,AX$9&lt;=$B$9),LOOKUP(AX$9,$A$12:$A$111,$B$12:$B$111),IF(AND($I68=-1,AY$9=$Q67),"",IF($I68=-1,AY67,IF(AND($I68=1,AW$9=$Q67),$K68,IF($I68=1,AX67,""))))))))</f>
        <v/>
      </c>
      <c r="AY68" t="str">
        <f ca="1">IF($E67="","",IF($G68="",AY67,IF(AND($N68=1,AY$9&gt;$B$9),"",IF(AND($N68=1,AY$9&lt;=$B$9),LOOKUP(AY$9,$A$12:$A$111,$B$12:$B$111),IF(AND($I68=-1,AZ$9=$Q67),"",IF($I68=-1,AZ67,IF(AND($I68=1,AX$9=$Q67),$K68,IF($I68=1,AY67,""))))))))</f>
        <v/>
      </c>
      <c r="AZ68" t="str">
        <f ca="1">IF($E67="","",IF($G68="",AZ67,IF(AND($N68=1,AZ$9&gt;$B$9),"",IF(AND($N68=1,AZ$9&lt;=$B$9),LOOKUP(AZ$9,$A$12:$A$111,$B$12:$B$111),IF(AND($I68=-1,BA$9=$Q67),"",IF($I68=-1,BA67,IF(AND($I68=1,AY$9=$Q67),$K68,IF($I68=1,AZ67,""))))))))</f>
        <v/>
      </c>
      <c r="BA68" t="str">
        <f ca="1">IF($E67="","",IF($G68="",BA67,IF(AND($N68=1,BA$9&gt;$B$9),"",IF(AND($N68=1,BA$9&lt;=$B$9),LOOKUP(BA$9,$A$12:$A$111,$B$12:$B$111),IF(AND($I68=-1,BB$9=$Q67),"",IF($I68=-1,BB67,IF(AND($I68=1,AZ$9=$Q67),$K68,IF($I68=1,BA67,""))))))))</f>
        <v/>
      </c>
      <c r="BB68" t="str">
        <f ca="1">IF($E67="","",IF($G68="",BB67,IF(AND($N68=1,BB$9&gt;$B$9),"",IF(AND($N68=1,BB$9&lt;=$B$9),LOOKUP(BB$9,$A$12:$A$111,$B$12:$B$111),IF(AND($I68=-1,BC$9=$Q67),"",IF($I68=-1,BC67,IF(AND($I68=1,BA$9=$Q67),$K68,IF($I68=1,BB67,""))))))))</f>
        <v/>
      </c>
      <c r="BC68" t="str">
        <f ca="1">IF($E67="","",IF($G68="",BC67,IF(AND($N68=1,BC$9&gt;$B$9),"",IF(AND($N68=1,BC$9&lt;=$B$9),LOOKUP(BC$9,$A$12:$A$111,$B$12:$B$111),IF(AND($I68=-1,BD$9=$Q67),"",IF($I68=-1,BD67,IF(AND($I68=1,BB$9=$Q67),$K68,IF($I68=1,BC67,""))))))))</f>
        <v/>
      </c>
      <c r="BD68" t="str">
        <f ca="1">IF($E67="","",IF($G68="",BD67,IF(AND($N68=1,BD$9&gt;$B$9),"",IF(AND($N68=1,BD$9&lt;=$B$9),LOOKUP(BD$9,$A$12:$A$111,$B$12:$B$111),IF(AND($I68=-1,BE$9=$Q67),"",IF($I68=-1,BE67,IF(AND($I68=1,BC$9=$Q67),$K68,IF($I68=1,BD67,""))))))))</f>
        <v/>
      </c>
      <c r="BE68" t="str">
        <f ca="1">IF($E67="","",IF($G68="",BE67,IF(AND($N68=1,BE$9&gt;$B$9),"",IF(AND($N68=1,BE$9&lt;=$B$9),LOOKUP(BE$9,$A$12:$A$111,$B$12:$B$111),IF(AND($I68=-1,BF$9=$Q67),"",IF($I68=-1,BF67,IF(AND($I68=1,BD$9=$Q67),$K68,IF($I68=1,BE67,""))))))))</f>
        <v/>
      </c>
      <c r="BF68" t="str">
        <f ca="1">IF($E67="","",IF($G68="",BF67,IF(AND($N68=1,BF$9&gt;$B$9),"",IF(AND($N68=1,BF$9&lt;=$B$9),LOOKUP(BF$9,$A$12:$A$111,$B$12:$B$111),IF(AND($I68=-1,BG$9=$Q67),"",IF($I68=-1,BG67,IF(AND($I68=1,BE$9=$Q67),$K68,IF($I68=1,BF67,""))))))))</f>
        <v/>
      </c>
      <c r="BG68" t="str">
        <f ca="1">IF($E67="","",IF($G68="",BG67,IF(AND($N68=1,BG$9&gt;$B$9),"",IF(AND($N68=1,BG$9&lt;=$B$9),LOOKUP(BG$9,$A$12:$A$111,$B$12:$B$111),IF(AND($I68=-1,BH$9=$Q67),"",IF($I68=-1,BH67,IF(AND($I68=1,BF$9=$Q67),$K68,IF($I68=1,BG67,""))))))))</f>
        <v/>
      </c>
      <c r="BH68" t="str">
        <f ca="1">IF($E67="","",IF($G68="",BH67,IF(AND($N68=1,BH$9&gt;$B$9),"",IF(AND($N68=1,BH$9&lt;=$B$9),LOOKUP(BH$9,$A$12:$A$111,$B$12:$B$111),IF(AND($I68=-1,BI$9=$Q67),"",IF($I68=-1,BI67,IF(AND($I68=1,BG$9=$Q67),$K68,IF($I68=1,BH67,""))))))))</f>
        <v/>
      </c>
      <c r="BI68" t="str">
        <f ca="1">IF($E67="","",IF($G68="",BI67,IF(AND($N68=1,BI$9&gt;$B$9),"",IF(AND($N68=1,BI$9&lt;=$B$9),LOOKUP(BI$9,$A$12:$A$111,$B$12:$B$111),IF(AND($I68=-1,BJ$9=$Q67),"",IF($I68=-1,BJ67,IF(AND($I68=1,BH$9=$Q67),$K68,IF($I68=1,BI67,""))))))))</f>
        <v/>
      </c>
      <c r="BJ68" t="str">
        <f ca="1">IF($E67="","",IF($G68="",BJ67,IF(AND($N68=1,BJ$9&gt;$B$9),"",IF(AND($N68=1,BJ$9&lt;=$B$9),LOOKUP(BJ$9,$A$12:$A$111,$B$12:$B$111),IF(AND($I68=-1,BK$9=$Q67),"",IF($I68=-1,BK67,IF(AND($I68=1,BI$9=$Q67),$K68,IF($I68=1,BJ67,""))))))))</f>
        <v/>
      </c>
      <c r="BK68" t="str">
        <f ca="1">IF($E67="","",IF($G68="",BK67,IF(AND($N68=1,BK$9&gt;$B$9),"",IF(AND($N68=1,BK$9&lt;=$B$9),LOOKUP(BK$9,$A$12:$A$111,$B$12:$B$111),IF(AND($I68=-1,BL$9=$Q67),"",IF($I68=-1,BL67,IF(AND($I68=1,BJ$9=$Q67),$K68,IF($I68=1,BK67,""))))))))</f>
        <v/>
      </c>
      <c r="BL68">
        <f ca="1">IF($E67="","",IF($G68="",BL67,IF(AND($N68=1,BL$9&gt;$B$9),"",IF(AND($N68=1,BL$9&lt;=$B$9),LOOKUP(BL$9,$A$12:$A$111,$B$12:$B$111),IF(AND($I68=-1,BM$9=$Q67),"",IF($I68=-1,BM67,IF(AND($I68=1,BK$9=$Q67),$K68,IF($I68=1,BL67,""))))))))</f>
        <v>0</v>
      </c>
      <c r="BM68">
        <f ca="1">IF($E67="","",IF($G68="",BM67,IF(AND($N68=1,BM$9&gt;$B$9),"",IF(AND($N68=1,BM$9&lt;=$B$9),LOOKUP(BM$9,$A$12:$A$111,$B$12:$B$111),IF(AND($I68=-1,BN$9=$Q67),"",IF($I68=-1,BN67,IF(AND($I68=1,BL$9=$Q67),$K68,IF($I68=1,BM67,""))))))))</f>
        <v>0</v>
      </c>
      <c r="BN68">
        <f ca="1">IF($E67="","",IF($G68="",BN67,IF(AND($N68=1,BN$9&gt;$B$9),"",IF(AND($N68=1,BN$9&lt;=$B$9),LOOKUP(BN$9,$A$12:$A$111,$B$12:$B$111),IF(AND($I68=-1,BO$9=$Q67),"",IF($I68=-1,BO67,IF(AND($I68=1,BM$9=$Q67),$K68,IF($I68=1,BN67,""))))))))</f>
        <v>0</v>
      </c>
      <c r="BO68">
        <f ca="1">IF($E67="","",IF($G68="",BO67,IF(AND($N68=1,BO$9&gt;$B$9),"",IF(AND($N68=1,BO$9&lt;=$B$9),LOOKUP(BO$9,$A$12:$A$111,$B$12:$B$111),IF(AND($I68=-1,BP$9=$Q67),"",IF($I68=-1,BP67,IF(AND($I68=1,BN$9=$Q67),$K68,IF($I68=1,BO67,""))))))))</f>
        <v>0</v>
      </c>
    </row>
    <row r="69" spans="4:67" x14ac:dyDescent="0.25">
      <c r="D69" s="4">
        <v>59</v>
      </c>
      <c r="E69" s="1">
        <f t="shared" ca="1" si="2"/>
        <v>15</v>
      </c>
      <c r="G69" t="str">
        <f ca="1">IF(E68="","",IF($B$3=Refs!$B$17,RevLab!F69,IF(AND(B$3="Last",H68="Zero"),G68,IF(B$3="Last",H68,IF(B$3="2nd last","",IF(AND(B$3="Opposite",H68="Zero"),G68,IF(AND(B$3="Opposite",H68="Red"),"Black",IF(AND(B$3="Opposite",H68="Black"),"Red",IF(AND(B$3="Opposite",H68="Odd"),"Even",IF(AND(B$3="Opposite",H68="Even"),"Odd",IF(AND(B$3="Opposite",H68="High"),"Low",IF(AND(B$3="Opposite",H68="Low"),"High",IF(COUNTIF(Refs!$E$5:$I$6,B$3)=1,RevLab!B$3,"")))))))))))))</f>
        <v>Low</v>
      </c>
      <c r="H69" t="str">
        <f ca="1">IF(E69="","",IF(B$2="Red/Black",LOOKUP(E69,Refs!D:D,Refs!F:F),IF(B$2="High/Low",LOOKUP(E69,Refs!D:D,Refs!H:H),IF(B$2="Odd/Even",LOOKUP(E69,Refs!D:D,Refs!J:J),""))))</f>
        <v>Low</v>
      </c>
      <c r="I69">
        <f t="shared" ca="1" si="3"/>
        <v>1</v>
      </c>
      <c r="J69">
        <f ca="1">IF(E68="","",IF(G69="","",IF(AND(Q68&gt;1,O68+P68&gt;=$B$4),$B$4,IF(Q68=1,O68,O68+P68))))</f>
        <v>5</v>
      </c>
      <c r="K69">
        <f t="shared" ca="1" si="4"/>
        <v>5</v>
      </c>
      <c r="L69">
        <f t="shared" ca="1" si="5"/>
        <v>-46</v>
      </c>
      <c r="M69">
        <f t="shared" ca="1" si="6"/>
        <v>14</v>
      </c>
      <c r="N69">
        <f ca="1">IF(E68="","",IF(OR(AND($A$6="Yes",$M69&gt;$M68),AND($A$8="Yes",$O68+$P68&gt;=$B$4),AND($Q68&lt;=2,$I69=-1)),1,0))</f>
        <v>0</v>
      </c>
      <c r="O69">
        <f ca="1">IF(E69="","",R69)</f>
        <v>5</v>
      </c>
      <c r="P69">
        <f ca="1">IF(E69="","",MAX(R69:DM69))</f>
        <v>5</v>
      </c>
      <c r="Q69" s="2">
        <f ca="1">IF(E69="","",COUNTIF(R69:DM69,"&gt;0"))</f>
        <v>2</v>
      </c>
      <c r="R69" s="4">
        <f ca="1">IF(E68="","",IF($G69="",R68,IF($N69=1,LOOKUP(R$9,$A$12:$A$111,$B$12:$B$111),IF(AND($I69=-1,S$9=$Q68),"",IF($I69=-1,S68,IF($I69=1,R68))))))</f>
        <v>5</v>
      </c>
      <c r="S69">
        <f ca="1">IF($E68="","",IF($G69="",S68,IF(AND($N69=1,S$9&gt;$B$9),"",IF(AND($N69=1,S$9&lt;=$B$9),LOOKUP(S$9,$A$12:$A$111,$B$12:$B$111),IF(AND($I69=-1,T$9=$Q68),"",IF($I69=-1,T68,IF(AND($I69=1,R$9=$Q68),$K69,IF($I69=1,S68,""))))))))</f>
        <v>5</v>
      </c>
      <c r="T69" t="str">
        <f ca="1">IF($E68="","",IF($G69="",T68,IF(AND($N69=1,T$9&gt;$B$9),"",IF(AND($N69=1,T$9&lt;=$B$9),LOOKUP(T$9,$A$12:$A$111,$B$12:$B$111),IF(AND($I69=-1,U$9=$Q68),"",IF($I69=-1,U68,IF(AND($I69=1,S$9=$Q68),$K69,IF($I69=1,T68,""))))))))</f>
        <v/>
      </c>
      <c r="U69" t="str">
        <f ca="1">IF($E68="","",IF($G69="",U68,IF(AND($N69=1,U$9&gt;$B$9),"",IF(AND($N69=1,U$9&lt;=$B$9),LOOKUP(U$9,$A$12:$A$111,$B$12:$B$111),IF(AND($I69=-1,V$9=$Q68),"",IF($I69=-1,V68,IF(AND($I69=1,T$9=$Q68),$K69,IF($I69=1,U68,""))))))))</f>
        <v/>
      </c>
      <c r="V69" t="str">
        <f ca="1">IF($E68="","",IF($G69="",V68,IF(AND($N69=1,V$9&gt;$B$9),"",IF(AND($N69=1,V$9&lt;=$B$9),LOOKUP(V$9,$A$12:$A$111,$B$12:$B$111),IF(AND($I69=-1,W$9=$Q68),"",IF($I69=-1,W68,IF(AND($I69=1,U$9=$Q68),$K69,IF($I69=1,V68,""))))))))</f>
        <v/>
      </c>
      <c r="W69" t="str">
        <f ca="1">IF($E68="","",IF($G69="",W68,IF(AND($N69=1,W$9&gt;$B$9),"",IF(AND($N69=1,W$9&lt;=$B$9),LOOKUP(W$9,$A$12:$A$111,$B$12:$B$111),IF(AND($I69=-1,X$9=$Q68),"",IF($I69=-1,X68,IF(AND($I69=1,V$9=$Q68),$K69,IF($I69=1,W68,""))))))))</f>
        <v/>
      </c>
      <c r="X69" t="str">
        <f ca="1">IF($E68="","",IF($G69="",X68,IF(AND($N69=1,X$9&gt;$B$9),"",IF(AND($N69=1,X$9&lt;=$B$9),LOOKUP(X$9,$A$12:$A$111,$B$12:$B$111),IF(AND($I69=-1,Y$9=$Q68),"",IF($I69=-1,Y68,IF(AND($I69=1,W$9=$Q68),$K69,IF($I69=1,X68,""))))))))</f>
        <v/>
      </c>
      <c r="Y69" t="str">
        <f ca="1">IF($E68="","",IF($G69="",Y68,IF(AND($N69=1,Y$9&gt;$B$9),"",IF(AND($N69=1,Y$9&lt;=$B$9),LOOKUP(Y$9,$A$12:$A$111,$B$12:$B$111),IF(AND($I69=-1,Z$9=$Q68),"",IF($I69=-1,Z68,IF(AND($I69=1,X$9=$Q68),$K69,IF($I69=1,Y68,""))))))))</f>
        <v/>
      </c>
      <c r="Z69" t="str">
        <f ca="1">IF($E68="","",IF($G69="",Z68,IF(AND($N69=1,Z$9&gt;$B$9),"",IF(AND($N69=1,Z$9&lt;=$B$9),LOOKUP(Z$9,$A$12:$A$111,$B$12:$B$111),IF(AND($I69=-1,AA$9=$Q68),"",IF($I69=-1,AA68,IF(AND($I69=1,Y$9=$Q68),$K69,IF($I69=1,Z68,""))))))))</f>
        <v/>
      </c>
      <c r="AA69" t="str">
        <f ca="1">IF($E68="","",IF($G69="",AA68,IF(AND($N69=1,AA$9&gt;$B$9),"",IF(AND($N69=1,AA$9&lt;=$B$9),LOOKUP(AA$9,$A$12:$A$111,$B$12:$B$111),IF(AND($I69=-1,AB$9=$Q68),"",IF($I69=-1,AB68,IF(AND($I69=1,Z$9=$Q68),$K69,IF($I69=1,AA68,""))))))))</f>
        <v/>
      </c>
      <c r="AB69" t="str">
        <f ca="1">IF($E68="","",IF($G69="",AB68,IF(AND($N69=1,AB$9&gt;$B$9),"",IF(AND($N69=1,AB$9&lt;=$B$9),LOOKUP(AB$9,$A$12:$A$111,$B$12:$B$111),IF(AND($I69=-1,AC$9=$Q68),"",IF($I69=-1,AC68,IF(AND($I69=1,AA$9=$Q68),$K69,IF($I69=1,AB68,""))))))))</f>
        <v/>
      </c>
      <c r="AC69" t="str">
        <f ca="1">IF($E68="","",IF($G69="",AC68,IF(AND($N69=1,AC$9&gt;$B$9),"",IF(AND($N69=1,AC$9&lt;=$B$9),LOOKUP(AC$9,$A$12:$A$111,$B$12:$B$111),IF(AND($I69=-1,AD$9=$Q68),"",IF($I69=-1,AD68,IF(AND($I69=1,AB$9=$Q68),$K69,IF($I69=1,AC68,""))))))))</f>
        <v/>
      </c>
      <c r="AD69" t="str">
        <f ca="1">IF($E68="","",IF($G69="",AD68,IF(AND($N69=1,AD$9&gt;$B$9),"",IF(AND($N69=1,AD$9&lt;=$B$9),LOOKUP(AD$9,$A$12:$A$111,$B$12:$B$111),IF(AND($I69=-1,AE$9=$Q68),"",IF($I69=-1,AE68,IF(AND($I69=1,AC$9=$Q68),$K69,IF($I69=1,AD68,""))))))))</f>
        <v/>
      </c>
      <c r="AE69" t="str">
        <f ca="1">IF($E68="","",IF($G69="",AE68,IF(AND($N69=1,AE$9&gt;$B$9),"",IF(AND($N69=1,AE$9&lt;=$B$9),LOOKUP(AE$9,$A$12:$A$111,$B$12:$B$111),IF(AND($I69=-1,AF$9=$Q68),"",IF($I69=-1,AF68,IF(AND($I69=1,AD$9=$Q68),$K69,IF($I69=1,AE68,""))))))))</f>
        <v/>
      </c>
      <c r="AF69" t="str">
        <f ca="1">IF($E68="","",IF($G69="",AF68,IF(AND($N69=1,AF$9&gt;$B$9),"",IF(AND($N69=1,AF$9&lt;=$B$9),LOOKUP(AF$9,$A$12:$A$111,$B$12:$B$111),IF(AND($I69=-1,AG$9=$Q68),"",IF($I69=-1,AG68,IF(AND($I69=1,AE$9=$Q68),$K69,IF($I69=1,AF68,""))))))))</f>
        <v/>
      </c>
      <c r="AG69" t="str">
        <f ca="1">IF($E68="","",IF($G69="",AG68,IF(AND($N69=1,AG$9&gt;$B$9),"",IF(AND($N69=1,AG$9&lt;=$B$9),LOOKUP(AG$9,$A$12:$A$111,$B$12:$B$111),IF(AND($I69=-1,AH$9=$Q68),"",IF($I69=-1,AH68,IF(AND($I69=1,AF$9=$Q68),$K69,IF($I69=1,AG68,""))))))))</f>
        <v/>
      </c>
      <c r="AH69" t="str">
        <f ca="1">IF($E68="","",IF($G69="",AH68,IF(AND($N69=1,AH$9&gt;$B$9),"",IF(AND($N69=1,AH$9&lt;=$B$9),LOOKUP(AH$9,$A$12:$A$111,$B$12:$B$111),IF(AND($I69=-1,AI$9=$Q68),"",IF($I69=-1,AI68,IF(AND($I69=1,AG$9=$Q68),$K69,IF($I69=1,AH68,""))))))))</f>
        <v/>
      </c>
      <c r="AI69" t="str">
        <f ca="1">IF($E68="","",IF($G69="",AI68,IF(AND($N69=1,AI$9&gt;$B$9),"",IF(AND($N69=1,AI$9&lt;=$B$9),LOOKUP(AI$9,$A$12:$A$111,$B$12:$B$111),IF(AND($I69=-1,AJ$9=$Q68),"",IF($I69=-1,AJ68,IF(AND($I69=1,AH$9=$Q68),$K69,IF($I69=1,AI68,""))))))))</f>
        <v/>
      </c>
      <c r="AJ69" t="str">
        <f ca="1">IF($E68="","",IF($G69="",AJ68,IF(AND($N69=1,AJ$9&gt;$B$9),"",IF(AND($N69=1,AJ$9&lt;=$B$9),LOOKUP(AJ$9,$A$12:$A$111,$B$12:$B$111),IF(AND($I69=-1,AK$9=$Q68),"",IF($I69=-1,AK68,IF(AND($I69=1,AI$9=$Q68),$K69,IF($I69=1,AJ68,""))))))))</f>
        <v/>
      </c>
      <c r="AK69" t="str">
        <f ca="1">IF($E68="","",IF($G69="",AK68,IF(AND($N69=1,AK$9&gt;$B$9),"",IF(AND($N69=1,AK$9&lt;=$B$9),LOOKUP(AK$9,$A$12:$A$111,$B$12:$B$111),IF(AND($I69=-1,AL$9=$Q68),"",IF($I69=-1,AL68,IF(AND($I69=1,AJ$9=$Q68),$K69,IF($I69=1,AK68,""))))))))</f>
        <v/>
      </c>
      <c r="AL69" t="str">
        <f ca="1">IF($E68="","",IF($G69="",AL68,IF(AND($N69=1,AL$9&gt;$B$9),"",IF(AND($N69=1,AL$9&lt;=$B$9),LOOKUP(AL$9,$A$12:$A$111,$B$12:$B$111),IF(AND($I69=-1,AM$9=$Q68),"",IF($I69=-1,AM68,IF(AND($I69=1,AK$9=$Q68),$K69,IF($I69=1,AL68,""))))))))</f>
        <v/>
      </c>
      <c r="AM69" t="str">
        <f ca="1">IF($E68="","",IF($G69="",AM68,IF(AND($N69=1,AM$9&gt;$B$9),"",IF(AND($N69=1,AM$9&lt;=$B$9),LOOKUP(AM$9,$A$12:$A$111,$B$12:$B$111),IF(AND($I69=-1,AN$9=$Q68),"",IF($I69=-1,AN68,IF(AND($I69=1,AL$9=$Q68),$K69,IF($I69=1,AM68,""))))))))</f>
        <v/>
      </c>
      <c r="AN69" t="str">
        <f ca="1">IF($E68="","",IF($G69="",AN68,IF(AND($N69=1,AN$9&gt;$B$9),"",IF(AND($N69=1,AN$9&lt;=$B$9),LOOKUP(AN$9,$A$12:$A$111,$B$12:$B$111),IF(AND($I69=-1,AO$9=$Q68),"",IF($I69=-1,AO68,IF(AND($I69=1,AM$9=$Q68),$K69,IF($I69=1,AN68,""))))))))</f>
        <v/>
      </c>
      <c r="AO69" t="str">
        <f ca="1">IF($E68="","",IF($G69="",AO68,IF(AND($N69=1,AO$9&gt;$B$9),"",IF(AND($N69=1,AO$9&lt;=$B$9),LOOKUP(AO$9,$A$12:$A$111,$B$12:$B$111),IF(AND($I69=-1,AP$9=$Q68),"",IF($I69=-1,AP68,IF(AND($I69=1,AN$9=$Q68),$K69,IF($I69=1,AO68,""))))))))</f>
        <v/>
      </c>
      <c r="AP69" t="str">
        <f ca="1">IF($E68="","",IF($G69="",AP68,IF(AND($N69=1,AP$9&gt;$B$9),"",IF(AND($N69=1,AP$9&lt;=$B$9),LOOKUP(AP$9,$A$12:$A$111,$B$12:$B$111),IF(AND($I69=-1,AQ$9=$Q68),"",IF($I69=-1,AQ68,IF(AND($I69=1,AO$9=$Q68),$K69,IF($I69=1,AP68,""))))))))</f>
        <v/>
      </c>
      <c r="AQ69" t="str">
        <f ca="1">IF($E68="","",IF($G69="",AQ68,IF(AND($N69=1,AQ$9&gt;$B$9),"",IF(AND($N69=1,AQ$9&lt;=$B$9),LOOKUP(AQ$9,$A$12:$A$111,$B$12:$B$111),IF(AND($I69=-1,AR$9=$Q68),"",IF($I69=-1,AR68,IF(AND($I69=1,AP$9=$Q68),$K69,IF($I69=1,AQ68,""))))))))</f>
        <v/>
      </c>
      <c r="AR69" t="str">
        <f ca="1">IF($E68="","",IF($G69="",AR68,IF(AND($N69=1,AR$9&gt;$B$9),"",IF(AND($N69=1,AR$9&lt;=$B$9),LOOKUP(AR$9,$A$12:$A$111,$B$12:$B$111),IF(AND($I69=-1,AS$9=$Q68),"",IF($I69=-1,AS68,IF(AND($I69=1,AQ$9=$Q68),$K69,IF($I69=1,AR68,""))))))))</f>
        <v/>
      </c>
      <c r="AS69" t="str">
        <f ca="1">IF($E68="","",IF($G69="",AS68,IF(AND($N69=1,AS$9&gt;$B$9),"",IF(AND($N69=1,AS$9&lt;=$B$9),LOOKUP(AS$9,$A$12:$A$111,$B$12:$B$111),IF(AND($I69=-1,AT$9=$Q68),"",IF($I69=-1,AT68,IF(AND($I69=1,AR$9=$Q68),$K69,IF($I69=1,AS68,""))))))))</f>
        <v/>
      </c>
      <c r="AT69" t="str">
        <f ca="1">IF($E68="","",IF($G69="",AT68,IF(AND($N69=1,AT$9&gt;$B$9),"",IF(AND($N69=1,AT$9&lt;=$B$9),LOOKUP(AT$9,$A$12:$A$111,$B$12:$B$111),IF(AND($I69=-1,AU$9=$Q68),"",IF($I69=-1,AU68,IF(AND($I69=1,AS$9=$Q68),$K69,IF($I69=1,AT68,""))))))))</f>
        <v/>
      </c>
      <c r="AU69" t="str">
        <f ca="1">IF($E68="","",IF($G69="",AU68,IF(AND($N69=1,AU$9&gt;$B$9),"",IF(AND($N69=1,AU$9&lt;=$B$9),LOOKUP(AU$9,$A$12:$A$111,$B$12:$B$111),IF(AND($I69=-1,AV$9=$Q68),"",IF($I69=-1,AV68,IF(AND($I69=1,AT$9=$Q68),$K69,IF($I69=1,AU68,""))))))))</f>
        <v/>
      </c>
      <c r="AV69" t="str">
        <f ca="1">IF($E68="","",IF($G69="",AV68,IF(AND($N69=1,AV$9&gt;$B$9),"",IF(AND($N69=1,AV$9&lt;=$B$9),LOOKUP(AV$9,$A$12:$A$111,$B$12:$B$111),IF(AND($I69=-1,AW$9=$Q68),"",IF($I69=-1,AW68,IF(AND($I69=1,AU$9=$Q68),$K69,IF($I69=1,AV68,""))))))))</f>
        <v/>
      </c>
      <c r="AW69" t="str">
        <f ca="1">IF($E68="","",IF($G69="",AW68,IF(AND($N69=1,AW$9&gt;$B$9),"",IF(AND($N69=1,AW$9&lt;=$B$9),LOOKUP(AW$9,$A$12:$A$111,$B$12:$B$111),IF(AND($I69=-1,AX$9=$Q68),"",IF($I69=-1,AX68,IF(AND($I69=1,AV$9=$Q68),$K69,IF($I69=1,AW68,""))))))))</f>
        <v/>
      </c>
      <c r="AX69" t="str">
        <f ca="1">IF($E68="","",IF($G69="",AX68,IF(AND($N69=1,AX$9&gt;$B$9),"",IF(AND($N69=1,AX$9&lt;=$B$9),LOOKUP(AX$9,$A$12:$A$111,$B$12:$B$111),IF(AND($I69=-1,AY$9=$Q68),"",IF($I69=-1,AY68,IF(AND($I69=1,AW$9=$Q68),$K69,IF($I69=1,AX68,""))))))))</f>
        <v/>
      </c>
      <c r="AY69" t="str">
        <f ca="1">IF($E68="","",IF($G69="",AY68,IF(AND($N69=1,AY$9&gt;$B$9),"",IF(AND($N69=1,AY$9&lt;=$B$9),LOOKUP(AY$9,$A$12:$A$111,$B$12:$B$111),IF(AND($I69=-1,AZ$9=$Q68),"",IF($I69=-1,AZ68,IF(AND($I69=1,AX$9=$Q68),$K69,IF($I69=1,AY68,""))))))))</f>
        <v/>
      </c>
      <c r="AZ69" t="str">
        <f ca="1">IF($E68="","",IF($G69="",AZ68,IF(AND($N69=1,AZ$9&gt;$B$9),"",IF(AND($N69=1,AZ$9&lt;=$B$9),LOOKUP(AZ$9,$A$12:$A$111,$B$12:$B$111),IF(AND($I69=-1,BA$9=$Q68),"",IF($I69=-1,BA68,IF(AND($I69=1,AY$9=$Q68),$K69,IF($I69=1,AZ68,""))))))))</f>
        <v/>
      </c>
      <c r="BA69" t="str">
        <f ca="1">IF($E68="","",IF($G69="",BA68,IF(AND($N69=1,BA$9&gt;$B$9),"",IF(AND($N69=1,BA$9&lt;=$B$9),LOOKUP(BA$9,$A$12:$A$111,$B$12:$B$111),IF(AND($I69=-1,BB$9=$Q68),"",IF($I69=-1,BB68,IF(AND($I69=1,AZ$9=$Q68),$K69,IF($I69=1,BA68,""))))))))</f>
        <v/>
      </c>
      <c r="BB69" t="str">
        <f ca="1">IF($E68="","",IF($G69="",BB68,IF(AND($N69=1,BB$9&gt;$B$9),"",IF(AND($N69=1,BB$9&lt;=$B$9),LOOKUP(BB$9,$A$12:$A$111,$B$12:$B$111),IF(AND($I69=-1,BC$9=$Q68),"",IF($I69=-1,BC68,IF(AND($I69=1,BA$9=$Q68),$K69,IF($I69=1,BB68,""))))))))</f>
        <v/>
      </c>
      <c r="BC69" t="str">
        <f ca="1">IF($E68="","",IF($G69="",BC68,IF(AND($N69=1,BC$9&gt;$B$9),"",IF(AND($N69=1,BC$9&lt;=$B$9),LOOKUP(BC$9,$A$12:$A$111,$B$12:$B$111),IF(AND($I69=-1,BD$9=$Q68),"",IF($I69=-1,BD68,IF(AND($I69=1,BB$9=$Q68),$K69,IF($I69=1,BC68,""))))))))</f>
        <v/>
      </c>
      <c r="BD69" t="str">
        <f ca="1">IF($E68="","",IF($G69="",BD68,IF(AND($N69=1,BD$9&gt;$B$9),"",IF(AND($N69=1,BD$9&lt;=$B$9),LOOKUP(BD$9,$A$12:$A$111,$B$12:$B$111),IF(AND($I69=-1,BE$9=$Q68),"",IF($I69=-1,BE68,IF(AND($I69=1,BC$9=$Q68),$K69,IF($I69=1,BD68,""))))))))</f>
        <v/>
      </c>
      <c r="BE69" t="str">
        <f ca="1">IF($E68="","",IF($G69="",BE68,IF(AND($N69=1,BE$9&gt;$B$9),"",IF(AND($N69=1,BE$9&lt;=$B$9),LOOKUP(BE$9,$A$12:$A$111,$B$12:$B$111),IF(AND($I69=-1,BF$9=$Q68),"",IF($I69=-1,BF68,IF(AND($I69=1,BD$9=$Q68),$K69,IF($I69=1,BE68,""))))))))</f>
        <v/>
      </c>
      <c r="BF69" t="str">
        <f ca="1">IF($E68="","",IF($G69="",BF68,IF(AND($N69=1,BF$9&gt;$B$9),"",IF(AND($N69=1,BF$9&lt;=$B$9),LOOKUP(BF$9,$A$12:$A$111,$B$12:$B$111),IF(AND($I69=-1,BG$9=$Q68),"",IF($I69=-1,BG68,IF(AND($I69=1,BE$9=$Q68),$K69,IF($I69=1,BF68,""))))))))</f>
        <v/>
      </c>
      <c r="BG69" t="str">
        <f ca="1">IF($E68="","",IF($G69="",BG68,IF(AND($N69=1,BG$9&gt;$B$9),"",IF(AND($N69=1,BG$9&lt;=$B$9),LOOKUP(BG$9,$A$12:$A$111,$B$12:$B$111),IF(AND($I69=-1,BH$9=$Q68),"",IF($I69=-1,BH68,IF(AND($I69=1,BF$9=$Q68),$K69,IF($I69=1,BG68,""))))))))</f>
        <v/>
      </c>
      <c r="BH69" t="str">
        <f ca="1">IF($E68="","",IF($G69="",BH68,IF(AND($N69=1,BH$9&gt;$B$9),"",IF(AND($N69=1,BH$9&lt;=$B$9),LOOKUP(BH$9,$A$12:$A$111,$B$12:$B$111),IF(AND($I69=-1,BI$9=$Q68),"",IF($I69=-1,BI68,IF(AND($I69=1,BG$9=$Q68),$K69,IF($I69=1,BH68,""))))))))</f>
        <v/>
      </c>
      <c r="BI69" t="str">
        <f ca="1">IF($E68="","",IF($G69="",BI68,IF(AND($N69=1,BI$9&gt;$B$9),"",IF(AND($N69=1,BI$9&lt;=$B$9),LOOKUP(BI$9,$A$12:$A$111,$B$12:$B$111),IF(AND($I69=-1,BJ$9=$Q68),"",IF($I69=-1,BJ68,IF(AND($I69=1,BH$9=$Q68),$K69,IF($I69=1,BI68,""))))))))</f>
        <v/>
      </c>
      <c r="BJ69" t="str">
        <f ca="1">IF($E68="","",IF($G69="",BJ68,IF(AND($N69=1,BJ$9&gt;$B$9),"",IF(AND($N69=1,BJ$9&lt;=$B$9),LOOKUP(BJ$9,$A$12:$A$111,$B$12:$B$111),IF(AND($I69=-1,BK$9=$Q68),"",IF($I69=-1,BK68,IF(AND($I69=1,BI$9=$Q68),$K69,IF($I69=1,BJ68,""))))))))</f>
        <v/>
      </c>
      <c r="BK69" t="str">
        <f ca="1">IF($E68="","",IF($G69="",BK68,IF(AND($N69=1,BK$9&gt;$B$9),"",IF(AND($N69=1,BK$9&lt;=$B$9),LOOKUP(BK$9,$A$12:$A$111,$B$12:$B$111),IF(AND($I69=-1,BL$9=$Q68),"",IF($I69=-1,BL68,IF(AND($I69=1,BJ$9=$Q68),$K69,IF($I69=1,BK68,""))))))))</f>
        <v/>
      </c>
      <c r="BL69">
        <f ca="1">IF($E68="","",IF($G69="",BL68,IF(AND($N69=1,BL$9&gt;$B$9),"",IF(AND($N69=1,BL$9&lt;=$B$9),LOOKUP(BL$9,$A$12:$A$111,$B$12:$B$111),IF(AND($I69=-1,BM$9=$Q68),"",IF($I69=-1,BM68,IF(AND($I69=1,BK$9=$Q68),$K69,IF($I69=1,BL68,""))))))))</f>
        <v>0</v>
      </c>
      <c r="BM69">
        <f ca="1">IF($E68="","",IF($G69="",BM68,IF(AND($N69=1,BM$9&gt;$B$9),"",IF(AND($N69=1,BM$9&lt;=$B$9),LOOKUP(BM$9,$A$12:$A$111,$B$12:$B$111),IF(AND($I69=-1,BN$9=$Q68),"",IF($I69=-1,BN68,IF(AND($I69=1,BL$9=$Q68),$K69,IF($I69=1,BM68,""))))))))</f>
        <v>0</v>
      </c>
      <c r="BN69">
        <f ca="1">IF($E68="","",IF($G69="",BN68,IF(AND($N69=1,BN$9&gt;$B$9),"",IF(AND($N69=1,BN$9&lt;=$B$9),LOOKUP(BN$9,$A$12:$A$111,$B$12:$B$111),IF(AND($I69=-1,BO$9=$Q68),"",IF($I69=-1,BO68,IF(AND($I69=1,BM$9=$Q68),$K69,IF($I69=1,BN68,""))))))))</f>
        <v>0</v>
      </c>
      <c r="BO69">
        <f ca="1">IF($E68="","",IF($G69="",BO68,IF(AND($N69=1,BO$9&gt;$B$9),"",IF(AND($N69=1,BO$9&lt;=$B$9),LOOKUP(BO$9,$A$12:$A$111,$B$12:$B$111),IF(AND($I69=-1,BP$9=$Q68),"",IF($I69=-1,BP68,IF(AND($I69=1,BN$9=$Q68),$K69,IF($I69=1,BO68,""))))))))</f>
        <v>0</v>
      </c>
    </row>
    <row r="70" spans="4:67" x14ac:dyDescent="0.25">
      <c r="D70" s="4">
        <v>60</v>
      </c>
      <c r="E70" s="1">
        <f t="shared" ca="1" si="2"/>
        <v>7</v>
      </c>
      <c r="G70" t="str">
        <f ca="1">IF(E69="","",IF($B$3=Refs!$B$17,RevLab!F70,IF(AND(B$3="Last",H69="Zero"),G69,IF(B$3="Last",H69,IF(B$3="2nd last","",IF(AND(B$3="Opposite",H69="Zero"),G69,IF(AND(B$3="Opposite",H69="Red"),"Black",IF(AND(B$3="Opposite",H69="Black"),"Red",IF(AND(B$3="Opposite",H69="Odd"),"Even",IF(AND(B$3="Opposite",H69="Even"),"Odd",IF(AND(B$3="Opposite",H69="High"),"Low",IF(AND(B$3="Opposite",H69="Low"),"High",IF(COUNTIF(Refs!$E$5:$I$6,B$3)=1,RevLab!B$3,"")))))))))))))</f>
        <v>Low</v>
      </c>
      <c r="H70" t="str">
        <f ca="1">IF(E70="","",IF(B$2="Red/Black",LOOKUP(E70,Refs!D:D,Refs!F:F),IF(B$2="High/Low",LOOKUP(E70,Refs!D:D,Refs!H:H),IF(B$2="Odd/Even",LOOKUP(E70,Refs!D:D,Refs!J:J),""))))</f>
        <v>Low</v>
      </c>
      <c r="I70">
        <f t="shared" ca="1" si="3"/>
        <v>1</v>
      </c>
      <c r="J70">
        <f ca="1">IF(E69="","",IF(G70="","",IF(AND(Q69&gt;1,O69+P69&gt;=$B$4),$B$4,IF(Q69=1,O69,O69+P69))))</f>
        <v>10</v>
      </c>
      <c r="K70">
        <f t="shared" ca="1" si="4"/>
        <v>10</v>
      </c>
      <c r="L70">
        <f t="shared" ca="1" si="5"/>
        <v>-36</v>
      </c>
      <c r="M70">
        <f t="shared" ca="1" si="6"/>
        <v>14</v>
      </c>
      <c r="N70">
        <f ca="1">IF(E69="","",IF(OR(AND($A$6="Yes",$M70&gt;$M69),AND($A$8="Yes",$O69+$P69&gt;=$B$4),AND($Q69&lt;=2,$I70=-1)),1,0))</f>
        <v>0</v>
      </c>
      <c r="O70">
        <f ca="1">IF(E70="","",R70)</f>
        <v>5</v>
      </c>
      <c r="P70">
        <f ca="1">IF(E70="","",MAX(R70:DM70))</f>
        <v>10</v>
      </c>
      <c r="Q70" s="2">
        <f ca="1">IF(E70="","",COUNTIF(R70:DM70,"&gt;0"))</f>
        <v>3</v>
      </c>
      <c r="R70" s="4">
        <f ca="1">IF(E69="","",IF($G70="",R69,IF($N70=1,LOOKUP(R$9,$A$12:$A$111,$B$12:$B$111),IF(AND($I70=-1,S$9=$Q69),"",IF($I70=-1,S69,IF($I70=1,R69))))))</f>
        <v>5</v>
      </c>
      <c r="S70">
        <f ca="1">IF($E69="","",IF($G70="",S69,IF(AND($N70=1,S$9&gt;$B$9),"",IF(AND($N70=1,S$9&lt;=$B$9),LOOKUP(S$9,$A$12:$A$111,$B$12:$B$111),IF(AND($I70=-1,T$9=$Q69),"",IF($I70=-1,T69,IF(AND($I70=1,R$9=$Q69),$K70,IF($I70=1,S69,""))))))))</f>
        <v>5</v>
      </c>
      <c r="T70">
        <f ca="1">IF($E69="","",IF($G70="",T69,IF(AND($N70=1,T$9&gt;$B$9),"",IF(AND($N70=1,T$9&lt;=$B$9),LOOKUP(T$9,$A$12:$A$111,$B$12:$B$111),IF(AND($I70=-1,U$9=$Q69),"",IF($I70=-1,U69,IF(AND($I70=1,S$9=$Q69),$K70,IF($I70=1,T69,""))))))))</f>
        <v>10</v>
      </c>
      <c r="U70" t="str">
        <f ca="1">IF($E69="","",IF($G70="",U69,IF(AND($N70=1,U$9&gt;$B$9),"",IF(AND($N70=1,U$9&lt;=$B$9),LOOKUP(U$9,$A$12:$A$111,$B$12:$B$111),IF(AND($I70=-1,V$9=$Q69),"",IF($I70=-1,V69,IF(AND($I70=1,T$9=$Q69),$K70,IF($I70=1,U69,""))))))))</f>
        <v/>
      </c>
      <c r="V70" t="str">
        <f ca="1">IF($E69="","",IF($G70="",V69,IF(AND($N70=1,V$9&gt;$B$9),"",IF(AND($N70=1,V$9&lt;=$B$9),LOOKUP(V$9,$A$12:$A$111,$B$12:$B$111),IF(AND($I70=-1,W$9=$Q69),"",IF($I70=-1,W69,IF(AND($I70=1,U$9=$Q69),$K70,IF($I70=1,V69,""))))))))</f>
        <v/>
      </c>
      <c r="W70" t="str">
        <f ca="1">IF($E69="","",IF($G70="",W69,IF(AND($N70=1,W$9&gt;$B$9),"",IF(AND($N70=1,W$9&lt;=$B$9),LOOKUP(W$9,$A$12:$A$111,$B$12:$B$111),IF(AND($I70=-1,X$9=$Q69),"",IF($I70=-1,X69,IF(AND($I70=1,V$9=$Q69),$K70,IF($I70=1,W69,""))))))))</f>
        <v/>
      </c>
      <c r="X70" t="str">
        <f ca="1">IF($E69="","",IF($G70="",X69,IF(AND($N70=1,X$9&gt;$B$9),"",IF(AND($N70=1,X$9&lt;=$B$9),LOOKUP(X$9,$A$12:$A$111,$B$12:$B$111),IF(AND($I70=-1,Y$9=$Q69),"",IF($I70=-1,Y69,IF(AND($I70=1,W$9=$Q69),$K70,IF($I70=1,X69,""))))))))</f>
        <v/>
      </c>
      <c r="Y70" t="str">
        <f ca="1">IF($E69="","",IF($G70="",Y69,IF(AND($N70=1,Y$9&gt;$B$9),"",IF(AND($N70=1,Y$9&lt;=$B$9),LOOKUP(Y$9,$A$12:$A$111,$B$12:$B$111),IF(AND($I70=-1,Z$9=$Q69),"",IF($I70=-1,Z69,IF(AND($I70=1,X$9=$Q69),$K70,IF($I70=1,Y69,""))))))))</f>
        <v/>
      </c>
      <c r="Z70" t="str">
        <f ca="1">IF($E69="","",IF($G70="",Z69,IF(AND($N70=1,Z$9&gt;$B$9),"",IF(AND($N70=1,Z$9&lt;=$B$9),LOOKUP(Z$9,$A$12:$A$111,$B$12:$B$111),IF(AND($I70=-1,AA$9=$Q69),"",IF($I70=-1,AA69,IF(AND($I70=1,Y$9=$Q69),$K70,IF($I70=1,Z69,""))))))))</f>
        <v/>
      </c>
      <c r="AA70" t="str">
        <f ca="1">IF($E69="","",IF($G70="",AA69,IF(AND($N70=1,AA$9&gt;$B$9),"",IF(AND($N70=1,AA$9&lt;=$B$9),LOOKUP(AA$9,$A$12:$A$111,$B$12:$B$111),IF(AND($I70=-1,AB$9=$Q69),"",IF($I70=-1,AB69,IF(AND($I70=1,Z$9=$Q69),$K70,IF($I70=1,AA69,""))))))))</f>
        <v/>
      </c>
      <c r="AB70" t="str">
        <f ca="1">IF($E69="","",IF($G70="",AB69,IF(AND($N70=1,AB$9&gt;$B$9),"",IF(AND($N70=1,AB$9&lt;=$B$9),LOOKUP(AB$9,$A$12:$A$111,$B$12:$B$111),IF(AND($I70=-1,AC$9=$Q69),"",IF($I70=-1,AC69,IF(AND($I70=1,AA$9=$Q69),$K70,IF($I70=1,AB69,""))))))))</f>
        <v/>
      </c>
      <c r="AC70" t="str">
        <f ca="1">IF($E69="","",IF($G70="",AC69,IF(AND($N70=1,AC$9&gt;$B$9),"",IF(AND($N70=1,AC$9&lt;=$B$9),LOOKUP(AC$9,$A$12:$A$111,$B$12:$B$111),IF(AND($I70=-1,AD$9=$Q69),"",IF($I70=-1,AD69,IF(AND($I70=1,AB$9=$Q69),$K70,IF($I70=1,AC69,""))))))))</f>
        <v/>
      </c>
      <c r="AD70" t="str">
        <f ca="1">IF($E69="","",IF($G70="",AD69,IF(AND($N70=1,AD$9&gt;$B$9),"",IF(AND($N70=1,AD$9&lt;=$B$9),LOOKUP(AD$9,$A$12:$A$111,$B$12:$B$111),IF(AND($I70=-1,AE$9=$Q69),"",IF($I70=-1,AE69,IF(AND($I70=1,AC$9=$Q69),$K70,IF($I70=1,AD69,""))))))))</f>
        <v/>
      </c>
      <c r="AE70" t="str">
        <f ca="1">IF($E69="","",IF($G70="",AE69,IF(AND($N70=1,AE$9&gt;$B$9),"",IF(AND($N70=1,AE$9&lt;=$B$9),LOOKUP(AE$9,$A$12:$A$111,$B$12:$B$111),IF(AND($I70=-1,AF$9=$Q69),"",IF($I70=-1,AF69,IF(AND($I70=1,AD$9=$Q69),$K70,IF($I70=1,AE69,""))))))))</f>
        <v/>
      </c>
      <c r="AF70" t="str">
        <f ca="1">IF($E69="","",IF($G70="",AF69,IF(AND($N70=1,AF$9&gt;$B$9),"",IF(AND($N70=1,AF$9&lt;=$B$9),LOOKUP(AF$9,$A$12:$A$111,$B$12:$B$111),IF(AND($I70=-1,AG$9=$Q69),"",IF($I70=-1,AG69,IF(AND($I70=1,AE$9=$Q69),$K70,IF($I70=1,AF69,""))))))))</f>
        <v/>
      </c>
      <c r="AG70" t="str">
        <f ca="1">IF($E69="","",IF($G70="",AG69,IF(AND($N70=1,AG$9&gt;$B$9),"",IF(AND($N70=1,AG$9&lt;=$B$9),LOOKUP(AG$9,$A$12:$A$111,$B$12:$B$111),IF(AND($I70=-1,AH$9=$Q69),"",IF($I70=-1,AH69,IF(AND($I70=1,AF$9=$Q69),$K70,IF($I70=1,AG69,""))))))))</f>
        <v/>
      </c>
      <c r="AH70" t="str">
        <f ca="1">IF($E69="","",IF($G70="",AH69,IF(AND($N70=1,AH$9&gt;$B$9),"",IF(AND($N70=1,AH$9&lt;=$B$9),LOOKUP(AH$9,$A$12:$A$111,$B$12:$B$111),IF(AND($I70=-1,AI$9=$Q69),"",IF($I70=-1,AI69,IF(AND($I70=1,AG$9=$Q69),$K70,IF($I70=1,AH69,""))))))))</f>
        <v/>
      </c>
      <c r="AI70" t="str">
        <f ca="1">IF($E69="","",IF($G70="",AI69,IF(AND($N70=1,AI$9&gt;$B$9),"",IF(AND($N70=1,AI$9&lt;=$B$9),LOOKUP(AI$9,$A$12:$A$111,$B$12:$B$111),IF(AND($I70=-1,AJ$9=$Q69),"",IF($I70=-1,AJ69,IF(AND($I70=1,AH$9=$Q69),$K70,IF($I70=1,AI69,""))))))))</f>
        <v/>
      </c>
      <c r="AJ70" t="str">
        <f ca="1">IF($E69="","",IF($G70="",AJ69,IF(AND($N70=1,AJ$9&gt;$B$9),"",IF(AND($N70=1,AJ$9&lt;=$B$9),LOOKUP(AJ$9,$A$12:$A$111,$B$12:$B$111),IF(AND($I70=-1,AK$9=$Q69),"",IF($I70=-1,AK69,IF(AND($I70=1,AI$9=$Q69),$K70,IF($I70=1,AJ69,""))))))))</f>
        <v/>
      </c>
      <c r="AK70" t="str">
        <f ca="1">IF($E69="","",IF($G70="",AK69,IF(AND($N70=1,AK$9&gt;$B$9),"",IF(AND($N70=1,AK$9&lt;=$B$9),LOOKUP(AK$9,$A$12:$A$111,$B$12:$B$111),IF(AND($I70=-1,AL$9=$Q69),"",IF($I70=-1,AL69,IF(AND($I70=1,AJ$9=$Q69),$K70,IF($I70=1,AK69,""))))))))</f>
        <v/>
      </c>
      <c r="AL70" t="str">
        <f ca="1">IF($E69="","",IF($G70="",AL69,IF(AND($N70=1,AL$9&gt;$B$9),"",IF(AND($N70=1,AL$9&lt;=$B$9),LOOKUP(AL$9,$A$12:$A$111,$B$12:$B$111),IF(AND($I70=-1,AM$9=$Q69),"",IF($I70=-1,AM69,IF(AND($I70=1,AK$9=$Q69),$K70,IF($I70=1,AL69,""))))))))</f>
        <v/>
      </c>
      <c r="AM70" t="str">
        <f ca="1">IF($E69="","",IF($G70="",AM69,IF(AND($N70=1,AM$9&gt;$B$9),"",IF(AND($N70=1,AM$9&lt;=$B$9),LOOKUP(AM$9,$A$12:$A$111,$B$12:$B$111),IF(AND($I70=-1,AN$9=$Q69),"",IF($I70=-1,AN69,IF(AND($I70=1,AL$9=$Q69),$K70,IF($I70=1,AM69,""))))))))</f>
        <v/>
      </c>
      <c r="AN70" t="str">
        <f ca="1">IF($E69="","",IF($G70="",AN69,IF(AND($N70=1,AN$9&gt;$B$9),"",IF(AND($N70=1,AN$9&lt;=$B$9),LOOKUP(AN$9,$A$12:$A$111,$B$12:$B$111),IF(AND($I70=-1,AO$9=$Q69),"",IF($I70=-1,AO69,IF(AND($I70=1,AM$9=$Q69),$K70,IF($I70=1,AN69,""))))))))</f>
        <v/>
      </c>
      <c r="AO70" t="str">
        <f ca="1">IF($E69="","",IF($G70="",AO69,IF(AND($N70=1,AO$9&gt;$B$9),"",IF(AND($N70=1,AO$9&lt;=$B$9),LOOKUP(AO$9,$A$12:$A$111,$B$12:$B$111),IF(AND($I70=-1,AP$9=$Q69),"",IF($I70=-1,AP69,IF(AND($I70=1,AN$9=$Q69),$K70,IF($I70=1,AO69,""))))))))</f>
        <v/>
      </c>
      <c r="AP70" t="str">
        <f ca="1">IF($E69="","",IF($G70="",AP69,IF(AND($N70=1,AP$9&gt;$B$9),"",IF(AND($N70=1,AP$9&lt;=$B$9),LOOKUP(AP$9,$A$12:$A$111,$B$12:$B$111),IF(AND($I70=-1,AQ$9=$Q69),"",IF($I70=-1,AQ69,IF(AND($I70=1,AO$9=$Q69),$K70,IF($I70=1,AP69,""))))))))</f>
        <v/>
      </c>
      <c r="AQ70" t="str">
        <f ca="1">IF($E69="","",IF($G70="",AQ69,IF(AND($N70=1,AQ$9&gt;$B$9),"",IF(AND($N70=1,AQ$9&lt;=$B$9),LOOKUP(AQ$9,$A$12:$A$111,$B$12:$B$111),IF(AND($I70=-1,AR$9=$Q69),"",IF($I70=-1,AR69,IF(AND($I70=1,AP$9=$Q69),$K70,IF($I70=1,AQ69,""))))))))</f>
        <v/>
      </c>
      <c r="AR70" t="str">
        <f ca="1">IF($E69="","",IF($G70="",AR69,IF(AND($N70=1,AR$9&gt;$B$9),"",IF(AND($N70=1,AR$9&lt;=$B$9),LOOKUP(AR$9,$A$12:$A$111,$B$12:$B$111),IF(AND($I70=-1,AS$9=$Q69),"",IF($I70=-1,AS69,IF(AND($I70=1,AQ$9=$Q69),$K70,IF($I70=1,AR69,""))))))))</f>
        <v/>
      </c>
      <c r="AS70" t="str">
        <f ca="1">IF($E69="","",IF($G70="",AS69,IF(AND($N70=1,AS$9&gt;$B$9),"",IF(AND($N70=1,AS$9&lt;=$B$9),LOOKUP(AS$9,$A$12:$A$111,$B$12:$B$111),IF(AND($I70=-1,AT$9=$Q69),"",IF($I70=-1,AT69,IF(AND($I70=1,AR$9=$Q69),$K70,IF($I70=1,AS69,""))))))))</f>
        <v/>
      </c>
      <c r="AT70" t="str">
        <f ca="1">IF($E69="","",IF($G70="",AT69,IF(AND($N70=1,AT$9&gt;$B$9),"",IF(AND($N70=1,AT$9&lt;=$B$9),LOOKUP(AT$9,$A$12:$A$111,$B$12:$B$111),IF(AND($I70=-1,AU$9=$Q69),"",IF($I70=-1,AU69,IF(AND($I70=1,AS$9=$Q69),$K70,IF($I70=1,AT69,""))))))))</f>
        <v/>
      </c>
      <c r="AU70" t="str">
        <f ca="1">IF($E69="","",IF($G70="",AU69,IF(AND($N70=1,AU$9&gt;$B$9),"",IF(AND($N70=1,AU$9&lt;=$B$9),LOOKUP(AU$9,$A$12:$A$111,$B$12:$B$111),IF(AND($I70=-1,AV$9=$Q69),"",IF($I70=-1,AV69,IF(AND($I70=1,AT$9=$Q69),$K70,IF($I70=1,AU69,""))))))))</f>
        <v/>
      </c>
      <c r="AV70" t="str">
        <f ca="1">IF($E69="","",IF($G70="",AV69,IF(AND($N70=1,AV$9&gt;$B$9),"",IF(AND($N70=1,AV$9&lt;=$B$9),LOOKUP(AV$9,$A$12:$A$111,$B$12:$B$111),IF(AND($I70=-1,AW$9=$Q69),"",IF($I70=-1,AW69,IF(AND($I70=1,AU$9=$Q69),$K70,IF($I70=1,AV69,""))))))))</f>
        <v/>
      </c>
      <c r="AW70" t="str">
        <f ca="1">IF($E69="","",IF($G70="",AW69,IF(AND($N70=1,AW$9&gt;$B$9),"",IF(AND($N70=1,AW$9&lt;=$B$9),LOOKUP(AW$9,$A$12:$A$111,$B$12:$B$111),IF(AND($I70=-1,AX$9=$Q69),"",IF($I70=-1,AX69,IF(AND($I70=1,AV$9=$Q69),$K70,IF($I70=1,AW69,""))))))))</f>
        <v/>
      </c>
      <c r="AX70" t="str">
        <f ca="1">IF($E69="","",IF($G70="",AX69,IF(AND($N70=1,AX$9&gt;$B$9),"",IF(AND($N70=1,AX$9&lt;=$B$9),LOOKUP(AX$9,$A$12:$A$111,$B$12:$B$111),IF(AND($I70=-1,AY$9=$Q69),"",IF($I70=-1,AY69,IF(AND($I70=1,AW$9=$Q69),$K70,IF($I70=1,AX69,""))))))))</f>
        <v/>
      </c>
      <c r="AY70" t="str">
        <f ca="1">IF($E69="","",IF($G70="",AY69,IF(AND($N70=1,AY$9&gt;$B$9),"",IF(AND($N70=1,AY$9&lt;=$B$9),LOOKUP(AY$9,$A$12:$A$111,$B$12:$B$111),IF(AND($I70=-1,AZ$9=$Q69),"",IF($I70=-1,AZ69,IF(AND($I70=1,AX$9=$Q69),$K70,IF($I70=1,AY69,""))))))))</f>
        <v/>
      </c>
      <c r="AZ70" t="str">
        <f ca="1">IF($E69="","",IF($G70="",AZ69,IF(AND($N70=1,AZ$9&gt;$B$9),"",IF(AND($N70=1,AZ$9&lt;=$B$9),LOOKUP(AZ$9,$A$12:$A$111,$B$12:$B$111),IF(AND($I70=-1,BA$9=$Q69),"",IF($I70=-1,BA69,IF(AND($I70=1,AY$9=$Q69),$K70,IF($I70=1,AZ69,""))))))))</f>
        <v/>
      </c>
      <c r="BA70" t="str">
        <f ca="1">IF($E69="","",IF($G70="",BA69,IF(AND($N70=1,BA$9&gt;$B$9),"",IF(AND($N70=1,BA$9&lt;=$B$9),LOOKUP(BA$9,$A$12:$A$111,$B$12:$B$111),IF(AND($I70=-1,BB$9=$Q69),"",IF($I70=-1,BB69,IF(AND($I70=1,AZ$9=$Q69),$K70,IF($I70=1,BA69,""))))))))</f>
        <v/>
      </c>
      <c r="BB70" t="str">
        <f ca="1">IF($E69="","",IF($G70="",BB69,IF(AND($N70=1,BB$9&gt;$B$9),"",IF(AND($N70=1,BB$9&lt;=$B$9),LOOKUP(BB$9,$A$12:$A$111,$B$12:$B$111),IF(AND($I70=-1,BC$9=$Q69),"",IF($I70=-1,BC69,IF(AND($I70=1,BA$9=$Q69),$K70,IF($I70=1,BB69,""))))))))</f>
        <v/>
      </c>
      <c r="BC70" t="str">
        <f ca="1">IF($E69="","",IF($G70="",BC69,IF(AND($N70=1,BC$9&gt;$B$9),"",IF(AND($N70=1,BC$9&lt;=$B$9),LOOKUP(BC$9,$A$12:$A$111,$B$12:$B$111),IF(AND($I70=-1,BD$9=$Q69),"",IF($I70=-1,BD69,IF(AND($I70=1,BB$9=$Q69),$K70,IF($I70=1,BC69,""))))))))</f>
        <v/>
      </c>
      <c r="BD70" t="str">
        <f ca="1">IF($E69="","",IF($G70="",BD69,IF(AND($N70=1,BD$9&gt;$B$9),"",IF(AND($N70=1,BD$9&lt;=$B$9),LOOKUP(BD$9,$A$12:$A$111,$B$12:$B$111),IF(AND($I70=-1,BE$9=$Q69),"",IF($I70=-1,BE69,IF(AND($I70=1,BC$9=$Q69),$K70,IF($I70=1,BD69,""))))))))</f>
        <v/>
      </c>
      <c r="BE70" t="str">
        <f ca="1">IF($E69="","",IF($G70="",BE69,IF(AND($N70=1,BE$9&gt;$B$9),"",IF(AND($N70=1,BE$9&lt;=$B$9),LOOKUP(BE$9,$A$12:$A$111,$B$12:$B$111),IF(AND($I70=-1,BF$9=$Q69),"",IF($I70=-1,BF69,IF(AND($I70=1,BD$9=$Q69),$K70,IF($I70=1,BE69,""))))))))</f>
        <v/>
      </c>
      <c r="BF70" t="str">
        <f ca="1">IF($E69="","",IF($G70="",BF69,IF(AND($N70=1,BF$9&gt;$B$9),"",IF(AND($N70=1,BF$9&lt;=$B$9),LOOKUP(BF$9,$A$12:$A$111,$B$12:$B$111),IF(AND($I70=-1,BG$9=$Q69),"",IF($I70=-1,BG69,IF(AND($I70=1,BE$9=$Q69),$K70,IF($I70=1,BF69,""))))))))</f>
        <v/>
      </c>
      <c r="BG70" t="str">
        <f ca="1">IF($E69="","",IF($G70="",BG69,IF(AND($N70=1,BG$9&gt;$B$9),"",IF(AND($N70=1,BG$9&lt;=$B$9),LOOKUP(BG$9,$A$12:$A$111,$B$12:$B$111),IF(AND($I70=-1,BH$9=$Q69),"",IF($I70=-1,BH69,IF(AND($I70=1,BF$9=$Q69),$K70,IF($I70=1,BG69,""))))))))</f>
        <v/>
      </c>
      <c r="BH70" t="str">
        <f ca="1">IF($E69="","",IF($G70="",BH69,IF(AND($N70=1,BH$9&gt;$B$9),"",IF(AND($N70=1,BH$9&lt;=$B$9),LOOKUP(BH$9,$A$12:$A$111,$B$12:$B$111),IF(AND($I70=-1,BI$9=$Q69),"",IF($I70=-1,BI69,IF(AND($I70=1,BG$9=$Q69),$K70,IF($I70=1,BH69,""))))))))</f>
        <v/>
      </c>
      <c r="BI70" t="str">
        <f ca="1">IF($E69="","",IF($G70="",BI69,IF(AND($N70=1,BI$9&gt;$B$9),"",IF(AND($N70=1,BI$9&lt;=$B$9),LOOKUP(BI$9,$A$12:$A$111,$B$12:$B$111),IF(AND($I70=-1,BJ$9=$Q69),"",IF($I70=-1,BJ69,IF(AND($I70=1,BH$9=$Q69),$K70,IF($I70=1,BI69,""))))))))</f>
        <v/>
      </c>
      <c r="BJ70" t="str">
        <f ca="1">IF($E69="","",IF($G70="",BJ69,IF(AND($N70=1,BJ$9&gt;$B$9),"",IF(AND($N70=1,BJ$9&lt;=$B$9),LOOKUP(BJ$9,$A$12:$A$111,$B$12:$B$111),IF(AND($I70=-1,BK$9=$Q69),"",IF($I70=-1,BK69,IF(AND($I70=1,BI$9=$Q69),$K70,IF($I70=1,BJ69,""))))))))</f>
        <v/>
      </c>
      <c r="BK70" t="str">
        <f ca="1">IF($E69="","",IF($G70="",BK69,IF(AND($N70=1,BK$9&gt;$B$9),"",IF(AND($N70=1,BK$9&lt;=$B$9),LOOKUP(BK$9,$A$12:$A$111,$B$12:$B$111),IF(AND($I70=-1,BL$9=$Q69),"",IF($I70=-1,BL69,IF(AND($I70=1,BJ$9=$Q69),$K70,IF($I70=1,BK69,""))))))))</f>
        <v/>
      </c>
      <c r="BL70">
        <f ca="1">IF($E69="","",IF($G70="",BL69,IF(AND($N70=1,BL$9&gt;$B$9),"",IF(AND($N70=1,BL$9&lt;=$B$9),LOOKUP(BL$9,$A$12:$A$111,$B$12:$B$111),IF(AND($I70=-1,BM$9=$Q69),"",IF($I70=-1,BM69,IF(AND($I70=1,BK$9=$Q69),$K70,IF($I70=1,BL69,""))))))))</f>
        <v>0</v>
      </c>
      <c r="BM70">
        <f ca="1">IF($E69="","",IF($G70="",BM69,IF(AND($N70=1,BM$9&gt;$B$9),"",IF(AND($N70=1,BM$9&lt;=$B$9),LOOKUP(BM$9,$A$12:$A$111,$B$12:$B$111),IF(AND($I70=-1,BN$9=$Q69),"",IF($I70=-1,BN69,IF(AND($I70=1,BL$9=$Q69),$K70,IF($I70=1,BM69,""))))))))</f>
        <v>0</v>
      </c>
      <c r="BN70">
        <f ca="1">IF($E69="","",IF($G70="",BN69,IF(AND($N70=1,BN$9&gt;$B$9),"",IF(AND($N70=1,BN$9&lt;=$B$9),LOOKUP(BN$9,$A$12:$A$111,$B$12:$B$111),IF(AND($I70=-1,BO$9=$Q69),"",IF($I70=-1,BO69,IF(AND($I70=1,BM$9=$Q69),$K70,IF($I70=1,BN69,""))))))))</f>
        <v>0</v>
      </c>
      <c r="BO70">
        <f ca="1">IF($E69="","",IF($G70="",BO69,IF(AND($N70=1,BO$9&gt;$B$9),"",IF(AND($N70=1,BO$9&lt;=$B$9),LOOKUP(BO$9,$A$12:$A$111,$B$12:$B$111),IF(AND($I70=-1,BP$9=$Q69),"",IF($I70=-1,BP69,IF(AND($I70=1,BN$9=$Q69),$K70,IF($I70=1,BO69,""))))))))</f>
        <v>0</v>
      </c>
    </row>
    <row r="71" spans="4:67" x14ac:dyDescent="0.25">
      <c r="D71" s="4">
        <v>61</v>
      </c>
      <c r="E71" s="1">
        <f t="shared" ca="1" si="2"/>
        <v>0</v>
      </c>
      <c r="G71" t="str">
        <f ca="1">IF(E70="","",IF($B$3=Refs!$B$17,RevLab!F71,IF(AND(B$3="Last",H70="Zero"),G70,IF(B$3="Last",H70,IF(B$3="2nd last","",IF(AND(B$3="Opposite",H70="Zero"),G70,IF(AND(B$3="Opposite",H70="Red"),"Black",IF(AND(B$3="Opposite",H70="Black"),"Red",IF(AND(B$3="Opposite",H70="Odd"),"Even",IF(AND(B$3="Opposite",H70="Even"),"Odd",IF(AND(B$3="Opposite",H70="High"),"Low",IF(AND(B$3="Opposite",H70="Low"),"High",IF(COUNTIF(Refs!$E$5:$I$6,B$3)=1,RevLab!B$3,"")))))))))))))</f>
        <v>Low</v>
      </c>
      <c r="H71" t="str">
        <f ca="1">IF(E71="","",IF(B$2="Red/Black",LOOKUP(E71,Refs!D:D,Refs!F:F),IF(B$2="High/Low",LOOKUP(E71,Refs!D:D,Refs!H:H),IF(B$2="Odd/Even",LOOKUP(E71,Refs!D:D,Refs!J:J),""))))</f>
        <v>Zero</v>
      </c>
      <c r="I71">
        <f t="shared" ca="1" si="3"/>
        <v>-1</v>
      </c>
      <c r="J71">
        <f ca="1">IF(E70="","",IF(G71="","",IF(AND(Q70&gt;1,O70+P70&gt;=$B$4),$B$4,IF(Q70=1,O70,O70+P70))))</f>
        <v>15</v>
      </c>
      <c r="K71">
        <f t="shared" ca="1" si="4"/>
        <v>-15</v>
      </c>
      <c r="L71">
        <f t="shared" ca="1" si="5"/>
        <v>-51</v>
      </c>
      <c r="M71">
        <f t="shared" ca="1" si="6"/>
        <v>14</v>
      </c>
      <c r="N71">
        <f ca="1">IF(E70="","",IF(OR(AND($A$6="Yes",$M71&gt;$M70),AND($A$8="Yes",$O70+$P70&gt;=$B$4),AND($Q70&lt;=2,$I71=-1)),1,0))</f>
        <v>0</v>
      </c>
      <c r="O71">
        <f ca="1">IF(E71="","",R71)</f>
        <v>5</v>
      </c>
      <c r="P71">
        <f ca="1">IF(E71="","",MAX(R71:DM71))</f>
        <v>5</v>
      </c>
      <c r="Q71" s="2">
        <f ca="1">IF(E71="","",COUNTIF(R71:DM71,"&gt;0"))</f>
        <v>1</v>
      </c>
      <c r="R71" s="4">
        <f ca="1">IF(E70="","",IF($G71="",R70,IF($N71=1,LOOKUP(R$9,$A$12:$A$111,$B$12:$B$111),IF(AND($I71=-1,S$9=$Q70),"",IF($I71=-1,S70,IF($I71=1,R70))))))</f>
        <v>5</v>
      </c>
      <c r="S71" t="str">
        <f ca="1">IF($E70="","",IF($G71="",S70,IF(AND($N71=1,S$9&gt;$B$9),"",IF(AND($N71=1,S$9&lt;=$B$9),LOOKUP(S$9,$A$12:$A$111,$B$12:$B$111),IF(AND($I71=-1,T$9=$Q70),"",IF($I71=-1,T70,IF(AND($I71=1,R$9=$Q70),$K71,IF($I71=1,S70,""))))))))</f>
        <v/>
      </c>
      <c r="T71" t="str">
        <f ca="1">IF($E70="","",IF($G71="",T70,IF(AND($N71=1,T$9&gt;$B$9),"",IF(AND($N71=1,T$9&lt;=$B$9),LOOKUP(T$9,$A$12:$A$111,$B$12:$B$111),IF(AND($I71=-1,U$9=$Q70),"",IF($I71=-1,U70,IF(AND($I71=1,S$9=$Q70),$K71,IF($I71=1,T70,""))))))))</f>
        <v/>
      </c>
      <c r="U71" t="str">
        <f ca="1">IF($E70="","",IF($G71="",U70,IF(AND($N71=1,U$9&gt;$B$9),"",IF(AND($N71=1,U$9&lt;=$B$9),LOOKUP(U$9,$A$12:$A$111,$B$12:$B$111),IF(AND($I71=-1,V$9=$Q70),"",IF($I71=-1,V70,IF(AND($I71=1,T$9=$Q70),$K71,IF($I71=1,U70,""))))))))</f>
        <v/>
      </c>
      <c r="V71" t="str">
        <f ca="1">IF($E70="","",IF($G71="",V70,IF(AND($N71=1,V$9&gt;$B$9),"",IF(AND($N71=1,V$9&lt;=$B$9),LOOKUP(V$9,$A$12:$A$111,$B$12:$B$111),IF(AND($I71=-1,W$9=$Q70),"",IF($I71=-1,W70,IF(AND($I71=1,U$9=$Q70),$K71,IF($I71=1,V70,""))))))))</f>
        <v/>
      </c>
      <c r="W71" t="str">
        <f ca="1">IF($E70="","",IF($G71="",W70,IF(AND($N71=1,W$9&gt;$B$9),"",IF(AND($N71=1,W$9&lt;=$B$9),LOOKUP(W$9,$A$12:$A$111,$B$12:$B$111),IF(AND($I71=-1,X$9=$Q70),"",IF($I71=-1,X70,IF(AND($I71=1,V$9=$Q70),$K71,IF($I71=1,W70,""))))))))</f>
        <v/>
      </c>
      <c r="X71" t="str">
        <f ca="1">IF($E70="","",IF($G71="",X70,IF(AND($N71=1,X$9&gt;$B$9),"",IF(AND($N71=1,X$9&lt;=$B$9),LOOKUP(X$9,$A$12:$A$111,$B$12:$B$111),IF(AND($I71=-1,Y$9=$Q70),"",IF($I71=-1,Y70,IF(AND($I71=1,W$9=$Q70),$K71,IF($I71=1,X70,""))))))))</f>
        <v/>
      </c>
      <c r="Y71" t="str">
        <f ca="1">IF($E70="","",IF($G71="",Y70,IF(AND($N71=1,Y$9&gt;$B$9),"",IF(AND($N71=1,Y$9&lt;=$B$9),LOOKUP(Y$9,$A$12:$A$111,$B$12:$B$111),IF(AND($I71=-1,Z$9=$Q70),"",IF($I71=-1,Z70,IF(AND($I71=1,X$9=$Q70),$K71,IF($I71=1,Y70,""))))))))</f>
        <v/>
      </c>
      <c r="Z71" t="str">
        <f ca="1">IF($E70="","",IF($G71="",Z70,IF(AND($N71=1,Z$9&gt;$B$9),"",IF(AND($N71=1,Z$9&lt;=$B$9),LOOKUP(Z$9,$A$12:$A$111,$B$12:$B$111),IF(AND($I71=-1,AA$9=$Q70),"",IF($I71=-1,AA70,IF(AND($I71=1,Y$9=$Q70),$K71,IF($I71=1,Z70,""))))))))</f>
        <v/>
      </c>
      <c r="AA71" t="str">
        <f ca="1">IF($E70="","",IF($G71="",AA70,IF(AND($N71=1,AA$9&gt;$B$9),"",IF(AND($N71=1,AA$9&lt;=$B$9),LOOKUP(AA$9,$A$12:$A$111,$B$12:$B$111),IF(AND($I71=-1,AB$9=$Q70),"",IF($I71=-1,AB70,IF(AND($I71=1,Z$9=$Q70),$K71,IF($I71=1,AA70,""))))))))</f>
        <v/>
      </c>
      <c r="AB71" t="str">
        <f ca="1">IF($E70="","",IF($G71="",AB70,IF(AND($N71=1,AB$9&gt;$B$9),"",IF(AND($N71=1,AB$9&lt;=$B$9),LOOKUP(AB$9,$A$12:$A$111,$B$12:$B$111),IF(AND($I71=-1,AC$9=$Q70),"",IF($I71=-1,AC70,IF(AND($I71=1,AA$9=$Q70),$K71,IF($I71=1,AB70,""))))))))</f>
        <v/>
      </c>
      <c r="AC71" t="str">
        <f ca="1">IF($E70="","",IF($G71="",AC70,IF(AND($N71=1,AC$9&gt;$B$9),"",IF(AND($N71=1,AC$9&lt;=$B$9),LOOKUP(AC$9,$A$12:$A$111,$B$12:$B$111),IF(AND($I71=-1,AD$9=$Q70),"",IF($I71=-1,AD70,IF(AND($I71=1,AB$9=$Q70),$K71,IF($I71=1,AC70,""))))))))</f>
        <v/>
      </c>
      <c r="AD71" t="str">
        <f ca="1">IF($E70="","",IF($G71="",AD70,IF(AND($N71=1,AD$9&gt;$B$9),"",IF(AND($N71=1,AD$9&lt;=$B$9),LOOKUP(AD$9,$A$12:$A$111,$B$12:$B$111),IF(AND($I71=-1,AE$9=$Q70),"",IF($I71=-1,AE70,IF(AND($I71=1,AC$9=$Q70),$K71,IF($I71=1,AD70,""))))))))</f>
        <v/>
      </c>
      <c r="AE71" t="str">
        <f ca="1">IF($E70="","",IF($G71="",AE70,IF(AND($N71=1,AE$9&gt;$B$9),"",IF(AND($N71=1,AE$9&lt;=$B$9),LOOKUP(AE$9,$A$12:$A$111,$B$12:$B$111),IF(AND($I71=-1,AF$9=$Q70),"",IF($I71=-1,AF70,IF(AND($I71=1,AD$9=$Q70),$K71,IF($I71=1,AE70,""))))))))</f>
        <v/>
      </c>
      <c r="AF71" t="str">
        <f ca="1">IF($E70="","",IF($G71="",AF70,IF(AND($N71=1,AF$9&gt;$B$9),"",IF(AND($N71=1,AF$9&lt;=$B$9),LOOKUP(AF$9,$A$12:$A$111,$B$12:$B$111),IF(AND($I71=-1,AG$9=$Q70),"",IF($I71=-1,AG70,IF(AND($I71=1,AE$9=$Q70),$K71,IF($I71=1,AF70,""))))))))</f>
        <v/>
      </c>
      <c r="AG71" t="str">
        <f ca="1">IF($E70="","",IF($G71="",AG70,IF(AND($N71=1,AG$9&gt;$B$9),"",IF(AND($N71=1,AG$9&lt;=$B$9),LOOKUP(AG$9,$A$12:$A$111,$B$12:$B$111),IF(AND($I71=-1,AH$9=$Q70),"",IF($I71=-1,AH70,IF(AND($I71=1,AF$9=$Q70),$K71,IF($I71=1,AG70,""))))))))</f>
        <v/>
      </c>
      <c r="AH71" t="str">
        <f ca="1">IF($E70="","",IF($G71="",AH70,IF(AND($N71=1,AH$9&gt;$B$9),"",IF(AND($N71=1,AH$9&lt;=$B$9),LOOKUP(AH$9,$A$12:$A$111,$B$12:$B$111),IF(AND($I71=-1,AI$9=$Q70),"",IF($I71=-1,AI70,IF(AND($I71=1,AG$9=$Q70),$K71,IF($I71=1,AH70,""))))))))</f>
        <v/>
      </c>
      <c r="AI71" t="str">
        <f ca="1">IF($E70="","",IF($G71="",AI70,IF(AND($N71=1,AI$9&gt;$B$9),"",IF(AND($N71=1,AI$9&lt;=$B$9),LOOKUP(AI$9,$A$12:$A$111,$B$12:$B$111),IF(AND($I71=-1,AJ$9=$Q70),"",IF($I71=-1,AJ70,IF(AND($I71=1,AH$9=$Q70),$K71,IF($I71=1,AI70,""))))))))</f>
        <v/>
      </c>
      <c r="AJ71" t="str">
        <f ca="1">IF($E70="","",IF($G71="",AJ70,IF(AND($N71=1,AJ$9&gt;$B$9),"",IF(AND($N71=1,AJ$9&lt;=$B$9),LOOKUP(AJ$9,$A$12:$A$111,$B$12:$B$111),IF(AND($I71=-1,AK$9=$Q70),"",IF($I71=-1,AK70,IF(AND($I71=1,AI$9=$Q70),$K71,IF($I71=1,AJ70,""))))))))</f>
        <v/>
      </c>
      <c r="AK71" t="str">
        <f ca="1">IF($E70="","",IF($G71="",AK70,IF(AND($N71=1,AK$9&gt;$B$9),"",IF(AND($N71=1,AK$9&lt;=$B$9),LOOKUP(AK$9,$A$12:$A$111,$B$12:$B$111),IF(AND($I71=-1,AL$9=$Q70),"",IF($I71=-1,AL70,IF(AND($I71=1,AJ$9=$Q70),$K71,IF($I71=1,AK70,""))))))))</f>
        <v/>
      </c>
      <c r="AL71" t="str">
        <f ca="1">IF($E70="","",IF($G71="",AL70,IF(AND($N71=1,AL$9&gt;$B$9),"",IF(AND($N71=1,AL$9&lt;=$B$9),LOOKUP(AL$9,$A$12:$A$111,$B$12:$B$111),IF(AND($I71=-1,AM$9=$Q70),"",IF($I71=-1,AM70,IF(AND($I71=1,AK$9=$Q70),$K71,IF($I71=1,AL70,""))))))))</f>
        <v/>
      </c>
      <c r="AM71" t="str">
        <f ca="1">IF($E70="","",IF($G71="",AM70,IF(AND($N71=1,AM$9&gt;$B$9),"",IF(AND($N71=1,AM$9&lt;=$B$9),LOOKUP(AM$9,$A$12:$A$111,$B$12:$B$111),IF(AND($I71=-1,AN$9=$Q70),"",IF($I71=-1,AN70,IF(AND($I71=1,AL$9=$Q70),$K71,IF($I71=1,AM70,""))))))))</f>
        <v/>
      </c>
      <c r="AN71" t="str">
        <f ca="1">IF($E70="","",IF($G71="",AN70,IF(AND($N71=1,AN$9&gt;$B$9),"",IF(AND($N71=1,AN$9&lt;=$B$9),LOOKUP(AN$9,$A$12:$A$111,$B$12:$B$111),IF(AND($I71=-1,AO$9=$Q70),"",IF($I71=-1,AO70,IF(AND($I71=1,AM$9=$Q70),$K71,IF($I71=1,AN70,""))))))))</f>
        <v/>
      </c>
      <c r="AO71" t="str">
        <f ca="1">IF($E70="","",IF($G71="",AO70,IF(AND($N71=1,AO$9&gt;$B$9),"",IF(AND($N71=1,AO$9&lt;=$B$9),LOOKUP(AO$9,$A$12:$A$111,$B$12:$B$111),IF(AND($I71=-1,AP$9=$Q70),"",IF($I71=-1,AP70,IF(AND($I71=1,AN$9=$Q70),$K71,IF($I71=1,AO70,""))))))))</f>
        <v/>
      </c>
      <c r="AP71" t="str">
        <f ca="1">IF($E70="","",IF($G71="",AP70,IF(AND($N71=1,AP$9&gt;$B$9),"",IF(AND($N71=1,AP$9&lt;=$B$9),LOOKUP(AP$9,$A$12:$A$111,$B$12:$B$111),IF(AND($I71=-1,AQ$9=$Q70),"",IF($I71=-1,AQ70,IF(AND($I71=1,AO$9=$Q70),$K71,IF($I71=1,AP70,""))))))))</f>
        <v/>
      </c>
      <c r="AQ71" t="str">
        <f ca="1">IF($E70="","",IF($G71="",AQ70,IF(AND($N71=1,AQ$9&gt;$B$9),"",IF(AND($N71=1,AQ$9&lt;=$B$9),LOOKUP(AQ$9,$A$12:$A$111,$B$12:$B$111),IF(AND($I71=-1,AR$9=$Q70),"",IF($I71=-1,AR70,IF(AND($I71=1,AP$9=$Q70),$K71,IF($I71=1,AQ70,""))))))))</f>
        <v/>
      </c>
      <c r="AR71" t="str">
        <f ca="1">IF($E70="","",IF($G71="",AR70,IF(AND($N71=1,AR$9&gt;$B$9),"",IF(AND($N71=1,AR$9&lt;=$B$9),LOOKUP(AR$9,$A$12:$A$111,$B$12:$B$111),IF(AND($I71=-1,AS$9=$Q70),"",IF($I71=-1,AS70,IF(AND($I71=1,AQ$9=$Q70),$K71,IF($I71=1,AR70,""))))))))</f>
        <v/>
      </c>
      <c r="AS71" t="str">
        <f ca="1">IF($E70="","",IF($G71="",AS70,IF(AND($N71=1,AS$9&gt;$B$9),"",IF(AND($N71=1,AS$9&lt;=$B$9),LOOKUP(AS$9,$A$12:$A$111,$B$12:$B$111),IF(AND($I71=-1,AT$9=$Q70),"",IF($I71=-1,AT70,IF(AND($I71=1,AR$9=$Q70),$K71,IF($I71=1,AS70,""))))))))</f>
        <v/>
      </c>
      <c r="AT71" t="str">
        <f ca="1">IF($E70="","",IF($G71="",AT70,IF(AND($N71=1,AT$9&gt;$B$9),"",IF(AND($N71=1,AT$9&lt;=$B$9),LOOKUP(AT$9,$A$12:$A$111,$B$12:$B$111),IF(AND($I71=-1,AU$9=$Q70),"",IF($I71=-1,AU70,IF(AND($I71=1,AS$9=$Q70),$K71,IF($I71=1,AT70,""))))))))</f>
        <v/>
      </c>
      <c r="AU71" t="str">
        <f ca="1">IF($E70="","",IF($G71="",AU70,IF(AND($N71=1,AU$9&gt;$B$9),"",IF(AND($N71=1,AU$9&lt;=$B$9),LOOKUP(AU$9,$A$12:$A$111,$B$12:$B$111),IF(AND($I71=-1,AV$9=$Q70),"",IF($I71=-1,AV70,IF(AND($I71=1,AT$9=$Q70),$K71,IF($I71=1,AU70,""))))))))</f>
        <v/>
      </c>
      <c r="AV71" t="str">
        <f ca="1">IF($E70="","",IF($G71="",AV70,IF(AND($N71=1,AV$9&gt;$B$9),"",IF(AND($N71=1,AV$9&lt;=$B$9),LOOKUP(AV$9,$A$12:$A$111,$B$12:$B$111),IF(AND($I71=-1,AW$9=$Q70),"",IF($I71=-1,AW70,IF(AND($I71=1,AU$9=$Q70),$K71,IF($I71=1,AV70,""))))))))</f>
        <v/>
      </c>
      <c r="AW71" t="str">
        <f ca="1">IF($E70="","",IF($G71="",AW70,IF(AND($N71=1,AW$9&gt;$B$9),"",IF(AND($N71=1,AW$9&lt;=$B$9),LOOKUP(AW$9,$A$12:$A$111,$B$12:$B$111),IF(AND($I71=-1,AX$9=$Q70),"",IF($I71=-1,AX70,IF(AND($I71=1,AV$9=$Q70),$K71,IF($I71=1,AW70,""))))))))</f>
        <v/>
      </c>
      <c r="AX71" t="str">
        <f ca="1">IF($E70="","",IF($G71="",AX70,IF(AND($N71=1,AX$9&gt;$B$9),"",IF(AND($N71=1,AX$9&lt;=$B$9),LOOKUP(AX$9,$A$12:$A$111,$B$12:$B$111),IF(AND($I71=-1,AY$9=$Q70),"",IF($I71=-1,AY70,IF(AND($I71=1,AW$9=$Q70),$K71,IF($I71=1,AX70,""))))))))</f>
        <v/>
      </c>
      <c r="AY71" t="str">
        <f ca="1">IF($E70="","",IF($G71="",AY70,IF(AND($N71=1,AY$9&gt;$B$9),"",IF(AND($N71=1,AY$9&lt;=$B$9),LOOKUP(AY$9,$A$12:$A$111,$B$12:$B$111),IF(AND($I71=-1,AZ$9=$Q70),"",IF($I71=-1,AZ70,IF(AND($I71=1,AX$9=$Q70),$K71,IF($I71=1,AY70,""))))))))</f>
        <v/>
      </c>
      <c r="AZ71" t="str">
        <f ca="1">IF($E70="","",IF($G71="",AZ70,IF(AND($N71=1,AZ$9&gt;$B$9),"",IF(AND($N71=1,AZ$9&lt;=$B$9),LOOKUP(AZ$9,$A$12:$A$111,$B$12:$B$111),IF(AND($I71=-1,BA$9=$Q70),"",IF($I71=-1,BA70,IF(AND($I71=1,AY$9=$Q70),$K71,IF($I71=1,AZ70,""))))))))</f>
        <v/>
      </c>
      <c r="BA71" t="str">
        <f ca="1">IF($E70="","",IF($G71="",BA70,IF(AND($N71=1,BA$9&gt;$B$9),"",IF(AND($N71=1,BA$9&lt;=$B$9),LOOKUP(BA$9,$A$12:$A$111,$B$12:$B$111),IF(AND($I71=-1,BB$9=$Q70),"",IF($I71=-1,BB70,IF(AND($I71=1,AZ$9=$Q70),$K71,IF($I71=1,BA70,""))))))))</f>
        <v/>
      </c>
      <c r="BB71" t="str">
        <f ca="1">IF($E70="","",IF($G71="",BB70,IF(AND($N71=1,BB$9&gt;$B$9),"",IF(AND($N71=1,BB$9&lt;=$B$9),LOOKUP(BB$9,$A$12:$A$111,$B$12:$B$111),IF(AND($I71=-1,BC$9=$Q70),"",IF($I71=-1,BC70,IF(AND($I71=1,BA$9=$Q70),$K71,IF($I71=1,BB70,""))))))))</f>
        <v/>
      </c>
      <c r="BC71" t="str">
        <f ca="1">IF($E70="","",IF($G71="",BC70,IF(AND($N71=1,BC$9&gt;$B$9),"",IF(AND($N71=1,BC$9&lt;=$B$9),LOOKUP(BC$9,$A$12:$A$111,$B$12:$B$111),IF(AND($I71=-1,BD$9=$Q70),"",IF($I71=-1,BD70,IF(AND($I71=1,BB$9=$Q70),$K71,IF($I71=1,BC70,""))))))))</f>
        <v/>
      </c>
      <c r="BD71" t="str">
        <f ca="1">IF($E70="","",IF($G71="",BD70,IF(AND($N71=1,BD$9&gt;$B$9),"",IF(AND($N71=1,BD$9&lt;=$B$9),LOOKUP(BD$9,$A$12:$A$111,$B$12:$B$111),IF(AND($I71=-1,BE$9=$Q70),"",IF($I71=-1,BE70,IF(AND($I71=1,BC$9=$Q70),$K71,IF($I71=1,BD70,""))))))))</f>
        <v/>
      </c>
      <c r="BE71" t="str">
        <f ca="1">IF($E70="","",IF($G71="",BE70,IF(AND($N71=1,BE$9&gt;$B$9),"",IF(AND($N71=1,BE$9&lt;=$B$9),LOOKUP(BE$9,$A$12:$A$111,$B$12:$B$111),IF(AND($I71=-1,BF$9=$Q70),"",IF($I71=-1,BF70,IF(AND($I71=1,BD$9=$Q70),$K71,IF($I71=1,BE70,""))))))))</f>
        <v/>
      </c>
      <c r="BF71" t="str">
        <f ca="1">IF($E70="","",IF($G71="",BF70,IF(AND($N71=1,BF$9&gt;$B$9),"",IF(AND($N71=1,BF$9&lt;=$B$9),LOOKUP(BF$9,$A$12:$A$111,$B$12:$B$111),IF(AND($I71=-1,BG$9=$Q70),"",IF($I71=-1,BG70,IF(AND($I71=1,BE$9=$Q70),$K71,IF($I71=1,BF70,""))))))))</f>
        <v/>
      </c>
      <c r="BG71" t="str">
        <f ca="1">IF($E70="","",IF($G71="",BG70,IF(AND($N71=1,BG$9&gt;$B$9),"",IF(AND($N71=1,BG$9&lt;=$B$9),LOOKUP(BG$9,$A$12:$A$111,$B$12:$B$111),IF(AND($I71=-1,BH$9=$Q70),"",IF($I71=-1,BH70,IF(AND($I71=1,BF$9=$Q70),$K71,IF($I71=1,BG70,""))))))))</f>
        <v/>
      </c>
      <c r="BH71" t="str">
        <f ca="1">IF($E70="","",IF($G71="",BH70,IF(AND($N71=1,BH$9&gt;$B$9),"",IF(AND($N71=1,BH$9&lt;=$B$9),LOOKUP(BH$9,$A$12:$A$111,$B$12:$B$111),IF(AND($I71=-1,BI$9=$Q70),"",IF($I71=-1,BI70,IF(AND($I71=1,BG$9=$Q70),$K71,IF($I71=1,BH70,""))))))))</f>
        <v/>
      </c>
      <c r="BI71" t="str">
        <f ca="1">IF($E70="","",IF($G71="",BI70,IF(AND($N71=1,BI$9&gt;$B$9),"",IF(AND($N71=1,BI$9&lt;=$B$9),LOOKUP(BI$9,$A$12:$A$111,$B$12:$B$111),IF(AND($I71=-1,BJ$9=$Q70),"",IF($I71=-1,BJ70,IF(AND($I71=1,BH$9=$Q70),$K71,IF($I71=1,BI70,""))))))))</f>
        <v/>
      </c>
      <c r="BJ71" t="str">
        <f ca="1">IF($E70="","",IF($G71="",BJ70,IF(AND($N71=1,BJ$9&gt;$B$9),"",IF(AND($N71=1,BJ$9&lt;=$B$9),LOOKUP(BJ$9,$A$12:$A$111,$B$12:$B$111),IF(AND($I71=-1,BK$9=$Q70),"",IF($I71=-1,BK70,IF(AND($I71=1,BI$9=$Q70),$K71,IF($I71=1,BJ70,""))))))))</f>
        <v/>
      </c>
      <c r="BK71">
        <f ca="1">IF($E70="","",IF($G71="",BK70,IF(AND($N71=1,BK$9&gt;$B$9),"",IF(AND($N71=1,BK$9&lt;=$B$9),LOOKUP(BK$9,$A$12:$A$111,$B$12:$B$111),IF(AND($I71=-1,BL$9=$Q70),"",IF($I71=-1,BL70,IF(AND($I71=1,BJ$9=$Q70),$K71,IF($I71=1,BK70,""))))))))</f>
        <v>0</v>
      </c>
      <c r="BL71">
        <f ca="1">IF($E70="","",IF($G71="",BL70,IF(AND($N71=1,BL$9&gt;$B$9),"",IF(AND($N71=1,BL$9&lt;=$B$9),LOOKUP(BL$9,$A$12:$A$111,$B$12:$B$111),IF(AND($I71=-1,BM$9=$Q70),"",IF($I71=-1,BM70,IF(AND($I71=1,BK$9=$Q70),$K71,IF($I71=1,BL70,""))))))))</f>
        <v>0</v>
      </c>
      <c r="BM71">
        <f ca="1">IF($E70="","",IF($G71="",BM70,IF(AND($N71=1,BM$9&gt;$B$9),"",IF(AND($N71=1,BM$9&lt;=$B$9),LOOKUP(BM$9,$A$12:$A$111,$B$12:$B$111),IF(AND($I71=-1,BN$9=$Q70),"",IF($I71=-1,BN70,IF(AND($I71=1,BL$9=$Q70),$K71,IF($I71=1,BM70,""))))))))</f>
        <v>0</v>
      </c>
      <c r="BN71">
        <f ca="1">IF($E70="","",IF($G71="",BN70,IF(AND($N71=1,BN$9&gt;$B$9),"",IF(AND($N71=1,BN$9&lt;=$B$9),LOOKUP(BN$9,$A$12:$A$111,$B$12:$B$111),IF(AND($I71=-1,BO$9=$Q70),"",IF($I71=-1,BO70,IF(AND($I71=1,BM$9=$Q70),$K71,IF($I71=1,BN70,""))))))))</f>
        <v>0</v>
      </c>
      <c r="BO71">
        <f ca="1">IF($E70="","",IF($G71="",BO70,IF(AND($N71=1,BO$9&gt;$B$9),"",IF(AND($N71=1,BO$9&lt;=$B$9),LOOKUP(BO$9,$A$12:$A$111,$B$12:$B$111),IF(AND($I71=-1,BP$9=$Q70),"",IF($I71=-1,BP70,IF(AND($I71=1,BN$9=$Q70),$K71,IF($I71=1,BO70,""))))))))</f>
        <v>0</v>
      </c>
    </row>
    <row r="72" spans="4:67" x14ac:dyDescent="0.25">
      <c r="D72" s="4">
        <v>62</v>
      </c>
      <c r="E72" s="1">
        <f t="shared" ca="1" si="2"/>
        <v>16</v>
      </c>
      <c r="G72" t="str">
        <f ca="1">IF(E71="","",IF($B$3=Refs!$B$17,RevLab!F72,IF(AND(B$3="Last",H71="Zero"),G71,IF(B$3="Last",H71,IF(B$3="2nd last","",IF(AND(B$3="Opposite",H71="Zero"),G71,IF(AND(B$3="Opposite",H71="Red"),"Black",IF(AND(B$3="Opposite",H71="Black"),"Red",IF(AND(B$3="Opposite",H71="Odd"),"Even",IF(AND(B$3="Opposite",H71="Even"),"Odd",IF(AND(B$3="Opposite",H71="High"),"Low",IF(AND(B$3="Opposite",H71="Low"),"High",IF(COUNTIF(Refs!$E$5:$I$6,B$3)=1,RevLab!B$3,"")))))))))))))</f>
        <v>Low</v>
      </c>
      <c r="H72" t="str">
        <f ca="1">IF(E72="","",IF(B$2="Red/Black",LOOKUP(E72,Refs!D:D,Refs!F:F),IF(B$2="High/Low",LOOKUP(E72,Refs!D:D,Refs!H:H),IF(B$2="Odd/Even",LOOKUP(E72,Refs!D:D,Refs!J:J),""))))</f>
        <v>Low</v>
      </c>
      <c r="I72">
        <f t="shared" ca="1" si="3"/>
        <v>1</v>
      </c>
      <c r="J72">
        <f ca="1">IF(E71="","",IF(G72="","",IF(AND(Q71&gt;1,O71+P71&gt;=$B$4),$B$4,IF(Q71=1,O71,O71+P71))))</f>
        <v>5</v>
      </c>
      <c r="K72">
        <f t="shared" ca="1" si="4"/>
        <v>5</v>
      </c>
      <c r="L72">
        <f t="shared" ca="1" si="5"/>
        <v>-46</v>
      </c>
      <c r="M72">
        <f t="shared" ca="1" si="6"/>
        <v>14</v>
      </c>
      <c r="N72">
        <f ca="1">IF(E71="","",IF(OR(AND($A$6="Yes",$M72&gt;$M71),AND($A$8="Yes",$O71+$P71&gt;=$B$4),AND($Q71&lt;=2,$I72=-1)),1,0))</f>
        <v>0</v>
      </c>
      <c r="O72">
        <f ca="1">IF(E72="","",R72)</f>
        <v>5</v>
      </c>
      <c r="P72">
        <f ca="1">IF(E72="","",MAX(R72:DM72))</f>
        <v>5</v>
      </c>
      <c r="Q72" s="2">
        <f ca="1">IF(E72="","",COUNTIF(R72:DM72,"&gt;0"))</f>
        <v>2</v>
      </c>
      <c r="R72" s="4">
        <f ca="1">IF(E71="","",IF($G72="",R71,IF($N72=1,LOOKUP(R$9,$A$12:$A$111,$B$12:$B$111),IF(AND($I72=-1,S$9=$Q71),"",IF($I72=-1,S71,IF($I72=1,R71))))))</f>
        <v>5</v>
      </c>
      <c r="S72">
        <f ca="1">IF($E71="","",IF($G72="",S71,IF(AND($N72=1,S$9&gt;$B$9),"",IF(AND($N72=1,S$9&lt;=$B$9),LOOKUP(S$9,$A$12:$A$111,$B$12:$B$111),IF(AND($I72=-1,T$9=$Q71),"",IF($I72=-1,T71,IF(AND($I72=1,R$9=$Q71),$K72,IF($I72=1,S71,""))))))))</f>
        <v>5</v>
      </c>
      <c r="T72" t="str">
        <f ca="1">IF($E71="","",IF($G72="",T71,IF(AND($N72=1,T$9&gt;$B$9),"",IF(AND($N72=1,T$9&lt;=$B$9),LOOKUP(T$9,$A$12:$A$111,$B$12:$B$111),IF(AND($I72=-1,U$9=$Q71),"",IF($I72=-1,U71,IF(AND($I72=1,S$9=$Q71),$K72,IF($I72=1,T71,""))))))))</f>
        <v/>
      </c>
      <c r="U72" t="str">
        <f ca="1">IF($E71="","",IF($G72="",U71,IF(AND($N72=1,U$9&gt;$B$9),"",IF(AND($N72=1,U$9&lt;=$B$9),LOOKUP(U$9,$A$12:$A$111,$B$12:$B$111),IF(AND($I72=-1,V$9=$Q71),"",IF($I72=-1,V71,IF(AND($I72=1,T$9=$Q71),$K72,IF($I72=1,U71,""))))))))</f>
        <v/>
      </c>
      <c r="V72" t="str">
        <f ca="1">IF($E71="","",IF($G72="",V71,IF(AND($N72=1,V$9&gt;$B$9),"",IF(AND($N72=1,V$9&lt;=$B$9),LOOKUP(V$9,$A$12:$A$111,$B$12:$B$111),IF(AND($I72=-1,W$9=$Q71),"",IF($I72=-1,W71,IF(AND($I72=1,U$9=$Q71),$K72,IF($I72=1,V71,""))))))))</f>
        <v/>
      </c>
      <c r="W72" t="str">
        <f ca="1">IF($E71="","",IF($G72="",W71,IF(AND($N72=1,W$9&gt;$B$9),"",IF(AND($N72=1,W$9&lt;=$B$9),LOOKUP(W$9,$A$12:$A$111,$B$12:$B$111),IF(AND($I72=-1,X$9=$Q71),"",IF($I72=-1,X71,IF(AND($I72=1,V$9=$Q71),$K72,IF($I72=1,W71,""))))))))</f>
        <v/>
      </c>
      <c r="X72" t="str">
        <f ca="1">IF($E71="","",IF($G72="",X71,IF(AND($N72=1,X$9&gt;$B$9),"",IF(AND($N72=1,X$9&lt;=$B$9),LOOKUP(X$9,$A$12:$A$111,$B$12:$B$111),IF(AND($I72=-1,Y$9=$Q71),"",IF($I72=-1,Y71,IF(AND($I72=1,W$9=$Q71),$K72,IF($I72=1,X71,""))))))))</f>
        <v/>
      </c>
      <c r="Y72" t="str">
        <f ca="1">IF($E71="","",IF($G72="",Y71,IF(AND($N72=1,Y$9&gt;$B$9),"",IF(AND($N72=1,Y$9&lt;=$B$9),LOOKUP(Y$9,$A$12:$A$111,$B$12:$B$111),IF(AND($I72=-1,Z$9=$Q71),"",IF($I72=-1,Z71,IF(AND($I72=1,X$9=$Q71),$K72,IF($I72=1,Y71,""))))))))</f>
        <v/>
      </c>
      <c r="Z72" t="str">
        <f ca="1">IF($E71="","",IF($G72="",Z71,IF(AND($N72=1,Z$9&gt;$B$9),"",IF(AND($N72=1,Z$9&lt;=$B$9),LOOKUP(Z$9,$A$12:$A$111,$B$12:$B$111),IF(AND($I72=-1,AA$9=$Q71),"",IF($I72=-1,AA71,IF(AND($I72=1,Y$9=$Q71),$K72,IF($I72=1,Z71,""))))))))</f>
        <v/>
      </c>
      <c r="AA72" t="str">
        <f ca="1">IF($E71="","",IF($G72="",AA71,IF(AND($N72=1,AA$9&gt;$B$9),"",IF(AND($N72=1,AA$9&lt;=$B$9),LOOKUP(AA$9,$A$12:$A$111,$B$12:$B$111),IF(AND($I72=-1,AB$9=$Q71),"",IF($I72=-1,AB71,IF(AND($I72=1,Z$9=$Q71),$K72,IF($I72=1,AA71,""))))))))</f>
        <v/>
      </c>
      <c r="AB72" t="str">
        <f ca="1">IF($E71="","",IF($G72="",AB71,IF(AND($N72=1,AB$9&gt;$B$9),"",IF(AND($N72=1,AB$9&lt;=$B$9),LOOKUP(AB$9,$A$12:$A$111,$B$12:$B$111),IF(AND($I72=-1,AC$9=$Q71),"",IF($I72=-1,AC71,IF(AND($I72=1,AA$9=$Q71),$K72,IF($I72=1,AB71,""))))))))</f>
        <v/>
      </c>
      <c r="AC72" t="str">
        <f ca="1">IF($E71="","",IF($G72="",AC71,IF(AND($N72=1,AC$9&gt;$B$9),"",IF(AND($N72=1,AC$9&lt;=$B$9),LOOKUP(AC$9,$A$12:$A$111,$B$12:$B$111),IF(AND($I72=-1,AD$9=$Q71),"",IF($I72=-1,AD71,IF(AND($I72=1,AB$9=$Q71),$K72,IF($I72=1,AC71,""))))))))</f>
        <v/>
      </c>
      <c r="AD72" t="str">
        <f ca="1">IF($E71="","",IF($G72="",AD71,IF(AND($N72=1,AD$9&gt;$B$9),"",IF(AND($N72=1,AD$9&lt;=$B$9),LOOKUP(AD$9,$A$12:$A$111,$B$12:$B$111),IF(AND($I72=-1,AE$9=$Q71),"",IF($I72=-1,AE71,IF(AND($I72=1,AC$9=$Q71),$K72,IF($I72=1,AD71,""))))))))</f>
        <v/>
      </c>
      <c r="AE72" t="str">
        <f ca="1">IF($E71="","",IF($G72="",AE71,IF(AND($N72=1,AE$9&gt;$B$9),"",IF(AND($N72=1,AE$9&lt;=$B$9),LOOKUP(AE$9,$A$12:$A$111,$B$12:$B$111),IF(AND($I72=-1,AF$9=$Q71),"",IF($I72=-1,AF71,IF(AND($I72=1,AD$9=$Q71),$K72,IF($I72=1,AE71,""))))))))</f>
        <v/>
      </c>
      <c r="AF72" t="str">
        <f ca="1">IF($E71="","",IF($G72="",AF71,IF(AND($N72=1,AF$9&gt;$B$9),"",IF(AND($N72=1,AF$9&lt;=$B$9),LOOKUP(AF$9,$A$12:$A$111,$B$12:$B$111),IF(AND($I72=-1,AG$9=$Q71),"",IF($I72=-1,AG71,IF(AND($I72=1,AE$9=$Q71),$K72,IF($I72=1,AF71,""))))))))</f>
        <v/>
      </c>
      <c r="AG72" t="str">
        <f ca="1">IF($E71="","",IF($G72="",AG71,IF(AND($N72=1,AG$9&gt;$B$9),"",IF(AND($N72=1,AG$9&lt;=$B$9),LOOKUP(AG$9,$A$12:$A$111,$B$12:$B$111),IF(AND($I72=-1,AH$9=$Q71),"",IF($I72=-1,AH71,IF(AND($I72=1,AF$9=$Q71),$K72,IF($I72=1,AG71,""))))))))</f>
        <v/>
      </c>
      <c r="AH72" t="str">
        <f ca="1">IF($E71="","",IF($G72="",AH71,IF(AND($N72=1,AH$9&gt;$B$9),"",IF(AND($N72=1,AH$9&lt;=$B$9),LOOKUP(AH$9,$A$12:$A$111,$B$12:$B$111),IF(AND($I72=-1,AI$9=$Q71),"",IF($I72=-1,AI71,IF(AND($I72=1,AG$9=$Q71),$K72,IF($I72=1,AH71,""))))))))</f>
        <v/>
      </c>
      <c r="AI72" t="str">
        <f ca="1">IF($E71="","",IF($G72="",AI71,IF(AND($N72=1,AI$9&gt;$B$9),"",IF(AND($N72=1,AI$9&lt;=$B$9),LOOKUP(AI$9,$A$12:$A$111,$B$12:$B$111),IF(AND($I72=-1,AJ$9=$Q71),"",IF($I72=-1,AJ71,IF(AND($I72=1,AH$9=$Q71),$K72,IF($I72=1,AI71,""))))))))</f>
        <v/>
      </c>
      <c r="AJ72" t="str">
        <f ca="1">IF($E71="","",IF($G72="",AJ71,IF(AND($N72=1,AJ$9&gt;$B$9),"",IF(AND($N72=1,AJ$9&lt;=$B$9),LOOKUP(AJ$9,$A$12:$A$111,$B$12:$B$111),IF(AND($I72=-1,AK$9=$Q71),"",IF($I72=-1,AK71,IF(AND($I72=1,AI$9=$Q71),$K72,IF($I72=1,AJ71,""))))))))</f>
        <v/>
      </c>
      <c r="AK72" t="str">
        <f ca="1">IF($E71="","",IF($G72="",AK71,IF(AND($N72=1,AK$9&gt;$B$9),"",IF(AND($N72=1,AK$9&lt;=$B$9),LOOKUP(AK$9,$A$12:$A$111,$B$12:$B$111),IF(AND($I72=-1,AL$9=$Q71),"",IF($I72=-1,AL71,IF(AND($I72=1,AJ$9=$Q71),$K72,IF($I72=1,AK71,""))))))))</f>
        <v/>
      </c>
      <c r="AL72" t="str">
        <f ca="1">IF($E71="","",IF($G72="",AL71,IF(AND($N72=1,AL$9&gt;$B$9),"",IF(AND($N72=1,AL$9&lt;=$B$9),LOOKUP(AL$9,$A$12:$A$111,$B$12:$B$111),IF(AND($I72=-1,AM$9=$Q71),"",IF($I72=-1,AM71,IF(AND($I72=1,AK$9=$Q71),$K72,IF($I72=1,AL71,""))))))))</f>
        <v/>
      </c>
      <c r="AM72" t="str">
        <f ca="1">IF($E71="","",IF($G72="",AM71,IF(AND($N72=1,AM$9&gt;$B$9),"",IF(AND($N72=1,AM$9&lt;=$B$9),LOOKUP(AM$9,$A$12:$A$111,$B$12:$B$111),IF(AND($I72=-1,AN$9=$Q71),"",IF($I72=-1,AN71,IF(AND($I72=1,AL$9=$Q71),$K72,IF($I72=1,AM71,""))))))))</f>
        <v/>
      </c>
      <c r="AN72" t="str">
        <f ca="1">IF($E71="","",IF($G72="",AN71,IF(AND($N72=1,AN$9&gt;$B$9),"",IF(AND($N72=1,AN$9&lt;=$B$9),LOOKUP(AN$9,$A$12:$A$111,$B$12:$B$111),IF(AND($I72=-1,AO$9=$Q71),"",IF($I72=-1,AO71,IF(AND($I72=1,AM$9=$Q71),$K72,IF($I72=1,AN71,""))))))))</f>
        <v/>
      </c>
      <c r="AO72" t="str">
        <f ca="1">IF($E71="","",IF($G72="",AO71,IF(AND($N72=1,AO$9&gt;$B$9),"",IF(AND($N72=1,AO$9&lt;=$B$9),LOOKUP(AO$9,$A$12:$A$111,$B$12:$B$111),IF(AND($I72=-1,AP$9=$Q71),"",IF($I72=-1,AP71,IF(AND($I72=1,AN$9=$Q71),$K72,IF($I72=1,AO71,""))))))))</f>
        <v/>
      </c>
      <c r="AP72" t="str">
        <f ca="1">IF($E71="","",IF($G72="",AP71,IF(AND($N72=1,AP$9&gt;$B$9),"",IF(AND($N72=1,AP$9&lt;=$B$9),LOOKUP(AP$9,$A$12:$A$111,$B$12:$B$111),IF(AND($I72=-1,AQ$9=$Q71),"",IF($I72=-1,AQ71,IF(AND($I72=1,AO$9=$Q71),$K72,IF($I72=1,AP71,""))))))))</f>
        <v/>
      </c>
      <c r="AQ72" t="str">
        <f ca="1">IF($E71="","",IF($G72="",AQ71,IF(AND($N72=1,AQ$9&gt;$B$9),"",IF(AND($N72=1,AQ$9&lt;=$B$9),LOOKUP(AQ$9,$A$12:$A$111,$B$12:$B$111),IF(AND($I72=-1,AR$9=$Q71),"",IF($I72=-1,AR71,IF(AND($I72=1,AP$9=$Q71),$K72,IF($I72=1,AQ71,""))))))))</f>
        <v/>
      </c>
      <c r="AR72" t="str">
        <f ca="1">IF($E71="","",IF($G72="",AR71,IF(AND($N72=1,AR$9&gt;$B$9),"",IF(AND($N72=1,AR$9&lt;=$B$9),LOOKUP(AR$9,$A$12:$A$111,$B$12:$B$111),IF(AND($I72=-1,AS$9=$Q71),"",IF($I72=-1,AS71,IF(AND($I72=1,AQ$9=$Q71),$K72,IF($I72=1,AR71,""))))))))</f>
        <v/>
      </c>
      <c r="AS72" t="str">
        <f ca="1">IF($E71="","",IF($G72="",AS71,IF(AND($N72=1,AS$9&gt;$B$9),"",IF(AND($N72=1,AS$9&lt;=$B$9),LOOKUP(AS$9,$A$12:$A$111,$B$12:$B$111),IF(AND($I72=-1,AT$9=$Q71),"",IF($I72=-1,AT71,IF(AND($I72=1,AR$9=$Q71),$K72,IF($I72=1,AS71,""))))))))</f>
        <v/>
      </c>
      <c r="AT72" t="str">
        <f ca="1">IF($E71="","",IF($G72="",AT71,IF(AND($N72=1,AT$9&gt;$B$9),"",IF(AND($N72=1,AT$9&lt;=$B$9),LOOKUP(AT$9,$A$12:$A$111,$B$12:$B$111),IF(AND($I72=-1,AU$9=$Q71),"",IF($I72=-1,AU71,IF(AND($I72=1,AS$9=$Q71),$K72,IF($I72=1,AT71,""))))))))</f>
        <v/>
      </c>
      <c r="AU72" t="str">
        <f ca="1">IF($E71="","",IF($G72="",AU71,IF(AND($N72=1,AU$9&gt;$B$9),"",IF(AND($N72=1,AU$9&lt;=$B$9),LOOKUP(AU$9,$A$12:$A$111,$B$12:$B$111),IF(AND($I72=-1,AV$9=$Q71),"",IF($I72=-1,AV71,IF(AND($I72=1,AT$9=$Q71),$K72,IF($I72=1,AU71,""))))))))</f>
        <v/>
      </c>
      <c r="AV72" t="str">
        <f ca="1">IF($E71="","",IF($G72="",AV71,IF(AND($N72=1,AV$9&gt;$B$9),"",IF(AND($N72=1,AV$9&lt;=$B$9),LOOKUP(AV$9,$A$12:$A$111,$B$12:$B$111),IF(AND($I72=-1,AW$9=$Q71),"",IF($I72=-1,AW71,IF(AND($I72=1,AU$9=$Q71),$K72,IF($I72=1,AV71,""))))))))</f>
        <v/>
      </c>
      <c r="AW72" t="str">
        <f ca="1">IF($E71="","",IF($G72="",AW71,IF(AND($N72=1,AW$9&gt;$B$9),"",IF(AND($N72=1,AW$9&lt;=$B$9),LOOKUP(AW$9,$A$12:$A$111,$B$12:$B$111),IF(AND($I72=-1,AX$9=$Q71),"",IF($I72=-1,AX71,IF(AND($I72=1,AV$9=$Q71),$K72,IF($I72=1,AW71,""))))))))</f>
        <v/>
      </c>
      <c r="AX72" t="str">
        <f ca="1">IF($E71="","",IF($G72="",AX71,IF(AND($N72=1,AX$9&gt;$B$9),"",IF(AND($N72=1,AX$9&lt;=$B$9),LOOKUP(AX$9,$A$12:$A$111,$B$12:$B$111),IF(AND($I72=-1,AY$9=$Q71),"",IF($I72=-1,AY71,IF(AND($I72=1,AW$9=$Q71),$K72,IF($I72=1,AX71,""))))))))</f>
        <v/>
      </c>
      <c r="AY72" t="str">
        <f ca="1">IF($E71="","",IF($G72="",AY71,IF(AND($N72=1,AY$9&gt;$B$9),"",IF(AND($N72=1,AY$9&lt;=$B$9),LOOKUP(AY$9,$A$12:$A$111,$B$12:$B$111),IF(AND($I72=-1,AZ$9=$Q71),"",IF($I72=-1,AZ71,IF(AND($I72=1,AX$9=$Q71),$K72,IF($I72=1,AY71,""))))))))</f>
        <v/>
      </c>
      <c r="AZ72" t="str">
        <f ca="1">IF($E71="","",IF($G72="",AZ71,IF(AND($N72=1,AZ$9&gt;$B$9),"",IF(AND($N72=1,AZ$9&lt;=$B$9),LOOKUP(AZ$9,$A$12:$A$111,$B$12:$B$111),IF(AND($I72=-1,BA$9=$Q71),"",IF($I72=-1,BA71,IF(AND($I72=1,AY$9=$Q71),$K72,IF($I72=1,AZ71,""))))))))</f>
        <v/>
      </c>
      <c r="BA72" t="str">
        <f ca="1">IF($E71="","",IF($G72="",BA71,IF(AND($N72=1,BA$9&gt;$B$9),"",IF(AND($N72=1,BA$9&lt;=$B$9),LOOKUP(BA$9,$A$12:$A$111,$B$12:$B$111),IF(AND($I72=-1,BB$9=$Q71),"",IF($I72=-1,BB71,IF(AND($I72=1,AZ$9=$Q71),$K72,IF($I72=1,BA71,""))))))))</f>
        <v/>
      </c>
      <c r="BB72" t="str">
        <f ca="1">IF($E71="","",IF($G72="",BB71,IF(AND($N72=1,BB$9&gt;$B$9),"",IF(AND($N72=1,BB$9&lt;=$B$9),LOOKUP(BB$9,$A$12:$A$111,$B$12:$B$111),IF(AND($I72=-1,BC$9=$Q71),"",IF($I72=-1,BC71,IF(AND($I72=1,BA$9=$Q71),$K72,IF($I72=1,BB71,""))))))))</f>
        <v/>
      </c>
      <c r="BC72" t="str">
        <f ca="1">IF($E71="","",IF($G72="",BC71,IF(AND($N72=1,BC$9&gt;$B$9),"",IF(AND($N72=1,BC$9&lt;=$B$9),LOOKUP(BC$9,$A$12:$A$111,$B$12:$B$111),IF(AND($I72=-1,BD$9=$Q71),"",IF($I72=-1,BD71,IF(AND($I72=1,BB$9=$Q71),$K72,IF($I72=1,BC71,""))))))))</f>
        <v/>
      </c>
      <c r="BD72" t="str">
        <f ca="1">IF($E71="","",IF($G72="",BD71,IF(AND($N72=1,BD$9&gt;$B$9),"",IF(AND($N72=1,BD$9&lt;=$B$9),LOOKUP(BD$9,$A$12:$A$111,$B$12:$B$111),IF(AND($I72=-1,BE$9=$Q71),"",IF($I72=-1,BE71,IF(AND($I72=1,BC$9=$Q71),$K72,IF($I72=1,BD71,""))))))))</f>
        <v/>
      </c>
      <c r="BE72" t="str">
        <f ca="1">IF($E71="","",IF($G72="",BE71,IF(AND($N72=1,BE$9&gt;$B$9),"",IF(AND($N72=1,BE$9&lt;=$B$9),LOOKUP(BE$9,$A$12:$A$111,$B$12:$B$111),IF(AND($I72=-1,BF$9=$Q71),"",IF($I72=-1,BF71,IF(AND($I72=1,BD$9=$Q71),$K72,IF($I72=1,BE71,""))))))))</f>
        <v/>
      </c>
      <c r="BF72" t="str">
        <f ca="1">IF($E71="","",IF($G72="",BF71,IF(AND($N72=1,BF$9&gt;$B$9),"",IF(AND($N72=1,BF$9&lt;=$B$9),LOOKUP(BF$9,$A$12:$A$111,$B$12:$B$111),IF(AND($I72=-1,BG$9=$Q71),"",IF($I72=-1,BG71,IF(AND($I72=1,BE$9=$Q71),$K72,IF($I72=1,BF71,""))))))))</f>
        <v/>
      </c>
      <c r="BG72" t="str">
        <f ca="1">IF($E71="","",IF($G72="",BG71,IF(AND($N72=1,BG$9&gt;$B$9),"",IF(AND($N72=1,BG$9&lt;=$B$9),LOOKUP(BG$9,$A$12:$A$111,$B$12:$B$111),IF(AND($I72=-1,BH$9=$Q71),"",IF($I72=-1,BH71,IF(AND($I72=1,BF$9=$Q71),$K72,IF($I72=1,BG71,""))))))))</f>
        <v/>
      </c>
      <c r="BH72" t="str">
        <f ca="1">IF($E71="","",IF($G72="",BH71,IF(AND($N72=1,BH$9&gt;$B$9),"",IF(AND($N72=1,BH$9&lt;=$B$9),LOOKUP(BH$9,$A$12:$A$111,$B$12:$B$111),IF(AND($I72=-1,BI$9=$Q71),"",IF($I72=-1,BI71,IF(AND($I72=1,BG$9=$Q71),$K72,IF($I72=1,BH71,""))))))))</f>
        <v/>
      </c>
      <c r="BI72" t="str">
        <f ca="1">IF($E71="","",IF($G72="",BI71,IF(AND($N72=1,BI$9&gt;$B$9),"",IF(AND($N72=1,BI$9&lt;=$B$9),LOOKUP(BI$9,$A$12:$A$111,$B$12:$B$111),IF(AND($I72=-1,BJ$9=$Q71),"",IF($I72=-1,BJ71,IF(AND($I72=1,BH$9=$Q71),$K72,IF($I72=1,BI71,""))))))))</f>
        <v/>
      </c>
      <c r="BJ72" t="str">
        <f ca="1">IF($E71="","",IF($G72="",BJ71,IF(AND($N72=1,BJ$9&gt;$B$9),"",IF(AND($N72=1,BJ$9&lt;=$B$9),LOOKUP(BJ$9,$A$12:$A$111,$B$12:$B$111),IF(AND($I72=-1,BK$9=$Q71),"",IF($I72=-1,BK71,IF(AND($I72=1,BI$9=$Q71),$K72,IF($I72=1,BJ71,""))))))))</f>
        <v/>
      </c>
      <c r="BK72">
        <f ca="1">IF($E71="","",IF($G72="",BK71,IF(AND($N72=1,BK$9&gt;$B$9),"",IF(AND($N72=1,BK$9&lt;=$B$9),LOOKUP(BK$9,$A$12:$A$111,$B$12:$B$111),IF(AND($I72=-1,BL$9=$Q71),"",IF($I72=-1,BL71,IF(AND($I72=1,BJ$9=$Q71),$K72,IF($I72=1,BK71,""))))))))</f>
        <v>0</v>
      </c>
      <c r="BL72">
        <f ca="1">IF($E71="","",IF($G72="",BL71,IF(AND($N72=1,BL$9&gt;$B$9),"",IF(AND($N72=1,BL$9&lt;=$B$9),LOOKUP(BL$9,$A$12:$A$111,$B$12:$B$111),IF(AND($I72=-1,BM$9=$Q71),"",IF($I72=-1,BM71,IF(AND($I72=1,BK$9=$Q71),$K72,IF($I72=1,BL71,""))))))))</f>
        <v>0</v>
      </c>
      <c r="BM72">
        <f ca="1">IF($E71="","",IF($G72="",BM71,IF(AND($N72=1,BM$9&gt;$B$9),"",IF(AND($N72=1,BM$9&lt;=$B$9),LOOKUP(BM$9,$A$12:$A$111,$B$12:$B$111),IF(AND($I72=-1,BN$9=$Q71),"",IF($I72=-1,BN71,IF(AND($I72=1,BL$9=$Q71),$K72,IF($I72=1,BM71,""))))))))</f>
        <v>0</v>
      </c>
      <c r="BN72">
        <f ca="1">IF($E71="","",IF($G72="",BN71,IF(AND($N72=1,BN$9&gt;$B$9),"",IF(AND($N72=1,BN$9&lt;=$B$9),LOOKUP(BN$9,$A$12:$A$111,$B$12:$B$111),IF(AND($I72=-1,BO$9=$Q71),"",IF($I72=-1,BO71,IF(AND($I72=1,BM$9=$Q71),$K72,IF($I72=1,BN71,""))))))))</f>
        <v>0</v>
      </c>
      <c r="BO72">
        <f ca="1">IF($E71="","",IF($G72="",BO71,IF(AND($N72=1,BO$9&gt;$B$9),"",IF(AND($N72=1,BO$9&lt;=$B$9),LOOKUP(BO$9,$A$12:$A$111,$B$12:$B$111),IF(AND($I72=-1,BP$9=$Q71),"",IF($I72=-1,BP71,IF(AND($I72=1,BN$9=$Q71),$K72,IF($I72=1,BO71,""))))))))</f>
        <v>0</v>
      </c>
    </row>
    <row r="73" spans="4:67" x14ac:dyDescent="0.25">
      <c r="D73" s="4">
        <v>63</v>
      </c>
      <c r="E73" s="1">
        <f t="shared" ca="1" si="2"/>
        <v>24</v>
      </c>
      <c r="G73" t="str">
        <f ca="1">IF(E72="","",IF($B$3=Refs!$B$17,RevLab!F73,IF(AND(B$3="Last",H72="Zero"),G72,IF(B$3="Last",H72,IF(B$3="2nd last","",IF(AND(B$3="Opposite",H72="Zero"),G72,IF(AND(B$3="Opposite",H72="Red"),"Black",IF(AND(B$3="Opposite",H72="Black"),"Red",IF(AND(B$3="Opposite",H72="Odd"),"Even",IF(AND(B$3="Opposite",H72="Even"),"Odd",IF(AND(B$3="Opposite",H72="High"),"Low",IF(AND(B$3="Opposite",H72="Low"),"High",IF(COUNTIF(Refs!$E$5:$I$6,B$3)=1,RevLab!B$3,"")))))))))))))</f>
        <v>Low</v>
      </c>
      <c r="H73" t="str">
        <f ca="1">IF(E73="","",IF(B$2="Red/Black",LOOKUP(E73,Refs!D:D,Refs!F:F),IF(B$2="High/Low",LOOKUP(E73,Refs!D:D,Refs!H:H),IF(B$2="Odd/Even",LOOKUP(E73,Refs!D:D,Refs!J:J),""))))</f>
        <v>High</v>
      </c>
      <c r="I73">
        <f t="shared" ca="1" si="3"/>
        <v>-1</v>
      </c>
      <c r="J73">
        <f ca="1">IF(E72="","",IF(G73="","",IF(AND(Q72&gt;1,O72+P72&gt;=$B$4),$B$4,IF(Q72=1,O72,O72+P72))))</f>
        <v>10</v>
      </c>
      <c r="K73">
        <f t="shared" ca="1" si="4"/>
        <v>-10</v>
      </c>
      <c r="L73">
        <f t="shared" ca="1" si="5"/>
        <v>-56</v>
      </c>
      <c r="M73">
        <f t="shared" ca="1" si="6"/>
        <v>14</v>
      </c>
      <c r="N73">
        <f ca="1">IF(E72="","",IF(OR(AND($A$6="Yes",$M73&gt;$M72),AND($A$8="Yes",$O72+$P72&gt;=$B$4),AND($Q72&lt;=2,$I73=-1)),1,0))</f>
        <v>1</v>
      </c>
      <c r="O73">
        <f ca="1">IF(E73="","",R73)</f>
        <v>1</v>
      </c>
      <c r="P73">
        <f ca="1">IF(E73="","",MAX(R73:DM73))</f>
        <v>4</v>
      </c>
      <c r="Q73" s="2">
        <f ca="1">IF(E73="","",COUNTIF(R73:DM73,"&gt;0"))</f>
        <v>4</v>
      </c>
      <c r="R73" s="4">
        <f ca="1">IF(E72="","",IF($G73="",R72,IF($N73=1,LOOKUP(R$9,$A$12:$A$111,$B$12:$B$111),IF(AND($I73=-1,S$9=$Q72),"",IF($I73=-1,S72,IF($I73=1,R72))))))</f>
        <v>1</v>
      </c>
      <c r="S73">
        <f ca="1">IF($E72="","",IF($G73="",S72,IF(AND($N73=1,S$9&gt;$B$9),"",IF(AND($N73=1,S$9&lt;=$B$9),LOOKUP(S$9,$A$12:$A$111,$B$12:$B$111),IF(AND($I73=-1,T$9=$Q72),"",IF($I73=-1,T72,IF(AND($I73=1,R$9=$Q72),$K73,IF($I73=1,S72,""))))))))</f>
        <v>2</v>
      </c>
      <c r="T73">
        <f ca="1">IF($E72="","",IF($G73="",T72,IF(AND($N73=1,T$9&gt;$B$9),"",IF(AND($N73=1,T$9&lt;=$B$9),LOOKUP(T$9,$A$12:$A$111,$B$12:$B$111),IF(AND($I73=-1,U$9=$Q72),"",IF($I73=-1,U72,IF(AND($I73=1,S$9=$Q72),$K73,IF($I73=1,T72,""))))))))</f>
        <v>3</v>
      </c>
      <c r="U73">
        <f ca="1">IF($E72="","",IF($G73="",U72,IF(AND($N73=1,U$9&gt;$B$9),"",IF(AND($N73=1,U$9&lt;=$B$9),LOOKUP(U$9,$A$12:$A$111,$B$12:$B$111),IF(AND($I73=-1,V$9=$Q72),"",IF($I73=-1,V72,IF(AND($I73=1,T$9=$Q72),$K73,IF($I73=1,U72,""))))))))</f>
        <v>4</v>
      </c>
      <c r="V73" t="str">
        <f ca="1">IF($E72="","",IF($G73="",V72,IF(AND($N73=1,V$9&gt;$B$9),"",IF(AND($N73=1,V$9&lt;=$B$9),LOOKUP(V$9,$A$12:$A$111,$B$12:$B$111),IF(AND($I73=-1,W$9=$Q72),"",IF($I73=-1,W72,IF(AND($I73=1,U$9=$Q72),$K73,IF($I73=1,V72,""))))))))</f>
        <v/>
      </c>
      <c r="W73" t="str">
        <f ca="1">IF($E72="","",IF($G73="",W72,IF(AND($N73=1,W$9&gt;$B$9),"",IF(AND($N73=1,W$9&lt;=$B$9),LOOKUP(W$9,$A$12:$A$111,$B$12:$B$111),IF(AND($I73=-1,X$9=$Q72),"",IF($I73=-1,X72,IF(AND($I73=1,V$9=$Q72),$K73,IF($I73=1,W72,""))))))))</f>
        <v/>
      </c>
      <c r="X73" t="str">
        <f ca="1">IF($E72="","",IF($G73="",X72,IF(AND($N73=1,X$9&gt;$B$9),"",IF(AND($N73=1,X$9&lt;=$B$9),LOOKUP(X$9,$A$12:$A$111,$B$12:$B$111),IF(AND($I73=-1,Y$9=$Q72),"",IF($I73=-1,Y72,IF(AND($I73=1,W$9=$Q72),$K73,IF($I73=1,X72,""))))))))</f>
        <v/>
      </c>
      <c r="Y73" t="str">
        <f ca="1">IF($E72="","",IF($G73="",Y72,IF(AND($N73=1,Y$9&gt;$B$9),"",IF(AND($N73=1,Y$9&lt;=$B$9),LOOKUP(Y$9,$A$12:$A$111,$B$12:$B$111),IF(AND($I73=-1,Z$9=$Q72),"",IF($I73=-1,Z72,IF(AND($I73=1,X$9=$Q72),$K73,IF($I73=1,Y72,""))))))))</f>
        <v/>
      </c>
      <c r="Z73" t="str">
        <f ca="1">IF($E72="","",IF($G73="",Z72,IF(AND($N73=1,Z$9&gt;$B$9),"",IF(AND($N73=1,Z$9&lt;=$B$9),LOOKUP(Z$9,$A$12:$A$111,$B$12:$B$111),IF(AND($I73=-1,AA$9=$Q72),"",IF($I73=-1,AA72,IF(AND($I73=1,Y$9=$Q72),$K73,IF($I73=1,Z72,""))))))))</f>
        <v/>
      </c>
      <c r="AA73" t="str">
        <f ca="1">IF($E72="","",IF($G73="",AA72,IF(AND($N73=1,AA$9&gt;$B$9),"",IF(AND($N73=1,AA$9&lt;=$B$9),LOOKUP(AA$9,$A$12:$A$111,$B$12:$B$111),IF(AND($I73=-1,AB$9=$Q72),"",IF($I73=-1,AB72,IF(AND($I73=1,Z$9=$Q72),$K73,IF($I73=1,AA72,""))))))))</f>
        <v/>
      </c>
      <c r="AB73" t="str">
        <f ca="1">IF($E72="","",IF($G73="",AB72,IF(AND($N73=1,AB$9&gt;$B$9),"",IF(AND($N73=1,AB$9&lt;=$B$9),LOOKUP(AB$9,$A$12:$A$111,$B$12:$B$111),IF(AND($I73=-1,AC$9=$Q72),"",IF($I73=-1,AC72,IF(AND($I73=1,AA$9=$Q72),$K73,IF($I73=1,AB72,""))))))))</f>
        <v/>
      </c>
      <c r="AC73" t="str">
        <f ca="1">IF($E72="","",IF($G73="",AC72,IF(AND($N73=1,AC$9&gt;$B$9),"",IF(AND($N73=1,AC$9&lt;=$B$9),LOOKUP(AC$9,$A$12:$A$111,$B$12:$B$111),IF(AND($I73=-1,AD$9=$Q72),"",IF($I73=-1,AD72,IF(AND($I73=1,AB$9=$Q72),$K73,IF($I73=1,AC72,""))))))))</f>
        <v/>
      </c>
      <c r="AD73" t="str">
        <f ca="1">IF($E72="","",IF($G73="",AD72,IF(AND($N73=1,AD$9&gt;$B$9),"",IF(AND($N73=1,AD$9&lt;=$B$9),LOOKUP(AD$9,$A$12:$A$111,$B$12:$B$111),IF(AND($I73=-1,AE$9=$Q72),"",IF($I73=-1,AE72,IF(AND($I73=1,AC$9=$Q72),$K73,IF($I73=1,AD72,""))))))))</f>
        <v/>
      </c>
      <c r="AE73" t="str">
        <f ca="1">IF($E72="","",IF($G73="",AE72,IF(AND($N73=1,AE$9&gt;$B$9),"",IF(AND($N73=1,AE$9&lt;=$B$9),LOOKUP(AE$9,$A$12:$A$111,$B$12:$B$111),IF(AND($I73=-1,AF$9=$Q72),"",IF($I73=-1,AF72,IF(AND($I73=1,AD$9=$Q72),$K73,IF($I73=1,AE72,""))))))))</f>
        <v/>
      </c>
      <c r="AF73" t="str">
        <f ca="1">IF($E72="","",IF($G73="",AF72,IF(AND($N73=1,AF$9&gt;$B$9),"",IF(AND($N73=1,AF$9&lt;=$B$9),LOOKUP(AF$9,$A$12:$A$111,$B$12:$B$111),IF(AND($I73=-1,AG$9=$Q72),"",IF($I73=-1,AG72,IF(AND($I73=1,AE$9=$Q72),$K73,IF($I73=1,AF72,""))))))))</f>
        <v/>
      </c>
      <c r="AG73" t="str">
        <f ca="1">IF($E72="","",IF($G73="",AG72,IF(AND($N73=1,AG$9&gt;$B$9),"",IF(AND($N73=1,AG$9&lt;=$B$9),LOOKUP(AG$9,$A$12:$A$111,$B$12:$B$111),IF(AND($I73=-1,AH$9=$Q72),"",IF($I73=-1,AH72,IF(AND($I73=1,AF$9=$Q72),$K73,IF($I73=1,AG72,""))))))))</f>
        <v/>
      </c>
      <c r="AH73" t="str">
        <f ca="1">IF($E72="","",IF($G73="",AH72,IF(AND($N73=1,AH$9&gt;$B$9),"",IF(AND($N73=1,AH$9&lt;=$B$9),LOOKUP(AH$9,$A$12:$A$111,$B$12:$B$111),IF(AND($I73=-1,AI$9=$Q72),"",IF($I73=-1,AI72,IF(AND($I73=1,AG$9=$Q72),$K73,IF($I73=1,AH72,""))))))))</f>
        <v/>
      </c>
      <c r="AI73" t="str">
        <f ca="1">IF($E72="","",IF($G73="",AI72,IF(AND($N73=1,AI$9&gt;$B$9),"",IF(AND($N73=1,AI$9&lt;=$B$9),LOOKUP(AI$9,$A$12:$A$111,$B$12:$B$111),IF(AND($I73=-1,AJ$9=$Q72),"",IF($I73=-1,AJ72,IF(AND($I73=1,AH$9=$Q72),$K73,IF($I73=1,AI72,""))))))))</f>
        <v/>
      </c>
      <c r="AJ73" t="str">
        <f ca="1">IF($E72="","",IF($G73="",AJ72,IF(AND($N73=1,AJ$9&gt;$B$9),"",IF(AND($N73=1,AJ$9&lt;=$B$9),LOOKUP(AJ$9,$A$12:$A$111,$B$12:$B$111),IF(AND($I73=-1,AK$9=$Q72),"",IF($I73=-1,AK72,IF(AND($I73=1,AI$9=$Q72),$K73,IF($I73=1,AJ72,""))))))))</f>
        <v/>
      </c>
      <c r="AK73" t="str">
        <f ca="1">IF($E72="","",IF($G73="",AK72,IF(AND($N73=1,AK$9&gt;$B$9),"",IF(AND($N73=1,AK$9&lt;=$B$9),LOOKUP(AK$9,$A$12:$A$111,$B$12:$B$111),IF(AND($I73=-1,AL$9=$Q72),"",IF($I73=-1,AL72,IF(AND($I73=1,AJ$9=$Q72),$K73,IF($I73=1,AK72,""))))))))</f>
        <v/>
      </c>
      <c r="AL73" t="str">
        <f ca="1">IF($E72="","",IF($G73="",AL72,IF(AND($N73=1,AL$9&gt;$B$9),"",IF(AND($N73=1,AL$9&lt;=$B$9),LOOKUP(AL$9,$A$12:$A$111,$B$12:$B$111),IF(AND($I73=-1,AM$9=$Q72),"",IF($I73=-1,AM72,IF(AND($I73=1,AK$9=$Q72),$K73,IF($I73=1,AL72,""))))))))</f>
        <v/>
      </c>
      <c r="AM73" t="str">
        <f ca="1">IF($E72="","",IF($G73="",AM72,IF(AND($N73=1,AM$9&gt;$B$9),"",IF(AND($N73=1,AM$9&lt;=$B$9),LOOKUP(AM$9,$A$12:$A$111,$B$12:$B$111),IF(AND($I73=-1,AN$9=$Q72),"",IF($I73=-1,AN72,IF(AND($I73=1,AL$9=$Q72),$K73,IF($I73=1,AM72,""))))))))</f>
        <v/>
      </c>
      <c r="AN73" t="str">
        <f ca="1">IF($E72="","",IF($G73="",AN72,IF(AND($N73=1,AN$9&gt;$B$9),"",IF(AND($N73=1,AN$9&lt;=$B$9),LOOKUP(AN$9,$A$12:$A$111,$B$12:$B$111),IF(AND($I73=-1,AO$9=$Q72),"",IF($I73=-1,AO72,IF(AND($I73=1,AM$9=$Q72),$K73,IF($I73=1,AN72,""))))))))</f>
        <v/>
      </c>
      <c r="AO73" t="str">
        <f ca="1">IF($E72="","",IF($G73="",AO72,IF(AND($N73=1,AO$9&gt;$B$9),"",IF(AND($N73=1,AO$9&lt;=$B$9),LOOKUP(AO$9,$A$12:$A$111,$B$12:$B$111),IF(AND($I73=-1,AP$9=$Q72),"",IF($I73=-1,AP72,IF(AND($I73=1,AN$9=$Q72),$K73,IF($I73=1,AO72,""))))))))</f>
        <v/>
      </c>
      <c r="AP73" t="str">
        <f ca="1">IF($E72="","",IF($G73="",AP72,IF(AND($N73=1,AP$9&gt;$B$9),"",IF(AND($N73=1,AP$9&lt;=$B$9),LOOKUP(AP$9,$A$12:$A$111,$B$12:$B$111),IF(AND($I73=-1,AQ$9=$Q72),"",IF($I73=-1,AQ72,IF(AND($I73=1,AO$9=$Q72),$K73,IF($I73=1,AP72,""))))))))</f>
        <v/>
      </c>
      <c r="AQ73" t="str">
        <f ca="1">IF($E72="","",IF($G73="",AQ72,IF(AND($N73=1,AQ$9&gt;$B$9),"",IF(AND($N73=1,AQ$9&lt;=$B$9),LOOKUP(AQ$9,$A$12:$A$111,$B$12:$B$111),IF(AND($I73=-1,AR$9=$Q72),"",IF($I73=-1,AR72,IF(AND($I73=1,AP$9=$Q72),$K73,IF($I73=1,AQ72,""))))))))</f>
        <v/>
      </c>
      <c r="AR73" t="str">
        <f ca="1">IF($E72="","",IF($G73="",AR72,IF(AND($N73=1,AR$9&gt;$B$9),"",IF(AND($N73=1,AR$9&lt;=$B$9),LOOKUP(AR$9,$A$12:$A$111,$B$12:$B$111),IF(AND($I73=-1,AS$9=$Q72),"",IF($I73=-1,AS72,IF(AND($I73=1,AQ$9=$Q72),$K73,IF($I73=1,AR72,""))))))))</f>
        <v/>
      </c>
      <c r="AS73" t="str">
        <f ca="1">IF($E72="","",IF($G73="",AS72,IF(AND($N73=1,AS$9&gt;$B$9),"",IF(AND($N73=1,AS$9&lt;=$B$9),LOOKUP(AS$9,$A$12:$A$111,$B$12:$B$111),IF(AND($I73=-1,AT$9=$Q72),"",IF($I73=-1,AT72,IF(AND($I73=1,AR$9=$Q72),$K73,IF($I73=1,AS72,""))))))))</f>
        <v/>
      </c>
      <c r="AT73" t="str">
        <f ca="1">IF($E72="","",IF($G73="",AT72,IF(AND($N73=1,AT$9&gt;$B$9),"",IF(AND($N73=1,AT$9&lt;=$B$9),LOOKUP(AT$9,$A$12:$A$111,$B$12:$B$111),IF(AND($I73=-1,AU$9=$Q72),"",IF($I73=-1,AU72,IF(AND($I73=1,AS$9=$Q72),$K73,IF($I73=1,AT72,""))))))))</f>
        <v/>
      </c>
      <c r="AU73" t="str">
        <f ca="1">IF($E72="","",IF($G73="",AU72,IF(AND($N73=1,AU$9&gt;$B$9),"",IF(AND($N73=1,AU$9&lt;=$B$9),LOOKUP(AU$9,$A$12:$A$111,$B$12:$B$111),IF(AND($I73=-1,AV$9=$Q72),"",IF($I73=-1,AV72,IF(AND($I73=1,AT$9=$Q72),$K73,IF($I73=1,AU72,""))))))))</f>
        <v/>
      </c>
      <c r="AV73" t="str">
        <f ca="1">IF($E72="","",IF($G73="",AV72,IF(AND($N73=1,AV$9&gt;$B$9),"",IF(AND($N73=1,AV$9&lt;=$B$9),LOOKUP(AV$9,$A$12:$A$111,$B$12:$B$111),IF(AND($I73=-1,AW$9=$Q72),"",IF($I73=-1,AW72,IF(AND($I73=1,AU$9=$Q72),$K73,IF($I73=1,AV72,""))))))))</f>
        <v/>
      </c>
      <c r="AW73" t="str">
        <f ca="1">IF($E72="","",IF($G73="",AW72,IF(AND($N73=1,AW$9&gt;$B$9),"",IF(AND($N73=1,AW$9&lt;=$B$9),LOOKUP(AW$9,$A$12:$A$111,$B$12:$B$111),IF(AND($I73=-1,AX$9=$Q72),"",IF($I73=-1,AX72,IF(AND($I73=1,AV$9=$Q72),$K73,IF($I73=1,AW72,""))))))))</f>
        <v/>
      </c>
      <c r="AX73" t="str">
        <f ca="1">IF($E72="","",IF($G73="",AX72,IF(AND($N73=1,AX$9&gt;$B$9),"",IF(AND($N73=1,AX$9&lt;=$B$9),LOOKUP(AX$9,$A$12:$A$111,$B$12:$B$111),IF(AND($I73=-1,AY$9=$Q72),"",IF($I73=-1,AY72,IF(AND($I73=1,AW$9=$Q72),$K73,IF($I73=1,AX72,""))))))))</f>
        <v/>
      </c>
      <c r="AY73" t="str">
        <f ca="1">IF($E72="","",IF($G73="",AY72,IF(AND($N73=1,AY$9&gt;$B$9),"",IF(AND($N73=1,AY$9&lt;=$B$9),LOOKUP(AY$9,$A$12:$A$111,$B$12:$B$111),IF(AND($I73=-1,AZ$9=$Q72),"",IF($I73=-1,AZ72,IF(AND($I73=1,AX$9=$Q72),$K73,IF($I73=1,AY72,""))))))))</f>
        <v/>
      </c>
      <c r="AZ73" t="str">
        <f ca="1">IF($E72="","",IF($G73="",AZ72,IF(AND($N73=1,AZ$9&gt;$B$9),"",IF(AND($N73=1,AZ$9&lt;=$B$9),LOOKUP(AZ$9,$A$12:$A$111,$B$12:$B$111),IF(AND($I73=-1,BA$9=$Q72),"",IF($I73=-1,BA72,IF(AND($I73=1,AY$9=$Q72),$K73,IF($I73=1,AZ72,""))))))))</f>
        <v/>
      </c>
      <c r="BA73" t="str">
        <f ca="1">IF($E72="","",IF($G73="",BA72,IF(AND($N73=1,BA$9&gt;$B$9),"",IF(AND($N73=1,BA$9&lt;=$B$9),LOOKUP(BA$9,$A$12:$A$111,$B$12:$B$111),IF(AND($I73=-1,BB$9=$Q72),"",IF($I73=-1,BB72,IF(AND($I73=1,AZ$9=$Q72),$K73,IF($I73=1,BA72,""))))))))</f>
        <v/>
      </c>
      <c r="BB73" t="str">
        <f ca="1">IF($E72="","",IF($G73="",BB72,IF(AND($N73=1,BB$9&gt;$B$9),"",IF(AND($N73=1,BB$9&lt;=$B$9),LOOKUP(BB$9,$A$12:$A$111,$B$12:$B$111),IF(AND($I73=-1,BC$9=$Q72),"",IF($I73=-1,BC72,IF(AND($I73=1,BA$9=$Q72),$K73,IF($I73=1,BB72,""))))))))</f>
        <v/>
      </c>
      <c r="BC73" t="str">
        <f ca="1">IF($E72="","",IF($G73="",BC72,IF(AND($N73=1,BC$9&gt;$B$9),"",IF(AND($N73=1,BC$9&lt;=$B$9),LOOKUP(BC$9,$A$12:$A$111,$B$12:$B$111),IF(AND($I73=-1,BD$9=$Q72),"",IF($I73=-1,BD72,IF(AND($I73=1,BB$9=$Q72),$K73,IF($I73=1,BC72,""))))))))</f>
        <v/>
      </c>
      <c r="BD73" t="str">
        <f ca="1">IF($E72="","",IF($G73="",BD72,IF(AND($N73=1,BD$9&gt;$B$9),"",IF(AND($N73=1,BD$9&lt;=$B$9),LOOKUP(BD$9,$A$12:$A$111,$B$12:$B$111),IF(AND($I73=-1,BE$9=$Q72),"",IF($I73=-1,BE72,IF(AND($I73=1,BC$9=$Q72),$K73,IF($I73=1,BD72,""))))))))</f>
        <v/>
      </c>
      <c r="BE73" t="str">
        <f ca="1">IF($E72="","",IF($G73="",BE72,IF(AND($N73=1,BE$9&gt;$B$9),"",IF(AND($N73=1,BE$9&lt;=$B$9),LOOKUP(BE$9,$A$12:$A$111,$B$12:$B$111),IF(AND($I73=-1,BF$9=$Q72),"",IF($I73=-1,BF72,IF(AND($I73=1,BD$9=$Q72),$K73,IF($I73=1,BE72,""))))))))</f>
        <v/>
      </c>
      <c r="BF73" t="str">
        <f ca="1">IF($E72="","",IF($G73="",BF72,IF(AND($N73=1,BF$9&gt;$B$9),"",IF(AND($N73=1,BF$9&lt;=$B$9),LOOKUP(BF$9,$A$12:$A$111,$B$12:$B$111),IF(AND($I73=-1,BG$9=$Q72),"",IF($I73=-1,BG72,IF(AND($I73=1,BE$9=$Q72),$K73,IF($I73=1,BF72,""))))))))</f>
        <v/>
      </c>
      <c r="BG73" t="str">
        <f ca="1">IF($E72="","",IF($G73="",BG72,IF(AND($N73=1,BG$9&gt;$B$9),"",IF(AND($N73=1,BG$9&lt;=$B$9),LOOKUP(BG$9,$A$12:$A$111,$B$12:$B$111),IF(AND($I73=-1,BH$9=$Q72),"",IF($I73=-1,BH72,IF(AND($I73=1,BF$9=$Q72),$K73,IF($I73=1,BG72,""))))))))</f>
        <v/>
      </c>
      <c r="BH73" t="str">
        <f ca="1">IF($E72="","",IF($G73="",BH72,IF(AND($N73=1,BH$9&gt;$B$9),"",IF(AND($N73=1,BH$9&lt;=$B$9),LOOKUP(BH$9,$A$12:$A$111,$B$12:$B$111),IF(AND($I73=-1,BI$9=$Q72),"",IF($I73=-1,BI72,IF(AND($I73=1,BG$9=$Q72),$K73,IF($I73=1,BH72,""))))))))</f>
        <v/>
      </c>
      <c r="BI73" t="str">
        <f ca="1">IF($E72="","",IF($G73="",BI72,IF(AND($N73=1,BI$9&gt;$B$9),"",IF(AND($N73=1,BI$9&lt;=$B$9),LOOKUP(BI$9,$A$12:$A$111,$B$12:$B$111),IF(AND($I73=-1,BJ$9=$Q72),"",IF($I73=-1,BJ72,IF(AND($I73=1,BH$9=$Q72),$K73,IF($I73=1,BI72,""))))))))</f>
        <v/>
      </c>
      <c r="BJ73" t="str">
        <f ca="1">IF($E72="","",IF($G73="",BJ72,IF(AND($N73=1,BJ$9&gt;$B$9),"",IF(AND($N73=1,BJ$9&lt;=$B$9),LOOKUP(BJ$9,$A$12:$A$111,$B$12:$B$111),IF(AND($I73=-1,BK$9=$Q72),"",IF($I73=-1,BK72,IF(AND($I73=1,BI$9=$Q72),$K73,IF($I73=1,BJ72,""))))))))</f>
        <v/>
      </c>
      <c r="BK73" t="str">
        <f ca="1">IF($E72="","",IF($G73="",BK72,IF(AND($N73=1,BK$9&gt;$B$9),"",IF(AND($N73=1,BK$9&lt;=$B$9),LOOKUP(BK$9,$A$12:$A$111,$B$12:$B$111),IF(AND($I73=-1,BL$9=$Q72),"",IF($I73=-1,BL72,IF(AND($I73=1,BJ$9=$Q72),$K73,IF($I73=1,BK72,""))))))))</f>
        <v/>
      </c>
      <c r="BL73" t="str">
        <f ca="1">IF($E72="","",IF($G73="",BL72,IF(AND($N73=1,BL$9&gt;$B$9),"",IF(AND($N73=1,BL$9&lt;=$B$9),LOOKUP(BL$9,$A$12:$A$111,$B$12:$B$111),IF(AND($I73=-1,BM$9=$Q72),"",IF($I73=-1,BM72,IF(AND($I73=1,BK$9=$Q72),$K73,IF($I73=1,BL72,""))))))))</f>
        <v/>
      </c>
      <c r="BM73" t="str">
        <f ca="1">IF($E72="","",IF($G73="",BM72,IF(AND($N73=1,BM$9&gt;$B$9),"",IF(AND($N73=1,BM$9&lt;=$B$9),LOOKUP(BM$9,$A$12:$A$111,$B$12:$B$111),IF(AND($I73=-1,BN$9=$Q72),"",IF($I73=-1,BN72,IF(AND($I73=1,BL$9=$Q72),$K73,IF($I73=1,BM72,""))))))))</f>
        <v/>
      </c>
      <c r="BN73" t="str">
        <f ca="1">IF($E72="","",IF($G73="",BN72,IF(AND($N73=1,BN$9&gt;$B$9),"",IF(AND($N73=1,BN$9&lt;=$B$9),LOOKUP(BN$9,$A$12:$A$111,$B$12:$B$111),IF(AND($I73=-1,BO$9=$Q72),"",IF($I73=-1,BO72,IF(AND($I73=1,BM$9=$Q72),$K73,IF($I73=1,BN72,""))))))))</f>
        <v/>
      </c>
      <c r="BO73" t="str">
        <f ca="1">IF($E72="","",IF($G73="",BO72,IF(AND($N73=1,BO$9&gt;$B$9),"",IF(AND($N73=1,BO$9&lt;=$B$9),LOOKUP(BO$9,$A$12:$A$111,$B$12:$B$111),IF(AND($I73=-1,BP$9=$Q72),"",IF($I73=-1,BP72,IF(AND($I73=1,BN$9=$Q72),$K73,IF($I73=1,BO72,""))))))))</f>
        <v/>
      </c>
    </row>
    <row r="74" spans="4:67" x14ac:dyDescent="0.25">
      <c r="D74" s="4">
        <v>64</v>
      </c>
      <c r="E74" s="1">
        <f t="shared" ca="1" si="2"/>
        <v>29</v>
      </c>
      <c r="G74" t="str">
        <f ca="1">IF(E73="","",IF($B$3=Refs!$B$17,RevLab!F74,IF(AND(B$3="Last",H73="Zero"),G73,IF(B$3="Last",H73,IF(B$3="2nd last","",IF(AND(B$3="Opposite",H73="Zero"),G73,IF(AND(B$3="Opposite",H73="Red"),"Black",IF(AND(B$3="Opposite",H73="Black"),"Red",IF(AND(B$3="Opposite",H73="Odd"),"Even",IF(AND(B$3="Opposite",H73="Even"),"Odd",IF(AND(B$3="Opposite",H73="High"),"Low",IF(AND(B$3="Opposite",H73="Low"),"High",IF(COUNTIF(Refs!$E$5:$I$6,B$3)=1,RevLab!B$3,"")))))))))))))</f>
        <v>Low</v>
      </c>
      <c r="H74" t="str">
        <f ca="1">IF(E74="","",IF(B$2="Red/Black",LOOKUP(E74,Refs!D:D,Refs!F:F),IF(B$2="High/Low",LOOKUP(E74,Refs!D:D,Refs!H:H),IF(B$2="Odd/Even",LOOKUP(E74,Refs!D:D,Refs!J:J),""))))</f>
        <v>High</v>
      </c>
      <c r="I74">
        <f t="shared" ca="1" si="3"/>
        <v>-1</v>
      </c>
      <c r="J74">
        <f ca="1">IF(E73="","",IF(G74="","",IF(AND(Q73&gt;1,O73+P73&gt;=$B$4),$B$4,IF(Q73=1,O73,O73+P73))))</f>
        <v>5</v>
      </c>
      <c r="K74">
        <f t="shared" ca="1" si="4"/>
        <v>-5</v>
      </c>
      <c r="L74">
        <f t="shared" ca="1" si="5"/>
        <v>-61</v>
      </c>
      <c r="M74">
        <f t="shared" ca="1" si="6"/>
        <v>14</v>
      </c>
      <c r="N74">
        <f ca="1">IF(E73="","",IF(OR(AND($A$6="Yes",$M74&gt;$M73),AND($A$8="Yes",$O73+$P73&gt;=$B$4),AND($Q73&lt;=2,$I74=-1)),1,0))</f>
        <v>0</v>
      </c>
      <c r="O74">
        <f ca="1">IF(E74="","",R74)</f>
        <v>2</v>
      </c>
      <c r="P74">
        <f ca="1">IF(E74="","",MAX(R74:DM74))</f>
        <v>3</v>
      </c>
      <c r="Q74" s="2">
        <f ca="1">IF(E74="","",COUNTIF(R74:DM74,"&gt;0"))</f>
        <v>2</v>
      </c>
      <c r="R74" s="4">
        <f ca="1">IF(E73="","",IF($G74="",R73,IF($N74=1,LOOKUP(R$9,$A$12:$A$111,$B$12:$B$111),IF(AND($I74=-1,S$9=$Q73),"",IF($I74=-1,S73,IF($I74=1,R73))))))</f>
        <v>2</v>
      </c>
      <c r="S74">
        <f ca="1">IF($E73="","",IF($G74="",S73,IF(AND($N74=1,S$9&gt;$B$9),"",IF(AND($N74=1,S$9&lt;=$B$9),LOOKUP(S$9,$A$12:$A$111,$B$12:$B$111),IF(AND($I74=-1,T$9=$Q73),"",IF($I74=-1,T73,IF(AND($I74=1,R$9=$Q73),$K74,IF($I74=1,S73,""))))))))</f>
        <v>3</v>
      </c>
      <c r="T74" t="str">
        <f ca="1">IF($E73="","",IF($G74="",T73,IF(AND($N74=1,T$9&gt;$B$9),"",IF(AND($N74=1,T$9&lt;=$B$9),LOOKUP(T$9,$A$12:$A$111,$B$12:$B$111),IF(AND($I74=-1,U$9=$Q73),"",IF($I74=-1,U73,IF(AND($I74=1,S$9=$Q73),$K74,IF($I74=1,T73,""))))))))</f>
        <v/>
      </c>
      <c r="U74" t="str">
        <f ca="1">IF($E73="","",IF($G74="",U73,IF(AND($N74=1,U$9&gt;$B$9),"",IF(AND($N74=1,U$9&lt;=$B$9),LOOKUP(U$9,$A$12:$A$111,$B$12:$B$111),IF(AND($I74=-1,V$9=$Q73),"",IF($I74=-1,V73,IF(AND($I74=1,T$9=$Q73),$K74,IF($I74=1,U73,""))))))))</f>
        <v/>
      </c>
      <c r="V74" t="str">
        <f ca="1">IF($E73="","",IF($G74="",V73,IF(AND($N74=1,V$9&gt;$B$9),"",IF(AND($N74=1,V$9&lt;=$B$9),LOOKUP(V$9,$A$12:$A$111,$B$12:$B$111),IF(AND($I74=-1,W$9=$Q73),"",IF($I74=-1,W73,IF(AND($I74=1,U$9=$Q73),$K74,IF($I74=1,V73,""))))))))</f>
        <v/>
      </c>
      <c r="W74" t="str">
        <f ca="1">IF($E73="","",IF($G74="",W73,IF(AND($N74=1,W$9&gt;$B$9),"",IF(AND($N74=1,W$9&lt;=$B$9),LOOKUP(W$9,$A$12:$A$111,$B$12:$B$111),IF(AND($I74=-1,X$9=$Q73),"",IF($I74=-1,X73,IF(AND($I74=1,V$9=$Q73),$K74,IF($I74=1,W73,""))))))))</f>
        <v/>
      </c>
      <c r="X74" t="str">
        <f ca="1">IF($E73="","",IF($G74="",X73,IF(AND($N74=1,X$9&gt;$B$9),"",IF(AND($N74=1,X$9&lt;=$B$9),LOOKUP(X$9,$A$12:$A$111,$B$12:$B$111),IF(AND($I74=-1,Y$9=$Q73),"",IF($I74=-1,Y73,IF(AND($I74=1,W$9=$Q73),$K74,IF($I74=1,X73,""))))))))</f>
        <v/>
      </c>
      <c r="Y74" t="str">
        <f ca="1">IF($E73="","",IF($G74="",Y73,IF(AND($N74=1,Y$9&gt;$B$9),"",IF(AND($N74=1,Y$9&lt;=$B$9),LOOKUP(Y$9,$A$12:$A$111,$B$12:$B$111),IF(AND($I74=-1,Z$9=$Q73),"",IF($I74=-1,Z73,IF(AND($I74=1,X$9=$Q73),$K74,IF($I74=1,Y73,""))))))))</f>
        <v/>
      </c>
      <c r="Z74" t="str">
        <f ca="1">IF($E73="","",IF($G74="",Z73,IF(AND($N74=1,Z$9&gt;$B$9),"",IF(AND($N74=1,Z$9&lt;=$B$9),LOOKUP(Z$9,$A$12:$A$111,$B$12:$B$111),IF(AND($I74=-1,AA$9=$Q73),"",IF($I74=-1,AA73,IF(AND($I74=1,Y$9=$Q73),$K74,IF($I74=1,Z73,""))))))))</f>
        <v/>
      </c>
      <c r="AA74" t="str">
        <f ca="1">IF($E73="","",IF($G74="",AA73,IF(AND($N74=1,AA$9&gt;$B$9),"",IF(AND($N74=1,AA$9&lt;=$B$9),LOOKUP(AA$9,$A$12:$A$111,$B$12:$B$111),IF(AND($I74=-1,AB$9=$Q73),"",IF($I74=-1,AB73,IF(AND($I74=1,Z$9=$Q73),$K74,IF($I74=1,AA73,""))))))))</f>
        <v/>
      </c>
      <c r="AB74" t="str">
        <f ca="1">IF($E73="","",IF($G74="",AB73,IF(AND($N74=1,AB$9&gt;$B$9),"",IF(AND($N74=1,AB$9&lt;=$B$9),LOOKUP(AB$9,$A$12:$A$111,$B$12:$B$111),IF(AND($I74=-1,AC$9=$Q73),"",IF($I74=-1,AC73,IF(AND($I74=1,AA$9=$Q73),$K74,IF($I74=1,AB73,""))))))))</f>
        <v/>
      </c>
      <c r="AC74" t="str">
        <f ca="1">IF($E73="","",IF($G74="",AC73,IF(AND($N74=1,AC$9&gt;$B$9),"",IF(AND($N74=1,AC$9&lt;=$B$9),LOOKUP(AC$9,$A$12:$A$111,$B$12:$B$111),IF(AND($I74=-1,AD$9=$Q73),"",IF($I74=-1,AD73,IF(AND($I74=1,AB$9=$Q73),$K74,IF($I74=1,AC73,""))))))))</f>
        <v/>
      </c>
      <c r="AD74" t="str">
        <f ca="1">IF($E73="","",IF($G74="",AD73,IF(AND($N74=1,AD$9&gt;$B$9),"",IF(AND($N74=1,AD$9&lt;=$B$9),LOOKUP(AD$9,$A$12:$A$111,$B$12:$B$111),IF(AND($I74=-1,AE$9=$Q73),"",IF($I74=-1,AE73,IF(AND($I74=1,AC$9=$Q73),$K74,IF($I74=1,AD73,""))))))))</f>
        <v/>
      </c>
      <c r="AE74" t="str">
        <f ca="1">IF($E73="","",IF($G74="",AE73,IF(AND($N74=1,AE$9&gt;$B$9),"",IF(AND($N74=1,AE$9&lt;=$B$9),LOOKUP(AE$9,$A$12:$A$111,$B$12:$B$111),IF(AND($I74=-1,AF$9=$Q73),"",IF($I74=-1,AF73,IF(AND($I74=1,AD$9=$Q73),$K74,IF($I74=1,AE73,""))))))))</f>
        <v/>
      </c>
      <c r="AF74" t="str">
        <f ca="1">IF($E73="","",IF($G74="",AF73,IF(AND($N74=1,AF$9&gt;$B$9),"",IF(AND($N74=1,AF$9&lt;=$B$9),LOOKUP(AF$9,$A$12:$A$111,$B$12:$B$111),IF(AND($I74=-1,AG$9=$Q73),"",IF($I74=-1,AG73,IF(AND($I74=1,AE$9=$Q73),$K74,IF($I74=1,AF73,""))))))))</f>
        <v/>
      </c>
      <c r="AG74" t="str">
        <f ca="1">IF($E73="","",IF($G74="",AG73,IF(AND($N74=1,AG$9&gt;$B$9),"",IF(AND($N74=1,AG$9&lt;=$B$9),LOOKUP(AG$9,$A$12:$A$111,$B$12:$B$111),IF(AND($I74=-1,AH$9=$Q73),"",IF($I74=-1,AH73,IF(AND($I74=1,AF$9=$Q73),$K74,IF($I74=1,AG73,""))))))))</f>
        <v/>
      </c>
      <c r="AH74" t="str">
        <f ca="1">IF($E73="","",IF($G74="",AH73,IF(AND($N74=1,AH$9&gt;$B$9),"",IF(AND($N74=1,AH$9&lt;=$B$9),LOOKUP(AH$9,$A$12:$A$111,$B$12:$B$111),IF(AND($I74=-1,AI$9=$Q73),"",IF($I74=-1,AI73,IF(AND($I74=1,AG$9=$Q73),$K74,IF($I74=1,AH73,""))))))))</f>
        <v/>
      </c>
      <c r="AI74" t="str">
        <f ca="1">IF($E73="","",IF($G74="",AI73,IF(AND($N74=1,AI$9&gt;$B$9),"",IF(AND($N74=1,AI$9&lt;=$B$9),LOOKUP(AI$9,$A$12:$A$111,$B$12:$B$111),IF(AND($I74=-1,AJ$9=$Q73),"",IF($I74=-1,AJ73,IF(AND($I74=1,AH$9=$Q73),$K74,IF($I74=1,AI73,""))))))))</f>
        <v/>
      </c>
      <c r="AJ74" t="str">
        <f ca="1">IF($E73="","",IF($G74="",AJ73,IF(AND($N74=1,AJ$9&gt;$B$9),"",IF(AND($N74=1,AJ$9&lt;=$B$9),LOOKUP(AJ$9,$A$12:$A$111,$B$12:$B$111),IF(AND($I74=-1,AK$9=$Q73),"",IF($I74=-1,AK73,IF(AND($I74=1,AI$9=$Q73),$K74,IF($I74=1,AJ73,""))))))))</f>
        <v/>
      </c>
      <c r="AK74" t="str">
        <f ca="1">IF($E73="","",IF($G74="",AK73,IF(AND($N74=1,AK$9&gt;$B$9),"",IF(AND($N74=1,AK$9&lt;=$B$9),LOOKUP(AK$9,$A$12:$A$111,$B$12:$B$111),IF(AND($I74=-1,AL$9=$Q73),"",IF($I74=-1,AL73,IF(AND($I74=1,AJ$9=$Q73),$K74,IF($I74=1,AK73,""))))))))</f>
        <v/>
      </c>
      <c r="AL74" t="str">
        <f ca="1">IF($E73="","",IF($G74="",AL73,IF(AND($N74=1,AL$9&gt;$B$9),"",IF(AND($N74=1,AL$9&lt;=$B$9),LOOKUP(AL$9,$A$12:$A$111,$B$12:$B$111),IF(AND($I74=-1,AM$9=$Q73),"",IF($I74=-1,AM73,IF(AND($I74=1,AK$9=$Q73),$K74,IF($I74=1,AL73,""))))))))</f>
        <v/>
      </c>
      <c r="AM74" t="str">
        <f ca="1">IF($E73="","",IF($G74="",AM73,IF(AND($N74=1,AM$9&gt;$B$9),"",IF(AND($N74=1,AM$9&lt;=$B$9),LOOKUP(AM$9,$A$12:$A$111,$B$12:$B$111),IF(AND($I74=-1,AN$9=$Q73),"",IF($I74=-1,AN73,IF(AND($I74=1,AL$9=$Q73),$K74,IF($I74=1,AM73,""))))))))</f>
        <v/>
      </c>
      <c r="AN74" t="str">
        <f ca="1">IF($E73="","",IF($G74="",AN73,IF(AND($N74=1,AN$9&gt;$B$9),"",IF(AND($N74=1,AN$9&lt;=$B$9),LOOKUP(AN$9,$A$12:$A$111,$B$12:$B$111),IF(AND($I74=-1,AO$9=$Q73),"",IF($I74=-1,AO73,IF(AND($I74=1,AM$9=$Q73),$K74,IF($I74=1,AN73,""))))))))</f>
        <v/>
      </c>
      <c r="AO74" t="str">
        <f ca="1">IF($E73="","",IF($G74="",AO73,IF(AND($N74=1,AO$9&gt;$B$9),"",IF(AND($N74=1,AO$9&lt;=$B$9),LOOKUP(AO$9,$A$12:$A$111,$B$12:$B$111),IF(AND($I74=-1,AP$9=$Q73),"",IF($I74=-1,AP73,IF(AND($I74=1,AN$9=$Q73),$K74,IF($I74=1,AO73,""))))))))</f>
        <v/>
      </c>
      <c r="AP74" t="str">
        <f ca="1">IF($E73="","",IF($G74="",AP73,IF(AND($N74=1,AP$9&gt;$B$9),"",IF(AND($N74=1,AP$9&lt;=$B$9),LOOKUP(AP$9,$A$12:$A$111,$B$12:$B$111),IF(AND($I74=-1,AQ$9=$Q73),"",IF($I74=-1,AQ73,IF(AND($I74=1,AO$9=$Q73),$K74,IF($I74=1,AP73,""))))))))</f>
        <v/>
      </c>
      <c r="AQ74" t="str">
        <f ca="1">IF($E73="","",IF($G74="",AQ73,IF(AND($N74=1,AQ$9&gt;$B$9),"",IF(AND($N74=1,AQ$9&lt;=$B$9),LOOKUP(AQ$9,$A$12:$A$111,$B$12:$B$111),IF(AND($I74=-1,AR$9=$Q73),"",IF($I74=-1,AR73,IF(AND($I74=1,AP$9=$Q73),$K74,IF($I74=1,AQ73,""))))))))</f>
        <v/>
      </c>
      <c r="AR74" t="str">
        <f ca="1">IF($E73="","",IF($G74="",AR73,IF(AND($N74=1,AR$9&gt;$B$9),"",IF(AND($N74=1,AR$9&lt;=$B$9),LOOKUP(AR$9,$A$12:$A$111,$B$12:$B$111),IF(AND($I74=-1,AS$9=$Q73),"",IF($I74=-1,AS73,IF(AND($I74=1,AQ$9=$Q73),$K74,IF($I74=1,AR73,""))))))))</f>
        <v/>
      </c>
      <c r="AS74" t="str">
        <f ca="1">IF($E73="","",IF($G74="",AS73,IF(AND($N74=1,AS$9&gt;$B$9),"",IF(AND($N74=1,AS$9&lt;=$B$9),LOOKUP(AS$9,$A$12:$A$111,$B$12:$B$111),IF(AND($I74=-1,AT$9=$Q73),"",IF($I74=-1,AT73,IF(AND($I74=1,AR$9=$Q73),$K74,IF($I74=1,AS73,""))))))))</f>
        <v/>
      </c>
      <c r="AT74" t="str">
        <f ca="1">IF($E73="","",IF($G74="",AT73,IF(AND($N74=1,AT$9&gt;$B$9),"",IF(AND($N74=1,AT$9&lt;=$B$9),LOOKUP(AT$9,$A$12:$A$111,$B$12:$B$111),IF(AND($I74=-1,AU$9=$Q73),"",IF($I74=-1,AU73,IF(AND($I74=1,AS$9=$Q73),$K74,IF($I74=1,AT73,""))))))))</f>
        <v/>
      </c>
      <c r="AU74" t="str">
        <f ca="1">IF($E73="","",IF($G74="",AU73,IF(AND($N74=1,AU$9&gt;$B$9),"",IF(AND($N74=1,AU$9&lt;=$B$9),LOOKUP(AU$9,$A$12:$A$111,$B$12:$B$111),IF(AND($I74=-1,AV$9=$Q73),"",IF($I74=-1,AV73,IF(AND($I74=1,AT$9=$Q73),$K74,IF($I74=1,AU73,""))))))))</f>
        <v/>
      </c>
      <c r="AV74" t="str">
        <f ca="1">IF($E73="","",IF($G74="",AV73,IF(AND($N74=1,AV$9&gt;$B$9),"",IF(AND($N74=1,AV$9&lt;=$B$9),LOOKUP(AV$9,$A$12:$A$111,$B$12:$B$111),IF(AND($I74=-1,AW$9=$Q73),"",IF($I74=-1,AW73,IF(AND($I74=1,AU$9=$Q73),$K74,IF($I74=1,AV73,""))))))))</f>
        <v/>
      </c>
      <c r="AW74" t="str">
        <f ca="1">IF($E73="","",IF($G74="",AW73,IF(AND($N74=1,AW$9&gt;$B$9),"",IF(AND($N74=1,AW$9&lt;=$B$9),LOOKUP(AW$9,$A$12:$A$111,$B$12:$B$111),IF(AND($I74=-1,AX$9=$Q73),"",IF($I74=-1,AX73,IF(AND($I74=1,AV$9=$Q73),$K74,IF($I74=1,AW73,""))))))))</f>
        <v/>
      </c>
      <c r="AX74" t="str">
        <f ca="1">IF($E73="","",IF($G74="",AX73,IF(AND($N74=1,AX$9&gt;$B$9),"",IF(AND($N74=1,AX$9&lt;=$B$9),LOOKUP(AX$9,$A$12:$A$111,$B$12:$B$111),IF(AND($I74=-1,AY$9=$Q73),"",IF($I74=-1,AY73,IF(AND($I74=1,AW$9=$Q73),$K74,IF($I74=1,AX73,""))))))))</f>
        <v/>
      </c>
      <c r="AY74" t="str">
        <f ca="1">IF($E73="","",IF($G74="",AY73,IF(AND($N74=1,AY$9&gt;$B$9),"",IF(AND($N74=1,AY$9&lt;=$B$9),LOOKUP(AY$9,$A$12:$A$111,$B$12:$B$111),IF(AND($I74=-1,AZ$9=$Q73),"",IF($I74=-1,AZ73,IF(AND($I74=1,AX$9=$Q73),$K74,IF($I74=1,AY73,""))))))))</f>
        <v/>
      </c>
      <c r="AZ74" t="str">
        <f ca="1">IF($E73="","",IF($G74="",AZ73,IF(AND($N74=1,AZ$9&gt;$B$9),"",IF(AND($N74=1,AZ$9&lt;=$B$9),LOOKUP(AZ$9,$A$12:$A$111,$B$12:$B$111),IF(AND($I74=-1,BA$9=$Q73),"",IF($I74=-1,BA73,IF(AND($I74=1,AY$9=$Q73),$K74,IF($I74=1,AZ73,""))))))))</f>
        <v/>
      </c>
      <c r="BA74" t="str">
        <f ca="1">IF($E73="","",IF($G74="",BA73,IF(AND($N74=1,BA$9&gt;$B$9),"",IF(AND($N74=1,BA$9&lt;=$B$9),LOOKUP(BA$9,$A$12:$A$111,$B$12:$B$111),IF(AND($I74=-1,BB$9=$Q73),"",IF($I74=-1,BB73,IF(AND($I74=1,AZ$9=$Q73),$K74,IF($I74=1,BA73,""))))))))</f>
        <v/>
      </c>
      <c r="BB74" t="str">
        <f ca="1">IF($E73="","",IF($G74="",BB73,IF(AND($N74=1,BB$9&gt;$B$9),"",IF(AND($N74=1,BB$9&lt;=$B$9),LOOKUP(BB$9,$A$12:$A$111,$B$12:$B$111),IF(AND($I74=-1,BC$9=$Q73),"",IF($I74=-1,BC73,IF(AND($I74=1,BA$9=$Q73),$K74,IF($I74=1,BB73,""))))))))</f>
        <v/>
      </c>
      <c r="BC74" t="str">
        <f ca="1">IF($E73="","",IF($G74="",BC73,IF(AND($N74=1,BC$9&gt;$B$9),"",IF(AND($N74=1,BC$9&lt;=$B$9),LOOKUP(BC$9,$A$12:$A$111,$B$12:$B$111),IF(AND($I74=-1,BD$9=$Q73),"",IF($I74=-1,BD73,IF(AND($I74=1,BB$9=$Q73),$K74,IF($I74=1,BC73,""))))))))</f>
        <v/>
      </c>
      <c r="BD74" t="str">
        <f ca="1">IF($E73="","",IF($G74="",BD73,IF(AND($N74=1,BD$9&gt;$B$9),"",IF(AND($N74=1,BD$9&lt;=$B$9),LOOKUP(BD$9,$A$12:$A$111,$B$12:$B$111),IF(AND($I74=-1,BE$9=$Q73),"",IF($I74=-1,BE73,IF(AND($I74=1,BC$9=$Q73),$K74,IF($I74=1,BD73,""))))))))</f>
        <v/>
      </c>
      <c r="BE74" t="str">
        <f ca="1">IF($E73="","",IF($G74="",BE73,IF(AND($N74=1,BE$9&gt;$B$9),"",IF(AND($N74=1,BE$9&lt;=$B$9),LOOKUP(BE$9,$A$12:$A$111,$B$12:$B$111),IF(AND($I74=-1,BF$9=$Q73),"",IF($I74=-1,BF73,IF(AND($I74=1,BD$9=$Q73),$K74,IF($I74=1,BE73,""))))))))</f>
        <v/>
      </c>
      <c r="BF74" t="str">
        <f ca="1">IF($E73="","",IF($G74="",BF73,IF(AND($N74=1,BF$9&gt;$B$9),"",IF(AND($N74=1,BF$9&lt;=$B$9),LOOKUP(BF$9,$A$12:$A$111,$B$12:$B$111),IF(AND($I74=-1,BG$9=$Q73),"",IF($I74=-1,BG73,IF(AND($I74=1,BE$9=$Q73),$K74,IF($I74=1,BF73,""))))))))</f>
        <v/>
      </c>
      <c r="BG74" t="str">
        <f ca="1">IF($E73="","",IF($G74="",BG73,IF(AND($N74=1,BG$9&gt;$B$9),"",IF(AND($N74=1,BG$9&lt;=$B$9),LOOKUP(BG$9,$A$12:$A$111,$B$12:$B$111),IF(AND($I74=-1,BH$9=$Q73),"",IF($I74=-1,BH73,IF(AND($I74=1,BF$9=$Q73),$K74,IF($I74=1,BG73,""))))))))</f>
        <v/>
      </c>
      <c r="BH74" t="str">
        <f ca="1">IF($E73="","",IF($G74="",BH73,IF(AND($N74=1,BH$9&gt;$B$9),"",IF(AND($N74=1,BH$9&lt;=$B$9),LOOKUP(BH$9,$A$12:$A$111,$B$12:$B$111),IF(AND($I74=-1,BI$9=$Q73),"",IF($I74=-1,BI73,IF(AND($I74=1,BG$9=$Q73),$K74,IF($I74=1,BH73,""))))))))</f>
        <v/>
      </c>
      <c r="BI74" t="str">
        <f ca="1">IF($E73="","",IF($G74="",BI73,IF(AND($N74=1,BI$9&gt;$B$9),"",IF(AND($N74=1,BI$9&lt;=$B$9),LOOKUP(BI$9,$A$12:$A$111,$B$12:$B$111),IF(AND($I74=-1,BJ$9=$Q73),"",IF($I74=-1,BJ73,IF(AND($I74=1,BH$9=$Q73),$K74,IF($I74=1,BI73,""))))))))</f>
        <v/>
      </c>
      <c r="BJ74" t="str">
        <f ca="1">IF($E73="","",IF($G74="",BJ73,IF(AND($N74=1,BJ$9&gt;$B$9),"",IF(AND($N74=1,BJ$9&lt;=$B$9),LOOKUP(BJ$9,$A$12:$A$111,$B$12:$B$111),IF(AND($I74=-1,BK$9=$Q73),"",IF($I74=-1,BK73,IF(AND($I74=1,BI$9=$Q73),$K74,IF($I74=1,BJ73,""))))))))</f>
        <v/>
      </c>
      <c r="BK74" t="str">
        <f ca="1">IF($E73="","",IF($G74="",BK73,IF(AND($N74=1,BK$9&gt;$B$9),"",IF(AND($N74=1,BK$9&lt;=$B$9),LOOKUP(BK$9,$A$12:$A$111,$B$12:$B$111),IF(AND($I74=-1,BL$9=$Q73),"",IF($I74=-1,BL73,IF(AND($I74=1,BJ$9=$Q73),$K74,IF($I74=1,BK73,""))))))))</f>
        <v/>
      </c>
      <c r="BL74" t="str">
        <f ca="1">IF($E73="","",IF($G74="",BL73,IF(AND($N74=1,BL$9&gt;$B$9),"",IF(AND($N74=1,BL$9&lt;=$B$9),LOOKUP(BL$9,$A$12:$A$111,$B$12:$B$111),IF(AND($I74=-1,BM$9=$Q73),"",IF($I74=-1,BM73,IF(AND($I74=1,BK$9=$Q73),$K74,IF($I74=1,BL73,""))))))))</f>
        <v/>
      </c>
      <c r="BM74" t="str">
        <f ca="1">IF($E73="","",IF($G74="",BM73,IF(AND($N74=1,BM$9&gt;$B$9),"",IF(AND($N74=1,BM$9&lt;=$B$9),LOOKUP(BM$9,$A$12:$A$111,$B$12:$B$111),IF(AND($I74=-1,BN$9=$Q73),"",IF($I74=-1,BN73,IF(AND($I74=1,BL$9=$Q73),$K74,IF($I74=1,BM73,""))))))))</f>
        <v/>
      </c>
      <c r="BN74" t="str">
        <f ca="1">IF($E73="","",IF($G74="",BN73,IF(AND($N74=1,BN$9&gt;$B$9),"",IF(AND($N74=1,BN$9&lt;=$B$9),LOOKUP(BN$9,$A$12:$A$111,$B$12:$B$111),IF(AND($I74=-1,BO$9=$Q73),"",IF($I74=-1,BO73,IF(AND($I74=1,BM$9=$Q73),$K74,IF($I74=1,BN73,""))))))))</f>
        <v/>
      </c>
      <c r="BO74">
        <f ca="1">IF($E73="","",IF($G74="",BO73,IF(AND($N74=1,BO$9&gt;$B$9),"",IF(AND($N74=1,BO$9&lt;=$B$9),LOOKUP(BO$9,$A$12:$A$111,$B$12:$B$111),IF(AND($I74=-1,BP$9=$Q73),"",IF($I74=-1,BP73,IF(AND($I74=1,BN$9=$Q73),$K74,IF($I74=1,BO73,""))))))))</f>
        <v>0</v>
      </c>
    </row>
    <row r="75" spans="4:67" x14ac:dyDescent="0.25">
      <c r="D75" s="4">
        <v>65</v>
      </c>
      <c r="E75" s="1">
        <f t="shared" ca="1" si="2"/>
        <v>9</v>
      </c>
      <c r="G75" t="str">
        <f ca="1">IF(E74="","",IF($B$3=Refs!$B$17,RevLab!F75,IF(AND(B$3="Last",H74="Zero"),G74,IF(B$3="Last",H74,IF(B$3="2nd last","",IF(AND(B$3="Opposite",H74="Zero"),G74,IF(AND(B$3="Opposite",H74="Red"),"Black",IF(AND(B$3="Opposite",H74="Black"),"Red",IF(AND(B$3="Opposite",H74="Odd"),"Even",IF(AND(B$3="Opposite",H74="Even"),"Odd",IF(AND(B$3="Opposite",H74="High"),"Low",IF(AND(B$3="Opposite",H74="Low"),"High",IF(COUNTIF(Refs!$E$5:$I$6,B$3)=1,RevLab!B$3,"")))))))))))))</f>
        <v>Low</v>
      </c>
      <c r="H75" t="str">
        <f ca="1">IF(E75="","",IF(B$2="Red/Black",LOOKUP(E75,Refs!D:D,Refs!F:F),IF(B$2="High/Low",LOOKUP(E75,Refs!D:D,Refs!H:H),IF(B$2="Odd/Even",LOOKUP(E75,Refs!D:D,Refs!J:J),""))))</f>
        <v>Low</v>
      </c>
      <c r="I75">
        <f t="shared" ca="1" si="3"/>
        <v>1</v>
      </c>
      <c r="J75">
        <f ca="1">IF(E74="","",IF(G75="","",IF(AND(Q74&gt;1,O74+P74&gt;=$B$4),$B$4,IF(Q74=1,O74,O74+P74))))</f>
        <v>5</v>
      </c>
      <c r="K75">
        <f t="shared" ca="1" si="4"/>
        <v>5</v>
      </c>
      <c r="L75">
        <f t="shared" ca="1" si="5"/>
        <v>-56</v>
      </c>
      <c r="M75">
        <f t="shared" ca="1" si="6"/>
        <v>14</v>
      </c>
      <c r="N75">
        <f ca="1">IF(E74="","",IF(OR(AND($A$6="Yes",$M75&gt;$M74),AND($A$8="Yes",$O74+$P74&gt;=$B$4),AND($Q74&lt;=2,$I75=-1)),1,0))</f>
        <v>0</v>
      </c>
      <c r="O75">
        <f ca="1">IF(E75="","",R75)</f>
        <v>2</v>
      </c>
      <c r="P75">
        <f ca="1">IF(E75="","",MAX(R75:DM75))</f>
        <v>5</v>
      </c>
      <c r="Q75" s="2">
        <f ca="1">IF(E75="","",COUNTIF(R75:DM75,"&gt;0"))</f>
        <v>3</v>
      </c>
      <c r="R75" s="4">
        <f ca="1">IF(E74="","",IF($G75="",R74,IF($N75=1,LOOKUP(R$9,$A$12:$A$111,$B$12:$B$111),IF(AND($I75=-1,S$9=$Q74),"",IF($I75=-1,S74,IF($I75=1,R74))))))</f>
        <v>2</v>
      </c>
      <c r="S75">
        <f ca="1">IF($E74="","",IF($G75="",S74,IF(AND($N75=1,S$9&gt;$B$9),"",IF(AND($N75=1,S$9&lt;=$B$9),LOOKUP(S$9,$A$12:$A$111,$B$12:$B$111),IF(AND($I75=-1,T$9=$Q74),"",IF($I75=-1,T74,IF(AND($I75=1,R$9=$Q74),$K75,IF($I75=1,S74,""))))))))</f>
        <v>3</v>
      </c>
      <c r="T75">
        <f ca="1">IF($E74="","",IF($G75="",T74,IF(AND($N75=1,T$9&gt;$B$9),"",IF(AND($N75=1,T$9&lt;=$B$9),LOOKUP(T$9,$A$12:$A$111,$B$12:$B$111),IF(AND($I75=-1,U$9=$Q74),"",IF($I75=-1,U74,IF(AND($I75=1,S$9=$Q74),$K75,IF($I75=1,T74,""))))))))</f>
        <v>5</v>
      </c>
      <c r="U75" t="str">
        <f ca="1">IF($E74="","",IF($G75="",U74,IF(AND($N75=1,U$9&gt;$B$9),"",IF(AND($N75=1,U$9&lt;=$B$9),LOOKUP(U$9,$A$12:$A$111,$B$12:$B$111),IF(AND($I75=-1,V$9=$Q74),"",IF($I75=-1,V74,IF(AND($I75=1,T$9=$Q74),$K75,IF($I75=1,U74,""))))))))</f>
        <v/>
      </c>
      <c r="V75" t="str">
        <f ca="1">IF($E74="","",IF($G75="",V74,IF(AND($N75=1,V$9&gt;$B$9),"",IF(AND($N75=1,V$9&lt;=$B$9),LOOKUP(V$9,$A$12:$A$111,$B$12:$B$111),IF(AND($I75=-1,W$9=$Q74),"",IF($I75=-1,W74,IF(AND($I75=1,U$9=$Q74),$K75,IF($I75=1,V74,""))))))))</f>
        <v/>
      </c>
      <c r="W75" t="str">
        <f ca="1">IF($E74="","",IF($G75="",W74,IF(AND($N75=1,W$9&gt;$B$9),"",IF(AND($N75=1,W$9&lt;=$B$9),LOOKUP(W$9,$A$12:$A$111,$B$12:$B$111),IF(AND($I75=-1,X$9=$Q74),"",IF($I75=-1,X74,IF(AND($I75=1,V$9=$Q74),$K75,IF($I75=1,W74,""))))))))</f>
        <v/>
      </c>
      <c r="X75" t="str">
        <f ca="1">IF($E74="","",IF($G75="",X74,IF(AND($N75=1,X$9&gt;$B$9),"",IF(AND($N75=1,X$9&lt;=$B$9),LOOKUP(X$9,$A$12:$A$111,$B$12:$B$111),IF(AND($I75=-1,Y$9=$Q74),"",IF($I75=-1,Y74,IF(AND($I75=1,W$9=$Q74),$K75,IF($I75=1,X74,""))))))))</f>
        <v/>
      </c>
      <c r="Y75" t="str">
        <f ca="1">IF($E74="","",IF($G75="",Y74,IF(AND($N75=1,Y$9&gt;$B$9),"",IF(AND($N75=1,Y$9&lt;=$B$9),LOOKUP(Y$9,$A$12:$A$111,$B$12:$B$111),IF(AND($I75=-1,Z$9=$Q74),"",IF($I75=-1,Z74,IF(AND($I75=1,X$9=$Q74),$K75,IF($I75=1,Y74,""))))))))</f>
        <v/>
      </c>
      <c r="Z75" t="str">
        <f ca="1">IF($E74="","",IF($G75="",Z74,IF(AND($N75=1,Z$9&gt;$B$9),"",IF(AND($N75=1,Z$9&lt;=$B$9),LOOKUP(Z$9,$A$12:$A$111,$B$12:$B$111),IF(AND($I75=-1,AA$9=$Q74),"",IF($I75=-1,AA74,IF(AND($I75=1,Y$9=$Q74),$K75,IF($I75=1,Z74,""))))))))</f>
        <v/>
      </c>
      <c r="AA75" t="str">
        <f ca="1">IF($E74="","",IF($G75="",AA74,IF(AND($N75=1,AA$9&gt;$B$9),"",IF(AND($N75=1,AA$9&lt;=$B$9),LOOKUP(AA$9,$A$12:$A$111,$B$12:$B$111),IF(AND($I75=-1,AB$9=$Q74),"",IF($I75=-1,AB74,IF(AND($I75=1,Z$9=$Q74),$K75,IF($I75=1,AA74,""))))))))</f>
        <v/>
      </c>
      <c r="AB75" t="str">
        <f ca="1">IF($E74="","",IF($G75="",AB74,IF(AND($N75=1,AB$9&gt;$B$9),"",IF(AND($N75=1,AB$9&lt;=$B$9),LOOKUP(AB$9,$A$12:$A$111,$B$12:$B$111),IF(AND($I75=-1,AC$9=$Q74),"",IF($I75=-1,AC74,IF(AND($I75=1,AA$9=$Q74),$K75,IF($I75=1,AB74,""))))))))</f>
        <v/>
      </c>
      <c r="AC75" t="str">
        <f ca="1">IF($E74="","",IF($G75="",AC74,IF(AND($N75=1,AC$9&gt;$B$9),"",IF(AND($N75=1,AC$9&lt;=$B$9),LOOKUP(AC$9,$A$12:$A$111,$B$12:$B$111),IF(AND($I75=-1,AD$9=$Q74),"",IF($I75=-1,AD74,IF(AND($I75=1,AB$9=$Q74),$K75,IF($I75=1,AC74,""))))))))</f>
        <v/>
      </c>
      <c r="AD75" t="str">
        <f ca="1">IF($E74="","",IF($G75="",AD74,IF(AND($N75=1,AD$9&gt;$B$9),"",IF(AND($N75=1,AD$9&lt;=$B$9),LOOKUP(AD$9,$A$12:$A$111,$B$12:$B$111),IF(AND($I75=-1,AE$9=$Q74),"",IF($I75=-1,AE74,IF(AND($I75=1,AC$9=$Q74),$K75,IF($I75=1,AD74,""))))))))</f>
        <v/>
      </c>
      <c r="AE75" t="str">
        <f ca="1">IF($E74="","",IF($G75="",AE74,IF(AND($N75=1,AE$9&gt;$B$9),"",IF(AND($N75=1,AE$9&lt;=$B$9),LOOKUP(AE$9,$A$12:$A$111,$B$12:$B$111),IF(AND($I75=-1,AF$9=$Q74),"",IF($I75=-1,AF74,IF(AND($I75=1,AD$9=$Q74),$K75,IF($I75=1,AE74,""))))))))</f>
        <v/>
      </c>
      <c r="AF75" t="str">
        <f ca="1">IF($E74="","",IF($G75="",AF74,IF(AND($N75=1,AF$9&gt;$B$9),"",IF(AND($N75=1,AF$9&lt;=$B$9),LOOKUP(AF$9,$A$12:$A$111,$B$12:$B$111),IF(AND($I75=-1,AG$9=$Q74),"",IF($I75=-1,AG74,IF(AND($I75=1,AE$9=$Q74),$K75,IF($I75=1,AF74,""))))))))</f>
        <v/>
      </c>
      <c r="AG75" t="str">
        <f ca="1">IF($E74="","",IF($G75="",AG74,IF(AND($N75=1,AG$9&gt;$B$9),"",IF(AND($N75=1,AG$9&lt;=$B$9),LOOKUP(AG$9,$A$12:$A$111,$B$12:$B$111),IF(AND($I75=-1,AH$9=$Q74),"",IF($I75=-1,AH74,IF(AND($I75=1,AF$9=$Q74),$K75,IF($I75=1,AG74,""))))))))</f>
        <v/>
      </c>
      <c r="AH75" t="str">
        <f ca="1">IF($E74="","",IF($G75="",AH74,IF(AND($N75=1,AH$9&gt;$B$9),"",IF(AND($N75=1,AH$9&lt;=$B$9),LOOKUP(AH$9,$A$12:$A$111,$B$12:$B$111),IF(AND($I75=-1,AI$9=$Q74),"",IF($I75=-1,AI74,IF(AND($I75=1,AG$9=$Q74),$K75,IF($I75=1,AH74,""))))))))</f>
        <v/>
      </c>
      <c r="AI75" t="str">
        <f ca="1">IF($E74="","",IF($G75="",AI74,IF(AND($N75=1,AI$9&gt;$B$9),"",IF(AND($N75=1,AI$9&lt;=$B$9),LOOKUP(AI$9,$A$12:$A$111,$B$12:$B$111),IF(AND($I75=-1,AJ$9=$Q74),"",IF($I75=-1,AJ74,IF(AND($I75=1,AH$9=$Q74),$K75,IF($I75=1,AI74,""))))))))</f>
        <v/>
      </c>
      <c r="AJ75" t="str">
        <f ca="1">IF($E74="","",IF($G75="",AJ74,IF(AND($N75=1,AJ$9&gt;$B$9),"",IF(AND($N75=1,AJ$9&lt;=$B$9),LOOKUP(AJ$9,$A$12:$A$111,$B$12:$B$111),IF(AND($I75=-1,AK$9=$Q74),"",IF($I75=-1,AK74,IF(AND($I75=1,AI$9=$Q74),$K75,IF($I75=1,AJ74,""))))))))</f>
        <v/>
      </c>
      <c r="AK75" t="str">
        <f ca="1">IF($E74="","",IF($G75="",AK74,IF(AND($N75=1,AK$9&gt;$B$9),"",IF(AND($N75=1,AK$9&lt;=$B$9),LOOKUP(AK$9,$A$12:$A$111,$B$12:$B$111),IF(AND($I75=-1,AL$9=$Q74),"",IF($I75=-1,AL74,IF(AND($I75=1,AJ$9=$Q74),$K75,IF($I75=1,AK74,""))))))))</f>
        <v/>
      </c>
      <c r="AL75" t="str">
        <f ca="1">IF($E74="","",IF($G75="",AL74,IF(AND($N75=1,AL$9&gt;$B$9),"",IF(AND($N75=1,AL$9&lt;=$B$9),LOOKUP(AL$9,$A$12:$A$111,$B$12:$B$111),IF(AND($I75=-1,AM$9=$Q74),"",IF($I75=-1,AM74,IF(AND($I75=1,AK$9=$Q74),$K75,IF($I75=1,AL74,""))))))))</f>
        <v/>
      </c>
      <c r="AM75" t="str">
        <f ca="1">IF($E74="","",IF($G75="",AM74,IF(AND($N75=1,AM$9&gt;$B$9),"",IF(AND($N75=1,AM$9&lt;=$B$9),LOOKUP(AM$9,$A$12:$A$111,$B$12:$B$111),IF(AND($I75=-1,AN$9=$Q74),"",IF($I75=-1,AN74,IF(AND($I75=1,AL$9=$Q74),$K75,IF($I75=1,AM74,""))))))))</f>
        <v/>
      </c>
      <c r="AN75" t="str">
        <f ca="1">IF($E74="","",IF($G75="",AN74,IF(AND($N75=1,AN$9&gt;$B$9),"",IF(AND($N75=1,AN$9&lt;=$B$9),LOOKUP(AN$9,$A$12:$A$111,$B$12:$B$111),IF(AND($I75=-1,AO$9=$Q74),"",IF($I75=-1,AO74,IF(AND($I75=1,AM$9=$Q74),$K75,IF($I75=1,AN74,""))))))))</f>
        <v/>
      </c>
      <c r="AO75" t="str">
        <f ca="1">IF($E74="","",IF($G75="",AO74,IF(AND($N75=1,AO$9&gt;$B$9),"",IF(AND($N75=1,AO$9&lt;=$B$9),LOOKUP(AO$9,$A$12:$A$111,$B$12:$B$111),IF(AND($I75=-1,AP$9=$Q74),"",IF($I75=-1,AP74,IF(AND($I75=1,AN$9=$Q74),$K75,IF($I75=1,AO74,""))))))))</f>
        <v/>
      </c>
      <c r="AP75" t="str">
        <f ca="1">IF($E74="","",IF($G75="",AP74,IF(AND($N75=1,AP$9&gt;$B$9),"",IF(AND($N75=1,AP$9&lt;=$B$9),LOOKUP(AP$9,$A$12:$A$111,$B$12:$B$111),IF(AND($I75=-1,AQ$9=$Q74),"",IF($I75=-1,AQ74,IF(AND($I75=1,AO$9=$Q74),$K75,IF($I75=1,AP74,""))))))))</f>
        <v/>
      </c>
      <c r="AQ75" t="str">
        <f ca="1">IF($E74="","",IF($G75="",AQ74,IF(AND($N75=1,AQ$9&gt;$B$9),"",IF(AND($N75=1,AQ$9&lt;=$B$9),LOOKUP(AQ$9,$A$12:$A$111,$B$12:$B$111),IF(AND($I75=-1,AR$9=$Q74),"",IF($I75=-1,AR74,IF(AND($I75=1,AP$9=$Q74),$K75,IF($I75=1,AQ74,""))))))))</f>
        <v/>
      </c>
      <c r="AR75" t="str">
        <f ca="1">IF($E74="","",IF($G75="",AR74,IF(AND($N75=1,AR$9&gt;$B$9),"",IF(AND($N75=1,AR$9&lt;=$B$9),LOOKUP(AR$9,$A$12:$A$111,$B$12:$B$111),IF(AND($I75=-1,AS$9=$Q74),"",IF($I75=-1,AS74,IF(AND($I75=1,AQ$9=$Q74),$K75,IF($I75=1,AR74,""))))))))</f>
        <v/>
      </c>
      <c r="AS75" t="str">
        <f ca="1">IF($E74="","",IF($G75="",AS74,IF(AND($N75=1,AS$9&gt;$B$9),"",IF(AND($N75=1,AS$9&lt;=$B$9),LOOKUP(AS$9,$A$12:$A$111,$B$12:$B$111),IF(AND($I75=-1,AT$9=$Q74),"",IF($I75=-1,AT74,IF(AND($I75=1,AR$9=$Q74),$K75,IF($I75=1,AS74,""))))))))</f>
        <v/>
      </c>
      <c r="AT75" t="str">
        <f ca="1">IF($E74="","",IF($G75="",AT74,IF(AND($N75=1,AT$9&gt;$B$9),"",IF(AND($N75=1,AT$9&lt;=$B$9),LOOKUP(AT$9,$A$12:$A$111,$B$12:$B$111),IF(AND($I75=-1,AU$9=$Q74),"",IF($I75=-1,AU74,IF(AND($I75=1,AS$9=$Q74),$K75,IF($I75=1,AT74,""))))))))</f>
        <v/>
      </c>
      <c r="AU75" t="str">
        <f ca="1">IF($E74="","",IF($G75="",AU74,IF(AND($N75=1,AU$9&gt;$B$9),"",IF(AND($N75=1,AU$9&lt;=$B$9),LOOKUP(AU$9,$A$12:$A$111,$B$12:$B$111),IF(AND($I75=-1,AV$9=$Q74),"",IF($I75=-1,AV74,IF(AND($I75=1,AT$9=$Q74),$K75,IF($I75=1,AU74,""))))))))</f>
        <v/>
      </c>
      <c r="AV75" t="str">
        <f ca="1">IF($E74="","",IF($G75="",AV74,IF(AND($N75=1,AV$9&gt;$B$9),"",IF(AND($N75=1,AV$9&lt;=$B$9),LOOKUP(AV$9,$A$12:$A$111,$B$12:$B$111),IF(AND($I75=-1,AW$9=$Q74),"",IF($I75=-1,AW74,IF(AND($I75=1,AU$9=$Q74),$K75,IF($I75=1,AV74,""))))))))</f>
        <v/>
      </c>
      <c r="AW75" t="str">
        <f ca="1">IF($E74="","",IF($G75="",AW74,IF(AND($N75=1,AW$9&gt;$B$9),"",IF(AND($N75=1,AW$9&lt;=$B$9),LOOKUP(AW$9,$A$12:$A$111,$B$12:$B$111),IF(AND($I75=-1,AX$9=$Q74),"",IF($I75=-1,AX74,IF(AND($I75=1,AV$9=$Q74),$K75,IF($I75=1,AW74,""))))))))</f>
        <v/>
      </c>
      <c r="AX75" t="str">
        <f ca="1">IF($E74="","",IF($G75="",AX74,IF(AND($N75=1,AX$9&gt;$B$9),"",IF(AND($N75=1,AX$9&lt;=$B$9),LOOKUP(AX$9,$A$12:$A$111,$B$12:$B$111),IF(AND($I75=-1,AY$9=$Q74),"",IF($I75=-1,AY74,IF(AND($I75=1,AW$9=$Q74),$K75,IF($I75=1,AX74,""))))))))</f>
        <v/>
      </c>
      <c r="AY75" t="str">
        <f ca="1">IF($E74="","",IF($G75="",AY74,IF(AND($N75=1,AY$9&gt;$B$9),"",IF(AND($N75=1,AY$9&lt;=$B$9),LOOKUP(AY$9,$A$12:$A$111,$B$12:$B$111),IF(AND($I75=-1,AZ$9=$Q74),"",IF($I75=-1,AZ74,IF(AND($I75=1,AX$9=$Q74),$K75,IF($I75=1,AY74,""))))))))</f>
        <v/>
      </c>
      <c r="AZ75" t="str">
        <f ca="1">IF($E74="","",IF($G75="",AZ74,IF(AND($N75=1,AZ$9&gt;$B$9),"",IF(AND($N75=1,AZ$9&lt;=$B$9),LOOKUP(AZ$9,$A$12:$A$111,$B$12:$B$111),IF(AND($I75=-1,BA$9=$Q74),"",IF($I75=-1,BA74,IF(AND($I75=1,AY$9=$Q74),$K75,IF($I75=1,AZ74,""))))))))</f>
        <v/>
      </c>
      <c r="BA75" t="str">
        <f ca="1">IF($E74="","",IF($G75="",BA74,IF(AND($N75=1,BA$9&gt;$B$9),"",IF(AND($N75=1,BA$9&lt;=$B$9),LOOKUP(BA$9,$A$12:$A$111,$B$12:$B$111),IF(AND($I75=-1,BB$9=$Q74),"",IF($I75=-1,BB74,IF(AND($I75=1,AZ$9=$Q74),$K75,IF($I75=1,BA74,""))))))))</f>
        <v/>
      </c>
      <c r="BB75" t="str">
        <f ca="1">IF($E74="","",IF($G75="",BB74,IF(AND($N75=1,BB$9&gt;$B$9),"",IF(AND($N75=1,BB$9&lt;=$B$9),LOOKUP(BB$9,$A$12:$A$111,$B$12:$B$111),IF(AND($I75=-1,BC$9=$Q74),"",IF($I75=-1,BC74,IF(AND($I75=1,BA$9=$Q74),$K75,IF($I75=1,BB74,""))))))))</f>
        <v/>
      </c>
      <c r="BC75" t="str">
        <f ca="1">IF($E74="","",IF($G75="",BC74,IF(AND($N75=1,BC$9&gt;$B$9),"",IF(AND($N75=1,BC$9&lt;=$B$9),LOOKUP(BC$9,$A$12:$A$111,$B$12:$B$111),IF(AND($I75=-1,BD$9=$Q74),"",IF($I75=-1,BD74,IF(AND($I75=1,BB$9=$Q74),$K75,IF($I75=1,BC74,""))))))))</f>
        <v/>
      </c>
      <c r="BD75" t="str">
        <f ca="1">IF($E74="","",IF($G75="",BD74,IF(AND($N75=1,BD$9&gt;$B$9),"",IF(AND($N75=1,BD$9&lt;=$B$9),LOOKUP(BD$9,$A$12:$A$111,$B$12:$B$111),IF(AND($I75=-1,BE$9=$Q74),"",IF($I75=-1,BE74,IF(AND($I75=1,BC$9=$Q74),$K75,IF($I75=1,BD74,""))))))))</f>
        <v/>
      </c>
      <c r="BE75" t="str">
        <f ca="1">IF($E74="","",IF($G75="",BE74,IF(AND($N75=1,BE$9&gt;$B$9),"",IF(AND($N75=1,BE$9&lt;=$B$9),LOOKUP(BE$9,$A$12:$A$111,$B$12:$B$111),IF(AND($I75=-1,BF$9=$Q74),"",IF($I75=-1,BF74,IF(AND($I75=1,BD$9=$Q74),$K75,IF($I75=1,BE74,""))))))))</f>
        <v/>
      </c>
      <c r="BF75" t="str">
        <f ca="1">IF($E74="","",IF($G75="",BF74,IF(AND($N75=1,BF$9&gt;$B$9),"",IF(AND($N75=1,BF$9&lt;=$B$9),LOOKUP(BF$9,$A$12:$A$111,$B$12:$B$111),IF(AND($I75=-1,BG$9=$Q74),"",IF($I75=-1,BG74,IF(AND($I75=1,BE$9=$Q74),$K75,IF($I75=1,BF74,""))))))))</f>
        <v/>
      </c>
      <c r="BG75" t="str">
        <f ca="1">IF($E74="","",IF($G75="",BG74,IF(AND($N75=1,BG$9&gt;$B$9),"",IF(AND($N75=1,BG$9&lt;=$B$9),LOOKUP(BG$9,$A$12:$A$111,$B$12:$B$111),IF(AND($I75=-1,BH$9=$Q74),"",IF($I75=-1,BH74,IF(AND($I75=1,BF$9=$Q74),$K75,IF($I75=1,BG74,""))))))))</f>
        <v/>
      </c>
      <c r="BH75" t="str">
        <f ca="1">IF($E74="","",IF($G75="",BH74,IF(AND($N75=1,BH$9&gt;$B$9),"",IF(AND($N75=1,BH$9&lt;=$B$9),LOOKUP(BH$9,$A$12:$A$111,$B$12:$B$111),IF(AND($I75=-1,BI$9=$Q74),"",IF($I75=-1,BI74,IF(AND($I75=1,BG$9=$Q74),$K75,IF($I75=1,BH74,""))))))))</f>
        <v/>
      </c>
      <c r="BI75" t="str">
        <f ca="1">IF($E74="","",IF($G75="",BI74,IF(AND($N75=1,BI$9&gt;$B$9),"",IF(AND($N75=1,BI$9&lt;=$B$9),LOOKUP(BI$9,$A$12:$A$111,$B$12:$B$111),IF(AND($I75=-1,BJ$9=$Q74),"",IF($I75=-1,BJ74,IF(AND($I75=1,BH$9=$Q74),$K75,IF($I75=1,BI74,""))))))))</f>
        <v/>
      </c>
      <c r="BJ75" t="str">
        <f ca="1">IF($E74="","",IF($G75="",BJ74,IF(AND($N75=1,BJ$9&gt;$B$9),"",IF(AND($N75=1,BJ$9&lt;=$B$9),LOOKUP(BJ$9,$A$12:$A$111,$B$12:$B$111),IF(AND($I75=-1,BK$9=$Q74),"",IF($I75=-1,BK74,IF(AND($I75=1,BI$9=$Q74),$K75,IF($I75=1,BJ74,""))))))))</f>
        <v/>
      </c>
      <c r="BK75" t="str">
        <f ca="1">IF($E74="","",IF($G75="",BK74,IF(AND($N75=1,BK$9&gt;$B$9),"",IF(AND($N75=1,BK$9&lt;=$B$9),LOOKUP(BK$9,$A$12:$A$111,$B$12:$B$111),IF(AND($I75=-1,BL$9=$Q74),"",IF($I75=-1,BL74,IF(AND($I75=1,BJ$9=$Q74),$K75,IF($I75=1,BK74,""))))))))</f>
        <v/>
      </c>
      <c r="BL75" t="str">
        <f ca="1">IF($E74="","",IF($G75="",BL74,IF(AND($N75=1,BL$9&gt;$B$9),"",IF(AND($N75=1,BL$9&lt;=$B$9),LOOKUP(BL$9,$A$12:$A$111,$B$12:$B$111),IF(AND($I75=-1,BM$9=$Q74),"",IF($I75=-1,BM74,IF(AND($I75=1,BK$9=$Q74),$K75,IF($I75=1,BL74,""))))))))</f>
        <v/>
      </c>
      <c r="BM75" t="str">
        <f ca="1">IF($E74="","",IF($G75="",BM74,IF(AND($N75=1,BM$9&gt;$B$9),"",IF(AND($N75=1,BM$9&lt;=$B$9),LOOKUP(BM$9,$A$12:$A$111,$B$12:$B$111),IF(AND($I75=-1,BN$9=$Q74),"",IF($I75=-1,BN74,IF(AND($I75=1,BL$9=$Q74),$K75,IF($I75=1,BM74,""))))))))</f>
        <v/>
      </c>
      <c r="BN75" t="str">
        <f ca="1">IF($E74="","",IF($G75="",BN74,IF(AND($N75=1,BN$9&gt;$B$9),"",IF(AND($N75=1,BN$9&lt;=$B$9),LOOKUP(BN$9,$A$12:$A$111,$B$12:$B$111),IF(AND($I75=-1,BO$9=$Q74),"",IF($I75=-1,BO74,IF(AND($I75=1,BM$9=$Q74),$K75,IF($I75=1,BN74,""))))))))</f>
        <v/>
      </c>
      <c r="BO75">
        <f ca="1">IF($E74="","",IF($G75="",BO74,IF(AND($N75=1,BO$9&gt;$B$9),"",IF(AND($N75=1,BO$9&lt;=$B$9),LOOKUP(BO$9,$A$12:$A$111,$B$12:$B$111),IF(AND($I75=-1,BP$9=$Q74),"",IF($I75=-1,BP74,IF(AND($I75=1,BN$9=$Q74),$K75,IF($I75=1,BO74,""))))))))</f>
        <v>0</v>
      </c>
    </row>
    <row r="76" spans="4:67" x14ac:dyDescent="0.25">
      <c r="D76" s="4">
        <v>66</v>
      </c>
      <c r="E76" s="1">
        <f t="shared" ref="E76:E139" ca="1" si="7">RANDBETWEEN(0,36)</f>
        <v>7</v>
      </c>
      <c r="G76" t="str">
        <f ca="1">IF(E75="","",IF($B$3=Refs!$B$17,RevLab!F76,IF(AND(B$3="Last",H75="Zero"),G75,IF(B$3="Last",H75,IF(B$3="2nd last","",IF(AND(B$3="Opposite",H75="Zero"),G75,IF(AND(B$3="Opposite",H75="Red"),"Black",IF(AND(B$3="Opposite",H75="Black"),"Red",IF(AND(B$3="Opposite",H75="Odd"),"Even",IF(AND(B$3="Opposite",H75="Even"),"Odd",IF(AND(B$3="Opposite",H75="High"),"Low",IF(AND(B$3="Opposite",H75="Low"),"High",IF(COUNTIF(Refs!$E$5:$I$6,B$3)=1,RevLab!B$3,"")))))))))))))</f>
        <v>Low</v>
      </c>
      <c r="H76" t="str">
        <f ca="1">IF(E76="","",IF(B$2="Red/Black",LOOKUP(E76,Refs!D:D,Refs!F:F),IF(B$2="High/Low",LOOKUP(E76,Refs!D:D,Refs!H:H),IF(B$2="Odd/Even",LOOKUP(E76,Refs!D:D,Refs!J:J),""))))</f>
        <v>Low</v>
      </c>
      <c r="I76">
        <f t="shared" ref="I76:I139" ca="1" si="8">IF(E76="","",IF(G76="","",IF(H76=G76,1,-1)))</f>
        <v>1</v>
      </c>
      <c r="J76">
        <f ca="1">IF(E75="","",IF(G76="","",IF(AND(Q75&gt;1,O75+P75&gt;=$B$4),$B$4,IF(Q75=1,O75,O75+P75))))</f>
        <v>7</v>
      </c>
      <c r="K76">
        <f t="shared" ref="K76:K139" ca="1" si="9">IF(E76="","",IF(G76="","",IF(I76=1,J76,-J76)))</f>
        <v>7</v>
      </c>
      <c r="L76">
        <f t="shared" ca="1" si="5"/>
        <v>-49</v>
      </c>
      <c r="M76">
        <f t="shared" ca="1" si="6"/>
        <v>14</v>
      </c>
      <c r="N76">
        <f ca="1">IF(E75="","",IF(OR(AND($A$6="Yes",$M76&gt;$M75),AND($A$8="Yes",$O75+$P75&gt;=$B$4),AND($Q75&lt;=2,$I76=-1)),1,0))</f>
        <v>0</v>
      </c>
      <c r="O76">
        <f ca="1">IF(E76="","",R76)</f>
        <v>2</v>
      </c>
      <c r="P76">
        <f ca="1">IF(E76="","",MAX(R76:DM76))</f>
        <v>7</v>
      </c>
      <c r="Q76" s="2">
        <f ca="1">IF(E76="","",COUNTIF(R76:DM76,"&gt;0"))</f>
        <v>4</v>
      </c>
      <c r="R76" s="4">
        <f ca="1">IF(E75="","",IF($G76="",R75,IF($N76=1,LOOKUP(R$9,$A$12:$A$111,$B$12:$B$111),IF(AND($I76=-1,S$9=$Q75),"",IF($I76=-1,S75,IF($I76=1,R75))))))</f>
        <v>2</v>
      </c>
      <c r="S76">
        <f ca="1">IF($E75="","",IF($G76="",S75,IF(AND($N76=1,S$9&gt;$B$9),"",IF(AND($N76=1,S$9&lt;=$B$9),LOOKUP(S$9,$A$12:$A$111,$B$12:$B$111),IF(AND($I76=-1,T$9=$Q75),"",IF($I76=-1,T75,IF(AND($I76=1,R$9=$Q75),$K76,IF($I76=1,S75,""))))))))</f>
        <v>3</v>
      </c>
      <c r="T76">
        <f ca="1">IF($E75="","",IF($G76="",T75,IF(AND($N76=1,T$9&gt;$B$9),"",IF(AND($N76=1,T$9&lt;=$B$9),LOOKUP(T$9,$A$12:$A$111,$B$12:$B$111),IF(AND($I76=-1,U$9=$Q75),"",IF($I76=-1,U75,IF(AND($I76=1,S$9=$Q75),$K76,IF($I76=1,T75,""))))))))</f>
        <v>5</v>
      </c>
      <c r="U76">
        <f ca="1">IF($E75="","",IF($G76="",U75,IF(AND($N76=1,U$9&gt;$B$9),"",IF(AND($N76=1,U$9&lt;=$B$9),LOOKUP(U$9,$A$12:$A$111,$B$12:$B$111),IF(AND($I76=-1,V$9=$Q75),"",IF($I76=-1,V75,IF(AND($I76=1,T$9=$Q75),$K76,IF($I76=1,U75,""))))))))</f>
        <v>7</v>
      </c>
      <c r="V76" t="str">
        <f ca="1">IF($E75="","",IF($G76="",V75,IF(AND($N76=1,V$9&gt;$B$9),"",IF(AND($N76=1,V$9&lt;=$B$9),LOOKUP(V$9,$A$12:$A$111,$B$12:$B$111),IF(AND($I76=-1,W$9=$Q75),"",IF($I76=-1,W75,IF(AND($I76=1,U$9=$Q75),$K76,IF($I76=1,V75,""))))))))</f>
        <v/>
      </c>
      <c r="W76" t="str">
        <f ca="1">IF($E75="","",IF($G76="",W75,IF(AND($N76=1,W$9&gt;$B$9),"",IF(AND($N76=1,W$9&lt;=$B$9),LOOKUP(W$9,$A$12:$A$111,$B$12:$B$111),IF(AND($I76=-1,X$9=$Q75),"",IF($I76=-1,X75,IF(AND($I76=1,V$9=$Q75),$K76,IF($I76=1,W75,""))))))))</f>
        <v/>
      </c>
      <c r="X76" t="str">
        <f ca="1">IF($E75="","",IF($G76="",X75,IF(AND($N76=1,X$9&gt;$B$9),"",IF(AND($N76=1,X$9&lt;=$B$9),LOOKUP(X$9,$A$12:$A$111,$B$12:$B$111),IF(AND($I76=-1,Y$9=$Q75),"",IF($I76=-1,Y75,IF(AND($I76=1,W$9=$Q75),$K76,IF($I76=1,X75,""))))))))</f>
        <v/>
      </c>
      <c r="Y76" t="str">
        <f ca="1">IF($E75="","",IF($G76="",Y75,IF(AND($N76=1,Y$9&gt;$B$9),"",IF(AND($N76=1,Y$9&lt;=$B$9),LOOKUP(Y$9,$A$12:$A$111,$B$12:$B$111),IF(AND($I76=-1,Z$9=$Q75),"",IF($I76=-1,Z75,IF(AND($I76=1,X$9=$Q75),$K76,IF($I76=1,Y75,""))))))))</f>
        <v/>
      </c>
      <c r="Z76" t="str">
        <f ca="1">IF($E75="","",IF($G76="",Z75,IF(AND($N76=1,Z$9&gt;$B$9),"",IF(AND($N76=1,Z$9&lt;=$B$9),LOOKUP(Z$9,$A$12:$A$111,$B$12:$B$111),IF(AND($I76=-1,AA$9=$Q75),"",IF($I76=-1,AA75,IF(AND($I76=1,Y$9=$Q75),$K76,IF($I76=1,Z75,""))))))))</f>
        <v/>
      </c>
      <c r="AA76" t="str">
        <f ca="1">IF($E75="","",IF($G76="",AA75,IF(AND($N76=1,AA$9&gt;$B$9),"",IF(AND($N76=1,AA$9&lt;=$B$9),LOOKUP(AA$9,$A$12:$A$111,$B$12:$B$111),IF(AND($I76=-1,AB$9=$Q75),"",IF($I76=-1,AB75,IF(AND($I76=1,Z$9=$Q75),$K76,IF($I76=1,AA75,""))))))))</f>
        <v/>
      </c>
      <c r="AB76" t="str">
        <f ca="1">IF($E75="","",IF($G76="",AB75,IF(AND($N76=1,AB$9&gt;$B$9),"",IF(AND($N76=1,AB$9&lt;=$B$9),LOOKUP(AB$9,$A$12:$A$111,$B$12:$B$111),IF(AND($I76=-1,AC$9=$Q75),"",IF($I76=-1,AC75,IF(AND($I76=1,AA$9=$Q75),$K76,IF($I76=1,AB75,""))))))))</f>
        <v/>
      </c>
      <c r="AC76" t="str">
        <f ca="1">IF($E75="","",IF($G76="",AC75,IF(AND($N76=1,AC$9&gt;$B$9),"",IF(AND($N76=1,AC$9&lt;=$B$9),LOOKUP(AC$9,$A$12:$A$111,$B$12:$B$111),IF(AND($I76=-1,AD$9=$Q75),"",IF($I76=-1,AD75,IF(AND($I76=1,AB$9=$Q75),$K76,IF($I76=1,AC75,""))))))))</f>
        <v/>
      </c>
      <c r="AD76" t="str">
        <f ca="1">IF($E75="","",IF($G76="",AD75,IF(AND($N76=1,AD$9&gt;$B$9),"",IF(AND($N76=1,AD$9&lt;=$B$9),LOOKUP(AD$9,$A$12:$A$111,$B$12:$B$111),IF(AND($I76=-1,AE$9=$Q75),"",IF($I76=-1,AE75,IF(AND($I76=1,AC$9=$Q75),$K76,IF($I76=1,AD75,""))))))))</f>
        <v/>
      </c>
      <c r="AE76" t="str">
        <f ca="1">IF($E75="","",IF($G76="",AE75,IF(AND($N76=1,AE$9&gt;$B$9),"",IF(AND($N76=1,AE$9&lt;=$B$9),LOOKUP(AE$9,$A$12:$A$111,$B$12:$B$111),IF(AND($I76=-1,AF$9=$Q75),"",IF($I76=-1,AF75,IF(AND($I76=1,AD$9=$Q75),$K76,IF($I76=1,AE75,""))))))))</f>
        <v/>
      </c>
      <c r="AF76" t="str">
        <f ca="1">IF($E75="","",IF($G76="",AF75,IF(AND($N76=1,AF$9&gt;$B$9),"",IF(AND($N76=1,AF$9&lt;=$B$9),LOOKUP(AF$9,$A$12:$A$111,$B$12:$B$111),IF(AND($I76=-1,AG$9=$Q75),"",IF($I76=-1,AG75,IF(AND($I76=1,AE$9=$Q75),$K76,IF($I76=1,AF75,""))))))))</f>
        <v/>
      </c>
      <c r="AG76" t="str">
        <f ca="1">IF($E75="","",IF($G76="",AG75,IF(AND($N76=1,AG$9&gt;$B$9),"",IF(AND($N76=1,AG$9&lt;=$B$9),LOOKUP(AG$9,$A$12:$A$111,$B$12:$B$111),IF(AND($I76=-1,AH$9=$Q75),"",IF($I76=-1,AH75,IF(AND($I76=1,AF$9=$Q75),$K76,IF($I76=1,AG75,""))))))))</f>
        <v/>
      </c>
      <c r="AH76" t="str">
        <f ca="1">IF($E75="","",IF($G76="",AH75,IF(AND($N76=1,AH$9&gt;$B$9),"",IF(AND($N76=1,AH$9&lt;=$B$9),LOOKUP(AH$9,$A$12:$A$111,$B$12:$B$111),IF(AND($I76=-1,AI$9=$Q75),"",IF($I76=-1,AI75,IF(AND($I76=1,AG$9=$Q75),$K76,IF($I76=1,AH75,""))))))))</f>
        <v/>
      </c>
      <c r="AI76" t="str">
        <f ca="1">IF($E75="","",IF($G76="",AI75,IF(AND($N76=1,AI$9&gt;$B$9),"",IF(AND($N76=1,AI$9&lt;=$B$9),LOOKUP(AI$9,$A$12:$A$111,$B$12:$B$111),IF(AND($I76=-1,AJ$9=$Q75),"",IF($I76=-1,AJ75,IF(AND($I76=1,AH$9=$Q75),$K76,IF($I76=1,AI75,""))))))))</f>
        <v/>
      </c>
      <c r="AJ76" t="str">
        <f ca="1">IF($E75="","",IF($G76="",AJ75,IF(AND($N76=1,AJ$9&gt;$B$9),"",IF(AND($N76=1,AJ$9&lt;=$B$9),LOOKUP(AJ$9,$A$12:$A$111,$B$12:$B$111),IF(AND($I76=-1,AK$9=$Q75),"",IF($I76=-1,AK75,IF(AND($I76=1,AI$9=$Q75),$K76,IF($I76=1,AJ75,""))))))))</f>
        <v/>
      </c>
      <c r="AK76" t="str">
        <f ca="1">IF($E75="","",IF($G76="",AK75,IF(AND($N76=1,AK$9&gt;$B$9),"",IF(AND($N76=1,AK$9&lt;=$B$9),LOOKUP(AK$9,$A$12:$A$111,$B$12:$B$111),IF(AND($I76=-1,AL$9=$Q75),"",IF($I76=-1,AL75,IF(AND($I76=1,AJ$9=$Q75),$K76,IF($I76=1,AK75,""))))))))</f>
        <v/>
      </c>
      <c r="AL76" t="str">
        <f ca="1">IF($E75="","",IF($G76="",AL75,IF(AND($N76=1,AL$9&gt;$B$9),"",IF(AND($N76=1,AL$9&lt;=$B$9),LOOKUP(AL$9,$A$12:$A$111,$B$12:$B$111),IF(AND($I76=-1,AM$9=$Q75),"",IF($I76=-1,AM75,IF(AND($I76=1,AK$9=$Q75),$K76,IF($I76=1,AL75,""))))))))</f>
        <v/>
      </c>
      <c r="AM76" t="str">
        <f ca="1">IF($E75="","",IF($G76="",AM75,IF(AND($N76=1,AM$9&gt;$B$9),"",IF(AND($N76=1,AM$9&lt;=$B$9),LOOKUP(AM$9,$A$12:$A$111,$B$12:$B$111),IF(AND($I76=-1,AN$9=$Q75),"",IF($I76=-1,AN75,IF(AND($I76=1,AL$9=$Q75),$K76,IF($I76=1,AM75,""))))))))</f>
        <v/>
      </c>
      <c r="AN76" t="str">
        <f ca="1">IF($E75="","",IF($G76="",AN75,IF(AND($N76=1,AN$9&gt;$B$9),"",IF(AND($N76=1,AN$9&lt;=$B$9),LOOKUP(AN$9,$A$12:$A$111,$B$12:$B$111),IF(AND($I76=-1,AO$9=$Q75),"",IF($I76=-1,AO75,IF(AND($I76=1,AM$9=$Q75),$K76,IF($I76=1,AN75,""))))))))</f>
        <v/>
      </c>
      <c r="AO76" t="str">
        <f ca="1">IF($E75="","",IF($G76="",AO75,IF(AND($N76=1,AO$9&gt;$B$9),"",IF(AND($N76=1,AO$9&lt;=$B$9),LOOKUP(AO$9,$A$12:$A$111,$B$12:$B$111),IF(AND($I76=-1,AP$9=$Q75),"",IF($I76=-1,AP75,IF(AND($I76=1,AN$9=$Q75),$K76,IF($I76=1,AO75,""))))))))</f>
        <v/>
      </c>
      <c r="AP76" t="str">
        <f ca="1">IF($E75="","",IF($G76="",AP75,IF(AND($N76=1,AP$9&gt;$B$9),"",IF(AND($N76=1,AP$9&lt;=$B$9),LOOKUP(AP$9,$A$12:$A$111,$B$12:$B$111),IF(AND($I76=-1,AQ$9=$Q75),"",IF($I76=-1,AQ75,IF(AND($I76=1,AO$9=$Q75),$K76,IF($I76=1,AP75,""))))))))</f>
        <v/>
      </c>
      <c r="AQ76" t="str">
        <f ca="1">IF($E75="","",IF($G76="",AQ75,IF(AND($N76=1,AQ$9&gt;$B$9),"",IF(AND($N76=1,AQ$9&lt;=$B$9),LOOKUP(AQ$9,$A$12:$A$111,$B$12:$B$111),IF(AND($I76=-1,AR$9=$Q75),"",IF($I76=-1,AR75,IF(AND($I76=1,AP$9=$Q75),$K76,IF($I76=1,AQ75,""))))))))</f>
        <v/>
      </c>
      <c r="AR76" t="str">
        <f ca="1">IF($E75="","",IF($G76="",AR75,IF(AND($N76=1,AR$9&gt;$B$9),"",IF(AND($N76=1,AR$9&lt;=$B$9),LOOKUP(AR$9,$A$12:$A$111,$B$12:$B$111),IF(AND($I76=-1,AS$9=$Q75),"",IF($I76=-1,AS75,IF(AND($I76=1,AQ$9=$Q75),$K76,IF($I76=1,AR75,""))))))))</f>
        <v/>
      </c>
      <c r="AS76" t="str">
        <f ca="1">IF($E75="","",IF($G76="",AS75,IF(AND($N76=1,AS$9&gt;$B$9),"",IF(AND($N76=1,AS$9&lt;=$B$9),LOOKUP(AS$9,$A$12:$A$111,$B$12:$B$111),IF(AND($I76=-1,AT$9=$Q75),"",IF($I76=-1,AT75,IF(AND($I76=1,AR$9=$Q75),$K76,IF($I76=1,AS75,""))))))))</f>
        <v/>
      </c>
      <c r="AT76" t="str">
        <f ca="1">IF($E75="","",IF($G76="",AT75,IF(AND($N76=1,AT$9&gt;$B$9),"",IF(AND($N76=1,AT$9&lt;=$B$9),LOOKUP(AT$9,$A$12:$A$111,$B$12:$B$111),IF(AND($I76=-1,AU$9=$Q75),"",IF($I76=-1,AU75,IF(AND($I76=1,AS$9=$Q75),$K76,IF($I76=1,AT75,""))))))))</f>
        <v/>
      </c>
      <c r="AU76" t="str">
        <f ca="1">IF($E75="","",IF($G76="",AU75,IF(AND($N76=1,AU$9&gt;$B$9),"",IF(AND($N76=1,AU$9&lt;=$B$9),LOOKUP(AU$9,$A$12:$A$111,$B$12:$B$111),IF(AND($I76=-1,AV$9=$Q75),"",IF($I76=-1,AV75,IF(AND($I76=1,AT$9=$Q75),$K76,IF($I76=1,AU75,""))))))))</f>
        <v/>
      </c>
      <c r="AV76" t="str">
        <f ca="1">IF($E75="","",IF($G76="",AV75,IF(AND($N76=1,AV$9&gt;$B$9),"",IF(AND($N76=1,AV$9&lt;=$B$9),LOOKUP(AV$9,$A$12:$A$111,$B$12:$B$111),IF(AND($I76=-1,AW$9=$Q75),"",IF($I76=-1,AW75,IF(AND($I76=1,AU$9=$Q75),$K76,IF($I76=1,AV75,""))))))))</f>
        <v/>
      </c>
      <c r="AW76" t="str">
        <f ca="1">IF($E75="","",IF($G76="",AW75,IF(AND($N76=1,AW$9&gt;$B$9),"",IF(AND($N76=1,AW$9&lt;=$B$9),LOOKUP(AW$9,$A$12:$A$111,$B$12:$B$111),IF(AND($I76=-1,AX$9=$Q75),"",IF($I76=-1,AX75,IF(AND($I76=1,AV$9=$Q75),$K76,IF($I76=1,AW75,""))))))))</f>
        <v/>
      </c>
      <c r="AX76" t="str">
        <f ca="1">IF($E75="","",IF($G76="",AX75,IF(AND($N76=1,AX$9&gt;$B$9),"",IF(AND($N76=1,AX$9&lt;=$B$9),LOOKUP(AX$9,$A$12:$A$111,$B$12:$B$111),IF(AND($I76=-1,AY$9=$Q75),"",IF($I76=-1,AY75,IF(AND($I76=1,AW$9=$Q75),$K76,IF($I76=1,AX75,""))))))))</f>
        <v/>
      </c>
      <c r="AY76" t="str">
        <f ca="1">IF($E75="","",IF($G76="",AY75,IF(AND($N76=1,AY$9&gt;$B$9),"",IF(AND($N76=1,AY$9&lt;=$B$9),LOOKUP(AY$9,$A$12:$A$111,$B$12:$B$111),IF(AND($I76=-1,AZ$9=$Q75),"",IF($I76=-1,AZ75,IF(AND($I76=1,AX$9=$Q75),$K76,IF($I76=1,AY75,""))))))))</f>
        <v/>
      </c>
      <c r="AZ76" t="str">
        <f ca="1">IF($E75="","",IF($G76="",AZ75,IF(AND($N76=1,AZ$9&gt;$B$9),"",IF(AND($N76=1,AZ$9&lt;=$B$9),LOOKUP(AZ$9,$A$12:$A$111,$B$12:$B$111),IF(AND($I76=-1,BA$9=$Q75),"",IF($I76=-1,BA75,IF(AND($I76=1,AY$9=$Q75),$K76,IF($I76=1,AZ75,""))))))))</f>
        <v/>
      </c>
      <c r="BA76" t="str">
        <f ca="1">IF($E75="","",IF($G76="",BA75,IF(AND($N76=1,BA$9&gt;$B$9),"",IF(AND($N76=1,BA$9&lt;=$B$9),LOOKUP(BA$9,$A$12:$A$111,$B$12:$B$111),IF(AND($I76=-1,BB$9=$Q75),"",IF($I76=-1,BB75,IF(AND($I76=1,AZ$9=$Q75),$K76,IF($I76=1,BA75,""))))))))</f>
        <v/>
      </c>
      <c r="BB76" t="str">
        <f ca="1">IF($E75="","",IF($G76="",BB75,IF(AND($N76=1,BB$9&gt;$B$9),"",IF(AND($N76=1,BB$9&lt;=$B$9),LOOKUP(BB$9,$A$12:$A$111,$B$12:$B$111),IF(AND($I76=-1,BC$9=$Q75),"",IF($I76=-1,BC75,IF(AND($I76=1,BA$9=$Q75),$K76,IF($I76=1,BB75,""))))))))</f>
        <v/>
      </c>
      <c r="BC76" t="str">
        <f ca="1">IF($E75="","",IF($G76="",BC75,IF(AND($N76=1,BC$9&gt;$B$9),"",IF(AND($N76=1,BC$9&lt;=$B$9),LOOKUP(BC$9,$A$12:$A$111,$B$12:$B$111),IF(AND($I76=-1,BD$9=$Q75),"",IF($I76=-1,BD75,IF(AND($I76=1,BB$9=$Q75),$K76,IF($I76=1,BC75,""))))))))</f>
        <v/>
      </c>
      <c r="BD76" t="str">
        <f ca="1">IF($E75="","",IF($G76="",BD75,IF(AND($N76=1,BD$9&gt;$B$9),"",IF(AND($N76=1,BD$9&lt;=$B$9),LOOKUP(BD$9,$A$12:$A$111,$B$12:$B$111),IF(AND($I76=-1,BE$9=$Q75),"",IF($I76=-1,BE75,IF(AND($I76=1,BC$9=$Q75),$K76,IF($I76=1,BD75,""))))))))</f>
        <v/>
      </c>
      <c r="BE76" t="str">
        <f ca="1">IF($E75="","",IF($G76="",BE75,IF(AND($N76=1,BE$9&gt;$B$9),"",IF(AND($N76=1,BE$9&lt;=$B$9),LOOKUP(BE$9,$A$12:$A$111,$B$12:$B$111),IF(AND($I76=-1,BF$9=$Q75),"",IF($I76=-1,BF75,IF(AND($I76=1,BD$9=$Q75),$K76,IF($I76=1,BE75,""))))))))</f>
        <v/>
      </c>
      <c r="BF76" t="str">
        <f ca="1">IF($E75="","",IF($G76="",BF75,IF(AND($N76=1,BF$9&gt;$B$9),"",IF(AND($N76=1,BF$9&lt;=$B$9),LOOKUP(BF$9,$A$12:$A$111,$B$12:$B$111),IF(AND($I76=-1,BG$9=$Q75),"",IF($I76=-1,BG75,IF(AND($I76=1,BE$9=$Q75),$K76,IF($I76=1,BF75,""))))))))</f>
        <v/>
      </c>
      <c r="BG76" t="str">
        <f ca="1">IF($E75="","",IF($G76="",BG75,IF(AND($N76=1,BG$9&gt;$B$9),"",IF(AND($N76=1,BG$9&lt;=$B$9),LOOKUP(BG$9,$A$12:$A$111,$B$12:$B$111),IF(AND($I76=-1,BH$9=$Q75),"",IF($I76=-1,BH75,IF(AND($I76=1,BF$9=$Q75),$K76,IF($I76=1,BG75,""))))))))</f>
        <v/>
      </c>
      <c r="BH76" t="str">
        <f ca="1">IF($E75="","",IF($G76="",BH75,IF(AND($N76=1,BH$9&gt;$B$9),"",IF(AND($N76=1,BH$9&lt;=$B$9),LOOKUP(BH$9,$A$12:$A$111,$B$12:$B$111),IF(AND($I76=-1,BI$9=$Q75),"",IF($I76=-1,BI75,IF(AND($I76=1,BG$9=$Q75),$K76,IF($I76=1,BH75,""))))))))</f>
        <v/>
      </c>
      <c r="BI76" t="str">
        <f ca="1">IF($E75="","",IF($G76="",BI75,IF(AND($N76=1,BI$9&gt;$B$9),"",IF(AND($N76=1,BI$9&lt;=$B$9),LOOKUP(BI$9,$A$12:$A$111,$B$12:$B$111),IF(AND($I76=-1,BJ$9=$Q75),"",IF($I76=-1,BJ75,IF(AND($I76=1,BH$9=$Q75),$K76,IF($I76=1,BI75,""))))))))</f>
        <v/>
      </c>
      <c r="BJ76" t="str">
        <f ca="1">IF($E75="","",IF($G76="",BJ75,IF(AND($N76=1,BJ$9&gt;$B$9),"",IF(AND($N76=1,BJ$9&lt;=$B$9),LOOKUP(BJ$9,$A$12:$A$111,$B$12:$B$111),IF(AND($I76=-1,BK$9=$Q75),"",IF($I76=-1,BK75,IF(AND($I76=1,BI$9=$Q75),$K76,IF($I76=1,BJ75,""))))))))</f>
        <v/>
      </c>
      <c r="BK76" t="str">
        <f ca="1">IF($E75="","",IF($G76="",BK75,IF(AND($N76=1,BK$9&gt;$B$9),"",IF(AND($N76=1,BK$9&lt;=$B$9),LOOKUP(BK$9,$A$12:$A$111,$B$12:$B$111),IF(AND($I76=-1,BL$9=$Q75),"",IF($I76=-1,BL75,IF(AND($I76=1,BJ$9=$Q75),$K76,IF($I76=1,BK75,""))))))))</f>
        <v/>
      </c>
      <c r="BL76" t="str">
        <f ca="1">IF($E75="","",IF($G76="",BL75,IF(AND($N76=1,BL$9&gt;$B$9),"",IF(AND($N76=1,BL$9&lt;=$B$9),LOOKUP(BL$9,$A$12:$A$111,$B$12:$B$111),IF(AND($I76=-1,BM$9=$Q75),"",IF($I76=-1,BM75,IF(AND($I76=1,BK$9=$Q75),$K76,IF($I76=1,BL75,""))))))))</f>
        <v/>
      </c>
      <c r="BM76" t="str">
        <f ca="1">IF($E75="","",IF($G76="",BM75,IF(AND($N76=1,BM$9&gt;$B$9),"",IF(AND($N76=1,BM$9&lt;=$B$9),LOOKUP(BM$9,$A$12:$A$111,$B$12:$B$111),IF(AND($I76=-1,BN$9=$Q75),"",IF($I76=-1,BN75,IF(AND($I76=1,BL$9=$Q75),$K76,IF($I76=1,BM75,""))))))))</f>
        <v/>
      </c>
      <c r="BN76" t="str">
        <f ca="1">IF($E75="","",IF($G76="",BN75,IF(AND($N76=1,BN$9&gt;$B$9),"",IF(AND($N76=1,BN$9&lt;=$B$9),LOOKUP(BN$9,$A$12:$A$111,$B$12:$B$111),IF(AND($I76=-1,BO$9=$Q75),"",IF($I76=-1,BO75,IF(AND($I76=1,BM$9=$Q75),$K76,IF($I76=1,BN75,""))))))))</f>
        <v/>
      </c>
      <c r="BO76">
        <f ca="1">IF($E75="","",IF($G76="",BO75,IF(AND($N76=1,BO$9&gt;$B$9),"",IF(AND($N76=1,BO$9&lt;=$B$9),LOOKUP(BO$9,$A$12:$A$111,$B$12:$B$111),IF(AND($I76=-1,BP$9=$Q75),"",IF($I76=-1,BP75,IF(AND($I76=1,BN$9=$Q75),$K76,IF($I76=1,BO75,""))))))))</f>
        <v>0</v>
      </c>
    </row>
    <row r="77" spans="4:67" x14ac:dyDescent="0.25">
      <c r="D77" s="4">
        <v>67</v>
      </c>
      <c r="E77" s="1">
        <f t="shared" ca="1" si="7"/>
        <v>25</v>
      </c>
      <c r="G77" t="str">
        <f ca="1">IF(E76="","",IF($B$3=Refs!$B$17,RevLab!F77,IF(AND(B$3="Last",H76="Zero"),G76,IF(B$3="Last",H76,IF(B$3="2nd last","",IF(AND(B$3="Opposite",H76="Zero"),G76,IF(AND(B$3="Opposite",H76="Red"),"Black",IF(AND(B$3="Opposite",H76="Black"),"Red",IF(AND(B$3="Opposite",H76="Odd"),"Even",IF(AND(B$3="Opposite",H76="Even"),"Odd",IF(AND(B$3="Opposite",H76="High"),"Low",IF(AND(B$3="Opposite",H76="Low"),"High",IF(COUNTIF(Refs!$E$5:$I$6,B$3)=1,RevLab!B$3,"")))))))))))))</f>
        <v>Low</v>
      </c>
      <c r="H77" t="str">
        <f ca="1">IF(E77="","",IF(B$2="Red/Black",LOOKUP(E77,Refs!D:D,Refs!F:F),IF(B$2="High/Low",LOOKUP(E77,Refs!D:D,Refs!H:H),IF(B$2="Odd/Even",LOOKUP(E77,Refs!D:D,Refs!J:J),""))))</f>
        <v>High</v>
      </c>
      <c r="I77">
        <f t="shared" ca="1" si="8"/>
        <v>-1</v>
      </c>
      <c r="J77">
        <f ca="1">IF(E76="","",IF(G77="","",IF(AND(Q76&gt;1,O76+P76&gt;=$B$4),$B$4,IF(Q76=1,O76,O76+P76))))</f>
        <v>9</v>
      </c>
      <c r="K77">
        <f t="shared" ca="1" si="9"/>
        <v>-9</v>
      </c>
      <c r="L77">
        <f t="shared" ref="L77:L140" ca="1" si="10">IF(E77="","",IF(G77="",L76,K77+L76))</f>
        <v>-58</v>
      </c>
      <c r="M77">
        <f t="shared" ref="M77:M140" ca="1" si="11">IF(E77="","",IF(L77&gt;M76,L77,M76))</f>
        <v>14</v>
      </c>
      <c r="N77">
        <f ca="1">IF(E76="","",IF(OR(AND($A$6="Yes",$M77&gt;$M76),AND($A$8="Yes",$O76+$P76&gt;=$B$4),AND($Q76&lt;=2,$I77=-1)),1,0))</f>
        <v>0</v>
      </c>
      <c r="O77">
        <f ca="1">IF(E77="","",R77)</f>
        <v>3</v>
      </c>
      <c r="P77">
        <f ca="1">IF(E77="","",MAX(R77:DM77))</f>
        <v>5</v>
      </c>
      <c r="Q77" s="2">
        <f ca="1">IF(E77="","",COUNTIF(R77:DM77,"&gt;0"))</f>
        <v>2</v>
      </c>
      <c r="R77" s="4">
        <f ca="1">IF(E76="","",IF($G77="",R76,IF($N77=1,LOOKUP(R$9,$A$12:$A$111,$B$12:$B$111),IF(AND($I77=-1,S$9=$Q76),"",IF($I77=-1,S76,IF($I77=1,R76))))))</f>
        <v>3</v>
      </c>
      <c r="S77">
        <f ca="1">IF($E76="","",IF($G77="",S76,IF(AND($N77=1,S$9&gt;$B$9),"",IF(AND($N77=1,S$9&lt;=$B$9),LOOKUP(S$9,$A$12:$A$111,$B$12:$B$111),IF(AND($I77=-1,T$9=$Q76),"",IF($I77=-1,T76,IF(AND($I77=1,R$9=$Q76),$K77,IF($I77=1,S76,""))))))))</f>
        <v>5</v>
      </c>
      <c r="T77" t="str">
        <f ca="1">IF($E76="","",IF($G77="",T76,IF(AND($N77=1,T$9&gt;$B$9),"",IF(AND($N77=1,T$9&lt;=$B$9),LOOKUP(T$9,$A$12:$A$111,$B$12:$B$111),IF(AND($I77=-1,U$9=$Q76),"",IF($I77=-1,U76,IF(AND($I77=1,S$9=$Q76),$K77,IF($I77=1,T76,""))))))))</f>
        <v/>
      </c>
      <c r="U77" t="str">
        <f ca="1">IF($E76="","",IF($G77="",U76,IF(AND($N77=1,U$9&gt;$B$9),"",IF(AND($N77=1,U$9&lt;=$B$9),LOOKUP(U$9,$A$12:$A$111,$B$12:$B$111),IF(AND($I77=-1,V$9=$Q76),"",IF($I77=-1,V76,IF(AND($I77=1,T$9=$Q76),$K77,IF($I77=1,U76,""))))))))</f>
        <v/>
      </c>
      <c r="V77" t="str">
        <f ca="1">IF($E76="","",IF($G77="",V76,IF(AND($N77=1,V$9&gt;$B$9),"",IF(AND($N77=1,V$9&lt;=$B$9),LOOKUP(V$9,$A$12:$A$111,$B$12:$B$111),IF(AND($I77=-1,W$9=$Q76),"",IF($I77=-1,W76,IF(AND($I77=1,U$9=$Q76),$K77,IF($I77=1,V76,""))))))))</f>
        <v/>
      </c>
      <c r="W77" t="str">
        <f ca="1">IF($E76="","",IF($G77="",W76,IF(AND($N77=1,W$9&gt;$B$9),"",IF(AND($N77=1,W$9&lt;=$B$9),LOOKUP(W$9,$A$12:$A$111,$B$12:$B$111),IF(AND($I77=-1,X$9=$Q76),"",IF($I77=-1,X76,IF(AND($I77=1,V$9=$Q76),$K77,IF($I77=1,W76,""))))))))</f>
        <v/>
      </c>
      <c r="X77" t="str">
        <f ca="1">IF($E76="","",IF($G77="",X76,IF(AND($N77=1,X$9&gt;$B$9),"",IF(AND($N77=1,X$9&lt;=$B$9),LOOKUP(X$9,$A$12:$A$111,$B$12:$B$111),IF(AND($I77=-1,Y$9=$Q76),"",IF($I77=-1,Y76,IF(AND($I77=1,W$9=$Q76),$K77,IF($I77=1,X76,""))))))))</f>
        <v/>
      </c>
      <c r="Y77" t="str">
        <f ca="1">IF($E76="","",IF($G77="",Y76,IF(AND($N77=1,Y$9&gt;$B$9),"",IF(AND($N77=1,Y$9&lt;=$B$9),LOOKUP(Y$9,$A$12:$A$111,$B$12:$B$111),IF(AND($I77=-1,Z$9=$Q76),"",IF($I77=-1,Z76,IF(AND($I77=1,X$9=$Q76),$K77,IF($I77=1,Y76,""))))))))</f>
        <v/>
      </c>
      <c r="Z77" t="str">
        <f ca="1">IF($E76="","",IF($G77="",Z76,IF(AND($N77=1,Z$9&gt;$B$9),"",IF(AND($N77=1,Z$9&lt;=$B$9),LOOKUP(Z$9,$A$12:$A$111,$B$12:$B$111),IF(AND($I77=-1,AA$9=$Q76),"",IF($I77=-1,AA76,IF(AND($I77=1,Y$9=$Q76),$K77,IF($I77=1,Z76,""))))))))</f>
        <v/>
      </c>
      <c r="AA77" t="str">
        <f ca="1">IF($E76="","",IF($G77="",AA76,IF(AND($N77=1,AA$9&gt;$B$9),"",IF(AND($N77=1,AA$9&lt;=$B$9),LOOKUP(AA$9,$A$12:$A$111,$B$12:$B$111),IF(AND($I77=-1,AB$9=$Q76),"",IF($I77=-1,AB76,IF(AND($I77=1,Z$9=$Q76),$K77,IF($I77=1,AA76,""))))))))</f>
        <v/>
      </c>
      <c r="AB77" t="str">
        <f ca="1">IF($E76="","",IF($G77="",AB76,IF(AND($N77=1,AB$9&gt;$B$9),"",IF(AND($N77=1,AB$9&lt;=$B$9),LOOKUP(AB$9,$A$12:$A$111,$B$12:$B$111),IF(AND($I77=-1,AC$9=$Q76),"",IF($I77=-1,AC76,IF(AND($I77=1,AA$9=$Q76),$K77,IF($I77=1,AB76,""))))))))</f>
        <v/>
      </c>
      <c r="AC77" t="str">
        <f ca="1">IF($E76="","",IF($G77="",AC76,IF(AND($N77=1,AC$9&gt;$B$9),"",IF(AND($N77=1,AC$9&lt;=$B$9),LOOKUP(AC$9,$A$12:$A$111,$B$12:$B$111),IF(AND($I77=-1,AD$9=$Q76),"",IF($I77=-1,AD76,IF(AND($I77=1,AB$9=$Q76),$K77,IF($I77=1,AC76,""))))))))</f>
        <v/>
      </c>
      <c r="AD77" t="str">
        <f ca="1">IF($E76="","",IF($G77="",AD76,IF(AND($N77=1,AD$9&gt;$B$9),"",IF(AND($N77=1,AD$9&lt;=$B$9),LOOKUP(AD$9,$A$12:$A$111,$B$12:$B$111),IF(AND($I77=-1,AE$9=$Q76),"",IF($I77=-1,AE76,IF(AND($I77=1,AC$9=$Q76),$K77,IF($I77=1,AD76,""))))))))</f>
        <v/>
      </c>
      <c r="AE77" t="str">
        <f ca="1">IF($E76="","",IF($G77="",AE76,IF(AND($N77=1,AE$9&gt;$B$9),"",IF(AND($N77=1,AE$9&lt;=$B$9),LOOKUP(AE$9,$A$12:$A$111,$B$12:$B$111),IF(AND($I77=-1,AF$9=$Q76),"",IF($I77=-1,AF76,IF(AND($I77=1,AD$9=$Q76),$K77,IF($I77=1,AE76,""))))))))</f>
        <v/>
      </c>
      <c r="AF77" t="str">
        <f ca="1">IF($E76="","",IF($G77="",AF76,IF(AND($N77=1,AF$9&gt;$B$9),"",IF(AND($N77=1,AF$9&lt;=$B$9),LOOKUP(AF$9,$A$12:$A$111,$B$12:$B$111),IF(AND($I77=-1,AG$9=$Q76),"",IF($I77=-1,AG76,IF(AND($I77=1,AE$9=$Q76),$K77,IF($I77=1,AF76,""))))))))</f>
        <v/>
      </c>
      <c r="AG77" t="str">
        <f ca="1">IF($E76="","",IF($G77="",AG76,IF(AND($N77=1,AG$9&gt;$B$9),"",IF(AND($N77=1,AG$9&lt;=$B$9),LOOKUP(AG$9,$A$12:$A$111,$B$12:$B$111),IF(AND($I77=-1,AH$9=$Q76),"",IF($I77=-1,AH76,IF(AND($I77=1,AF$9=$Q76),$K77,IF($I77=1,AG76,""))))))))</f>
        <v/>
      </c>
      <c r="AH77" t="str">
        <f ca="1">IF($E76="","",IF($G77="",AH76,IF(AND($N77=1,AH$9&gt;$B$9),"",IF(AND($N77=1,AH$9&lt;=$B$9),LOOKUP(AH$9,$A$12:$A$111,$B$12:$B$111),IF(AND($I77=-1,AI$9=$Q76),"",IF($I77=-1,AI76,IF(AND($I77=1,AG$9=$Q76),$K77,IF($I77=1,AH76,""))))))))</f>
        <v/>
      </c>
      <c r="AI77" t="str">
        <f ca="1">IF($E76="","",IF($G77="",AI76,IF(AND($N77=1,AI$9&gt;$B$9),"",IF(AND($N77=1,AI$9&lt;=$B$9),LOOKUP(AI$9,$A$12:$A$111,$B$12:$B$111),IF(AND($I77=-1,AJ$9=$Q76),"",IF($I77=-1,AJ76,IF(AND($I77=1,AH$9=$Q76),$K77,IF($I77=1,AI76,""))))))))</f>
        <v/>
      </c>
      <c r="AJ77" t="str">
        <f ca="1">IF($E76="","",IF($G77="",AJ76,IF(AND($N77=1,AJ$9&gt;$B$9),"",IF(AND($N77=1,AJ$9&lt;=$B$9),LOOKUP(AJ$9,$A$12:$A$111,$B$12:$B$111),IF(AND($I77=-1,AK$9=$Q76),"",IF($I77=-1,AK76,IF(AND($I77=1,AI$9=$Q76),$K77,IF($I77=1,AJ76,""))))))))</f>
        <v/>
      </c>
      <c r="AK77" t="str">
        <f ca="1">IF($E76="","",IF($G77="",AK76,IF(AND($N77=1,AK$9&gt;$B$9),"",IF(AND($N77=1,AK$9&lt;=$B$9),LOOKUP(AK$9,$A$12:$A$111,$B$12:$B$111),IF(AND($I77=-1,AL$9=$Q76),"",IF($I77=-1,AL76,IF(AND($I77=1,AJ$9=$Q76),$K77,IF($I77=1,AK76,""))))))))</f>
        <v/>
      </c>
      <c r="AL77" t="str">
        <f ca="1">IF($E76="","",IF($G77="",AL76,IF(AND($N77=1,AL$9&gt;$B$9),"",IF(AND($N77=1,AL$9&lt;=$B$9),LOOKUP(AL$9,$A$12:$A$111,$B$12:$B$111),IF(AND($I77=-1,AM$9=$Q76),"",IF($I77=-1,AM76,IF(AND($I77=1,AK$9=$Q76),$K77,IF($I77=1,AL76,""))))))))</f>
        <v/>
      </c>
      <c r="AM77" t="str">
        <f ca="1">IF($E76="","",IF($G77="",AM76,IF(AND($N77=1,AM$9&gt;$B$9),"",IF(AND($N77=1,AM$9&lt;=$B$9),LOOKUP(AM$9,$A$12:$A$111,$B$12:$B$111),IF(AND($I77=-1,AN$9=$Q76),"",IF($I77=-1,AN76,IF(AND($I77=1,AL$9=$Q76),$K77,IF($I77=1,AM76,""))))))))</f>
        <v/>
      </c>
      <c r="AN77" t="str">
        <f ca="1">IF($E76="","",IF($G77="",AN76,IF(AND($N77=1,AN$9&gt;$B$9),"",IF(AND($N77=1,AN$9&lt;=$B$9),LOOKUP(AN$9,$A$12:$A$111,$B$12:$B$111),IF(AND($I77=-1,AO$9=$Q76),"",IF($I77=-1,AO76,IF(AND($I77=1,AM$9=$Q76),$K77,IF($I77=1,AN76,""))))))))</f>
        <v/>
      </c>
      <c r="AO77" t="str">
        <f ca="1">IF($E76="","",IF($G77="",AO76,IF(AND($N77=1,AO$9&gt;$B$9),"",IF(AND($N77=1,AO$9&lt;=$B$9),LOOKUP(AO$9,$A$12:$A$111,$B$12:$B$111),IF(AND($I77=-1,AP$9=$Q76),"",IF($I77=-1,AP76,IF(AND($I77=1,AN$9=$Q76),$K77,IF($I77=1,AO76,""))))))))</f>
        <v/>
      </c>
      <c r="AP77" t="str">
        <f ca="1">IF($E76="","",IF($G77="",AP76,IF(AND($N77=1,AP$9&gt;$B$9),"",IF(AND($N77=1,AP$9&lt;=$B$9),LOOKUP(AP$9,$A$12:$A$111,$B$12:$B$111),IF(AND($I77=-1,AQ$9=$Q76),"",IF($I77=-1,AQ76,IF(AND($I77=1,AO$9=$Q76),$K77,IF($I77=1,AP76,""))))))))</f>
        <v/>
      </c>
      <c r="AQ77" t="str">
        <f ca="1">IF($E76="","",IF($G77="",AQ76,IF(AND($N77=1,AQ$9&gt;$B$9),"",IF(AND($N77=1,AQ$9&lt;=$B$9),LOOKUP(AQ$9,$A$12:$A$111,$B$12:$B$111),IF(AND($I77=-1,AR$9=$Q76),"",IF($I77=-1,AR76,IF(AND($I77=1,AP$9=$Q76),$K77,IF($I77=1,AQ76,""))))))))</f>
        <v/>
      </c>
      <c r="AR77" t="str">
        <f ca="1">IF($E76="","",IF($G77="",AR76,IF(AND($N77=1,AR$9&gt;$B$9),"",IF(AND($N77=1,AR$9&lt;=$B$9),LOOKUP(AR$9,$A$12:$A$111,$B$12:$B$111),IF(AND($I77=-1,AS$9=$Q76),"",IF($I77=-1,AS76,IF(AND($I77=1,AQ$9=$Q76),$K77,IF($I77=1,AR76,""))))))))</f>
        <v/>
      </c>
      <c r="AS77" t="str">
        <f ca="1">IF($E76="","",IF($G77="",AS76,IF(AND($N77=1,AS$9&gt;$B$9),"",IF(AND($N77=1,AS$9&lt;=$B$9),LOOKUP(AS$9,$A$12:$A$111,$B$12:$B$111),IF(AND($I77=-1,AT$9=$Q76),"",IF($I77=-1,AT76,IF(AND($I77=1,AR$9=$Q76),$K77,IF($I77=1,AS76,""))))))))</f>
        <v/>
      </c>
      <c r="AT77" t="str">
        <f ca="1">IF($E76="","",IF($G77="",AT76,IF(AND($N77=1,AT$9&gt;$B$9),"",IF(AND($N77=1,AT$9&lt;=$B$9),LOOKUP(AT$9,$A$12:$A$111,$B$12:$B$111),IF(AND($I77=-1,AU$9=$Q76),"",IF($I77=-1,AU76,IF(AND($I77=1,AS$9=$Q76),$K77,IF($I77=1,AT76,""))))))))</f>
        <v/>
      </c>
      <c r="AU77" t="str">
        <f ca="1">IF($E76="","",IF($G77="",AU76,IF(AND($N77=1,AU$9&gt;$B$9),"",IF(AND($N77=1,AU$9&lt;=$B$9),LOOKUP(AU$9,$A$12:$A$111,$B$12:$B$111),IF(AND($I77=-1,AV$9=$Q76),"",IF($I77=-1,AV76,IF(AND($I77=1,AT$9=$Q76),$K77,IF($I77=1,AU76,""))))))))</f>
        <v/>
      </c>
      <c r="AV77" t="str">
        <f ca="1">IF($E76="","",IF($G77="",AV76,IF(AND($N77=1,AV$9&gt;$B$9),"",IF(AND($N77=1,AV$9&lt;=$B$9),LOOKUP(AV$9,$A$12:$A$111,$B$12:$B$111),IF(AND($I77=-1,AW$9=$Q76),"",IF($I77=-1,AW76,IF(AND($I77=1,AU$9=$Q76),$K77,IF($I77=1,AV76,""))))))))</f>
        <v/>
      </c>
      <c r="AW77" t="str">
        <f ca="1">IF($E76="","",IF($G77="",AW76,IF(AND($N77=1,AW$9&gt;$B$9),"",IF(AND($N77=1,AW$9&lt;=$B$9),LOOKUP(AW$9,$A$12:$A$111,$B$12:$B$111),IF(AND($I77=-1,AX$9=$Q76),"",IF($I77=-1,AX76,IF(AND($I77=1,AV$9=$Q76),$K77,IF($I77=1,AW76,""))))))))</f>
        <v/>
      </c>
      <c r="AX77" t="str">
        <f ca="1">IF($E76="","",IF($G77="",AX76,IF(AND($N77=1,AX$9&gt;$B$9),"",IF(AND($N77=1,AX$9&lt;=$B$9),LOOKUP(AX$9,$A$12:$A$111,$B$12:$B$111),IF(AND($I77=-1,AY$9=$Q76),"",IF($I77=-1,AY76,IF(AND($I77=1,AW$9=$Q76),$K77,IF($I77=1,AX76,""))))))))</f>
        <v/>
      </c>
      <c r="AY77" t="str">
        <f ca="1">IF($E76="","",IF($G77="",AY76,IF(AND($N77=1,AY$9&gt;$B$9),"",IF(AND($N77=1,AY$9&lt;=$B$9),LOOKUP(AY$9,$A$12:$A$111,$B$12:$B$111),IF(AND($I77=-1,AZ$9=$Q76),"",IF($I77=-1,AZ76,IF(AND($I77=1,AX$9=$Q76),$K77,IF($I77=1,AY76,""))))))))</f>
        <v/>
      </c>
      <c r="AZ77" t="str">
        <f ca="1">IF($E76="","",IF($G77="",AZ76,IF(AND($N77=1,AZ$9&gt;$B$9),"",IF(AND($N77=1,AZ$9&lt;=$B$9),LOOKUP(AZ$9,$A$12:$A$111,$B$12:$B$111),IF(AND($I77=-1,BA$9=$Q76),"",IF($I77=-1,BA76,IF(AND($I77=1,AY$9=$Q76),$K77,IF($I77=1,AZ76,""))))))))</f>
        <v/>
      </c>
      <c r="BA77" t="str">
        <f ca="1">IF($E76="","",IF($G77="",BA76,IF(AND($N77=1,BA$9&gt;$B$9),"",IF(AND($N77=1,BA$9&lt;=$B$9),LOOKUP(BA$9,$A$12:$A$111,$B$12:$B$111),IF(AND($I77=-1,BB$9=$Q76),"",IF($I77=-1,BB76,IF(AND($I77=1,AZ$9=$Q76),$K77,IF($I77=1,BA76,""))))))))</f>
        <v/>
      </c>
      <c r="BB77" t="str">
        <f ca="1">IF($E76="","",IF($G77="",BB76,IF(AND($N77=1,BB$9&gt;$B$9),"",IF(AND($N77=1,BB$9&lt;=$B$9),LOOKUP(BB$9,$A$12:$A$111,$B$12:$B$111),IF(AND($I77=-1,BC$9=$Q76),"",IF($I77=-1,BC76,IF(AND($I77=1,BA$9=$Q76),$K77,IF($I77=1,BB76,""))))))))</f>
        <v/>
      </c>
      <c r="BC77" t="str">
        <f ca="1">IF($E76="","",IF($G77="",BC76,IF(AND($N77=1,BC$9&gt;$B$9),"",IF(AND($N77=1,BC$9&lt;=$B$9),LOOKUP(BC$9,$A$12:$A$111,$B$12:$B$111),IF(AND($I77=-1,BD$9=$Q76),"",IF($I77=-1,BD76,IF(AND($I77=1,BB$9=$Q76),$K77,IF($I77=1,BC76,""))))))))</f>
        <v/>
      </c>
      <c r="BD77" t="str">
        <f ca="1">IF($E76="","",IF($G77="",BD76,IF(AND($N77=1,BD$9&gt;$B$9),"",IF(AND($N77=1,BD$9&lt;=$B$9),LOOKUP(BD$9,$A$12:$A$111,$B$12:$B$111),IF(AND($I77=-1,BE$9=$Q76),"",IF($I77=-1,BE76,IF(AND($I77=1,BC$9=$Q76),$K77,IF($I77=1,BD76,""))))))))</f>
        <v/>
      </c>
      <c r="BE77" t="str">
        <f ca="1">IF($E76="","",IF($G77="",BE76,IF(AND($N77=1,BE$9&gt;$B$9),"",IF(AND($N77=1,BE$9&lt;=$B$9),LOOKUP(BE$9,$A$12:$A$111,$B$12:$B$111),IF(AND($I77=-1,BF$9=$Q76),"",IF($I77=-1,BF76,IF(AND($I77=1,BD$9=$Q76),$K77,IF($I77=1,BE76,""))))))))</f>
        <v/>
      </c>
      <c r="BF77" t="str">
        <f ca="1">IF($E76="","",IF($G77="",BF76,IF(AND($N77=1,BF$9&gt;$B$9),"",IF(AND($N77=1,BF$9&lt;=$B$9),LOOKUP(BF$9,$A$12:$A$111,$B$12:$B$111),IF(AND($I77=-1,BG$9=$Q76),"",IF($I77=-1,BG76,IF(AND($I77=1,BE$9=$Q76),$K77,IF($I77=1,BF76,""))))))))</f>
        <v/>
      </c>
      <c r="BG77" t="str">
        <f ca="1">IF($E76="","",IF($G77="",BG76,IF(AND($N77=1,BG$9&gt;$B$9),"",IF(AND($N77=1,BG$9&lt;=$B$9),LOOKUP(BG$9,$A$12:$A$111,$B$12:$B$111),IF(AND($I77=-1,BH$9=$Q76),"",IF($I77=-1,BH76,IF(AND($I77=1,BF$9=$Q76),$K77,IF($I77=1,BG76,""))))))))</f>
        <v/>
      </c>
      <c r="BH77" t="str">
        <f ca="1">IF($E76="","",IF($G77="",BH76,IF(AND($N77=1,BH$9&gt;$B$9),"",IF(AND($N77=1,BH$9&lt;=$B$9),LOOKUP(BH$9,$A$12:$A$111,$B$12:$B$111),IF(AND($I77=-1,BI$9=$Q76),"",IF($I77=-1,BI76,IF(AND($I77=1,BG$9=$Q76),$K77,IF($I77=1,BH76,""))))))))</f>
        <v/>
      </c>
      <c r="BI77" t="str">
        <f ca="1">IF($E76="","",IF($G77="",BI76,IF(AND($N77=1,BI$9&gt;$B$9),"",IF(AND($N77=1,BI$9&lt;=$B$9),LOOKUP(BI$9,$A$12:$A$111,$B$12:$B$111),IF(AND($I77=-1,BJ$9=$Q76),"",IF($I77=-1,BJ76,IF(AND($I77=1,BH$9=$Q76),$K77,IF($I77=1,BI76,""))))))))</f>
        <v/>
      </c>
      <c r="BJ77" t="str">
        <f ca="1">IF($E76="","",IF($G77="",BJ76,IF(AND($N77=1,BJ$9&gt;$B$9),"",IF(AND($N77=1,BJ$9&lt;=$B$9),LOOKUP(BJ$9,$A$12:$A$111,$B$12:$B$111),IF(AND($I77=-1,BK$9=$Q76),"",IF($I77=-1,BK76,IF(AND($I77=1,BI$9=$Q76),$K77,IF($I77=1,BJ76,""))))))))</f>
        <v/>
      </c>
      <c r="BK77" t="str">
        <f ca="1">IF($E76="","",IF($G77="",BK76,IF(AND($N77=1,BK$9&gt;$B$9),"",IF(AND($N77=1,BK$9&lt;=$B$9),LOOKUP(BK$9,$A$12:$A$111,$B$12:$B$111),IF(AND($I77=-1,BL$9=$Q76),"",IF($I77=-1,BL76,IF(AND($I77=1,BJ$9=$Q76),$K77,IF($I77=1,BK76,""))))))))</f>
        <v/>
      </c>
      <c r="BL77" t="str">
        <f ca="1">IF($E76="","",IF($G77="",BL76,IF(AND($N77=1,BL$9&gt;$B$9),"",IF(AND($N77=1,BL$9&lt;=$B$9),LOOKUP(BL$9,$A$12:$A$111,$B$12:$B$111),IF(AND($I77=-1,BM$9=$Q76),"",IF($I77=-1,BM76,IF(AND($I77=1,BK$9=$Q76),$K77,IF($I77=1,BL76,""))))))))</f>
        <v/>
      </c>
      <c r="BM77" t="str">
        <f ca="1">IF($E76="","",IF($G77="",BM76,IF(AND($N77=1,BM$9&gt;$B$9),"",IF(AND($N77=1,BM$9&lt;=$B$9),LOOKUP(BM$9,$A$12:$A$111,$B$12:$B$111),IF(AND($I77=-1,BN$9=$Q76),"",IF($I77=-1,BN76,IF(AND($I77=1,BL$9=$Q76),$K77,IF($I77=1,BM76,""))))))))</f>
        <v/>
      </c>
      <c r="BN77">
        <f ca="1">IF($E76="","",IF($G77="",BN76,IF(AND($N77=1,BN$9&gt;$B$9),"",IF(AND($N77=1,BN$9&lt;=$B$9),LOOKUP(BN$9,$A$12:$A$111,$B$12:$B$111),IF(AND($I77=-1,BO$9=$Q76),"",IF($I77=-1,BO76,IF(AND($I77=1,BM$9=$Q76),$K77,IF($I77=1,BN76,""))))))))</f>
        <v>0</v>
      </c>
      <c r="BO77">
        <f ca="1">IF($E76="","",IF($G77="",BO76,IF(AND($N77=1,BO$9&gt;$B$9),"",IF(AND($N77=1,BO$9&lt;=$B$9),LOOKUP(BO$9,$A$12:$A$111,$B$12:$B$111),IF(AND($I77=-1,BP$9=$Q76),"",IF($I77=-1,BP76,IF(AND($I77=1,BN$9=$Q76),$K77,IF($I77=1,BO76,""))))))))</f>
        <v>0</v>
      </c>
    </row>
    <row r="78" spans="4:67" x14ac:dyDescent="0.25">
      <c r="D78" s="4">
        <v>68</v>
      </c>
      <c r="E78" s="1">
        <f t="shared" ca="1" si="7"/>
        <v>34</v>
      </c>
      <c r="G78" t="str">
        <f ca="1">IF(E77="","",IF($B$3=Refs!$B$17,RevLab!F78,IF(AND(B$3="Last",H77="Zero"),G77,IF(B$3="Last",H77,IF(B$3="2nd last","",IF(AND(B$3="Opposite",H77="Zero"),G77,IF(AND(B$3="Opposite",H77="Red"),"Black",IF(AND(B$3="Opposite",H77="Black"),"Red",IF(AND(B$3="Opposite",H77="Odd"),"Even",IF(AND(B$3="Opposite",H77="Even"),"Odd",IF(AND(B$3="Opposite",H77="High"),"Low",IF(AND(B$3="Opposite",H77="Low"),"High",IF(COUNTIF(Refs!$E$5:$I$6,B$3)=1,RevLab!B$3,"")))))))))))))</f>
        <v>Low</v>
      </c>
      <c r="H78" t="str">
        <f ca="1">IF(E78="","",IF(B$2="Red/Black",LOOKUP(E78,Refs!D:D,Refs!F:F),IF(B$2="High/Low",LOOKUP(E78,Refs!D:D,Refs!H:H),IF(B$2="Odd/Even",LOOKUP(E78,Refs!D:D,Refs!J:J),""))))</f>
        <v>High</v>
      </c>
      <c r="I78">
        <f t="shared" ca="1" si="8"/>
        <v>-1</v>
      </c>
      <c r="J78">
        <f ca="1">IF(E77="","",IF(G78="","",IF(AND(Q77&gt;1,O77+P77&gt;=$B$4),$B$4,IF(Q77=1,O77,O77+P77))))</f>
        <v>8</v>
      </c>
      <c r="K78">
        <f t="shared" ca="1" si="9"/>
        <v>-8</v>
      </c>
      <c r="L78">
        <f t="shared" ca="1" si="10"/>
        <v>-66</v>
      </c>
      <c r="M78">
        <f t="shared" ca="1" si="11"/>
        <v>14</v>
      </c>
      <c r="N78">
        <f ca="1">IF(E77="","",IF(OR(AND($A$6="Yes",$M78&gt;$M77),AND($A$8="Yes",$O77+$P77&gt;=$B$4),AND($Q77&lt;=2,$I78=-1)),1,0))</f>
        <v>1</v>
      </c>
      <c r="O78">
        <f ca="1">IF(E78="","",R78)</f>
        <v>1</v>
      </c>
      <c r="P78">
        <f ca="1">IF(E78="","",MAX(R78:DM78))</f>
        <v>4</v>
      </c>
      <c r="Q78" s="2">
        <f ca="1">IF(E78="","",COUNTIF(R78:DM78,"&gt;0"))</f>
        <v>4</v>
      </c>
      <c r="R78" s="4">
        <f ca="1">IF(E77="","",IF($G78="",R77,IF($N78=1,LOOKUP(R$9,$A$12:$A$111,$B$12:$B$111),IF(AND($I78=-1,S$9=$Q77),"",IF($I78=-1,S77,IF($I78=1,R77))))))</f>
        <v>1</v>
      </c>
      <c r="S78">
        <f ca="1">IF($E77="","",IF($G78="",S77,IF(AND($N78=1,S$9&gt;$B$9),"",IF(AND($N78=1,S$9&lt;=$B$9),LOOKUP(S$9,$A$12:$A$111,$B$12:$B$111),IF(AND($I78=-1,T$9=$Q77),"",IF($I78=-1,T77,IF(AND($I78=1,R$9=$Q77),$K78,IF($I78=1,S77,""))))))))</f>
        <v>2</v>
      </c>
      <c r="T78">
        <f ca="1">IF($E77="","",IF($G78="",T77,IF(AND($N78=1,T$9&gt;$B$9),"",IF(AND($N78=1,T$9&lt;=$B$9),LOOKUP(T$9,$A$12:$A$111,$B$12:$B$111),IF(AND($I78=-1,U$9=$Q77),"",IF($I78=-1,U77,IF(AND($I78=1,S$9=$Q77),$K78,IF($I78=1,T77,""))))))))</f>
        <v>3</v>
      </c>
      <c r="U78">
        <f ca="1">IF($E77="","",IF($G78="",U77,IF(AND($N78=1,U$9&gt;$B$9),"",IF(AND($N78=1,U$9&lt;=$B$9),LOOKUP(U$9,$A$12:$A$111,$B$12:$B$111),IF(AND($I78=-1,V$9=$Q77),"",IF($I78=-1,V77,IF(AND($I78=1,T$9=$Q77),$K78,IF($I78=1,U77,""))))))))</f>
        <v>4</v>
      </c>
      <c r="V78" t="str">
        <f ca="1">IF($E77="","",IF($G78="",V77,IF(AND($N78=1,V$9&gt;$B$9),"",IF(AND($N78=1,V$9&lt;=$B$9),LOOKUP(V$9,$A$12:$A$111,$B$12:$B$111),IF(AND($I78=-1,W$9=$Q77),"",IF($I78=-1,W77,IF(AND($I78=1,U$9=$Q77),$K78,IF($I78=1,V77,""))))))))</f>
        <v/>
      </c>
      <c r="W78" t="str">
        <f ca="1">IF($E77="","",IF($G78="",W77,IF(AND($N78=1,W$9&gt;$B$9),"",IF(AND($N78=1,W$9&lt;=$B$9),LOOKUP(W$9,$A$12:$A$111,$B$12:$B$111),IF(AND($I78=-1,X$9=$Q77),"",IF($I78=-1,X77,IF(AND($I78=1,V$9=$Q77),$K78,IF($I78=1,W77,""))))))))</f>
        <v/>
      </c>
      <c r="X78" t="str">
        <f ca="1">IF($E77="","",IF($G78="",X77,IF(AND($N78=1,X$9&gt;$B$9),"",IF(AND($N78=1,X$9&lt;=$B$9),LOOKUP(X$9,$A$12:$A$111,$B$12:$B$111),IF(AND($I78=-1,Y$9=$Q77),"",IF($I78=-1,Y77,IF(AND($I78=1,W$9=$Q77),$K78,IF($I78=1,X77,""))))))))</f>
        <v/>
      </c>
      <c r="Y78" t="str">
        <f ca="1">IF($E77="","",IF($G78="",Y77,IF(AND($N78=1,Y$9&gt;$B$9),"",IF(AND($N78=1,Y$9&lt;=$B$9),LOOKUP(Y$9,$A$12:$A$111,$B$12:$B$111),IF(AND($I78=-1,Z$9=$Q77),"",IF($I78=-1,Z77,IF(AND($I78=1,X$9=$Q77),$K78,IF($I78=1,Y77,""))))))))</f>
        <v/>
      </c>
      <c r="Z78" t="str">
        <f ca="1">IF($E77="","",IF($G78="",Z77,IF(AND($N78=1,Z$9&gt;$B$9),"",IF(AND($N78=1,Z$9&lt;=$B$9),LOOKUP(Z$9,$A$12:$A$111,$B$12:$B$111),IF(AND($I78=-1,AA$9=$Q77),"",IF($I78=-1,AA77,IF(AND($I78=1,Y$9=$Q77),$K78,IF($I78=1,Z77,""))))))))</f>
        <v/>
      </c>
      <c r="AA78" t="str">
        <f ca="1">IF($E77="","",IF($G78="",AA77,IF(AND($N78=1,AA$9&gt;$B$9),"",IF(AND($N78=1,AA$9&lt;=$B$9),LOOKUP(AA$9,$A$12:$A$111,$B$12:$B$111),IF(AND($I78=-1,AB$9=$Q77),"",IF($I78=-1,AB77,IF(AND($I78=1,Z$9=$Q77),$K78,IF($I78=1,AA77,""))))))))</f>
        <v/>
      </c>
      <c r="AB78" t="str">
        <f ca="1">IF($E77="","",IF($G78="",AB77,IF(AND($N78=1,AB$9&gt;$B$9),"",IF(AND($N78=1,AB$9&lt;=$B$9),LOOKUP(AB$9,$A$12:$A$111,$B$12:$B$111),IF(AND($I78=-1,AC$9=$Q77),"",IF($I78=-1,AC77,IF(AND($I78=1,AA$9=$Q77),$K78,IF($I78=1,AB77,""))))))))</f>
        <v/>
      </c>
      <c r="AC78" t="str">
        <f ca="1">IF($E77="","",IF($G78="",AC77,IF(AND($N78=1,AC$9&gt;$B$9),"",IF(AND($N78=1,AC$9&lt;=$B$9),LOOKUP(AC$9,$A$12:$A$111,$B$12:$B$111),IF(AND($I78=-1,AD$9=$Q77),"",IF($I78=-1,AD77,IF(AND($I78=1,AB$9=$Q77),$K78,IF($I78=1,AC77,""))))))))</f>
        <v/>
      </c>
      <c r="AD78" t="str">
        <f ca="1">IF($E77="","",IF($G78="",AD77,IF(AND($N78=1,AD$9&gt;$B$9),"",IF(AND($N78=1,AD$9&lt;=$B$9),LOOKUP(AD$9,$A$12:$A$111,$B$12:$B$111),IF(AND($I78=-1,AE$9=$Q77),"",IF($I78=-1,AE77,IF(AND($I78=1,AC$9=$Q77),$K78,IF($I78=1,AD77,""))))))))</f>
        <v/>
      </c>
      <c r="AE78" t="str">
        <f ca="1">IF($E77="","",IF($G78="",AE77,IF(AND($N78=1,AE$9&gt;$B$9),"",IF(AND($N78=1,AE$9&lt;=$B$9),LOOKUP(AE$9,$A$12:$A$111,$B$12:$B$111),IF(AND($I78=-1,AF$9=$Q77),"",IF($I78=-1,AF77,IF(AND($I78=1,AD$9=$Q77),$K78,IF($I78=1,AE77,""))))))))</f>
        <v/>
      </c>
      <c r="AF78" t="str">
        <f ca="1">IF($E77="","",IF($G78="",AF77,IF(AND($N78=1,AF$9&gt;$B$9),"",IF(AND($N78=1,AF$9&lt;=$B$9),LOOKUP(AF$9,$A$12:$A$111,$B$12:$B$111),IF(AND($I78=-1,AG$9=$Q77),"",IF($I78=-1,AG77,IF(AND($I78=1,AE$9=$Q77),$K78,IF($I78=1,AF77,""))))))))</f>
        <v/>
      </c>
      <c r="AG78" t="str">
        <f ca="1">IF($E77="","",IF($G78="",AG77,IF(AND($N78=1,AG$9&gt;$B$9),"",IF(AND($N78=1,AG$9&lt;=$B$9),LOOKUP(AG$9,$A$12:$A$111,$B$12:$B$111),IF(AND($I78=-1,AH$9=$Q77),"",IF($I78=-1,AH77,IF(AND($I78=1,AF$9=$Q77),$K78,IF($I78=1,AG77,""))))))))</f>
        <v/>
      </c>
      <c r="AH78" t="str">
        <f ca="1">IF($E77="","",IF($G78="",AH77,IF(AND($N78=1,AH$9&gt;$B$9),"",IF(AND($N78=1,AH$9&lt;=$B$9),LOOKUP(AH$9,$A$12:$A$111,$B$12:$B$111),IF(AND($I78=-1,AI$9=$Q77),"",IF($I78=-1,AI77,IF(AND($I78=1,AG$9=$Q77),$K78,IF($I78=1,AH77,""))))))))</f>
        <v/>
      </c>
      <c r="AI78" t="str">
        <f ca="1">IF($E77="","",IF($G78="",AI77,IF(AND($N78=1,AI$9&gt;$B$9),"",IF(AND($N78=1,AI$9&lt;=$B$9),LOOKUP(AI$9,$A$12:$A$111,$B$12:$B$111),IF(AND($I78=-1,AJ$9=$Q77),"",IF($I78=-1,AJ77,IF(AND($I78=1,AH$9=$Q77),$K78,IF($I78=1,AI77,""))))))))</f>
        <v/>
      </c>
      <c r="AJ78" t="str">
        <f ca="1">IF($E77="","",IF($G78="",AJ77,IF(AND($N78=1,AJ$9&gt;$B$9),"",IF(AND($N78=1,AJ$9&lt;=$B$9),LOOKUP(AJ$9,$A$12:$A$111,$B$12:$B$111),IF(AND($I78=-1,AK$9=$Q77),"",IF($I78=-1,AK77,IF(AND($I78=1,AI$9=$Q77),$K78,IF($I78=1,AJ77,""))))))))</f>
        <v/>
      </c>
      <c r="AK78" t="str">
        <f ca="1">IF($E77="","",IF($G78="",AK77,IF(AND($N78=1,AK$9&gt;$B$9),"",IF(AND($N78=1,AK$9&lt;=$B$9),LOOKUP(AK$9,$A$12:$A$111,$B$12:$B$111),IF(AND($I78=-1,AL$9=$Q77),"",IF($I78=-1,AL77,IF(AND($I78=1,AJ$9=$Q77),$K78,IF($I78=1,AK77,""))))))))</f>
        <v/>
      </c>
      <c r="AL78" t="str">
        <f ca="1">IF($E77="","",IF($G78="",AL77,IF(AND($N78=1,AL$9&gt;$B$9),"",IF(AND($N78=1,AL$9&lt;=$B$9),LOOKUP(AL$9,$A$12:$A$111,$B$12:$B$111),IF(AND($I78=-1,AM$9=$Q77),"",IF($I78=-1,AM77,IF(AND($I78=1,AK$9=$Q77),$K78,IF($I78=1,AL77,""))))))))</f>
        <v/>
      </c>
      <c r="AM78" t="str">
        <f ca="1">IF($E77="","",IF($G78="",AM77,IF(AND($N78=1,AM$9&gt;$B$9),"",IF(AND($N78=1,AM$9&lt;=$B$9),LOOKUP(AM$9,$A$12:$A$111,$B$12:$B$111),IF(AND($I78=-1,AN$9=$Q77),"",IF($I78=-1,AN77,IF(AND($I78=1,AL$9=$Q77),$K78,IF($I78=1,AM77,""))))))))</f>
        <v/>
      </c>
      <c r="AN78" t="str">
        <f ca="1">IF($E77="","",IF($G78="",AN77,IF(AND($N78=1,AN$9&gt;$B$9),"",IF(AND($N78=1,AN$9&lt;=$B$9),LOOKUP(AN$9,$A$12:$A$111,$B$12:$B$111),IF(AND($I78=-1,AO$9=$Q77),"",IF($I78=-1,AO77,IF(AND($I78=1,AM$9=$Q77),$K78,IF($I78=1,AN77,""))))))))</f>
        <v/>
      </c>
      <c r="AO78" t="str">
        <f ca="1">IF($E77="","",IF($G78="",AO77,IF(AND($N78=1,AO$9&gt;$B$9),"",IF(AND($N78=1,AO$9&lt;=$B$9),LOOKUP(AO$9,$A$12:$A$111,$B$12:$B$111),IF(AND($I78=-1,AP$9=$Q77),"",IF($I78=-1,AP77,IF(AND($I78=1,AN$9=$Q77),$K78,IF($I78=1,AO77,""))))))))</f>
        <v/>
      </c>
      <c r="AP78" t="str">
        <f ca="1">IF($E77="","",IF($G78="",AP77,IF(AND($N78=1,AP$9&gt;$B$9),"",IF(AND($N78=1,AP$9&lt;=$B$9),LOOKUP(AP$9,$A$12:$A$111,$B$12:$B$111),IF(AND($I78=-1,AQ$9=$Q77),"",IF($I78=-1,AQ77,IF(AND($I78=1,AO$9=$Q77),$K78,IF($I78=1,AP77,""))))))))</f>
        <v/>
      </c>
      <c r="AQ78" t="str">
        <f ca="1">IF($E77="","",IF($G78="",AQ77,IF(AND($N78=1,AQ$9&gt;$B$9),"",IF(AND($N78=1,AQ$9&lt;=$B$9),LOOKUP(AQ$9,$A$12:$A$111,$B$12:$B$111),IF(AND($I78=-1,AR$9=$Q77),"",IF($I78=-1,AR77,IF(AND($I78=1,AP$9=$Q77),$K78,IF($I78=1,AQ77,""))))))))</f>
        <v/>
      </c>
      <c r="AR78" t="str">
        <f ca="1">IF($E77="","",IF($G78="",AR77,IF(AND($N78=1,AR$9&gt;$B$9),"",IF(AND($N78=1,AR$9&lt;=$B$9),LOOKUP(AR$9,$A$12:$A$111,$B$12:$B$111),IF(AND($I78=-1,AS$9=$Q77),"",IF($I78=-1,AS77,IF(AND($I78=1,AQ$9=$Q77),$K78,IF($I78=1,AR77,""))))))))</f>
        <v/>
      </c>
      <c r="AS78" t="str">
        <f ca="1">IF($E77="","",IF($G78="",AS77,IF(AND($N78=1,AS$9&gt;$B$9),"",IF(AND($N78=1,AS$9&lt;=$B$9),LOOKUP(AS$9,$A$12:$A$111,$B$12:$B$111),IF(AND($I78=-1,AT$9=$Q77),"",IF($I78=-1,AT77,IF(AND($I78=1,AR$9=$Q77),$K78,IF($I78=1,AS77,""))))))))</f>
        <v/>
      </c>
      <c r="AT78" t="str">
        <f ca="1">IF($E77="","",IF($G78="",AT77,IF(AND($N78=1,AT$9&gt;$B$9),"",IF(AND($N78=1,AT$9&lt;=$B$9),LOOKUP(AT$9,$A$12:$A$111,$B$12:$B$111),IF(AND($I78=-1,AU$9=$Q77),"",IF($I78=-1,AU77,IF(AND($I78=1,AS$9=$Q77),$K78,IF($I78=1,AT77,""))))))))</f>
        <v/>
      </c>
      <c r="AU78" t="str">
        <f ca="1">IF($E77="","",IF($G78="",AU77,IF(AND($N78=1,AU$9&gt;$B$9),"",IF(AND($N78=1,AU$9&lt;=$B$9),LOOKUP(AU$9,$A$12:$A$111,$B$12:$B$111),IF(AND($I78=-1,AV$9=$Q77),"",IF($I78=-1,AV77,IF(AND($I78=1,AT$9=$Q77),$K78,IF($I78=1,AU77,""))))))))</f>
        <v/>
      </c>
      <c r="AV78" t="str">
        <f ca="1">IF($E77="","",IF($G78="",AV77,IF(AND($N78=1,AV$9&gt;$B$9),"",IF(AND($N78=1,AV$9&lt;=$B$9),LOOKUP(AV$9,$A$12:$A$111,$B$12:$B$111),IF(AND($I78=-1,AW$9=$Q77),"",IF($I78=-1,AW77,IF(AND($I78=1,AU$9=$Q77),$K78,IF($I78=1,AV77,""))))))))</f>
        <v/>
      </c>
      <c r="AW78" t="str">
        <f ca="1">IF($E77="","",IF($G78="",AW77,IF(AND($N78=1,AW$9&gt;$B$9),"",IF(AND($N78=1,AW$9&lt;=$B$9),LOOKUP(AW$9,$A$12:$A$111,$B$12:$B$111),IF(AND($I78=-1,AX$9=$Q77),"",IF($I78=-1,AX77,IF(AND($I78=1,AV$9=$Q77),$K78,IF($I78=1,AW77,""))))))))</f>
        <v/>
      </c>
      <c r="AX78" t="str">
        <f ca="1">IF($E77="","",IF($G78="",AX77,IF(AND($N78=1,AX$9&gt;$B$9),"",IF(AND($N78=1,AX$9&lt;=$B$9),LOOKUP(AX$9,$A$12:$A$111,$B$12:$B$111),IF(AND($I78=-1,AY$9=$Q77),"",IF($I78=-1,AY77,IF(AND($I78=1,AW$9=$Q77),$K78,IF($I78=1,AX77,""))))))))</f>
        <v/>
      </c>
      <c r="AY78" t="str">
        <f ca="1">IF($E77="","",IF($G78="",AY77,IF(AND($N78=1,AY$9&gt;$B$9),"",IF(AND($N78=1,AY$9&lt;=$B$9),LOOKUP(AY$9,$A$12:$A$111,$B$12:$B$111),IF(AND($I78=-1,AZ$9=$Q77),"",IF($I78=-1,AZ77,IF(AND($I78=1,AX$9=$Q77),$K78,IF($I78=1,AY77,""))))))))</f>
        <v/>
      </c>
      <c r="AZ78" t="str">
        <f ca="1">IF($E77="","",IF($G78="",AZ77,IF(AND($N78=1,AZ$9&gt;$B$9),"",IF(AND($N78=1,AZ$9&lt;=$B$9),LOOKUP(AZ$9,$A$12:$A$111,$B$12:$B$111),IF(AND($I78=-1,BA$9=$Q77),"",IF($I78=-1,BA77,IF(AND($I78=1,AY$9=$Q77),$K78,IF($I78=1,AZ77,""))))))))</f>
        <v/>
      </c>
      <c r="BA78" t="str">
        <f ca="1">IF($E77="","",IF($G78="",BA77,IF(AND($N78=1,BA$9&gt;$B$9),"",IF(AND($N78=1,BA$9&lt;=$B$9),LOOKUP(BA$9,$A$12:$A$111,$B$12:$B$111),IF(AND($I78=-1,BB$9=$Q77),"",IF($I78=-1,BB77,IF(AND($I78=1,AZ$9=$Q77),$K78,IF($I78=1,BA77,""))))))))</f>
        <v/>
      </c>
      <c r="BB78" t="str">
        <f ca="1">IF($E77="","",IF($G78="",BB77,IF(AND($N78=1,BB$9&gt;$B$9),"",IF(AND($N78=1,BB$9&lt;=$B$9),LOOKUP(BB$9,$A$12:$A$111,$B$12:$B$111),IF(AND($I78=-1,BC$9=$Q77),"",IF($I78=-1,BC77,IF(AND($I78=1,BA$9=$Q77),$K78,IF($I78=1,BB77,""))))))))</f>
        <v/>
      </c>
      <c r="BC78" t="str">
        <f ca="1">IF($E77="","",IF($G78="",BC77,IF(AND($N78=1,BC$9&gt;$B$9),"",IF(AND($N78=1,BC$9&lt;=$B$9),LOOKUP(BC$9,$A$12:$A$111,$B$12:$B$111),IF(AND($I78=-1,BD$9=$Q77),"",IF($I78=-1,BD77,IF(AND($I78=1,BB$9=$Q77),$K78,IF($I78=1,BC77,""))))))))</f>
        <v/>
      </c>
      <c r="BD78" t="str">
        <f ca="1">IF($E77="","",IF($G78="",BD77,IF(AND($N78=1,BD$9&gt;$B$9),"",IF(AND($N78=1,BD$9&lt;=$B$9),LOOKUP(BD$9,$A$12:$A$111,$B$12:$B$111),IF(AND($I78=-1,BE$9=$Q77),"",IF($I78=-1,BE77,IF(AND($I78=1,BC$9=$Q77),$K78,IF($I78=1,BD77,""))))))))</f>
        <v/>
      </c>
      <c r="BE78" t="str">
        <f ca="1">IF($E77="","",IF($G78="",BE77,IF(AND($N78=1,BE$9&gt;$B$9),"",IF(AND($N78=1,BE$9&lt;=$B$9),LOOKUP(BE$9,$A$12:$A$111,$B$12:$B$111),IF(AND($I78=-1,BF$9=$Q77),"",IF($I78=-1,BF77,IF(AND($I78=1,BD$9=$Q77),$K78,IF($I78=1,BE77,""))))))))</f>
        <v/>
      </c>
      <c r="BF78" t="str">
        <f ca="1">IF($E77="","",IF($G78="",BF77,IF(AND($N78=1,BF$9&gt;$B$9),"",IF(AND($N78=1,BF$9&lt;=$B$9),LOOKUP(BF$9,$A$12:$A$111,$B$12:$B$111),IF(AND($I78=-1,BG$9=$Q77),"",IF($I78=-1,BG77,IF(AND($I78=1,BE$9=$Q77),$K78,IF($I78=1,BF77,""))))))))</f>
        <v/>
      </c>
      <c r="BG78" t="str">
        <f ca="1">IF($E77="","",IF($G78="",BG77,IF(AND($N78=1,BG$9&gt;$B$9),"",IF(AND($N78=1,BG$9&lt;=$B$9),LOOKUP(BG$9,$A$12:$A$111,$B$12:$B$111),IF(AND($I78=-1,BH$9=$Q77),"",IF($I78=-1,BH77,IF(AND($I78=1,BF$9=$Q77),$K78,IF($I78=1,BG77,""))))))))</f>
        <v/>
      </c>
      <c r="BH78" t="str">
        <f ca="1">IF($E77="","",IF($G78="",BH77,IF(AND($N78=1,BH$9&gt;$B$9),"",IF(AND($N78=1,BH$9&lt;=$B$9),LOOKUP(BH$9,$A$12:$A$111,$B$12:$B$111),IF(AND($I78=-1,BI$9=$Q77),"",IF($I78=-1,BI77,IF(AND($I78=1,BG$9=$Q77),$K78,IF($I78=1,BH77,""))))))))</f>
        <v/>
      </c>
      <c r="BI78" t="str">
        <f ca="1">IF($E77="","",IF($G78="",BI77,IF(AND($N78=1,BI$9&gt;$B$9),"",IF(AND($N78=1,BI$9&lt;=$B$9),LOOKUP(BI$9,$A$12:$A$111,$B$12:$B$111),IF(AND($I78=-1,BJ$9=$Q77),"",IF($I78=-1,BJ77,IF(AND($I78=1,BH$9=$Q77),$K78,IF($I78=1,BI77,""))))))))</f>
        <v/>
      </c>
      <c r="BJ78" t="str">
        <f ca="1">IF($E77="","",IF($G78="",BJ77,IF(AND($N78=1,BJ$9&gt;$B$9),"",IF(AND($N78=1,BJ$9&lt;=$B$9),LOOKUP(BJ$9,$A$12:$A$111,$B$12:$B$111),IF(AND($I78=-1,BK$9=$Q77),"",IF($I78=-1,BK77,IF(AND($I78=1,BI$9=$Q77),$K78,IF($I78=1,BJ77,""))))))))</f>
        <v/>
      </c>
      <c r="BK78" t="str">
        <f ca="1">IF($E77="","",IF($G78="",BK77,IF(AND($N78=1,BK$9&gt;$B$9),"",IF(AND($N78=1,BK$9&lt;=$B$9),LOOKUP(BK$9,$A$12:$A$111,$B$12:$B$111),IF(AND($I78=-1,BL$9=$Q77),"",IF($I78=-1,BL77,IF(AND($I78=1,BJ$9=$Q77),$K78,IF($I78=1,BK77,""))))))))</f>
        <v/>
      </c>
      <c r="BL78" t="str">
        <f ca="1">IF($E77="","",IF($G78="",BL77,IF(AND($N78=1,BL$9&gt;$B$9),"",IF(AND($N78=1,BL$9&lt;=$B$9),LOOKUP(BL$9,$A$12:$A$111,$B$12:$B$111),IF(AND($I78=-1,BM$9=$Q77),"",IF($I78=-1,BM77,IF(AND($I78=1,BK$9=$Q77),$K78,IF($I78=1,BL77,""))))))))</f>
        <v/>
      </c>
      <c r="BM78" t="str">
        <f ca="1">IF($E77="","",IF($G78="",BM77,IF(AND($N78=1,BM$9&gt;$B$9),"",IF(AND($N78=1,BM$9&lt;=$B$9),LOOKUP(BM$9,$A$12:$A$111,$B$12:$B$111),IF(AND($I78=-1,BN$9=$Q77),"",IF($I78=-1,BN77,IF(AND($I78=1,BL$9=$Q77),$K78,IF($I78=1,BM77,""))))))))</f>
        <v/>
      </c>
      <c r="BN78" t="str">
        <f ca="1">IF($E77="","",IF($G78="",BN77,IF(AND($N78=1,BN$9&gt;$B$9),"",IF(AND($N78=1,BN$9&lt;=$B$9),LOOKUP(BN$9,$A$12:$A$111,$B$12:$B$111),IF(AND($I78=-1,BO$9=$Q77),"",IF($I78=-1,BO77,IF(AND($I78=1,BM$9=$Q77),$K78,IF($I78=1,BN77,""))))))))</f>
        <v/>
      </c>
      <c r="BO78" t="str">
        <f ca="1">IF($E77="","",IF($G78="",BO77,IF(AND($N78=1,BO$9&gt;$B$9),"",IF(AND($N78=1,BO$9&lt;=$B$9),LOOKUP(BO$9,$A$12:$A$111,$B$12:$B$111),IF(AND($I78=-1,BP$9=$Q77),"",IF($I78=-1,BP77,IF(AND($I78=1,BN$9=$Q77),$K78,IF($I78=1,BO77,""))))))))</f>
        <v/>
      </c>
    </row>
    <row r="79" spans="4:67" x14ac:dyDescent="0.25">
      <c r="D79" s="4">
        <v>69</v>
      </c>
      <c r="E79" s="1">
        <f t="shared" ca="1" si="7"/>
        <v>28</v>
      </c>
      <c r="G79" t="str">
        <f ca="1">IF(E78="","",IF($B$3=Refs!$B$17,RevLab!F79,IF(AND(B$3="Last",H78="Zero"),G78,IF(B$3="Last",H78,IF(B$3="2nd last","",IF(AND(B$3="Opposite",H78="Zero"),G78,IF(AND(B$3="Opposite",H78="Red"),"Black",IF(AND(B$3="Opposite",H78="Black"),"Red",IF(AND(B$3="Opposite",H78="Odd"),"Even",IF(AND(B$3="Opposite",H78="Even"),"Odd",IF(AND(B$3="Opposite",H78="High"),"Low",IF(AND(B$3="Opposite",H78="Low"),"High",IF(COUNTIF(Refs!$E$5:$I$6,B$3)=1,RevLab!B$3,"")))))))))))))</f>
        <v>Low</v>
      </c>
      <c r="H79" t="str">
        <f ca="1">IF(E79="","",IF(B$2="Red/Black",LOOKUP(E79,Refs!D:D,Refs!F:F),IF(B$2="High/Low",LOOKUP(E79,Refs!D:D,Refs!H:H),IF(B$2="Odd/Even",LOOKUP(E79,Refs!D:D,Refs!J:J),""))))</f>
        <v>High</v>
      </c>
      <c r="I79">
        <f t="shared" ca="1" si="8"/>
        <v>-1</v>
      </c>
      <c r="J79">
        <f ca="1">IF(E78="","",IF(G79="","",IF(AND(Q78&gt;1,O78+P78&gt;=$B$4),$B$4,IF(Q78=1,O78,O78+P78))))</f>
        <v>5</v>
      </c>
      <c r="K79">
        <f t="shared" ca="1" si="9"/>
        <v>-5</v>
      </c>
      <c r="L79">
        <f t="shared" ca="1" si="10"/>
        <v>-71</v>
      </c>
      <c r="M79">
        <f t="shared" ca="1" si="11"/>
        <v>14</v>
      </c>
      <c r="N79">
        <f ca="1">IF(E78="","",IF(OR(AND($A$6="Yes",$M79&gt;$M78),AND($A$8="Yes",$O78+$P78&gt;=$B$4),AND($Q78&lt;=2,$I79=-1)),1,0))</f>
        <v>0</v>
      </c>
      <c r="O79">
        <f ca="1">IF(E79="","",R79)</f>
        <v>2</v>
      </c>
      <c r="P79">
        <f ca="1">IF(E79="","",MAX(R79:DM79))</f>
        <v>3</v>
      </c>
      <c r="Q79" s="2">
        <f ca="1">IF(E79="","",COUNTIF(R79:DM79,"&gt;0"))</f>
        <v>2</v>
      </c>
      <c r="R79" s="4">
        <f ca="1">IF(E78="","",IF($G79="",R78,IF($N79=1,LOOKUP(R$9,$A$12:$A$111,$B$12:$B$111),IF(AND($I79=-1,S$9=$Q78),"",IF($I79=-1,S78,IF($I79=1,R78))))))</f>
        <v>2</v>
      </c>
      <c r="S79">
        <f ca="1">IF($E78="","",IF($G79="",S78,IF(AND($N79=1,S$9&gt;$B$9),"",IF(AND($N79=1,S$9&lt;=$B$9),LOOKUP(S$9,$A$12:$A$111,$B$12:$B$111),IF(AND($I79=-1,T$9=$Q78),"",IF($I79=-1,T78,IF(AND($I79=1,R$9=$Q78),$K79,IF($I79=1,S78,""))))))))</f>
        <v>3</v>
      </c>
      <c r="T79" t="str">
        <f ca="1">IF($E78="","",IF($G79="",T78,IF(AND($N79=1,T$9&gt;$B$9),"",IF(AND($N79=1,T$9&lt;=$B$9),LOOKUP(T$9,$A$12:$A$111,$B$12:$B$111),IF(AND($I79=-1,U$9=$Q78),"",IF($I79=-1,U78,IF(AND($I79=1,S$9=$Q78),$K79,IF($I79=1,T78,""))))))))</f>
        <v/>
      </c>
      <c r="U79" t="str">
        <f ca="1">IF($E78="","",IF($G79="",U78,IF(AND($N79=1,U$9&gt;$B$9),"",IF(AND($N79=1,U$9&lt;=$B$9),LOOKUP(U$9,$A$12:$A$111,$B$12:$B$111),IF(AND($I79=-1,V$9=$Q78),"",IF($I79=-1,V78,IF(AND($I79=1,T$9=$Q78),$K79,IF($I79=1,U78,""))))))))</f>
        <v/>
      </c>
      <c r="V79" t="str">
        <f ca="1">IF($E78="","",IF($G79="",V78,IF(AND($N79=1,V$9&gt;$B$9),"",IF(AND($N79=1,V$9&lt;=$B$9),LOOKUP(V$9,$A$12:$A$111,$B$12:$B$111),IF(AND($I79=-1,W$9=$Q78),"",IF($I79=-1,W78,IF(AND($I79=1,U$9=$Q78),$K79,IF($I79=1,V78,""))))))))</f>
        <v/>
      </c>
      <c r="W79" t="str">
        <f ca="1">IF($E78="","",IF($G79="",W78,IF(AND($N79=1,W$9&gt;$B$9),"",IF(AND($N79=1,W$9&lt;=$B$9),LOOKUP(W$9,$A$12:$A$111,$B$12:$B$111),IF(AND($I79=-1,X$9=$Q78),"",IF($I79=-1,X78,IF(AND($I79=1,V$9=$Q78),$K79,IF($I79=1,W78,""))))))))</f>
        <v/>
      </c>
      <c r="X79" t="str">
        <f ca="1">IF($E78="","",IF($G79="",X78,IF(AND($N79=1,X$9&gt;$B$9),"",IF(AND($N79=1,X$9&lt;=$B$9),LOOKUP(X$9,$A$12:$A$111,$B$12:$B$111),IF(AND($I79=-1,Y$9=$Q78),"",IF($I79=-1,Y78,IF(AND($I79=1,W$9=$Q78),$K79,IF($I79=1,X78,""))))))))</f>
        <v/>
      </c>
      <c r="Y79" t="str">
        <f ca="1">IF($E78="","",IF($G79="",Y78,IF(AND($N79=1,Y$9&gt;$B$9),"",IF(AND($N79=1,Y$9&lt;=$B$9),LOOKUP(Y$9,$A$12:$A$111,$B$12:$B$111),IF(AND($I79=-1,Z$9=$Q78),"",IF($I79=-1,Z78,IF(AND($I79=1,X$9=$Q78),$K79,IF($I79=1,Y78,""))))))))</f>
        <v/>
      </c>
      <c r="Z79" t="str">
        <f ca="1">IF($E78="","",IF($G79="",Z78,IF(AND($N79=1,Z$9&gt;$B$9),"",IF(AND($N79=1,Z$9&lt;=$B$9),LOOKUP(Z$9,$A$12:$A$111,$B$12:$B$111),IF(AND($I79=-1,AA$9=$Q78),"",IF($I79=-1,AA78,IF(AND($I79=1,Y$9=$Q78),$K79,IF($I79=1,Z78,""))))))))</f>
        <v/>
      </c>
      <c r="AA79" t="str">
        <f ca="1">IF($E78="","",IF($G79="",AA78,IF(AND($N79=1,AA$9&gt;$B$9),"",IF(AND($N79=1,AA$9&lt;=$B$9),LOOKUP(AA$9,$A$12:$A$111,$B$12:$B$111),IF(AND($I79=-1,AB$9=$Q78),"",IF($I79=-1,AB78,IF(AND($I79=1,Z$9=$Q78),$K79,IF($I79=1,AA78,""))))))))</f>
        <v/>
      </c>
      <c r="AB79" t="str">
        <f ca="1">IF($E78="","",IF($G79="",AB78,IF(AND($N79=1,AB$9&gt;$B$9),"",IF(AND($N79=1,AB$9&lt;=$B$9),LOOKUP(AB$9,$A$12:$A$111,$B$12:$B$111),IF(AND($I79=-1,AC$9=$Q78),"",IF($I79=-1,AC78,IF(AND($I79=1,AA$9=$Q78),$K79,IF($I79=1,AB78,""))))))))</f>
        <v/>
      </c>
      <c r="AC79" t="str">
        <f ca="1">IF($E78="","",IF($G79="",AC78,IF(AND($N79=1,AC$9&gt;$B$9),"",IF(AND($N79=1,AC$9&lt;=$B$9),LOOKUP(AC$9,$A$12:$A$111,$B$12:$B$111),IF(AND($I79=-1,AD$9=$Q78),"",IF($I79=-1,AD78,IF(AND($I79=1,AB$9=$Q78),$K79,IF($I79=1,AC78,""))))))))</f>
        <v/>
      </c>
      <c r="AD79" t="str">
        <f ca="1">IF($E78="","",IF($G79="",AD78,IF(AND($N79=1,AD$9&gt;$B$9),"",IF(AND($N79=1,AD$9&lt;=$B$9),LOOKUP(AD$9,$A$12:$A$111,$B$12:$B$111),IF(AND($I79=-1,AE$9=$Q78),"",IF($I79=-1,AE78,IF(AND($I79=1,AC$9=$Q78),$K79,IF($I79=1,AD78,""))))))))</f>
        <v/>
      </c>
      <c r="AE79" t="str">
        <f ca="1">IF($E78="","",IF($G79="",AE78,IF(AND($N79=1,AE$9&gt;$B$9),"",IF(AND($N79=1,AE$9&lt;=$B$9),LOOKUP(AE$9,$A$12:$A$111,$B$12:$B$111),IF(AND($I79=-1,AF$9=$Q78),"",IF($I79=-1,AF78,IF(AND($I79=1,AD$9=$Q78),$K79,IF($I79=1,AE78,""))))))))</f>
        <v/>
      </c>
      <c r="AF79" t="str">
        <f ca="1">IF($E78="","",IF($G79="",AF78,IF(AND($N79=1,AF$9&gt;$B$9),"",IF(AND($N79=1,AF$9&lt;=$B$9),LOOKUP(AF$9,$A$12:$A$111,$B$12:$B$111),IF(AND($I79=-1,AG$9=$Q78),"",IF($I79=-1,AG78,IF(AND($I79=1,AE$9=$Q78),$K79,IF($I79=1,AF78,""))))))))</f>
        <v/>
      </c>
      <c r="AG79" t="str">
        <f ca="1">IF($E78="","",IF($G79="",AG78,IF(AND($N79=1,AG$9&gt;$B$9),"",IF(AND($N79=1,AG$9&lt;=$B$9),LOOKUP(AG$9,$A$12:$A$111,$B$12:$B$111),IF(AND($I79=-1,AH$9=$Q78),"",IF($I79=-1,AH78,IF(AND($I79=1,AF$9=$Q78),$K79,IF($I79=1,AG78,""))))))))</f>
        <v/>
      </c>
      <c r="AH79" t="str">
        <f ca="1">IF($E78="","",IF($G79="",AH78,IF(AND($N79=1,AH$9&gt;$B$9),"",IF(AND($N79=1,AH$9&lt;=$B$9),LOOKUP(AH$9,$A$12:$A$111,$B$12:$B$111),IF(AND($I79=-1,AI$9=$Q78),"",IF($I79=-1,AI78,IF(AND($I79=1,AG$9=$Q78),$K79,IF($I79=1,AH78,""))))))))</f>
        <v/>
      </c>
      <c r="AI79" t="str">
        <f ca="1">IF($E78="","",IF($G79="",AI78,IF(AND($N79=1,AI$9&gt;$B$9),"",IF(AND($N79=1,AI$9&lt;=$B$9),LOOKUP(AI$9,$A$12:$A$111,$B$12:$B$111),IF(AND($I79=-1,AJ$9=$Q78),"",IF($I79=-1,AJ78,IF(AND($I79=1,AH$9=$Q78),$K79,IF($I79=1,AI78,""))))))))</f>
        <v/>
      </c>
      <c r="AJ79" t="str">
        <f ca="1">IF($E78="","",IF($G79="",AJ78,IF(AND($N79=1,AJ$9&gt;$B$9),"",IF(AND($N79=1,AJ$9&lt;=$B$9),LOOKUP(AJ$9,$A$12:$A$111,$B$12:$B$111),IF(AND($I79=-1,AK$9=$Q78),"",IF($I79=-1,AK78,IF(AND($I79=1,AI$9=$Q78),$K79,IF($I79=1,AJ78,""))))))))</f>
        <v/>
      </c>
      <c r="AK79" t="str">
        <f ca="1">IF($E78="","",IF($G79="",AK78,IF(AND($N79=1,AK$9&gt;$B$9),"",IF(AND($N79=1,AK$9&lt;=$B$9),LOOKUP(AK$9,$A$12:$A$111,$B$12:$B$111),IF(AND($I79=-1,AL$9=$Q78),"",IF($I79=-1,AL78,IF(AND($I79=1,AJ$9=$Q78),$K79,IF($I79=1,AK78,""))))))))</f>
        <v/>
      </c>
      <c r="AL79" t="str">
        <f ca="1">IF($E78="","",IF($G79="",AL78,IF(AND($N79=1,AL$9&gt;$B$9),"",IF(AND($N79=1,AL$9&lt;=$B$9),LOOKUP(AL$9,$A$12:$A$111,$B$12:$B$111),IF(AND($I79=-1,AM$9=$Q78),"",IF($I79=-1,AM78,IF(AND($I79=1,AK$9=$Q78),$K79,IF($I79=1,AL78,""))))))))</f>
        <v/>
      </c>
      <c r="AM79" t="str">
        <f ca="1">IF($E78="","",IF($G79="",AM78,IF(AND($N79=1,AM$9&gt;$B$9),"",IF(AND($N79=1,AM$9&lt;=$B$9),LOOKUP(AM$9,$A$12:$A$111,$B$12:$B$111),IF(AND($I79=-1,AN$9=$Q78),"",IF($I79=-1,AN78,IF(AND($I79=1,AL$9=$Q78),$K79,IF($I79=1,AM78,""))))))))</f>
        <v/>
      </c>
      <c r="AN79" t="str">
        <f ca="1">IF($E78="","",IF($G79="",AN78,IF(AND($N79=1,AN$9&gt;$B$9),"",IF(AND($N79=1,AN$9&lt;=$B$9),LOOKUP(AN$9,$A$12:$A$111,$B$12:$B$111),IF(AND($I79=-1,AO$9=$Q78),"",IF($I79=-1,AO78,IF(AND($I79=1,AM$9=$Q78),$K79,IF($I79=1,AN78,""))))))))</f>
        <v/>
      </c>
      <c r="AO79" t="str">
        <f ca="1">IF($E78="","",IF($G79="",AO78,IF(AND($N79=1,AO$9&gt;$B$9),"",IF(AND($N79=1,AO$9&lt;=$B$9),LOOKUP(AO$9,$A$12:$A$111,$B$12:$B$111),IF(AND($I79=-1,AP$9=$Q78),"",IF($I79=-1,AP78,IF(AND($I79=1,AN$9=$Q78),$K79,IF($I79=1,AO78,""))))))))</f>
        <v/>
      </c>
      <c r="AP79" t="str">
        <f ca="1">IF($E78="","",IF($G79="",AP78,IF(AND($N79=1,AP$9&gt;$B$9),"",IF(AND($N79=1,AP$9&lt;=$B$9),LOOKUP(AP$9,$A$12:$A$111,$B$12:$B$111),IF(AND($I79=-1,AQ$9=$Q78),"",IF($I79=-1,AQ78,IF(AND($I79=1,AO$9=$Q78),$K79,IF($I79=1,AP78,""))))))))</f>
        <v/>
      </c>
      <c r="AQ79" t="str">
        <f ca="1">IF($E78="","",IF($G79="",AQ78,IF(AND($N79=1,AQ$9&gt;$B$9),"",IF(AND($N79=1,AQ$9&lt;=$B$9),LOOKUP(AQ$9,$A$12:$A$111,$B$12:$B$111),IF(AND($I79=-1,AR$9=$Q78),"",IF($I79=-1,AR78,IF(AND($I79=1,AP$9=$Q78),$K79,IF($I79=1,AQ78,""))))))))</f>
        <v/>
      </c>
      <c r="AR79" t="str">
        <f ca="1">IF($E78="","",IF($G79="",AR78,IF(AND($N79=1,AR$9&gt;$B$9),"",IF(AND($N79=1,AR$9&lt;=$B$9),LOOKUP(AR$9,$A$12:$A$111,$B$12:$B$111),IF(AND($I79=-1,AS$9=$Q78),"",IF($I79=-1,AS78,IF(AND($I79=1,AQ$9=$Q78),$K79,IF($I79=1,AR78,""))))))))</f>
        <v/>
      </c>
      <c r="AS79" t="str">
        <f ca="1">IF($E78="","",IF($G79="",AS78,IF(AND($N79=1,AS$9&gt;$B$9),"",IF(AND($N79=1,AS$9&lt;=$B$9),LOOKUP(AS$9,$A$12:$A$111,$B$12:$B$111),IF(AND($I79=-1,AT$9=$Q78),"",IF($I79=-1,AT78,IF(AND($I79=1,AR$9=$Q78),$K79,IF($I79=1,AS78,""))))))))</f>
        <v/>
      </c>
      <c r="AT79" t="str">
        <f ca="1">IF($E78="","",IF($G79="",AT78,IF(AND($N79=1,AT$9&gt;$B$9),"",IF(AND($N79=1,AT$9&lt;=$B$9),LOOKUP(AT$9,$A$12:$A$111,$B$12:$B$111),IF(AND($I79=-1,AU$9=$Q78),"",IF($I79=-1,AU78,IF(AND($I79=1,AS$9=$Q78),$K79,IF($I79=1,AT78,""))))))))</f>
        <v/>
      </c>
      <c r="AU79" t="str">
        <f ca="1">IF($E78="","",IF($G79="",AU78,IF(AND($N79=1,AU$9&gt;$B$9),"",IF(AND($N79=1,AU$9&lt;=$B$9),LOOKUP(AU$9,$A$12:$A$111,$B$12:$B$111),IF(AND($I79=-1,AV$9=$Q78),"",IF($I79=-1,AV78,IF(AND($I79=1,AT$9=$Q78),$K79,IF($I79=1,AU78,""))))))))</f>
        <v/>
      </c>
      <c r="AV79" t="str">
        <f ca="1">IF($E78="","",IF($G79="",AV78,IF(AND($N79=1,AV$9&gt;$B$9),"",IF(AND($N79=1,AV$9&lt;=$B$9),LOOKUP(AV$9,$A$12:$A$111,$B$12:$B$111),IF(AND($I79=-1,AW$9=$Q78),"",IF($I79=-1,AW78,IF(AND($I79=1,AU$9=$Q78),$K79,IF($I79=1,AV78,""))))))))</f>
        <v/>
      </c>
      <c r="AW79" t="str">
        <f ca="1">IF($E78="","",IF($G79="",AW78,IF(AND($N79=1,AW$9&gt;$B$9),"",IF(AND($N79=1,AW$9&lt;=$B$9),LOOKUP(AW$9,$A$12:$A$111,$B$12:$B$111),IF(AND($I79=-1,AX$9=$Q78),"",IF($I79=-1,AX78,IF(AND($I79=1,AV$9=$Q78),$K79,IF($I79=1,AW78,""))))))))</f>
        <v/>
      </c>
      <c r="AX79" t="str">
        <f ca="1">IF($E78="","",IF($G79="",AX78,IF(AND($N79=1,AX$9&gt;$B$9),"",IF(AND($N79=1,AX$9&lt;=$B$9),LOOKUP(AX$9,$A$12:$A$111,$B$12:$B$111),IF(AND($I79=-1,AY$9=$Q78),"",IF($I79=-1,AY78,IF(AND($I79=1,AW$9=$Q78),$K79,IF($I79=1,AX78,""))))))))</f>
        <v/>
      </c>
      <c r="AY79" t="str">
        <f ca="1">IF($E78="","",IF($G79="",AY78,IF(AND($N79=1,AY$9&gt;$B$9),"",IF(AND($N79=1,AY$9&lt;=$B$9),LOOKUP(AY$9,$A$12:$A$111,$B$12:$B$111),IF(AND($I79=-1,AZ$9=$Q78),"",IF($I79=-1,AZ78,IF(AND($I79=1,AX$9=$Q78),$K79,IF($I79=1,AY78,""))))))))</f>
        <v/>
      </c>
      <c r="AZ79" t="str">
        <f ca="1">IF($E78="","",IF($G79="",AZ78,IF(AND($N79=1,AZ$9&gt;$B$9),"",IF(AND($N79=1,AZ$9&lt;=$B$9),LOOKUP(AZ$9,$A$12:$A$111,$B$12:$B$111),IF(AND($I79=-1,BA$9=$Q78),"",IF($I79=-1,BA78,IF(AND($I79=1,AY$9=$Q78),$K79,IF($I79=1,AZ78,""))))))))</f>
        <v/>
      </c>
      <c r="BA79" t="str">
        <f ca="1">IF($E78="","",IF($G79="",BA78,IF(AND($N79=1,BA$9&gt;$B$9),"",IF(AND($N79=1,BA$9&lt;=$B$9),LOOKUP(BA$9,$A$12:$A$111,$B$12:$B$111),IF(AND($I79=-1,BB$9=$Q78),"",IF($I79=-1,BB78,IF(AND($I79=1,AZ$9=$Q78),$K79,IF($I79=1,BA78,""))))))))</f>
        <v/>
      </c>
      <c r="BB79" t="str">
        <f ca="1">IF($E78="","",IF($G79="",BB78,IF(AND($N79=1,BB$9&gt;$B$9),"",IF(AND($N79=1,BB$9&lt;=$B$9),LOOKUP(BB$9,$A$12:$A$111,$B$12:$B$111),IF(AND($I79=-1,BC$9=$Q78),"",IF($I79=-1,BC78,IF(AND($I79=1,BA$9=$Q78),$K79,IF($I79=1,BB78,""))))))))</f>
        <v/>
      </c>
      <c r="BC79" t="str">
        <f ca="1">IF($E78="","",IF($G79="",BC78,IF(AND($N79=1,BC$9&gt;$B$9),"",IF(AND($N79=1,BC$9&lt;=$B$9),LOOKUP(BC$9,$A$12:$A$111,$B$12:$B$111),IF(AND($I79=-1,BD$9=$Q78),"",IF($I79=-1,BD78,IF(AND($I79=1,BB$9=$Q78),$K79,IF($I79=1,BC78,""))))))))</f>
        <v/>
      </c>
      <c r="BD79" t="str">
        <f ca="1">IF($E78="","",IF($G79="",BD78,IF(AND($N79=1,BD$9&gt;$B$9),"",IF(AND($N79=1,BD$9&lt;=$B$9),LOOKUP(BD$9,$A$12:$A$111,$B$12:$B$111),IF(AND($I79=-1,BE$9=$Q78),"",IF($I79=-1,BE78,IF(AND($I79=1,BC$9=$Q78),$K79,IF($I79=1,BD78,""))))))))</f>
        <v/>
      </c>
      <c r="BE79" t="str">
        <f ca="1">IF($E78="","",IF($G79="",BE78,IF(AND($N79=1,BE$9&gt;$B$9),"",IF(AND($N79=1,BE$9&lt;=$B$9),LOOKUP(BE$9,$A$12:$A$111,$B$12:$B$111),IF(AND($I79=-1,BF$9=$Q78),"",IF($I79=-1,BF78,IF(AND($I79=1,BD$9=$Q78),$K79,IF($I79=1,BE78,""))))))))</f>
        <v/>
      </c>
      <c r="BF79" t="str">
        <f ca="1">IF($E78="","",IF($G79="",BF78,IF(AND($N79=1,BF$9&gt;$B$9),"",IF(AND($N79=1,BF$9&lt;=$B$9),LOOKUP(BF$9,$A$12:$A$111,$B$12:$B$111),IF(AND($I79=-1,BG$9=$Q78),"",IF($I79=-1,BG78,IF(AND($I79=1,BE$9=$Q78),$K79,IF($I79=1,BF78,""))))))))</f>
        <v/>
      </c>
      <c r="BG79" t="str">
        <f ca="1">IF($E78="","",IF($G79="",BG78,IF(AND($N79=1,BG$9&gt;$B$9),"",IF(AND($N79=1,BG$9&lt;=$B$9),LOOKUP(BG$9,$A$12:$A$111,$B$12:$B$111),IF(AND($I79=-1,BH$9=$Q78),"",IF($I79=-1,BH78,IF(AND($I79=1,BF$9=$Q78),$K79,IF($I79=1,BG78,""))))))))</f>
        <v/>
      </c>
      <c r="BH79" t="str">
        <f ca="1">IF($E78="","",IF($G79="",BH78,IF(AND($N79=1,BH$9&gt;$B$9),"",IF(AND($N79=1,BH$9&lt;=$B$9),LOOKUP(BH$9,$A$12:$A$111,$B$12:$B$111),IF(AND($I79=-1,BI$9=$Q78),"",IF($I79=-1,BI78,IF(AND($I79=1,BG$9=$Q78),$K79,IF($I79=1,BH78,""))))))))</f>
        <v/>
      </c>
      <c r="BI79" t="str">
        <f ca="1">IF($E78="","",IF($G79="",BI78,IF(AND($N79=1,BI$9&gt;$B$9),"",IF(AND($N79=1,BI$9&lt;=$B$9),LOOKUP(BI$9,$A$12:$A$111,$B$12:$B$111),IF(AND($I79=-1,BJ$9=$Q78),"",IF($I79=-1,BJ78,IF(AND($I79=1,BH$9=$Q78),$K79,IF($I79=1,BI78,""))))))))</f>
        <v/>
      </c>
      <c r="BJ79" t="str">
        <f ca="1">IF($E78="","",IF($G79="",BJ78,IF(AND($N79=1,BJ$9&gt;$B$9),"",IF(AND($N79=1,BJ$9&lt;=$B$9),LOOKUP(BJ$9,$A$12:$A$111,$B$12:$B$111),IF(AND($I79=-1,BK$9=$Q78),"",IF($I79=-1,BK78,IF(AND($I79=1,BI$9=$Q78),$K79,IF($I79=1,BJ78,""))))))))</f>
        <v/>
      </c>
      <c r="BK79" t="str">
        <f ca="1">IF($E78="","",IF($G79="",BK78,IF(AND($N79=1,BK$9&gt;$B$9),"",IF(AND($N79=1,BK$9&lt;=$B$9),LOOKUP(BK$9,$A$12:$A$111,$B$12:$B$111),IF(AND($I79=-1,BL$9=$Q78),"",IF($I79=-1,BL78,IF(AND($I79=1,BJ$9=$Q78),$K79,IF($I79=1,BK78,""))))))))</f>
        <v/>
      </c>
      <c r="BL79" t="str">
        <f ca="1">IF($E78="","",IF($G79="",BL78,IF(AND($N79=1,BL$9&gt;$B$9),"",IF(AND($N79=1,BL$9&lt;=$B$9),LOOKUP(BL$9,$A$12:$A$111,$B$12:$B$111),IF(AND($I79=-1,BM$9=$Q78),"",IF($I79=-1,BM78,IF(AND($I79=1,BK$9=$Q78),$K79,IF($I79=1,BL78,""))))))))</f>
        <v/>
      </c>
      <c r="BM79" t="str">
        <f ca="1">IF($E78="","",IF($G79="",BM78,IF(AND($N79=1,BM$9&gt;$B$9),"",IF(AND($N79=1,BM$9&lt;=$B$9),LOOKUP(BM$9,$A$12:$A$111,$B$12:$B$111),IF(AND($I79=-1,BN$9=$Q78),"",IF($I79=-1,BN78,IF(AND($I79=1,BL$9=$Q78),$K79,IF($I79=1,BM78,""))))))))</f>
        <v/>
      </c>
      <c r="BN79" t="str">
        <f ca="1">IF($E78="","",IF($G79="",BN78,IF(AND($N79=1,BN$9&gt;$B$9),"",IF(AND($N79=1,BN$9&lt;=$B$9),LOOKUP(BN$9,$A$12:$A$111,$B$12:$B$111),IF(AND($I79=-1,BO$9=$Q78),"",IF($I79=-1,BO78,IF(AND($I79=1,BM$9=$Q78),$K79,IF($I79=1,BN78,""))))))))</f>
        <v/>
      </c>
      <c r="BO79">
        <f ca="1">IF($E78="","",IF($G79="",BO78,IF(AND($N79=1,BO$9&gt;$B$9),"",IF(AND($N79=1,BO$9&lt;=$B$9),LOOKUP(BO$9,$A$12:$A$111,$B$12:$B$111),IF(AND($I79=-1,BP$9=$Q78),"",IF($I79=-1,BP78,IF(AND($I79=1,BN$9=$Q78),$K79,IF($I79=1,BO78,""))))))))</f>
        <v>0</v>
      </c>
    </row>
    <row r="80" spans="4:67" x14ac:dyDescent="0.25">
      <c r="D80" s="4">
        <v>70</v>
      </c>
      <c r="E80" s="1">
        <f t="shared" ca="1" si="7"/>
        <v>26</v>
      </c>
      <c r="G80" t="str">
        <f ca="1">IF(E79="","",IF($B$3=Refs!$B$17,RevLab!F80,IF(AND(B$3="Last",H79="Zero"),G79,IF(B$3="Last",H79,IF(B$3="2nd last","",IF(AND(B$3="Opposite",H79="Zero"),G79,IF(AND(B$3="Opposite",H79="Red"),"Black",IF(AND(B$3="Opposite",H79="Black"),"Red",IF(AND(B$3="Opposite",H79="Odd"),"Even",IF(AND(B$3="Opposite",H79="Even"),"Odd",IF(AND(B$3="Opposite",H79="High"),"Low",IF(AND(B$3="Opposite",H79="Low"),"High",IF(COUNTIF(Refs!$E$5:$I$6,B$3)=1,RevLab!B$3,"")))))))))))))</f>
        <v>Low</v>
      </c>
      <c r="H80" t="str">
        <f ca="1">IF(E80="","",IF(B$2="Red/Black",LOOKUP(E80,Refs!D:D,Refs!F:F),IF(B$2="High/Low",LOOKUP(E80,Refs!D:D,Refs!H:H),IF(B$2="Odd/Even",LOOKUP(E80,Refs!D:D,Refs!J:J),""))))</f>
        <v>High</v>
      </c>
      <c r="I80">
        <f t="shared" ca="1" si="8"/>
        <v>-1</v>
      </c>
      <c r="J80">
        <f ca="1">IF(E79="","",IF(G80="","",IF(AND(Q79&gt;1,O79+P79&gt;=$B$4),$B$4,IF(Q79=1,O79,O79+P79))))</f>
        <v>5</v>
      </c>
      <c r="K80">
        <f t="shared" ca="1" si="9"/>
        <v>-5</v>
      </c>
      <c r="L80">
        <f t="shared" ca="1" si="10"/>
        <v>-76</v>
      </c>
      <c r="M80">
        <f t="shared" ca="1" si="11"/>
        <v>14</v>
      </c>
      <c r="N80">
        <f ca="1">IF(E79="","",IF(OR(AND($A$6="Yes",$M80&gt;$M79),AND($A$8="Yes",$O79+$P79&gt;=$B$4),AND($Q79&lt;=2,$I80=-1)),1,0))</f>
        <v>1</v>
      </c>
      <c r="O80">
        <f ca="1">IF(E80="","",R80)</f>
        <v>1</v>
      </c>
      <c r="P80">
        <f ca="1">IF(E80="","",MAX(R80:DM80))</f>
        <v>4</v>
      </c>
      <c r="Q80" s="2">
        <f ca="1">IF(E80="","",COUNTIF(R80:DM80,"&gt;0"))</f>
        <v>4</v>
      </c>
      <c r="R80" s="4">
        <f ca="1">IF(E79="","",IF($G80="",R79,IF($N80=1,LOOKUP(R$9,$A$12:$A$111,$B$12:$B$111),IF(AND($I80=-1,S$9=$Q79),"",IF($I80=-1,S79,IF($I80=1,R79))))))</f>
        <v>1</v>
      </c>
      <c r="S80">
        <f ca="1">IF($E79="","",IF($G80="",S79,IF(AND($N80=1,S$9&gt;$B$9),"",IF(AND($N80=1,S$9&lt;=$B$9),LOOKUP(S$9,$A$12:$A$111,$B$12:$B$111),IF(AND($I80=-1,T$9=$Q79),"",IF($I80=-1,T79,IF(AND($I80=1,R$9=$Q79),$K80,IF($I80=1,S79,""))))))))</f>
        <v>2</v>
      </c>
      <c r="T80">
        <f ca="1">IF($E79="","",IF($G80="",T79,IF(AND($N80=1,T$9&gt;$B$9),"",IF(AND($N80=1,T$9&lt;=$B$9),LOOKUP(T$9,$A$12:$A$111,$B$12:$B$111),IF(AND($I80=-1,U$9=$Q79),"",IF($I80=-1,U79,IF(AND($I80=1,S$9=$Q79),$K80,IF($I80=1,T79,""))))))))</f>
        <v>3</v>
      </c>
      <c r="U80">
        <f ca="1">IF($E79="","",IF($G80="",U79,IF(AND($N80=1,U$9&gt;$B$9),"",IF(AND($N80=1,U$9&lt;=$B$9),LOOKUP(U$9,$A$12:$A$111,$B$12:$B$111),IF(AND($I80=-1,V$9=$Q79),"",IF($I80=-1,V79,IF(AND($I80=1,T$9=$Q79),$K80,IF($I80=1,U79,""))))))))</f>
        <v>4</v>
      </c>
      <c r="V80" t="str">
        <f ca="1">IF($E79="","",IF($G80="",V79,IF(AND($N80=1,V$9&gt;$B$9),"",IF(AND($N80=1,V$9&lt;=$B$9),LOOKUP(V$9,$A$12:$A$111,$B$12:$B$111),IF(AND($I80=-1,W$9=$Q79),"",IF($I80=-1,W79,IF(AND($I80=1,U$9=$Q79),$K80,IF($I80=1,V79,""))))))))</f>
        <v/>
      </c>
      <c r="W80" t="str">
        <f ca="1">IF($E79="","",IF($G80="",W79,IF(AND($N80=1,W$9&gt;$B$9),"",IF(AND($N80=1,W$9&lt;=$B$9),LOOKUP(W$9,$A$12:$A$111,$B$12:$B$111),IF(AND($I80=-1,X$9=$Q79),"",IF($I80=-1,X79,IF(AND($I80=1,V$9=$Q79),$K80,IF($I80=1,W79,""))))))))</f>
        <v/>
      </c>
      <c r="X80" t="str">
        <f ca="1">IF($E79="","",IF($G80="",X79,IF(AND($N80=1,X$9&gt;$B$9),"",IF(AND($N80=1,X$9&lt;=$B$9),LOOKUP(X$9,$A$12:$A$111,$B$12:$B$111),IF(AND($I80=-1,Y$9=$Q79),"",IF($I80=-1,Y79,IF(AND($I80=1,W$9=$Q79),$K80,IF($I80=1,X79,""))))))))</f>
        <v/>
      </c>
      <c r="Y80" t="str">
        <f ca="1">IF($E79="","",IF($G80="",Y79,IF(AND($N80=1,Y$9&gt;$B$9),"",IF(AND($N80=1,Y$9&lt;=$B$9),LOOKUP(Y$9,$A$12:$A$111,$B$12:$B$111),IF(AND($I80=-1,Z$9=$Q79),"",IF($I80=-1,Z79,IF(AND($I80=1,X$9=$Q79),$K80,IF($I80=1,Y79,""))))))))</f>
        <v/>
      </c>
      <c r="Z80" t="str">
        <f ca="1">IF($E79="","",IF($G80="",Z79,IF(AND($N80=1,Z$9&gt;$B$9),"",IF(AND($N80=1,Z$9&lt;=$B$9),LOOKUP(Z$9,$A$12:$A$111,$B$12:$B$111),IF(AND($I80=-1,AA$9=$Q79),"",IF($I80=-1,AA79,IF(AND($I80=1,Y$9=$Q79),$K80,IF($I80=1,Z79,""))))))))</f>
        <v/>
      </c>
      <c r="AA80" t="str">
        <f ca="1">IF($E79="","",IF($G80="",AA79,IF(AND($N80=1,AA$9&gt;$B$9),"",IF(AND($N80=1,AA$9&lt;=$B$9),LOOKUP(AA$9,$A$12:$A$111,$B$12:$B$111),IF(AND($I80=-1,AB$9=$Q79),"",IF($I80=-1,AB79,IF(AND($I80=1,Z$9=$Q79),$K80,IF($I80=1,AA79,""))))))))</f>
        <v/>
      </c>
      <c r="AB80" t="str">
        <f ca="1">IF($E79="","",IF($G80="",AB79,IF(AND($N80=1,AB$9&gt;$B$9),"",IF(AND($N80=1,AB$9&lt;=$B$9),LOOKUP(AB$9,$A$12:$A$111,$B$12:$B$111),IF(AND($I80=-1,AC$9=$Q79),"",IF($I80=-1,AC79,IF(AND($I80=1,AA$9=$Q79),$K80,IF($I80=1,AB79,""))))))))</f>
        <v/>
      </c>
      <c r="AC80" t="str">
        <f ca="1">IF($E79="","",IF($G80="",AC79,IF(AND($N80=1,AC$9&gt;$B$9),"",IF(AND($N80=1,AC$9&lt;=$B$9),LOOKUP(AC$9,$A$12:$A$111,$B$12:$B$111),IF(AND($I80=-1,AD$9=$Q79),"",IF($I80=-1,AD79,IF(AND($I80=1,AB$9=$Q79),$K80,IF($I80=1,AC79,""))))))))</f>
        <v/>
      </c>
      <c r="AD80" t="str">
        <f ca="1">IF($E79="","",IF($G80="",AD79,IF(AND($N80=1,AD$9&gt;$B$9),"",IF(AND($N80=1,AD$9&lt;=$B$9),LOOKUP(AD$9,$A$12:$A$111,$B$12:$B$111),IF(AND($I80=-1,AE$9=$Q79),"",IF($I80=-1,AE79,IF(AND($I80=1,AC$9=$Q79),$K80,IF($I80=1,AD79,""))))))))</f>
        <v/>
      </c>
      <c r="AE80" t="str">
        <f ca="1">IF($E79="","",IF($G80="",AE79,IF(AND($N80=1,AE$9&gt;$B$9),"",IF(AND($N80=1,AE$9&lt;=$B$9),LOOKUP(AE$9,$A$12:$A$111,$B$12:$B$111),IF(AND($I80=-1,AF$9=$Q79),"",IF($I80=-1,AF79,IF(AND($I80=1,AD$9=$Q79),$K80,IF($I80=1,AE79,""))))))))</f>
        <v/>
      </c>
      <c r="AF80" t="str">
        <f ca="1">IF($E79="","",IF($G80="",AF79,IF(AND($N80=1,AF$9&gt;$B$9),"",IF(AND($N80=1,AF$9&lt;=$B$9),LOOKUP(AF$9,$A$12:$A$111,$B$12:$B$111),IF(AND($I80=-1,AG$9=$Q79),"",IF($I80=-1,AG79,IF(AND($I80=1,AE$9=$Q79),$K80,IF($I80=1,AF79,""))))))))</f>
        <v/>
      </c>
      <c r="AG80" t="str">
        <f ca="1">IF($E79="","",IF($G80="",AG79,IF(AND($N80=1,AG$9&gt;$B$9),"",IF(AND($N80=1,AG$9&lt;=$B$9),LOOKUP(AG$9,$A$12:$A$111,$B$12:$B$111),IF(AND($I80=-1,AH$9=$Q79),"",IF($I80=-1,AH79,IF(AND($I80=1,AF$9=$Q79),$K80,IF($I80=1,AG79,""))))))))</f>
        <v/>
      </c>
      <c r="AH80" t="str">
        <f ca="1">IF($E79="","",IF($G80="",AH79,IF(AND($N80=1,AH$9&gt;$B$9),"",IF(AND($N80=1,AH$9&lt;=$B$9),LOOKUP(AH$9,$A$12:$A$111,$B$12:$B$111),IF(AND($I80=-1,AI$9=$Q79),"",IF($I80=-1,AI79,IF(AND($I80=1,AG$9=$Q79),$K80,IF($I80=1,AH79,""))))))))</f>
        <v/>
      </c>
      <c r="AI80" t="str">
        <f ca="1">IF($E79="","",IF($G80="",AI79,IF(AND($N80=1,AI$9&gt;$B$9),"",IF(AND($N80=1,AI$9&lt;=$B$9),LOOKUP(AI$9,$A$12:$A$111,$B$12:$B$111),IF(AND($I80=-1,AJ$9=$Q79),"",IF($I80=-1,AJ79,IF(AND($I80=1,AH$9=$Q79),$K80,IF($I80=1,AI79,""))))))))</f>
        <v/>
      </c>
      <c r="AJ80" t="str">
        <f ca="1">IF($E79="","",IF($G80="",AJ79,IF(AND($N80=1,AJ$9&gt;$B$9),"",IF(AND($N80=1,AJ$9&lt;=$B$9),LOOKUP(AJ$9,$A$12:$A$111,$B$12:$B$111),IF(AND($I80=-1,AK$9=$Q79),"",IF($I80=-1,AK79,IF(AND($I80=1,AI$9=$Q79),$K80,IF($I80=1,AJ79,""))))))))</f>
        <v/>
      </c>
      <c r="AK80" t="str">
        <f ca="1">IF($E79="","",IF($G80="",AK79,IF(AND($N80=1,AK$9&gt;$B$9),"",IF(AND($N80=1,AK$9&lt;=$B$9),LOOKUP(AK$9,$A$12:$A$111,$B$12:$B$111),IF(AND($I80=-1,AL$9=$Q79),"",IF($I80=-1,AL79,IF(AND($I80=1,AJ$9=$Q79),$K80,IF($I80=1,AK79,""))))))))</f>
        <v/>
      </c>
      <c r="AL80" t="str">
        <f ca="1">IF($E79="","",IF($G80="",AL79,IF(AND($N80=1,AL$9&gt;$B$9),"",IF(AND($N80=1,AL$9&lt;=$B$9),LOOKUP(AL$9,$A$12:$A$111,$B$12:$B$111),IF(AND($I80=-1,AM$9=$Q79),"",IF($I80=-1,AM79,IF(AND($I80=1,AK$9=$Q79),$K80,IF($I80=1,AL79,""))))))))</f>
        <v/>
      </c>
      <c r="AM80" t="str">
        <f ca="1">IF($E79="","",IF($G80="",AM79,IF(AND($N80=1,AM$9&gt;$B$9),"",IF(AND($N80=1,AM$9&lt;=$B$9),LOOKUP(AM$9,$A$12:$A$111,$B$12:$B$111),IF(AND($I80=-1,AN$9=$Q79),"",IF($I80=-1,AN79,IF(AND($I80=1,AL$9=$Q79),$K80,IF($I80=1,AM79,""))))))))</f>
        <v/>
      </c>
      <c r="AN80" t="str">
        <f ca="1">IF($E79="","",IF($G80="",AN79,IF(AND($N80=1,AN$9&gt;$B$9),"",IF(AND($N80=1,AN$9&lt;=$B$9),LOOKUP(AN$9,$A$12:$A$111,$B$12:$B$111),IF(AND($I80=-1,AO$9=$Q79),"",IF($I80=-1,AO79,IF(AND($I80=1,AM$9=$Q79),$K80,IF($I80=1,AN79,""))))))))</f>
        <v/>
      </c>
      <c r="AO80" t="str">
        <f ca="1">IF($E79="","",IF($G80="",AO79,IF(AND($N80=1,AO$9&gt;$B$9),"",IF(AND($N80=1,AO$9&lt;=$B$9),LOOKUP(AO$9,$A$12:$A$111,$B$12:$B$111),IF(AND($I80=-1,AP$9=$Q79),"",IF($I80=-1,AP79,IF(AND($I80=1,AN$9=$Q79),$K80,IF($I80=1,AO79,""))))))))</f>
        <v/>
      </c>
      <c r="AP80" t="str">
        <f ca="1">IF($E79="","",IF($G80="",AP79,IF(AND($N80=1,AP$9&gt;$B$9),"",IF(AND($N80=1,AP$9&lt;=$B$9),LOOKUP(AP$9,$A$12:$A$111,$B$12:$B$111),IF(AND($I80=-1,AQ$9=$Q79),"",IF($I80=-1,AQ79,IF(AND($I80=1,AO$9=$Q79),$K80,IF($I80=1,AP79,""))))))))</f>
        <v/>
      </c>
      <c r="AQ80" t="str">
        <f ca="1">IF($E79="","",IF($G80="",AQ79,IF(AND($N80=1,AQ$9&gt;$B$9),"",IF(AND($N80=1,AQ$9&lt;=$B$9),LOOKUP(AQ$9,$A$12:$A$111,$B$12:$B$111),IF(AND($I80=-1,AR$9=$Q79),"",IF($I80=-1,AR79,IF(AND($I80=1,AP$9=$Q79),$K80,IF($I80=1,AQ79,""))))))))</f>
        <v/>
      </c>
      <c r="AR80" t="str">
        <f ca="1">IF($E79="","",IF($G80="",AR79,IF(AND($N80=1,AR$9&gt;$B$9),"",IF(AND($N80=1,AR$9&lt;=$B$9),LOOKUP(AR$9,$A$12:$A$111,$B$12:$B$111),IF(AND($I80=-1,AS$9=$Q79),"",IF($I80=-1,AS79,IF(AND($I80=1,AQ$9=$Q79),$K80,IF($I80=1,AR79,""))))))))</f>
        <v/>
      </c>
      <c r="AS80" t="str">
        <f ca="1">IF($E79="","",IF($G80="",AS79,IF(AND($N80=1,AS$9&gt;$B$9),"",IF(AND($N80=1,AS$9&lt;=$B$9),LOOKUP(AS$9,$A$12:$A$111,$B$12:$B$111),IF(AND($I80=-1,AT$9=$Q79),"",IF($I80=-1,AT79,IF(AND($I80=1,AR$9=$Q79),$K80,IF($I80=1,AS79,""))))))))</f>
        <v/>
      </c>
      <c r="AT80" t="str">
        <f ca="1">IF($E79="","",IF($G80="",AT79,IF(AND($N80=1,AT$9&gt;$B$9),"",IF(AND($N80=1,AT$9&lt;=$B$9),LOOKUP(AT$9,$A$12:$A$111,$B$12:$B$111),IF(AND($I80=-1,AU$9=$Q79),"",IF($I80=-1,AU79,IF(AND($I80=1,AS$9=$Q79),$K80,IF($I80=1,AT79,""))))))))</f>
        <v/>
      </c>
      <c r="AU80" t="str">
        <f ca="1">IF($E79="","",IF($G80="",AU79,IF(AND($N80=1,AU$9&gt;$B$9),"",IF(AND($N80=1,AU$9&lt;=$B$9),LOOKUP(AU$9,$A$12:$A$111,$B$12:$B$111),IF(AND($I80=-1,AV$9=$Q79),"",IF($I80=-1,AV79,IF(AND($I80=1,AT$9=$Q79),$K80,IF($I80=1,AU79,""))))))))</f>
        <v/>
      </c>
      <c r="AV80" t="str">
        <f ca="1">IF($E79="","",IF($G80="",AV79,IF(AND($N80=1,AV$9&gt;$B$9),"",IF(AND($N80=1,AV$9&lt;=$B$9),LOOKUP(AV$9,$A$12:$A$111,$B$12:$B$111),IF(AND($I80=-1,AW$9=$Q79),"",IF($I80=-1,AW79,IF(AND($I80=1,AU$9=$Q79),$K80,IF($I80=1,AV79,""))))))))</f>
        <v/>
      </c>
      <c r="AW80" t="str">
        <f ca="1">IF($E79="","",IF($G80="",AW79,IF(AND($N80=1,AW$9&gt;$B$9),"",IF(AND($N80=1,AW$9&lt;=$B$9),LOOKUP(AW$9,$A$12:$A$111,$B$12:$B$111),IF(AND($I80=-1,AX$9=$Q79),"",IF($I80=-1,AX79,IF(AND($I80=1,AV$9=$Q79),$K80,IF($I80=1,AW79,""))))))))</f>
        <v/>
      </c>
      <c r="AX80" t="str">
        <f ca="1">IF($E79="","",IF($G80="",AX79,IF(AND($N80=1,AX$9&gt;$B$9),"",IF(AND($N80=1,AX$9&lt;=$B$9),LOOKUP(AX$9,$A$12:$A$111,$B$12:$B$111),IF(AND($I80=-1,AY$9=$Q79),"",IF($I80=-1,AY79,IF(AND($I80=1,AW$9=$Q79),$K80,IF($I80=1,AX79,""))))))))</f>
        <v/>
      </c>
      <c r="AY80" t="str">
        <f ca="1">IF($E79="","",IF($G80="",AY79,IF(AND($N80=1,AY$9&gt;$B$9),"",IF(AND($N80=1,AY$9&lt;=$B$9),LOOKUP(AY$9,$A$12:$A$111,$B$12:$B$111),IF(AND($I80=-1,AZ$9=$Q79),"",IF($I80=-1,AZ79,IF(AND($I80=1,AX$9=$Q79),$K80,IF($I80=1,AY79,""))))))))</f>
        <v/>
      </c>
      <c r="AZ80" t="str">
        <f ca="1">IF($E79="","",IF($G80="",AZ79,IF(AND($N80=1,AZ$9&gt;$B$9),"",IF(AND($N80=1,AZ$9&lt;=$B$9),LOOKUP(AZ$9,$A$12:$A$111,$B$12:$B$111),IF(AND($I80=-1,BA$9=$Q79),"",IF($I80=-1,BA79,IF(AND($I80=1,AY$9=$Q79),$K80,IF($I80=1,AZ79,""))))))))</f>
        <v/>
      </c>
      <c r="BA80" t="str">
        <f ca="1">IF($E79="","",IF($G80="",BA79,IF(AND($N80=1,BA$9&gt;$B$9),"",IF(AND($N80=1,BA$9&lt;=$B$9),LOOKUP(BA$9,$A$12:$A$111,$B$12:$B$111),IF(AND($I80=-1,BB$9=$Q79),"",IF($I80=-1,BB79,IF(AND($I80=1,AZ$9=$Q79),$K80,IF($I80=1,BA79,""))))))))</f>
        <v/>
      </c>
      <c r="BB80" t="str">
        <f ca="1">IF($E79="","",IF($G80="",BB79,IF(AND($N80=1,BB$9&gt;$B$9),"",IF(AND($N80=1,BB$9&lt;=$B$9),LOOKUP(BB$9,$A$12:$A$111,$B$12:$B$111),IF(AND($I80=-1,BC$9=$Q79),"",IF($I80=-1,BC79,IF(AND($I80=1,BA$9=$Q79),$K80,IF($I80=1,BB79,""))))))))</f>
        <v/>
      </c>
      <c r="BC80" t="str">
        <f ca="1">IF($E79="","",IF($G80="",BC79,IF(AND($N80=1,BC$9&gt;$B$9),"",IF(AND($N80=1,BC$9&lt;=$B$9),LOOKUP(BC$9,$A$12:$A$111,$B$12:$B$111),IF(AND($I80=-1,BD$9=$Q79),"",IF($I80=-1,BD79,IF(AND($I80=1,BB$9=$Q79),$K80,IF($I80=1,BC79,""))))))))</f>
        <v/>
      </c>
      <c r="BD80" t="str">
        <f ca="1">IF($E79="","",IF($G80="",BD79,IF(AND($N80=1,BD$9&gt;$B$9),"",IF(AND($N80=1,BD$9&lt;=$B$9),LOOKUP(BD$9,$A$12:$A$111,$B$12:$B$111),IF(AND($I80=-1,BE$9=$Q79),"",IF($I80=-1,BE79,IF(AND($I80=1,BC$9=$Q79),$K80,IF($I80=1,BD79,""))))))))</f>
        <v/>
      </c>
      <c r="BE80" t="str">
        <f ca="1">IF($E79="","",IF($G80="",BE79,IF(AND($N80=1,BE$9&gt;$B$9),"",IF(AND($N80=1,BE$9&lt;=$B$9),LOOKUP(BE$9,$A$12:$A$111,$B$12:$B$111),IF(AND($I80=-1,BF$9=$Q79),"",IF($I80=-1,BF79,IF(AND($I80=1,BD$9=$Q79),$K80,IF($I80=1,BE79,""))))))))</f>
        <v/>
      </c>
      <c r="BF80" t="str">
        <f ca="1">IF($E79="","",IF($G80="",BF79,IF(AND($N80=1,BF$9&gt;$B$9),"",IF(AND($N80=1,BF$9&lt;=$B$9),LOOKUP(BF$9,$A$12:$A$111,$B$12:$B$111),IF(AND($I80=-1,BG$9=$Q79),"",IF($I80=-1,BG79,IF(AND($I80=1,BE$9=$Q79),$K80,IF($I80=1,BF79,""))))))))</f>
        <v/>
      </c>
      <c r="BG80" t="str">
        <f ca="1">IF($E79="","",IF($G80="",BG79,IF(AND($N80=1,BG$9&gt;$B$9),"",IF(AND($N80=1,BG$9&lt;=$B$9),LOOKUP(BG$9,$A$12:$A$111,$B$12:$B$111),IF(AND($I80=-1,BH$9=$Q79),"",IF($I80=-1,BH79,IF(AND($I80=1,BF$9=$Q79),$K80,IF($I80=1,BG79,""))))))))</f>
        <v/>
      </c>
      <c r="BH80" t="str">
        <f ca="1">IF($E79="","",IF($G80="",BH79,IF(AND($N80=1,BH$9&gt;$B$9),"",IF(AND($N80=1,BH$9&lt;=$B$9),LOOKUP(BH$9,$A$12:$A$111,$B$12:$B$111),IF(AND($I80=-1,BI$9=$Q79),"",IF($I80=-1,BI79,IF(AND($I80=1,BG$9=$Q79),$K80,IF($I80=1,BH79,""))))))))</f>
        <v/>
      </c>
      <c r="BI80" t="str">
        <f ca="1">IF($E79="","",IF($G80="",BI79,IF(AND($N80=1,BI$9&gt;$B$9),"",IF(AND($N80=1,BI$9&lt;=$B$9),LOOKUP(BI$9,$A$12:$A$111,$B$12:$B$111),IF(AND($I80=-1,BJ$9=$Q79),"",IF($I80=-1,BJ79,IF(AND($I80=1,BH$9=$Q79),$K80,IF($I80=1,BI79,""))))))))</f>
        <v/>
      </c>
      <c r="BJ80" t="str">
        <f ca="1">IF($E79="","",IF($G80="",BJ79,IF(AND($N80=1,BJ$9&gt;$B$9),"",IF(AND($N80=1,BJ$9&lt;=$B$9),LOOKUP(BJ$9,$A$12:$A$111,$B$12:$B$111),IF(AND($I80=-1,BK$9=$Q79),"",IF($I80=-1,BK79,IF(AND($I80=1,BI$9=$Q79),$K80,IF($I80=1,BJ79,""))))))))</f>
        <v/>
      </c>
      <c r="BK80" t="str">
        <f ca="1">IF($E79="","",IF($G80="",BK79,IF(AND($N80=1,BK$9&gt;$B$9),"",IF(AND($N80=1,BK$9&lt;=$B$9),LOOKUP(BK$9,$A$12:$A$111,$B$12:$B$111),IF(AND($I80=-1,BL$9=$Q79),"",IF($I80=-1,BL79,IF(AND($I80=1,BJ$9=$Q79),$K80,IF($I80=1,BK79,""))))))))</f>
        <v/>
      </c>
      <c r="BL80" t="str">
        <f ca="1">IF($E79="","",IF($G80="",BL79,IF(AND($N80=1,BL$9&gt;$B$9),"",IF(AND($N80=1,BL$9&lt;=$B$9),LOOKUP(BL$9,$A$12:$A$111,$B$12:$B$111),IF(AND($I80=-1,BM$9=$Q79),"",IF($I80=-1,BM79,IF(AND($I80=1,BK$9=$Q79),$K80,IF($I80=1,BL79,""))))))))</f>
        <v/>
      </c>
      <c r="BM80" t="str">
        <f ca="1">IF($E79="","",IF($G80="",BM79,IF(AND($N80=1,BM$9&gt;$B$9),"",IF(AND($N80=1,BM$9&lt;=$B$9),LOOKUP(BM$9,$A$12:$A$111,$B$12:$B$111),IF(AND($I80=-1,BN$9=$Q79),"",IF($I80=-1,BN79,IF(AND($I80=1,BL$9=$Q79),$K80,IF($I80=1,BM79,""))))))))</f>
        <v/>
      </c>
      <c r="BN80" t="str">
        <f ca="1">IF($E79="","",IF($G80="",BN79,IF(AND($N80=1,BN$9&gt;$B$9),"",IF(AND($N80=1,BN$9&lt;=$B$9),LOOKUP(BN$9,$A$12:$A$111,$B$12:$B$111),IF(AND($I80=-1,BO$9=$Q79),"",IF($I80=-1,BO79,IF(AND($I80=1,BM$9=$Q79),$K80,IF($I80=1,BN79,""))))))))</f>
        <v/>
      </c>
      <c r="BO80" t="str">
        <f ca="1">IF($E79="","",IF($G80="",BO79,IF(AND($N80=1,BO$9&gt;$B$9),"",IF(AND($N80=1,BO$9&lt;=$B$9),LOOKUP(BO$9,$A$12:$A$111,$B$12:$B$111),IF(AND($I80=-1,BP$9=$Q79),"",IF($I80=-1,BP79,IF(AND($I80=1,BN$9=$Q79),$K80,IF($I80=1,BO79,""))))))))</f>
        <v/>
      </c>
    </row>
    <row r="81" spans="4:67" x14ac:dyDescent="0.25">
      <c r="D81" s="4">
        <v>71</v>
      </c>
      <c r="E81" s="1">
        <f t="shared" ca="1" si="7"/>
        <v>1</v>
      </c>
      <c r="G81" t="str">
        <f ca="1">IF(E80="","",IF($B$3=Refs!$B$17,RevLab!F81,IF(AND(B$3="Last",H80="Zero"),G80,IF(B$3="Last",H80,IF(B$3="2nd last","",IF(AND(B$3="Opposite",H80="Zero"),G80,IF(AND(B$3="Opposite",H80="Red"),"Black",IF(AND(B$3="Opposite",H80="Black"),"Red",IF(AND(B$3="Opposite",H80="Odd"),"Even",IF(AND(B$3="Opposite",H80="Even"),"Odd",IF(AND(B$3="Opposite",H80="High"),"Low",IF(AND(B$3="Opposite",H80="Low"),"High",IF(COUNTIF(Refs!$E$5:$I$6,B$3)=1,RevLab!B$3,"")))))))))))))</f>
        <v>Low</v>
      </c>
      <c r="H81" t="str">
        <f ca="1">IF(E81="","",IF(B$2="Red/Black",LOOKUP(E81,Refs!D:D,Refs!F:F),IF(B$2="High/Low",LOOKUP(E81,Refs!D:D,Refs!H:H),IF(B$2="Odd/Even",LOOKUP(E81,Refs!D:D,Refs!J:J),""))))</f>
        <v>Low</v>
      </c>
      <c r="I81">
        <f t="shared" ca="1" si="8"/>
        <v>1</v>
      </c>
      <c r="J81">
        <f ca="1">IF(E80="","",IF(G81="","",IF(AND(Q80&gt;1,O80+P80&gt;=$B$4),$B$4,IF(Q80=1,O80,O80+P80))))</f>
        <v>5</v>
      </c>
      <c r="K81">
        <f t="shared" ca="1" si="9"/>
        <v>5</v>
      </c>
      <c r="L81">
        <f t="shared" ca="1" si="10"/>
        <v>-71</v>
      </c>
      <c r="M81">
        <f t="shared" ca="1" si="11"/>
        <v>14</v>
      </c>
      <c r="N81">
        <f ca="1">IF(E80="","",IF(OR(AND($A$6="Yes",$M81&gt;$M80),AND($A$8="Yes",$O80+$P80&gt;=$B$4),AND($Q80&lt;=2,$I81=-1)),1,0))</f>
        <v>0</v>
      </c>
      <c r="O81">
        <f ca="1">IF(E81="","",R81)</f>
        <v>1</v>
      </c>
      <c r="P81">
        <f ca="1">IF(E81="","",MAX(R81:DM81))</f>
        <v>5</v>
      </c>
      <c r="Q81" s="2">
        <f ca="1">IF(E81="","",COUNTIF(R81:DM81,"&gt;0"))</f>
        <v>5</v>
      </c>
      <c r="R81" s="4">
        <f ca="1">IF(E80="","",IF($G81="",R80,IF($N81=1,LOOKUP(R$9,$A$12:$A$111,$B$12:$B$111),IF(AND($I81=-1,S$9=$Q80),"",IF($I81=-1,S80,IF($I81=1,R80))))))</f>
        <v>1</v>
      </c>
      <c r="S81">
        <f ca="1">IF($E80="","",IF($G81="",S80,IF(AND($N81=1,S$9&gt;$B$9),"",IF(AND($N81=1,S$9&lt;=$B$9),LOOKUP(S$9,$A$12:$A$111,$B$12:$B$111),IF(AND($I81=-1,T$9=$Q80),"",IF($I81=-1,T80,IF(AND($I81=1,R$9=$Q80),$K81,IF($I81=1,S80,""))))))))</f>
        <v>2</v>
      </c>
      <c r="T81">
        <f ca="1">IF($E80="","",IF($G81="",T80,IF(AND($N81=1,T$9&gt;$B$9),"",IF(AND($N81=1,T$9&lt;=$B$9),LOOKUP(T$9,$A$12:$A$111,$B$12:$B$111),IF(AND($I81=-1,U$9=$Q80),"",IF($I81=-1,U80,IF(AND($I81=1,S$9=$Q80),$K81,IF($I81=1,T80,""))))))))</f>
        <v>3</v>
      </c>
      <c r="U81">
        <f ca="1">IF($E80="","",IF($G81="",U80,IF(AND($N81=1,U$9&gt;$B$9),"",IF(AND($N81=1,U$9&lt;=$B$9),LOOKUP(U$9,$A$12:$A$111,$B$12:$B$111),IF(AND($I81=-1,V$9=$Q80),"",IF($I81=-1,V80,IF(AND($I81=1,T$9=$Q80),$K81,IF($I81=1,U80,""))))))))</f>
        <v>4</v>
      </c>
      <c r="V81">
        <f ca="1">IF($E80="","",IF($G81="",V80,IF(AND($N81=1,V$9&gt;$B$9),"",IF(AND($N81=1,V$9&lt;=$B$9),LOOKUP(V$9,$A$12:$A$111,$B$12:$B$111),IF(AND($I81=-1,W$9=$Q80),"",IF($I81=-1,W80,IF(AND($I81=1,U$9=$Q80),$K81,IF($I81=1,V80,""))))))))</f>
        <v>5</v>
      </c>
      <c r="W81" t="str">
        <f ca="1">IF($E80="","",IF($G81="",W80,IF(AND($N81=1,W$9&gt;$B$9),"",IF(AND($N81=1,W$9&lt;=$B$9),LOOKUP(W$9,$A$12:$A$111,$B$12:$B$111),IF(AND($I81=-1,X$9=$Q80),"",IF($I81=-1,X80,IF(AND($I81=1,V$9=$Q80),$K81,IF($I81=1,W80,""))))))))</f>
        <v/>
      </c>
      <c r="X81" t="str">
        <f ca="1">IF($E80="","",IF($G81="",X80,IF(AND($N81=1,X$9&gt;$B$9),"",IF(AND($N81=1,X$9&lt;=$B$9),LOOKUP(X$9,$A$12:$A$111,$B$12:$B$111),IF(AND($I81=-1,Y$9=$Q80),"",IF($I81=-1,Y80,IF(AND($I81=1,W$9=$Q80),$K81,IF($I81=1,X80,""))))))))</f>
        <v/>
      </c>
      <c r="Y81" t="str">
        <f ca="1">IF($E80="","",IF($G81="",Y80,IF(AND($N81=1,Y$9&gt;$B$9),"",IF(AND($N81=1,Y$9&lt;=$B$9),LOOKUP(Y$9,$A$12:$A$111,$B$12:$B$111),IF(AND($I81=-1,Z$9=$Q80),"",IF($I81=-1,Z80,IF(AND($I81=1,X$9=$Q80),$K81,IF($I81=1,Y80,""))))))))</f>
        <v/>
      </c>
      <c r="Z81" t="str">
        <f ca="1">IF($E80="","",IF($G81="",Z80,IF(AND($N81=1,Z$9&gt;$B$9),"",IF(AND($N81=1,Z$9&lt;=$B$9),LOOKUP(Z$9,$A$12:$A$111,$B$12:$B$111),IF(AND($I81=-1,AA$9=$Q80),"",IF($I81=-1,AA80,IF(AND($I81=1,Y$9=$Q80),$K81,IF($I81=1,Z80,""))))))))</f>
        <v/>
      </c>
      <c r="AA81" t="str">
        <f ca="1">IF($E80="","",IF($G81="",AA80,IF(AND($N81=1,AA$9&gt;$B$9),"",IF(AND($N81=1,AA$9&lt;=$B$9),LOOKUP(AA$9,$A$12:$A$111,$B$12:$B$111),IF(AND($I81=-1,AB$9=$Q80),"",IF($I81=-1,AB80,IF(AND($I81=1,Z$9=$Q80),$K81,IF($I81=1,AA80,""))))))))</f>
        <v/>
      </c>
      <c r="AB81" t="str">
        <f ca="1">IF($E80="","",IF($G81="",AB80,IF(AND($N81=1,AB$9&gt;$B$9),"",IF(AND($N81=1,AB$9&lt;=$B$9),LOOKUP(AB$9,$A$12:$A$111,$B$12:$B$111),IF(AND($I81=-1,AC$9=$Q80),"",IF($I81=-1,AC80,IF(AND($I81=1,AA$9=$Q80),$K81,IF($I81=1,AB80,""))))))))</f>
        <v/>
      </c>
      <c r="AC81" t="str">
        <f ca="1">IF($E80="","",IF($G81="",AC80,IF(AND($N81=1,AC$9&gt;$B$9),"",IF(AND($N81=1,AC$9&lt;=$B$9),LOOKUP(AC$9,$A$12:$A$111,$B$12:$B$111),IF(AND($I81=-1,AD$9=$Q80),"",IF($I81=-1,AD80,IF(AND($I81=1,AB$9=$Q80),$K81,IF($I81=1,AC80,""))))))))</f>
        <v/>
      </c>
      <c r="AD81" t="str">
        <f ca="1">IF($E80="","",IF($G81="",AD80,IF(AND($N81=1,AD$9&gt;$B$9),"",IF(AND($N81=1,AD$9&lt;=$B$9),LOOKUP(AD$9,$A$12:$A$111,$B$12:$B$111),IF(AND($I81=-1,AE$9=$Q80),"",IF($I81=-1,AE80,IF(AND($I81=1,AC$9=$Q80),$K81,IF($I81=1,AD80,""))))))))</f>
        <v/>
      </c>
      <c r="AE81" t="str">
        <f ca="1">IF($E80="","",IF($G81="",AE80,IF(AND($N81=1,AE$9&gt;$B$9),"",IF(AND($N81=1,AE$9&lt;=$B$9),LOOKUP(AE$9,$A$12:$A$111,$B$12:$B$111),IF(AND($I81=-1,AF$9=$Q80),"",IF($I81=-1,AF80,IF(AND($I81=1,AD$9=$Q80),$K81,IF($I81=1,AE80,""))))))))</f>
        <v/>
      </c>
      <c r="AF81" t="str">
        <f ca="1">IF($E80="","",IF($G81="",AF80,IF(AND($N81=1,AF$9&gt;$B$9),"",IF(AND($N81=1,AF$9&lt;=$B$9),LOOKUP(AF$9,$A$12:$A$111,$B$12:$B$111),IF(AND($I81=-1,AG$9=$Q80),"",IF($I81=-1,AG80,IF(AND($I81=1,AE$9=$Q80),$K81,IF($I81=1,AF80,""))))))))</f>
        <v/>
      </c>
      <c r="AG81" t="str">
        <f ca="1">IF($E80="","",IF($G81="",AG80,IF(AND($N81=1,AG$9&gt;$B$9),"",IF(AND($N81=1,AG$9&lt;=$B$9),LOOKUP(AG$9,$A$12:$A$111,$B$12:$B$111),IF(AND($I81=-1,AH$9=$Q80),"",IF($I81=-1,AH80,IF(AND($I81=1,AF$9=$Q80),$K81,IF($I81=1,AG80,""))))))))</f>
        <v/>
      </c>
      <c r="AH81" t="str">
        <f ca="1">IF($E80="","",IF($G81="",AH80,IF(AND($N81=1,AH$9&gt;$B$9),"",IF(AND($N81=1,AH$9&lt;=$B$9),LOOKUP(AH$9,$A$12:$A$111,$B$12:$B$111),IF(AND($I81=-1,AI$9=$Q80),"",IF($I81=-1,AI80,IF(AND($I81=1,AG$9=$Q80),$K81,IF($I81=1,AH80,""))))))))</f>
        <v/>
      </c>
      <c r="AI81" t="str">
        <f ca="1">IF($E80="","",IF($G81="",AI80,IF(AND($N81=1,AI$9&gt;$B$9),"",IF(AND($N81=1,AI$9&lt;=$B$9),LOOKUP(AI$9,$A$12:$A$111,$B$12:$B$111),IF(AND($I81=-1,AJ$9=$Q80),"",IF($I81=-1,AJ80,IF(AND($I81=1,AH$9=$Q80),$K81,IF($I81=1,AI80,""))))))))</f>
        <v/>
      </c>
      <c r="AJ81" t="str">
        <f ca="1">IF($E80="","",IF($G81="",AJ80,IF(AND($N81=1,AJ$9&gt;$B$9),"",IF(AND($N81=1,AJ$9&lt;=$B$9),LOOKUP(AJ$9,$A$12:$A$111,$B$12:$B$111),IF(AND($I81=-1,AK$9=$Q80),"",IF($I81=-1,AK80,IF(AND($I81=1,AI$9=$Q80),$K81,IF($I81=1,AJ80,""))))))))</f>
        <v/>
      </c>
      <c r="AK81" t="str">
        <f ca="1">IF($E80="","",IF($G81="",AK80,IF(AND($N81=1,AK$9&gt;$B$9),"",IF(AND($N81=1,AK$9&lt;=$B$9),LOOKUP(AK$9,$A$12:$A$111,$B$12:$B$111),IF(AND($I81=-1,AL$9=$Q80),"",IF($I81=-1,AL80,IF(AND($I81=1,AJ$9=$Q80),$K81,IF($I81=1,AK80,""))))))))</f>
        <v/>
      </c>
      <c r="AL81" t="str">
        <f ca="1">IF($E80="","",IF($G81="",AL80,IF(AND($N81=1,AL$9&gt;$B$9),"",IF(AND($N81=1,AL$9&lt;=$B$9),LOOKUP(AL$9,$A$12:$A$111,$B$12:$B$111),IF(AND($I81=-1,AM$9=$Q80),"",IF($I81=-1,AM80,IF(AND($I81=1,AK$9=$Q80),$K81,IF($I81=1,AL80,""))))))))</f>
        <v/>
      </c>
      <c r="AM81" t="str">
        <f ca="1">IF($E80="","",IF($G81="",AM80,IF(AND($N81=1,AM$9&gt;$B$9),"",IF(AND($N81=1,AM$9&lt;=$B$9),LOOKUP(AM$9,$A$12:$A$111,$B$12:$B$111),IF(AND($I81=-1,AN$9=$Q80),"",IF($I81=-1,AN80,IF(AND($I81=1,AL$9=$Q80),$K81,IF($I81=1,AM80,""))))))))</f>
        <v/>
      </c>
      <c r="AN81" t="str">
        <f ca="1">IF($E80="","",IF($G81="",AN80,IF(AND($N81=1,AN$9&gt;$B$9),"",IF(AND($N81=1,AN$9&lt;=$B$9),LOOKUP(AN$9,$A$12:$A$111,$B$12:$B$111),IF(AND($I81=-1,AO$9=$Q80),"",IF($I81=-1,AO80,IF(AND($I81=1,AM$9=$Q80),$K81,IF($I81=1,AN80,""))))))))</f>
        <v/>
      </c>
      <c r="AO81" t="str">
        <f ca="1">IF($E80="","",IF($G81="",AO80,IF(AND($N81=1,AO$9&gt;$B$9),"",IF(AND($N81=1,AO$9&lt;=$B$9),LOOKUP(AO$9,$A$12:$A$111,$B$12:$B$111),IF(AND($I81=-1,AP$9=$Q80),"",IF($I81=-1,AP80,IF(AND($I81=1,AN$9=$Q80),$K81,IF($I81=1,AO80,""))))))))</f>
        <v/>
      </c>
      <c r="AP81" t="str">
        <f ca="1">IF($E80="","",IF($G81="",AP80,IF(AND($N81=1,AP$9&gt;$B$9),"",IF(AND($N81=1,AP$9&lt;=$B$9),LOOKUP(AP$9,$A$12:$A$111,$B$12:$B$111),IF(AND($I81=-1,AQ$9=$Q80),"",IF($I81=-1,AQ80,IF(AND($I81=1,AO$9=$Q80),$K81,IF($I81=1,AP80,""))))))))</f>
        <v/>
      </c>
      <c r="AQ81" t="str">
        <f ca="1">IF($E80="","",IF($G81="",AQ80,IF(AND($N81=1,AQ$9&gt;$B$9),"",IF(AND($N81=1,AQ$9&lt;=$B$9),LOOKUP(AQ$9,$A$12:$A$111,$B$12:$B$111),IF(AND($I81=-1,AR$9=$Q80),"",IF($I81=-1,AR80,IF(AND($I81=1,AP$9=$Q80),$K81,IF($I81=1,AQ80,""))))))))</f>
        <v/>
      </c>
      <c r="AR81" t="str">
        <f ca="1">IF($E80="","",IF($G81="",AR80,IF(AND($N81=1,AR$9&gt;$B$9),"",IF(AND($N81=1,AR$9&lt;=$B$9),LOOKUP(AR$9,$A$12:$A$111,$B$12:$B$111),IF(AND($I81=-1,AS$9=$Q80),"",IF($I81=-1,AS80,IF(AND($I81=1,AQ$9=$Q80),$K81,IF($I81=1,AR80,""))))))))</f>
        <v/>
      </c>
      <c r="AS81" t="str">
        <f ca="1">IF($E80="","",IF($G81="",AS80,IF(AND($N81=1,AS$9&gt;$B$9),"",IF(AND($N81=1,AS$9&lt;=$B$9),LOOKUP(AS$9,$A$12:$A$111,$B$12:$B$111),IF(AND($I81=-1,AT$9=$Q80),"",IF($I81=-1,AT80,IF(AND($I81=1,AR$9=$Q80),$K81,IF($I81=1,AS80,""))))))))</f>
        <v/>
      </c>
      <c r="AT81" t="str">
        <f ca="1">IF($E80="","",IF($G81="",AT80,IF(AND($N81=1,AT$9&gt;$B$9),"",IF(AND($N81=1,AT$9&lt;=$B$9),LOOKUP(AT$9,$A$12:$A$111,$B$12:$B$111),IF(AND($I81=-1,AU$9=$Q80),"",IF($I81=-1,AU80,IF(AND($I81=1,AS$9=$Q80),$K81,IF($I81=1,AT80,""))))))))</f>
        <v/>
      </c>
      <c r="AU81" t="str">
        <f ca="1">IF($E80="","",IF($G81="",AU80,IF(AND($N81=1,AU$9&gt;$B$9),"",IF(AND($N81=1,AU$9&lt;=$B$9),LOOKUP(AU$9,$A$12:$A$111,$B$12:$B$111),IF(AND($I81=-1,AV$9=$Q80),"",IF($I81=-1,AV80,IF(AND($I81=1,AT$9=$Q80),$K81,IF($I81=1,AU80,""))))))))</f>
        <v/>
      </c>
      <c r="AV81" t="str">
        <f ca="1">IF($E80="","",IF($G81="",AV80,IF(AND($N81=1,AV$9&gt;$B$9),"",IF(AND($N81=1,AV$9&lt;=$B$9),LOOKUP(AV$9,$A$12:$A$111,$B$12:$B$111),IF(AND($I81=-1,AW$9=$Q80),"",IF($I81=-1,AW80,IF(AND($I81=1,AU$9=$Q80),$K81,IF($I81=1,AV80,""))))))))</f>
        <v/>
      </c>
      <c r="AW81" t="str">
        <f ca="1">IF($E80="","",IF($G81="",AW80,IF(AND($N81=1,AW$9&gt;$B$9),"",IF(AND($N81=1,AW$9&lt;=$B$9),LOOKUP(AW$9,$A$12:$A$111,$B$12:$B$111),IF(AND($I81=-1,AX$9=$Q80),"",IF($I81=-1,AX80,IF(AND($I81=1,AV$9=$Q80),$K81,IF($I81=1,AW80,""))))))))</f>
        <v/>
      </c>
      <c r="AX81" t="str">
        <f ca="1">IF($E80="","",IF($G81="",AX80,IF(AND($N81=1,AX$9&gt;$B$9),"",IF(AND($N81=1,AX$9&lt;=$B$9),LOOKUP(AX$9,$A$12:$A$111,$B$12:$B$111),IF(AND($I81=-1,AY$9=$Q80),"",IF($I81=-1,AY80,IF(AND($I81=1,AW$9=$Q80),$K81,IF($I81=1,AX80,""))))))))</f>
        <v/>
      </c>
      <c r="AY81" t="str">
        <f ca="1">IF($E80="","",IF($G81="",AY80,IF(AND($N81=1,AY$9&gt;$B$9),"",IF(AND($N81=1,AY$9&lt;=$B$9),LOOKUP(AY$9,$A$12:$A$111,$B$12:$B$111),IF(AND($I81=-1,AZ$9=$Q80),"",IF($I81=-1,AZ80,IF(AND($I81=1,AX$9=$Q80),$K81,IF($I81=1,AY80,""))))))))</f>
        <v/>
      </c>
      <c r="AZ81" t="str">
        <f ca="1">IF($E80="","",IF($G81="",AZ80,IF(AND($N81=1,AZ$9&gt;$B$9),"",IF(AND($N81=1,AZ$9&lt;=$B$9),LOOKUP(AZ$9,$A$12:$A$111,$B$12:$B$111),IF(AND($I81=-1,BA$9=$Q80),"",IF($I81=-1,BA80,IF(AND($I81=1,AY$9=$Q80),$K81,IF($I81=1,AZ80,""))))))))</f>
        <v/>
      </c>
      <c r="BA81" t="str">
        <f ca="1">IF($E80="","",IF($G81="",BA80,IF(AND($N81=1,BA$9&gt;$B$9),"",IF(AND($N81=1,BA$9&lt;=$B$9),LOOKUP(BA$9,$A$12:$A$111,$B$12:$B$111),IF(AND($I81=-1,BB$9=$Q80),"",IF($I81=-1,BB80,IF(AND($I81=1,AZ$9=$Q80),$K81,IF($I81=1,BA80,""))))))))</f>
        <v/>
      </c>
      <c r="BB81" t="str">
        <f ca="1">IF($E80="","",IF($G81="",BB80,IF(AND($N81=1,BB$9&gt;$B$9),"",IF(AND($N81=1,BB$9&lt;=$B$9),LOOKUP(BB$9,$A$12:$A$111,$B$12:$B$111),IF(AND($I81=-1,BC$9=$Q80),"",IF($I81=-1,BC80,IF(AND($I81=1,BA$9=$Q80),$K81,IF($I81=1,BB80,""))))))))</f>
        <v/>
      </c>
      <c r="BC81" t="str">
        <f ca="1">IF($E80="","",IF($G81="",BC80,IF(AND($N81=1,BC$9&gt;$B$9),"",IF(AND($N81=1,BC$9&lt;=$B$9),LOOKUP(BC$9,$A$12:$A$111,$B$12:$B$111),IF(AND($I81=-1,BD$9=$Q80),"",IF($I81=-1,BD80,IF(AND($I81=1,BB$9=$Q80),$K81,IF($I81=1,BC80,""))))))))</f>
        <v/>
      </c>
      <c r="BD81" t="str">
        <f ca="1">IF($E80="","",IF($G81="",BD80,IF(AND($N81=1,BD$9&gt;$B$9),"",IF(AND($N81=1,BD$9&lt;=$B$9),LOOKUP(BD$9,$A$12:$A$111,$B$12:$B$111),IF(AND($I81=-1,BE$9=$Q80),"",IF($I81=-1,BE80,IF(AND($I81=1,BC$9=$Q80),$K81,IF($I81=1,BD80,""))))))))</f>
        <v/>
      </c>
      <c r="BE81" t="str">
        <f ca="1">IF($E80="","",IF($G81="",BE80,IF(AND($N81=1,BE$9&gt;$B$9),"",IF(AND($N81=1,BE$9&lt;=$B$9),LOOKUP(BE$9,$A$12:$A$111,$B$12:$B$111),IF(AND($I81=-1,BF$9=$Q80),"",IF($I81=-1,BF80,IF(AND($I81=1,BD$9=$Q80),$K81,IF($I81=1,BE80,""))))))))</f>
        <v/>
      </c>
      <c r="BF81" t="str">
        <f ca="1">IF($E80="","",IF($G81="",BF80,IF(AND($N81=1,BF$9&gt;$B$9),"",IF(AND($N81=1,BF$9&lt;=$B$9),LOOKUP(BF$9,$A$12:$A$111,$B$12:$B$111),IF(AND($I81=-1,BG$9=$Q80),"",IF($I81=-1,BG80,IF(AND($I81=1,BE$9=$Q80),$K81,IF($I81=1,BF80,""))))))))</f>
        <v/>
      </c>
      <c r="BG81" t="str">
        <f ca="1">IF($E80="","",IF($G81="",BG80,IF(AND($N81=1,BG$9&gt;$B$9),"",IF(AND($N81=1,BG$9&lt;=$B$9),LOOKUP(BG$9,$A$12:$A$111,$B$12:$B$111),IF(AND($I81=-1,BH$9=$Q80),"",IF($I81=-1,BH80,IF(AND($I81=1,BF$9=$Q80),$K81,IF($I81=1,BG80,""))))))))</f>
        <v/>
      </c>
      <c r="BH81" t="str">
        <f ca="1">IF($E80="","",IF($G81="",BH80,IF(AND($N81=1,BH$9&gt;$B$9),"",IF(AND($N81=1,BH$9&lt;=$B$9),LOOKUP(BH$9,$A$12:$A$111,$B$12:$B$111),IF(AND($I81=-1,BI$9=$Q80),"",IF($I81=-1,BI80,IF(AND($I81=1,BG$9=$Q80),$K81,IF($I81=1,BH80,""))))))))</f>
        <v/>
      </c>
      <c r="BI81" t="str">
        <f ca="1">IF($E80="","",IF($G81="",BI80,IF(AND($N81=1,BI$9&gt;$B$9),"",IF(AND($N81=1,BI$9&lt;=$B$9),LOOKUP(BI$9,$A$12:$A$111,$B$12:$B$111),IF(AND($I81=-1,BJ$9=$Q80),"",IF($I81=-1,BJ80,IF(AND($I81=1,BH$9=$Q80),$K81,IF($I81=1,BI80,""))))))))</f>
        <v/>
      </c>
      <c r="BJ81" t="str">
        <f ca="1">IF($E80="","",IF($G81="",BJ80,IF(AND($N81=1,BJ$9&gt;$B$9),"",IF(AND($N81=1,BJ$9&lt;=$B$9),LOOKUP(BJ$9,$A$12:$A$111,$B$12:$B$111),IF(AND($I81=-1,BK$9=$Q80),"",IF($I81=-1,BK80,IF(AND($I81=1,BI$9=$Q80),$K81,IF($I81=1,BJ80,""))))))))</f>
        <v/>
      </c>
      <c r="BK81" t="str">
        <f ca="1">IF($E80="","",IF($G81="",BK80,IF(AND($N81=1,BK$9&gt;$B$9),"",IF(AND($N81=1,BK$9&lt;=$B$9),LOOKUP(BK$9,$A$12:$A$111,$B$12:$B$111),IF(AND($I81=-1,BL$9=$Q80),"",IF($I81=-1,BL80,IF(AND($I81=1,BJ$9=$Q80),$K81,IF($I81=1,BK80,""))))))))</f>
        <v/>
      </c>
      <c r="BL81" t="str">
        <f ca="1">IF($E80="","",IF($G81="",BL80,IF(AND($N81=1,BL$9&gt;$B$9),"",IF(AND($N81=1,BL$9&lt;=$B$9),LOOKUP(BL$9,$A$12:$A$111,$B$12:$B$111),IF(AND($I81=-1,BM$9=$Q80),"",IF($I81=-1,BM80,IF(AND($I81=1,BK$9=$Q80),$K81,IF($I81=1,BL80,""))))))))</f>
        <v/>
      </c>
      <c r="BM81" t="str">
        <f ca="1">IF($E80="","",IF($G81="",BM80,IF(AND($N81=1,BM$9&gt;$B$9),"",IF(AND($N81=1,BM$9&lt;=$B$9),LOOKUP(BM$9,$A$12:$A$111,$B$12:$B$111),IF(AND($I81=-1,BN$9=$Q80),"",IF($I81=-1,BN80,IF(AND($I81=1,BL$9=$Q80),$K81,IF($I81=1,BM80,""))))))))</f>
        <v/>
      </c>
      <c r="BN81" t="str">
        <f ca="1">IF($E80="","",IF($G81="",BN80,IF(AND($N81=1,BN$9&gt;$B$9),"",IF(AND($N81=1,BN$9&lt;=$B$9),LOOKUP(BN$9,$A$12:$A$111,$B$12:$B$111),IF(AND($I81=-1,BO$9=$Q80),"",IF($I81=-1,BO80,IF(AND($I81=1,BM$9=$Q80),$K81,IF($I81=1,BN80,""))))))))</f>
        <v/>
      </c>
      <c r="BO81" t="str">
        <f ca="1">IF($E80="","",IF($G81="",BO80,IF(AND($N81=1,BO$9&gt;$B$9),"",IF(AND($N81=1,BO$9&lt;=$B$9),LOOKUP(BO$9,$A$12:$A$111,$B$12:$B$111),IF(AND($I81=-1,BP$9=$Q80),"",IF($I81=-1,BP80,IF(AND($I81=1,BN$9=$Q80),$K81,IF($I81=1,BO80,""))))))))</f>
        <v/>
      </c>
    </row>
    <row r="82" spans="4:67" x14ac:dyDescent="0.25">
      <c r="D82" s="4">
        <v>72</v>
      </c>
      <c r="E82" s="1">
        <f t="shared" ca="1" si="7"/>
        <v>12</v>
      </c>
      <c r="G82" t="str">
        <f ca="1">IF(E81="","",IF($B$3=Refs!$B$17,RevLab!F82,IF(AND(B$3="Last",H81="Zero"),G81,IF(B$3="Last",H81,IF(B$3="2nd last","",IF(AND(B$3="Opposite",H81="Zero"),G81,IF(AND(B$3="Opposite",H81="Red"),"Black",IF(AND(B$3="Opposite",H81="Black"),"Red",IF(AND(B$3="Opposite",H81="Odd"),"Even",IF(AND(B$3="Opposite",H81="Even"),"Odd",IF(AND(B$3="Opposite",H81="High"),"Low",IF(AND(B$3="Opposite",H81="Low"),"High",IF(COUNTIF(Refs!$E$5:$I$6,B$3)=1,RevLab!B$3,"")))))))))))))</f>
        <v>Low</v>
      </c>
      <c r="H82" t="str">
        <f ca="1">IF(E82="","",IF(B$2="Red/Black",LOOKUP(E82,Refs!D:D,Refs!F:F),IF(B$2="High/Low",LOOKUP(E82,Refs!D:D,Refs!H:H),IF(B$2="Odd/Even",LOOKUP(E82,Refs!D:D,Refs!J:J),""))))</f>
        <v>Low</v>
      </c>
      <c r="I82">
        <f t="shared" ca="1" si="8"/>
        <v>1</v>
      </c>
      <c r="J82">
        <f ca="1">IF(E81="","",IF(G82="","",IF(AND(Q81&gt;1,O81+P81&gt;=$B$4),$B$4,IF(Q81=1,O81,O81+P81))))</f>
        <v>6</v>
      </c>
      <c r="K82">
        <f t="shared" ca="1" si="9"/>
        <v>6</v>
      </c>
      <c r="L82">
        <f t="shared" ca="1" si="10"/>
        <v>-65</v>
      </c>
      <c r="M82">
        <f t="shared" ca="1" si="11"/>
        <v>14</v>
      </c>
      <c r="N82">
        <f ca="1">IF(E81="","",IF(OR(AND($A$6="Yes",$M82&gt;$M81),AND($A$8="Yes",$O81+$P81&gt;=$B$4),AND($Q81&lt;=2,$I82=-1)),1,0))</f>
        <v>0</v>
      </c>
      <c r="O82">
        <f ca="1">IF(E82="","",R82)</f>
        <v>1</v>
      </c>
      <c r="P82">
        <f ca="1">IF(E82="","",MAX(R82:DM82))</f>
        <v>6</v>
      </c>
      <c r="Q82" s="2">
        <f ca="1">IF(E82="","",COUNTIF(R82:DM82,"&gt;0"))</f>
        <v>6</v>
      </c>
      <c r="R82" s="4">
        <f ca="1">IF(E81="","",IF($G82="",R81,IF($N82=1,LOOKUP(R$9,$A$12:$A$111,$B$12:$B$111),IF(AND($I82=-1,S$9=$Q81),"",IF($I82=-1,S81,IF($I82=1,R81))))))</f>
        <v>1</v>
      </c>
      <c r="S82">
        <f ca="1">IF($E81="","",IF($G82="",S81,IF(AND($N82=1,S$9&gt;$B$9),"",IF(AND($N82=1,S$9&lt;=$B$9),LOOKUP(S$9,$A$12:$A$111,$B$12:$B$111),IF(AND($I82=-1,T$9=$Q81),"",IF($I82=-1,T81,IF(AND($I82=1,R$9=$Q81),$K82,IF($I82=1,S81,""))))))))</f>
        <v>2</v>
      </c>
      <c r="T82">
        <f ca="1">IF($E81="","",IF($G82="",T81,IF(AND($N82=1,T$9&gt;$B$9),"",IF(AND($N82=1,T$9&lt;=$B$9),LOOKUP(T$9,$A$12:$A$111,$B$12:$B$111),IF(AND($I82=-1,U$9=$Q81),"",IF($I82=-1,U81,IF(AND($I82=1,S$9=$Q81),$K82,IF($I82=1,T81,""))))))))</f>
        <v>3</v>
      </c>
      <c r="U82">
        <f ca="1">IF($E81="","",IF($G82="",U81,IF(AND($N82=1,U$9&gt;$B$9),"",IF(AND($N82=1,U$9&lt;=$B$9),LOOKUP(U$9,$A$12:$A$111,$B$12:$B$111),IF(AND($I82=-1,V$9=$Q81),"",IF($I82=-1,V81,IF(AND($I82=1,T$9=$Q81),$K82,IF($I82=1,U81,""))))))))</f>
        <v>4</v>
      </c>
      <c r="V82">
        <f ca="1">IF($E81="","",IF($G82="",V81,IF(AND($N82=1,V$9&gt;$B$9),"",IF(AND($N82=1,V$9&lt;=$B$9),LOOKUP(V$9,$A$12:$A$111,$B$12:$B$111),IF(AND($I82=-1,W$9=$Q81),"",IF($I82=-1,W81,IF(AND($I82=1,U$9=$Q81),$K82,IF($I82=1,V81,""))))))))</f>
        <v>5</v>
      </c>
      <c r="W82">
        <f ca="1">IF($E81="","",IF($G82="",W81,IF(AND($N82=1,W$9&gt;$B$9),"",IF(AND($N82=1,W$9&lt;=$B$9),LOOKUP(W$9,$A$12:$A$111,$B$12:$B$111),IF(AND($I82=-1,X$9=$Q81),"",IF($I82=-1,X81,IF(AND($I82=1,V$9=$Q81),$K82,IF($I82=1,W81,""))))))))</f>
        <v>6</v>
      </c>
      <c r="X82" t="str">
        <f ca="1">IF($E81="","",IF($G82="",X81,IF(AND($N82=1,X$9&gt;$B$9),"",IF(AND($N82=1,X$9&lt;=$B$9),LOOKUP(X$9,$A$12:$A$111,$B$12:$B$111),IF(AND($I82=-1,Y$9=$Q81),"",IF($I82=-1,Y81,IF(AND($I82=1,W$9=$Q81),$K82,IF($I82=1,X81,""))))))))</f>
        <v/>
      </c>
      <c r="Y82" t="str">
        <f ca="1">IF($E81="","",IF($G82="",Y81,IF(AND($N82=1,Y$9&gt;$B$9),"",IF(AND($N82=1,Y$9&lt;=$B$9),LOOKUP(Y$9,$A$12:$A$111,$B$12:$B$111),IF(AND($I82=-1,Z$9=$Q81),"",IF($I82=-1,Z81,IF(AND($I82=1,X$9=$Q81),$K82,IF($I82=1,Y81,""))))))))</f>
        <v/>
      </c>
      <c r="Z82" t="str">
        <f ca="1">IF($E81="","",IF($G82="",Z81,IF(AND($N82=1,Z$9&gt;$B$9),"",IF(AND($N82=1,Z$9&lt;=$B$9),LOOKUP(Z$9,$A$12:$A$111,$B$12:$B$111),IF(AND($I82=-1,AA$9=$Q81),"",IF($I82=-1,AA81,IF(AND($I82=1,Y$9=$Q81),$K82,IF($I82=1,Z81,""))))))))</f>
        <v/>
      </c>
      <c r="AA82" t="str">
        <f ca="1">IF($E81="","",IF($G82="",AA81,IF(AND($N82=1,AA$9&gt;$B$9),"",IF(AND($N82=1,AA$9&lt;=$B$9),LOOKUP(AA$9,$A$12:$A$111,$B$12:$B$111),IF(AND($I82=-1,AB$9=$Q81),"",IF($I82=-1,AB81,IF(AND($I82=1,Z$9=$Q81),$K82,IF($I82=1,AA81,""))))))))</f>
        <v/>
      </c>
      <c r="AB82" t="str">
        <f ca="1">IF($E81="","",IF($G82="",AB81,IF(AND($N82=1,AB$9&gt;$B$9),"",IF(AND($N82=1,AB$9&lt;=$B$9),LOOKUP(AB$9,$A$12:$A$111,$B$12:$B$111),IF(AND($I82=-1,AC$9=$Q81),"",IF($I82=-1,AC81,IF(AND($I82=1,AA$9=$Q81),$K82,IF($I82=1,AB81,""))))))))</f>
        <v/>
      </c>
      <c r="AC82" t="str">
        <f ca="1">IF($E81="","",IF($G82="",AC81,IF(AND($N82=1,AC$9&gt;$B$9),"",IF(AND($N82=1,AC$9&lt;=$B$9),LOOKUP(AC$9,$A$12:$A$111,$B$12:$B$111),IF(AND($I82=-1,AD$9=$Q81),"",IF($I82=-1,AD81,IF(AND($I82=1,AB$9=$Q81),$K82,IF($I82=1,AC81,""))))))))</f>
        <v/>
      </c>
      <c r="AD82" t="str">
        <f ca="1">IF($E81="","",IF($G82="",AD81,IF(AND($N82=1,AD$9&gt;$B$9),"",IF(AND($N82=1,AD$9&lt;=$B$9),LOOKUP(AD$9,$A$12:$A$111,$B$12:$B$111),IF(AND($I82=-1,AE$9=$Q81),"",IF($I82=-1,AE81,IF(AND($I82=1,AC$9=$Q81),$K82,IF($I82=1,AD81,""))))))))</f>
        <v/>
      </c>
      <c r="AE82" t="str">
        <f ca="1">IF($E81="","",IF($G82="",AE81,IF(AND($N82=1,AE$9&gt;$B$9),"",IF(AND($N82=1,AE$9&lt;=$B$9),LOOKUP(AE$9,$A$12:$A$111,$B$12:$B$111),IF(AND($I82=-1,AF$9=$Q81),"",IF($I82=-1,AF81,IF(AND($I82=1,AD$9=$Q81),$K82,IF($I82=1,AE81,""))))))))</f>
        <v/>
      </c>
      <c r="AF82" t="str">
        <f ca="1">IF($E81="","",IF($G82="",AF81,IF(AND($N82=1,AF$9&gt;$B$9),"",IF(AND($N82=1,AF$9&lt;=$B$9),LOOKUP(AF$9,$A$12:$A$111,$B$12:$B$111),IF(AND($I82=-1,AG$9=$Q81),"",IF($I82=-1,AG81,IF(AND($I82=1,AE$9=$Q81),$K82,IF($I82=1,AF81,""))))))))</f>
        <v/>
      </c>
      <c r="AG82" t="str">
        <f ca="1">IF($E81="","",IF($G82="",AG81,IF(AND($N82=1,AG$9&gt;$B$9),"",IF(AND($N82=1,AG$9&lt;=$B$9),LOOKUP(AG$9,$A$12:$A$111,$B$12:$B$111),IF(AND($I82=-1,AH$9=$Q81),"",IF($I82=-1,AH81,IF(AND($I82=1,AF$9=$Q81),$K82,IF($I82=1,AG81,""))))))))</f>
        <v/>
      </c>
      <c r="AH82" t="str">
        <f ca="1">IF($E81="","",IF($G82="",AH81,IF(AND($N82=1,AH$9&gt;$B$9),"",IF(AND($N82=1,AH$9&lt;=$B$9),LOOKUP(AH$9,$A$12:$A$111,$B$12:$B$111),IF(AND($I82=-1,AI$9=$Q81),"",IF($I82=-1,AI81,IF(AND($I82=1,AG$9=$Q81),$K82,IF($I82=1,AH81,""))))))))</f>
        <v/>
      </c>
      <c r="AI82" t="str">
        <f ca="1">IF($E81="","",IF($G82="",AI81,IF(AND($N82=1,AI$9&gt;$B$9),"",IF(AND($N82=1,AI$9&lt;=$B$9),LOOKUP(AI$9,$A$12:$A$111,$B$12:$B$111),IF(AND($I82=-1,AJ$9=$Q81),"",IF($I82=-1,AJ81,IF(AND($I82=1,AH$9=$Q81),$K82,IF($I82=1,AI81,""))))))))</f>
        <v/>
      </c>
      <c r="AJ82" t="str">
        <f ca="1">IF($E81="","",IF($G82="",AJ81,IF(AND($N82=1,AJ$9&gt;$B$9),"",IF(AND($N82=1,AJ$9&lt;=$B$9),LOOKUP(AJ$9,$A$12:$A$111,$B$12:$B$111),IF(AND($I82=-1,AK$9=$Q81),"",IF($I82=-1,AK81,IF(AND($I82=1,AI$9=$Q81),$K82,IF($I82=1,AJ81,""))))))))</f>
        <v/>
      </c>
      <c r="AK82" t="str">
        <f ca="1">IF($E81="","",IF($G82="",AK81,IF(AND($N82=1,AK$9&gt;$B$9),"",IF(AND($N82=1,AK$9&lt;=$B$9),LOOKUP(AK$9,$A$12:$A$111,$B$12:$B$111),IF(AND($I82=-1,AL$9=$Q81),"",IF($I82=-1,AL81,IF(AND($I82=1,AJ$9=$Q81),$K82,IF($I82=1,AK81,""))))))))</f>
        <v/>
      </c>
      <c r="AL82" t="str">
        <f ca="1">IF($E81="","",IF($G82="",AL81,IF(AND($N82=1,AL$9&gt;$B$9),"",IF(AND($N82=1,AL$9&lt;=$B$9),LOOKUP(AL$9,$A$12:$A$111,$B$12:$B$111),IF(AND($I82=-1,AM$9=$Q81),"",IF($I82=-1,AM81,IF(AND($I82=1,AK$9=$Q81),$K82,IF($I82=1,AL81,""))))))))</f>
        <v/>
      </c>
      <c r="AM82" t="str">
        <f ca="1">IF($E81="","",IF($G82="",AM81,IF(AND($N82=1,AM$9&gt;$B$9),"",IF(AND($N82=1,AM$9&lt;=$B$9),LOOKUP(AM$9,$A$12:$A$111,$B$12:$B$111),IF(AND($I82=-1,AN$9=$Q81),"",IF($I82=-1,AN81,IF(AND($I82=1,AL$9=$Q81),$K82,IF($I82=1,AM81,""))))))))</f>
        <v/>
      </c>
      <c r="AN82" t="str">
        <f ca="1">IF($E81="","",IF($G82="",AN81,IF(AND($N82=1,AN$9&gt;$B$9),"",IF(AND($N82=1,AN$9&lt;=$B$9),LOOKUP(AN$9,$A$12:$A$111,$B$12:$B$111),IF(AND($I82=-1,AO$9=$Q81),"",IF($I82=-1,AO81,IF(AND($I82=1,AM$9=$Q81),$K82,IF($I82=1,AN81,""))))))))</f>
        <v/>
      </c>
      <c r="AO82" t="str">
        <f ca="1">IF($E81="","",IF($G82="",AO81,IF(AND($N82=1,AO$9&gt;$B$9),"",IF(AND($N82=1,AO$9&lt;=$B$9),LOOKUP(AO$9,$A$12:$A$111,$B$12:$B$111),IF(AND($I82=-1,AP$9=$Q81),"",IF($I82=-1,AP81,IF(AND($I82=1,AN$9=$Q81),$K82,IF($I82=1,AO81,""))))))))</f>
        <v/>
      </c>
      <c r="AP82" t="str">
        <f ca="1">IF($E81="","",IF($G82="",AP81,IF(AND($N82=1,AP$9&gt;$B$9),"",IF(AND($N82=1,AP$9&lt;=$B$9),LOOKUP(AP$9,$A$12:$A$111,$B$12:$B$111),IF(AND($I82=-1,AQ$9=$Q81),"",IF($I82=-1,AQ81,IF(AND($I82=1,AO$9=$Q81),$K82,IF($I82=1,AP81,""))))))))</f>
        <v/>
      </c>
      <c r="AQ82" t="str">
        <f ca="1">IF($E81="","",IF($G82="",AQ81,IF(AND($N82=1,AQ$9&gt;$B$9),"",IF(AND($N82=1,AQ$9&lt;=$B$9),LOOKUP(AQ$9,$A$12:$A$111,$B$12:$B$111),IF(AND($I82=-1,AR$9=$Q81),"",IF($I82=-1,AR81,IF(AND($I82=1,AP$9=$Q81),$K82,IF($I82=1,AQ81,""))))))))</f>
        <v/>
      </c>
      <c r="AR82" t="str">
        <f ca="1">IF($E81="","",IF($G82="",AR81,IF(AND($N82=1,AR$9&gt;$B$9),"",IF(AND($N82=1,AR$9&lt;=$B$9),LOOKUP(AR$9,$A$12:$A$111,$B$12:$B$111),IF(AND($I82=-1,AS$9=$Q81),"",IF($I82=-1,AS81,IF(AND($I82=1,AQ$9=$Q81),$K82,IF($I82=1,AR81,""))))))))</f>
        <v/>
      </c>
      <c r="AS82" t="str">
        <f ca="1">IF($E81="","",IF($G82="",AS81,IF(AND($N82=1,AS$9&gt;$B$9),"",IF(AND($N82=1,AS$9&lt;=$B$9),LOOKUP(AS$9,$A$12:$A$111,$B$12:$B$111),IF(AND($I82=-1,AT$9=$Q81),"",IF($I82=-1,AT81,IF(AND($I82=1,AR$9=$Q81),$K82,IF($I82=1,AS81,""))))))))</f>
        <v/>
      </c>
      <c r="AT82" t="str">
        <f ca="1">IF($E81="","",IF($G82="",AT81,IF(AND($N82=1,AT$9&gt;$B$9),"",IF(AND($N82=1,AT$9&lt;=$B$9),LOOKUP(AT$9,$A$12:$A$111,$B$12:$B$111),IF(AND($I82=-1,AU$9=$Q81),"",IF($I82=-1,AU81,IF(AND($I82=1,AS$9=$Q81),$K82,IF($I82=1,AT81,""))))))))</f>
        <v/>
      </c>
      <c r="AU82" t="str">
        <f ca="1">IF($E81="","",IF($G82="",AU81,IF(AND($N82=1,AU$9&gt;$B$9),"",IF(AND($N82=1,AU$9&lt;=$B$9),LOOKUP(AU$9,$A$12:$A$111,$B$12:$B$111),IF(AND($I82=-1,AV$9=$Q81),"",IF($I82=-1,AV81,IF(AND($I82=1,AT$9=$Q81),$K82,IF($I82=1,AU81,""))))))))</f>
        <v/>
      </c>
      <c r="AV82" t="str">
        <f ca="1">IF($E81="","",IF($G82="",AV81,IF(AND($N82=1,AV$9&gt;$B$9),"",IF(AND($N82=1,AV$9&lt;=$B$9),LOOKUP(AV$9,$A$12:$A$111,$B$12:$B$111),IF(AND($I82=-1,AW$9=$Q81),"",IF($I82=-1,AW81,IF(AND($I82=1,AU$9=$Q81),$K82,IF($I82=1,AV81,""))))))))</f>
        <v/>
      </c>
      <c r="AW82" t="str">
        <f ca="1">IF($E81="","",IF($G82="",AW81,IF(AND($N82=1,AW$9&gt;$B$9),"",IF(AND($N82=1,AW$9&lt;=$B$9),LOOKUP(AW$9,$A$12:$A$111,$B$12:$B$111),IF(AND($I82=-1,AX$9=$Q81),"",IF($I82=-1,AX81,IF(AND($I82=1,AV$9=$Q81),$K82,IF($I82=1,AW81,""))))))))</f>
        <v/>
      </c>
      <c r="AX82" t="str">
        <f ca="1">IF($E81="","",IF($G82="",AX81,IF(AND($N82=1,AX$9&gt;$B$9),"",IF(AND($N82=1,AX$9&lt;=$B$9),LOOKUP(AX$9,$A$12:$A$111,$B$12:$B$111),IF(AND($I82=-1,AY$9=$Q81),"",IF($I82=-1,AY81,IF(AND($I82=1,AW$9=$Q81),$K82,IF($I82=1,AX81,""))))))))</f>
        <v/>
      </c>
      <c r="AY82" t="str">
        <f ca="1">IF($E81="","",IF($G82="",AY81,IF(AND($N82=1,AY$9&gt;$B$9),"",IF(AND($N82=1,AY$9&lt;=$B$9),LOOKUP(AY$9,$A$12:$A$111,$B$12:$B$111),IF(AND($I82=-1,AZ$9=$Q81),"",IF($I82=-1,AZ81,IF(AND($I82=1,AX$9=$Q81),$K82,IF($I82=1,AY81,""))))))))</f>
        <v/>
      </c>
      <c r="AZ82" t="str">
        <f ca="1">IF($E81="","",IF($G82="",AZ81,IF(AND($N82=1,AZ$9&gt;$B$9),"",IF(AND($N82=1,AZ$9&lt;=$B$9),LOOKUP(AZ$9,$A$12:$A$111,$B$12:$B$111),IF(AND($I82=-1,BA$9=$Q81),"",IF($I82=-1,BA81,IF(AND($I82=1,AY$9=$Q81),$K82,IF($I82=1,AZ81,""))))))))</f>
        <v/>
      </c>
      <c r="BA82" t="str">
        <f ca="1">IF($E81="","",IF($G82="",BA81,IF(AND($N82=1,BA$9&gt;$B$9),"",IF(AND($N82=1,BA$9&lt;=$B$9),LOOKUP(BA$9,$A$12:$A$111,$B$12:$B$111),IF(AND($I82=-1,BB$9=$Q81),"",IF($I82=-1,BB81,IF(AND($I82=1,AZ$9=$Q81),$K82,IF($I82=1,BA81,""))))))))</f>
        <v/>
      </c>
      <c r="BB82" t="str">
        <f ca="1">IF($E81="","",IF($G82="",BB81,IF(AND($N82=1,BB$9&gt;$B$9),"",IF(AND($N82=1,BB$9&lt;=$B$9),LOOKUP(BB$9,$A$12:$A$111,$B$12:$B$111),IF(AND($I82=-1,BC$9=$Q81),"",IF($I82=-1,BC81,IF(AND($I82=1,BA$9=$Q81),$K82,IF($I82=1,BB81,""))))))))</f>
        <v/>
      </c>
      <c r="BC82" t="str">
        <f ca="1">IF($E81="","",IF($G82="",BC81,IF(AND($N82=1,BC$9&gt;$B$9),"",IF(AND($N82=1,BC$9&lt;=$B$9),LOOKUP(BC$9,$A$12:$A$111,$B$12:$B$111),IF(AND($I82=-1,BD$9=$Q81),"",IF($I82=-1,BD81,IF(AND($I82=1,BB$9=$Q81),$K82,IF($I82=1,BC81,""))))))))</f>
        <v/>
      </c>
      <c r="BD82" t="str">
        <f ca="1">IF($E81="","",IF($G82="",BD81,IF(AND($N82=1,BD$9&gt;$B$9),"",IF(AND($N82=1,BD$9&lt;=$B$9),LOOKUP(BD$9,$A$12:$A$111,$B$12:$B$111),IF(AND($I82=-1,BE$9=$Q81),"",IF($I82=-1,BE81,IF(AND($I82=1,BC$9=$Q81),$K82,IF($I82=1,BD81,""))))))))</f>
        <v/>
      </c>
      <c r="BE82" t="str">
        <f ca="1">IF($E81="","",IF($G82="",BE81,IF(AND($N82=1,BE$9&gt;$B$9),"",IF(AND($N82=1,BE$9&lt;=$B$9),LOOKUP(BE$9,$A$12:$A$111,$B$12:$B$111),IF(AND($I82=-1,BF$9=$Q81),"",IF($I82=-1,BF81,IF(AND($I82=1,BD$9=$Q81),$K82,IF($I82=1,BE81,""))))))))</f>
        <v/>
      </c>
      <c r="BF82" t="str">
        <f ca="1">IF($E81="","",IF($G82="",BF81,IF(AND($N82=1,BF$9&gt;$B$9),"",IF(AND($N82=1,BF$9&lt;=$B$9),LOOKUP(BF$9,$A$12:$A$111,$B$12:$B$111),IF(AND($I82=-1,BG$9=$Q81),"",IF($I82=-1,BG81,IF(AND($I82=1,BE$9=$Q81),$K82,IF($I82=1,BF81,""))))))))</f>
        <v/>
      </c>
      <c r="BG82" t="str">
        <f ca="1">IF($E81="","",IF($G82="",BG81,IF(AND($N82=1,BG$9&gt;$B$9),"",IF(AND($N82=1,BG$9&lt;=$B$9),LOOKUP(BG$9,$A$12:$A$111,$B$12:$B$111),IF(AND($I82=-1,BH$9=$Q81),"",IF($I82=-1,BH81,IF(AND($I82=1,BF$9=$Q81),$K82,IF($I82=1,BG81,""))))))))</f>
        <v/>
      </c>
      <c r="BH82" t="str">
        <f ca="1">IF($E81="","",IF($G82="",BH81,IF(AND($N82=1,BH$9&gt;$B$9),"",IF(AND($N82=1,BH$9&lt;=$B$9),LOOKUP(BH$9,$A$12:$A$111,$B$12:$B$111),IF(AND($I82=-1,BI$9=$Q81),"",IF($I82=-1,BI81,IF(AND($I82=1,BG$9=$Q81),$K82,IF($I82=1,BH81,""))))))))</f>
        <v/>
      </c>
      <c r="BI82" t="str">
        <f ca="1">IF($E81="","",IF($G82="",BI81,IF(AND($N82=1,BI$9&gt;$B$9),"",IF(AND($N82=1,BI$9&lt;=$B$9),LOOKUP(BI$9,$A$12:$A$111,$B$12:$B$111),IF(AND($I82=-1,BJ$9=$Q81),"",IF($I82=-1,BJ81,IF(AND($I82=1,BH$9=$Q81),$K82,IF($I82=1,BI81,""))))))))</f>
        <v/>
      </c>
      <c r="BJ82" t="str">
        <f ca="1">IF($E81="","",IF($G82="",BJ81,IF(AND($N82=1,BJ$9&gt;$B$9),"",IF(AND($N82=1,BJ$9&lt;=$B$9),LOOKUP(BJ$9,$A$12:$A$111,$B$12:$B$111),IF(AND($I82=-1,BK$9=$Q81),"",IF($I82=-1,BK81,IF(AND($I82=1,BI$9=$Q81),$K82,IF($I82=1,BJ81,""))))))))</f>
        <v/>
      </c>
      <c r="BK82" t="str">
        <f ca="1">IF($E81="","",IF($G82="",BK81,IF(AND($N82=1,BK$9&gt;$B$9),"",IF(AND($N82=1,BK$9&lt;=$B$9),LOOKUP(BK$9,$A$12:$A$111,$B$12:$B$111),IF(AND($I82=-1,BL$9=$Q81),"",IF($I82=-1,BL81,IF(AND($I82=1,BJ$9=$Q81),$K82,IF($I82=1,BK81,""))))))))</f>
        <v/>
      </c>
      <c r="BL82" t="str">
        <f ca="1">IF($E81="","",IF($G82="",BL81,IF(AND($N82=1,BL$9&gt;$B$9),"",IF(AND($N82=1,BL$9&lt;=$B$9),LOOKUP(BL$9,$A$12:$A$111,$B$12:$B$111),IF(AND($I82=-1,BM$9=$Q81),"",IF($I82=-1,BM81,IF(AND($I82=1,BK$9=$Q81),$K82,IF($I82=1,BL81,""))))))))</f>
        <v/>
      </c>
      <c r="BM82" t="str">
        <f ca="1">IF($E81="","",IF($G82="",BM81,IF(AND($N82=1,BM$9&gt;$B$9),"",IF(AND($N82=1,BM$9&lt;=$B$9),LOOKUP(BM$9,$A$12:$A$111,$B$12:$B$111),IF(AND($I82=-1,BN$9=$Q81),"",IF($I82=-1,BN81,IF(AND($I82=1,BL$9=$Q81),$K82,IF($I82=1,BM81,""))))))))</f>
        <v/>
      </c>
      <c r="BN82" t="str">
        <f ca="1">IF($E81="","",IF($G82="",BN81,IF(AND($N82=1,BN$9&gt;$B$9),"",IF(AND($N82=1,BN$9&lt;=$B$9),LOOKUP(BN$9,$A$12:$A$111,$B$12:$B$111),IF(AND($I82=-1,BO$9=$Q81),"",IF($I82=-1,BO81,IF(AND($I82=1,BM$9=$Q81),$K82,IF($I82=1,BN81,""))))))))</f>
        <v/>
      </c>
      <c r="BO82" t="str">
        <f ca="1">IF($E81="","",IF($G82="",BO81,IF(AND($N82=1,BO$9&gt;$B$9),"",IF(AND($N82=1,BO$9&lt;=$B$9),LOOKUP(BO$9,$A$12:$A$111,$B$12:$B$111),IF(AND($I82=-1,BP$9=$Q81),"",IF($I82=-1,BP81,IF(AND($I82=1,BN$9=$Q81),$K82,IF($I82=1,BO81,""))))))))</f>
        <v/>
      </c>
    </row>
    <row r="83" spans="4:67" x14ac:dyDescent="0.25">
      <c r="D83" s="4">
        <v>73</v>
      </c>
      <c r="E83" s="1">
        <f t="shared" ca="1" si="7"/>
        <v>20</v>
      </c>
      <c r="G83" t="str">
        <f ca="1">IF(E82="","",IF($B$3=Refs!$B$17,RevLab!F83,IF(AND(B$3="Last",H82="Zero"),G82,IF(B$3="Last",H82,IF(B$3="2nd last","",IF(AND(B$3="Opposite",H82="Zero"),G82,IF(AND(B$3="Opposite",H82="Red"),"Black",IF(AND(B$3="Opposite",H82="Black"),"Red",IF(AND(B$3="Opposite",H82="Odd"),"Even",IF(AND(B$3="Opposite",H82="Even"),"Odd",IF(AND(B$3="Opposite",H82="High"),"Low",IF(AND(B$3="Opposite",H82="Low"),"High",IF(COUNTIF(Refs!$E$5:$I$6,B$3)=1,RevLab!B$3,"")))))))))))))</f>
        <v>Low</v>
      </c>
      <c r="H83" t="str">
        <f ca="1">IF(E83="","",IF(B$2="Red/Black",LOOKUP(E83,Refs!D:D,Refs!F:F),IF(B$2="High/Low",LOOKUP(E83,Refs!D:D,Refs!H:H),IF(B$2="Odd/Even",LOOKUP(E83,Refs!D:D,Refs!J:J),""))))</f>
        <v>High</v>
      </c>
      <c r="I83">
        <f t="shared" ca="1" si="8"/>
        <v>-1</v>
      </c>
      <c r="J83">
        <f ca="1">IF(E82="","",IF(G83="","",IF(AND(Q82&gt;1,O82+P82&gt;=$B$4),$B$4,IF(Q82=1,O82,O82+P82))))</f>
        <v>7</v>
      </c>
      <c r="K83">
        <f t="shared" ca="1" si="9"/>
        <v>-7</v>
      </c>
      <c r="L83">
        <f t="shared" ca="1" si="10"/>
        <v>-72</v>
      </c>
      <c r="M83">
        <f t="shared" ca="1" si="11"/>
        <v>14</v>
      </c>
      <c r="N83">
        <f ca="1">IF(E82="","",IF(OR(AND($A$6="Yes",$M83&gt;$M82),AND($A$8="Yes",$O82+$P82&gt;=$B$4),AND($Q82&lt;=2,$I83=-1)),1,0))</f>
        <v>0</v>
      </c>
      <c r="O83">
        <f ca="1">IF(E83="","",R83)</f>
        <v>2</v>
      </c>
      <c r="P83">
        <f ca="1">IF(E83="","",MAX(R83:DM83))</f>
        <v>5</v>
      </c>
      <c r="Q83" s="2">
        <f ca="1">IF(E83="","",COUNTIF(R83:DM83,"&gt;0"))</f>
        <v>4</v>
      </c>
      <c r="R83" s="4">
        <f ca="1">IF(E82="","",IF($G83="",R82,IF($N83=1,LOOKUP(R$9,$A$12:$A$111,$B$12:$B$111),IF(AND($I83=-1,S$9=$Q82),"",IF($I83=-1,S82,IF($I83=1,R82))))))</f>
        <v>2</v>
      </c>
      <c r="S83">
        <f ca="1">IF($E82="","",IF($G83="",S82,IF(AND($N83=1,S$9&gt;$B$9),"",IF(AND($N83=1,S$9&lt;=$B$9),LOOKUP(S$9,$A$12:$A$111,$B$12:$B$111),IF(AND($I83=-1,T$9=$Q82),"",IF($I83=-1,T82,IF(AND($I83=1,R$9=$Q82),$K83,IF($I83=1,S82,""))))))))</f>
        <v>3</v>
      </c>
      <c r="T83">
        <f ca="1">IF($E82="","",IF($G83="",T82,IF(AND($N83=1,T$9&gt;$B$9),"",IF(AND($N83=1,T$9&lt;=$B$9),LOOKUP(T$9,$A$12:$A$111,$B$12:$B$111),IF(AND($I83=-1,U$9=$Q82),"",IF($I83=-1,U82,IF(AND($I83=1,S$9=$Q82),$K83,IF($I83=1,T82,""))))))))</f>
        <v>4</v>
      </c>
      <c r="U83">
        <f ca="1">IF($E82="","",IF($G83="",U82,IF(AND($N83=1,U$9&gt;$B$9),"",IF(AND($N83=1,U$9&lt;=$B$9),LOOKUP(U$9,$A$12:$A$111,$B$12:$B$111),IF(AND($I83=-1,V$9=$Q82),"",IF($I83=-1,V82,IF(AND($I83=1,T$9=$Q82),$K83,IF($I83=1,U82,""))))))))</f>
        <v>5</v>
      </c>
      <c r="V83" t="str">
        <f ca="1">IF($E82="","",IF($G83="",V82,IF(AND($N83=1,V$9&gt;$B$9),"",IF(AND($N83=1,V$9&lt;=$B$9),LOOKUP(V$9,$A$12:$A$111,$B$12:$B$111),IF(AND($I83=-1,W$9=$Q82),"",IF($I83=-1,W82,IF(AND($I83=1,U$9=$Q82),$K83,IF($I83=1,V82,""))))))))</f>
        <v/>
      </c>
      <c r="W83" t="str">
        <f ca="1">IF($E82="","",IF($G83="",W82,IF(AND($N83=1,W$9&gt;$B$9),"",IF(AND($N83=1,W$9&lt;=$B$9),LOOKUP(W$9,$A$12:$A$111,$B$12:$B$111),IF(AND($I83=-1,X$9=$Q82),"",IF($I83=-1,X82,IF(AND($I83=1,V$9=$Q82),$K83,IF($I83=1,W82,""))))))))</f>
        <v/>
      </c>
      <c r="X83" t="str">
        <f ca="1">IF($E82="","",IF($G83="",X82,IF(AND($N83=1,X$9&gt;$B$9),"",IF(AND($N83=1,X$9&lt;=$B$9),LOOKUP(X$9,$A$12:$A$111,$B$12:$B$111),IF(AND($I83=-1,Y$9=$Q82),"",IF($I83=-1,Y82,IF(AND($I83=1,W$9=$Q82),$K83,IF($I83=1,X82,""))))))))</f>
        <v/>
      </c>
      <c r="Y83" t="str">
        <f ca="1">IF($E82="","",IF($G83="",Y82,IF(AND($N83=1,Y$9&gt;$B$9),"",IF(AND($N83=1,Y$9&lt;=$B$9),LOOKUP(Y$9,$A$12:$A$111,$B$12:$B$111),IF(AND($I83=-1,Z$9=$Q82),"",IF($I83=-1,Z82,IF(AND($I83=1,X$9=$Q82),$K83,IF($I83=1,Y82,""))))))))</f>
        <v/>
      </c>
      <c r="Z83" t="str">
        <f ca="1">IF($E82="","",IF($G83="",Z82,IF(AND($N83=1,Z$9&gt;$B$9),"",IF(AND($N83=1,Z$9&lt;=$B$9),LOOKUP(Z$9,$A$12:$A$111,$B$12:$B$111),IF(AND($I83=-1,AA$9=$Q82),"",IF($I83=-1,AA82,IF(AND($I83=1,Y$9=$Q82),$K83,IF($I83=1,Z82,""))))))))</f>
        <v/>
      </c>
      <c r="AA83" t="str">
        <f ca="1">IF($E82="","",IF($G83="",AA82,IF(AND($N83=1,AA$9&gt;$B$9),"",IF(AND($N83=1,AA$9&lt;=$B$9),LOOKUP(AA$9,$A$12:$A$111,$B$12:$B$111),IF(AND($I83=-1,AB$9=$Q82),"",IF($I83=-1,AB82,IF(AND($I83=1,Z$9=$Q82),$K83,IF($I83=1,AA82,""))))))))</f>
        <v/>
      </c>
      <c r="AB83" t="str">
        <f ca="1">IF($E82="","",IF($G83="",AB82,IF(AND($N83=1,AB$9&gt;$B$9),"",IF(AND($N83=1,AB$9&lt;=$B$9),LOOKUP(AB$9,$A$12:$A$111,$B$12:$B$111),IF(AND($I83=-1,AC$9=$Q82),"",IF($I83=-1,AC82,IF(AND($I83=1,AA$9=$Q82),$K83,IF($I83=1,AB82,""))))))))</f>
        <v/>
      </c>
      <c r="AC83" t="str">
        <f ca="1">IF($E82="","",IF($G83="",AC82,IF(AND($N83=1,AC$9&gt;$B$9),"",IF(AND($N83=1,AC$9&lt;=$B$9),LOOKUP(AC$9,$A$12:$A$111,$B$12:$B$111),IF(AND($I83=-1,AD$9=$Q82),"",IF($I83=-1,AD82,IF(AND($I83=1,AB$9=$Q82),$K83,IF($I83=1,AC82,""))))))))</f>
        <v/>
      </c>
      <c r="AD83" t="str">
        <f ca="1">IF($E82="","",IF($G83="",AD82,IF(AND($N83=1,AD$9&gt;$B$9),"",IF(AND($N83=1,AD$9&lt;=$B$9),LOOKUP(AD$9,$A$12:$A$111,$B$12:$B$111),IF(AND($I83=-1,AE$9=$Q82),"",IF($I83=-1,AE82,IF(AND($I83=1,AC$9=$Q82),$K83,IF($I83=1,AD82,""))))))))</f>
        <v/>
      </c>
      <c r="AE83" t="str">
        <f ca="1">IF($E82="","",IF($G83="",AE82,IF(AND($N83=1,AE$9&gt;$B$9),"",IF(AND($N83=1,AE$9&lt;=$B$9),LOOKUP(AE$9,$A$12:$A$111,$B$12:$B$111),IF(AND($I83=-1,AF$9=$Q82),"",IF($I83=-1,AF82,IF(AND($I83=1,AD$9=$Q82),$K83,IF($I83=1,AE82,""))))))))</f>
        <v/>
      </c>
      <c r="AF83" t="str">
        <f ca="1">IF($E82="","",IF($G83="",AF82,IF(AND($N83=1,AF$9&gt;$B$9),"",IF(AND($N83=1,AF$9&lt;=$B$9),LOOKUP(AF$9,$A$12:$A$111,$B$12:$B$111),IF(AND($I83=-1,AG$9=$Q82),"",IF($I83=-1,AG82,IF(AND($I83=1,AE$9=$Q82),$K83,IF($I83=1,AF82,""))))))))</f>
        <v/>
      </c>
      <c r="AG83" t="str">
        <f ca="1">IF($E82="","",IF($G83="",AG82,IF(AND($N83=1,AG$9&gt;$B$9),"",IF(AND($N83=1,AG$9&lt;=$B$9),LOOKUP(AG$9,$A$12:$A$111,$B$12:$B$111),IF(AND($I83=-1,AH$9=$Q82),"",IF($I83=-1,AH82,IF(AND($I83=1,AF$9=$Q82),$K83,IF($I83=1,AG82,""))))))))</f>
        <v/>
      </c>
      <c r="AH83" t="str">
        <f ca="1">IF($E82="","",IF($G83="",AH82,IF(AND($N83=1,AH$9&gt;$B$9),"",IF(AND($N83=1,AH$9&lt;=$B$9),LOOKUP(AH$9,$A$12:$A$111,$B$12:$B$111),IF(AND($I83=-1,AI$9=$Q82),"",IF($I83=-1,AI82,IF(AND($I83=1,AG$9=$Q82),$K83,IF($I83=1,AH82,""))))))))</f>
        <v/>
      </c>
      <c r="AI83" t="str">
        <f ca="1">IF($E82="","",IF($G83="",AI82,IF(AND($N83=1,AI$9&gt;$B$9),"",IF(AND($N83=1,AI$9&lt;=$B$9),LOOKUP(AI$9,$A$12:$A$111,$B$12:$B$111),IF(AND($I83=-1,AJ$9=$Q82),"",IF($I83=-1,AJ82,IF(AND($I83=1,AH$9=$Q82),$K83,IF($I83=1,AI82,""))))))))</f>
        <v/>
      </c>
      <c r="AJ83" t="str">
        <f ca="1">IF($E82="","",IF($G83="",AJ82,IF(AND($N83=1,AJ$9&gt;$B$9),"",IF(AND($N83=1,AJ$9&lt;=$B$9),LOOKUP(AJ$9,$A$12:$A$111,$B$12:$B$111),IF(AND($I83=-1,AK$9=$Q82),"",IF($I83=-1,AK82,IF(AND($I83=1,AI$9=$Q82),$K83,IF($I83=1,AJ82,""))))))))</f>
        <v/>
      </c>
      <c r="AK83" t="str">
        <f ca="1">IF($E82="","",IF($G83="",AK82,IF(AND($N83=1,AK$9&gt;$B$9),"",IF(AND($N83=1,AK$9&lt;=$B$9),LOOKUP(AK$9,$A$12:$A$111,$B$12:$B$111),IF(AND($I83=-1,AL$9=$Q82),"",IF($I83=-1,AL82,IF(AND($I83=1,AJ$9=$Q82),$K83,IF($I83=1,AK82,""))))))))</f>
        <v/>
      </c>
      <c r="AL83" t="str">
        <f ca="1">IF($E82="","",IF($G83="",AL82,IF(AND($N83=1,AL$9&gt;$B$9),"",IF(AND($N83=1,AL$9&lt;=$B$9),LOOKUP(AL$9,$A$12:$A$111,$B$12:$B$111),IF(AND($I83=-1,AM$9=$Q82),"",IF($I83=-1,AM82,IF(AND($I83=1,AK$9=$Q82),$K83,IF($I83=1,AL82,""))))))))</f>
        <v/>
      </c>
      <c r="AM83" t="str">
        <f ca="1">IF($E82="","",IF($G83="",AM82,IF(AND($N83=1,AM$9&gt;$B$9),"",IF(AND($N83=1,AM$9&lt;=$B$9),LOOKUP(AM$9,$A$12:$A$111,$B$12:$B$111),IF(AND($I83=-1,AN$9=$Q82),"",IF($I83=-1,AN82,IF(AND($I83=1,AL$9=$Q82),$K83,IF($I83=1,AM82,""))))))))</f>
        <v/>
      </c>
      <c r="AN83" t="str">
        <f ca="1">IF($E82="","",IF($G83="",AN82,IF(AND($N83=1,AN$9&gt;$B$9),"",IF(AND($N83=1,AN$9&lt;=$B$9),LOOKUP(AN$9,$A$12:$A$111,$B$12:$B$111),IF(AND($I83=-1,AO$9=$Q82),"",IF($I83=-1,AO82,IF(AND($I83=1,AM$9=$Q82),$K83,IF($I83=1,AN82,""))))))))</f>
        <v/>
      </c>
      <c r="AO83" t="str">
        <f ca="1">IF($E82="","",IF($G83="",AO82,IF(AND($N83=1,AO$9&gt;$B$9),"",IF(AND($N83=1,AO$9&lt;=$B$9),LOOKUP(AO$9,$A$12:$A$111,$B$12:$B$111),IF(AND($I83=-1,AP$9=$Q82),"",IF($I83=-1,AP82,IF(AND($I83=1,AN$9=$Q82),$K83,IF($I83=1,AO82,""))))))))</f>
        <v/>
      </c>
      <c r="AP83" t="str">
        <f ca="1">IF($E82="","",IF($G83="",AP82,IF(AND($N83=1,AP$9&gt;$B$9),"",IF(AND($N83=1,AP$9&lt;=$B$9),LOOKUP(AP$9,$A$12:$A$111,$B$12:$B$111),IF(AND($I83=-1,AQ$9=$Q82),"",IF($I83=-1,AQ82,IF(AND($I83=1,AO$9=$Q82),$K83,IF($I83=1,AP82,""))))))))</f>
        <v/>
      </c>
      <c r="AQ83" t="str">
        <f ca="1">IF($E82="","",IF($G83="",AQ82,IF(AND($N83=1,AQ$9&gt;$B$9),"",IF(AND($N83=1,AQ$9&lt;=$B$9),LOOKUP(AQ$9,$A$12:$A$111,$B$12:$B$111),IF(AND($I83=-1,AR$9=$Q82),"",IF($I83=-1,AR82,IF(AND($I83=1,AP$9=$Q82),$K83,IF($I83=1,AQ82,""))))))))</f>
        <v/>
      </c>
      <c r="AR83" t="str">
        <f ca="1">IF($E82="","",IF($G83="",AR82,IF(AND($N83=1,AR$9&gt;$B$9),"",IF(AND($N83=1,AR$9&lt;=$B$9),LOOKUP(AR$9,$A$12:$A$111,$B$12:$B$111),IF(AND($I83=-1,AS$9=$Q82),"",IF($I83=-1,AS82,IF(AND($I83=1,AQ$9=$Q82),$K83,IF($I83=1,AR82,""))))))))</f>
        <v/>
      </c>
      <c r="AS83" t="str">
        <f ca="1">IF($E82="","",IF($G83="",AS82,IF(AND($N83=1,AS$9&gt;$B$9),"",IF(AND($N83=1,AS$9&lt;=$B$9),LOOKUP(AS$9,$A$12:$A$111,$B$12:$B$111),IF(AND($I83=-1,AT$9=$Q82),"",IF($I83=-1,AT82,IF(AND($I83=1,AR$9=$Q82),$K83,IF($I83=1,AS82,""))))))))</f>
        <v/>
      </c>
      <c r="AT83" t="str">
        <f ca="1">IF($E82="","",IF($G83="",AT82,IF(AND($N83=1,AT$9&gt;$B$9),"",IF(AND($N83=1,AT$9&lt;=$B$9),LOOKUP(AT$9,$A$12:$A$111,$B$12:$B$111),IF(AND($I83=-1,AU$9=$Q82),"",IF($I83=-1,AU82,IF(AND($I83=1,AS$9=$Q82),$K83,IF($I83=1,AT82,""))))))))</f>
        <v/>
      </c>
      <c r="AU83" t="str">
        <f ca="1">IF($E82="","",IF($G83="",AU82,IF(AND($N83=1,AU$9&gt;$B$9),"",IF(AND($N83=1,AU$9&lt;=$B$9),LOOKUP(AU$9,$A$12:$A$111,$B$12:$B$111),IF(AND($I83=-1,AV$9=$Q82),"",IF($I83=-1,AV82,IF(AND($I83=1,AT$9=$Q82),$K83,IF($I83=1,AU82,""))))))))</f>
        <v/>
      </c>
      <c r="AV83" t="str">
        <f ca="1">IF($E82="","",IF($G83="",AV82,IF(AND($N83=1,AV$9&gt;$B$9),"",IF(AND($N83=1,AV$9&lt;=$B$9),LOOKUP(AV$9,$A$12:$A$111,$B$12:$B$111),IF(AND($I83=-1,AW$9=$Q82),"",IF($I83=-1,AW82,IF(AND($I83=1,AU$9=$Q82),$K83,IF($I83=1,AV82,""))))))))</f>
        <v/>
      </c>
      <c r="AW83" t="str">
        <f ca="1">IF($E82="","",IF($G83="",AW82,IF(AND($N83=1,AW$9&gt;$B$9),"",IF(AND($N83=1,AW$9&lt;=$B$9),LOOKUP(AW$9,$A$12:$A$111,$B$12:$B$111),IF(AND($I83=-1,AX$9=$Q82),"",IF($I83=-1,AX82,IF(AND($I83=1,AV$9=$Q82),$K83,IF($I83=1,AW82,""))))))))</f>
        <v/>
      </c>
      <c r="AX83" t="str">
        <f ca="1">IF($E82="","",IF($G83="",AX82,IF(AND($N83=1,AX$9&gt;$B$9),"",IF(AND($N83=1,AX$9&lt;=$B$9),LOOKUP(AX$9,$A$12:$A$111,$B$12:$B$111),IF(AND($I83=-1,AY$9=$Q82),"",IF($I83=-1,AY82,IF(AND($I83=1,AW$9=$Q82),$K83,IF($I83=1,AX82,""))))))))</f>
        <v/>
      </c>
      <c r="AY83" t="str">
        <f ca="1">IF($E82="","",IF($G83="",AY82,IF(AND($N83=1,AY$9&gt;$B$9),"",IF(AND($N83=1,AY$9&lt;=$B$9),LOOKUP(AY$9,$A$12:$A$111,$B$12:$B$111),IF(AND($I83=-1,AZ$9=$Q82),"",IF($I83=-1,AZ82,IF(AND($I83=1,AX$9=$Q82),$K83,IF($I83=1,AY82,""))))))))</f>
        <v/>
      </c>
      <c r="AZ83" t="str">
        <f ca="1">IF($E82="","",IF($G83="",AZ82,IF(AND($N83=1,AZ$9&gt;$B$9),"",IF(AND($N83=1,AZ$9&lt;=$B$9),LOOKUP(AZ$9,$A$12:$A$111,$B$12:$B$111),IF(AND($I83=-1,BA$9=$Q82),"",IF($I83=-1,BA82,IF(AND($I83=1,AY$9=$Q82),$K83,IF($I83=1,AZ82,""))))))))</f>
        <v/>
      </c>
      <c r="BA83" t="str">
        <f ca="1">IF($E82="","",IF($G83="",BA82,IF(AND($N83=1,BA$9&gt;$B$9),"",IF(AND($N83=1,BA$9&lt;=$B$9),LOOKUP(BA$9,$A$12:$A$111,$B$12:$B$111),IF(AND($I83=-1,BB$9=$Q82),"",IF($I83=-1,BB82,IF(AND($I83=1,AZ$9=$Q82),$K83,IF($I83=1,BA82,""))))))))</f>
        <v/>
      </c>
      <c r="BB83" t="str">
        <f ca="1">IF($E82="","",IF($G83="",BB82,IF(AND($N83=1,BB$9&gt;$B$9),"",IF(AND($N83=1,BB$9&lt;=$B$9),LOOKUP(BB$9,$A$12:$A$111,$B$12:$B$111),IF(AND($I83=-1,BC$9=$Q82),"",IF($I83=-1,BC82,IF(AND($I83=1,BA$9=$Q82),$K83,IF($I83=1,BB82,""))))))))</f>
        <v/>
      </c>
      <c r="BC83" t="str">
        <f ca="1">IF($E82="","",IF($G83="",BC82,IF(AND($N83=1,BC$9&gt;$B$9),"",IF(AND($N83=1,BC$9&lt;=$B$9),LOOKUP(BC$9,$A$12:$A$111,$B$12:$B$111),IF(AND($I83=-1,BD$9=$Q82),"",IF($I83=-1,BD82,IF(AND($I83=1,BB$9=$Q82),$K83,IF($I83=1,BC82,""))))))))</f>
        <v/>
      </c>
      <c r="BD83" t="str">
        <f ca="1">IF($E82="","",IF($G83="",BD82,IF(AND($N83=1,BD$9&gt;$B$9),"",IF(AND($N83=1,BD$9&lt;=$B$9),LOOKUP(BD$9,$A$12:$A$111,$B$12:$B$111),IF(AND($I83=-1,BE$9=$Q82),"",IF($I83=-1,BE82,IF(AND($I83=1,BC$9=$Q82),$K83,IF($I83=1,BD82,""))))))))</f>
        <v/>
      </c>
      <c r="BE83" t="str">
        <f ca="1">IF($E82="","",IF($G83="",BE82,IF(AND($N83=1,BE$9&gt;$B$9),"",IF(AND($N83=1,BE$9&lt;=$B$9),LOOKUP(BE$9,$A$12:$A$111,$B$12:$B$111),IF(AND($I83=-1,BF$9=$Q82),"",IF($I83=-1,BF82,IF(AND($I83=1,BD$9=$Q82),$K83,IF($I83=1,BE82,""))))))))</f>
        <v/>
      </c>
      <c r="BF83" t="str">
        <f ca="1">IF($E82="","",IF($G83="",BF82,IF(AND($N83=1,BF$9&gt;$B$9),"",IF(AND($N83=1,BF$9&lt;=$B$9),LOOKUP(BF$9,$A$12:$A$111,$B$12:$B$111),IF(AND($I83=-1,BG$9=$Q82),"",IF($I83=-1,BG82,IF(AND($I83=1,BE$9=$Q82),$K83,IF($I83=1,BF82,""))))))))</f>
        <v/>
      </c>
      <c r="BG83" t="str">
        <f ca="1">IF($E82="","",IF($G83="",BG82,IF(AND($N83=1,BG$9&gt;$B$9),"",IF(AND($N83=1,BG$9&lt;=$B$9),LOOKUP(BG$9,$A$12:$A$111,$B$12:$B$111),IF(AND($I83=-1,BH$9=$Q82),"",IF($I83=-1,BH82,IF(AND($I83=1,BF$9=$Q82),$K83,IF($I83=1,BG82,""))))))))</f>
        <v/>
      </c>
      <c r="BH83" t="str">
        <f ca="1">IF($E82="","",IF($G83="",BH82,IF(AND($N83=1,BH$9&gt;$B$9),"",IF(AND($N83=1,BH$9&lt;=$B$9),LOOKUP(BH$9,$A$12:$A$111,$B$12:$B$111),IF(AND($I83=-1,BI$9=$Q82),"",IF($I83=-1,BI82,IF(AND($I83=1,BG$9=$Q82),$K83,IF($I83=1,BH82,""))))))))</f>
        <v/>
      </c>
      <c r="BI83" t="str">
        <f ca="1">IF($E82="","",IF($G83="",BI82,IF(AND($N83=1,BI$9&gt;$B$9),"",IF(AND($N83=1,BI$9&lt;=$B$9),LOOKUP(BI$9,$A$12:$A$111,$B$12:$B$111),IF(AND($I83=-1,BJ$9=$Q82),"",IF($I83=-1,BJ82,IF(AND($I83=1,BH$9=$Q82),$K83,IF($I83=1,BI82,""))))))))</f>
        <v/>
      </c>
      <c r="BJ83" t="str">
        <f ca="1">IF($E82="","",IF($G83="",BJ82,IF(AND($N83=1,BJ$9&gt;$B$9),"",IF(AND($N83=1,BJ$9&lt;=$B$9),LOOKUP(BJ$9,$A$12:$A$111,$B$12:$B$111),IF(AND($I83=-1,BK$9=$Q82),"",IF($I83=-1,BK82,IF(AND($I83=1,BI$9=$Q82),$K83,IF($I83=1,BJ82,""))))))))</f>
        <v/>
      </c>
      <c r="BK83" t="str">
        <f ca="1">IF($E82="","",IF($G83="",BK82,IF(AND($N83=1,BK$9&gt;$B$9),"",IF(AND($N83=1,BK$9&lt;=$B$9),LOOKUP(BK$9,$A$12:$A$111,$B$12:$B$111),IF(AND($I83=-1,BL$9=$Q82),"",IF($I83=-1,BL82,IF(AND($I83=1,BJ$9=$Q82),$K83,IF($I83=1,BK82,""))))))))</f>
        <v/>
      </c>
      <c r="BL83" t="str">
        <f ca="1">IF($E82="","",IF($G83="",BL82,IF(AND($N83=1,BL$9&gt;$B$9),"",IF(AND($N83=1,BL$9&lt;=$B$9),LOOKUP(BL$9,$A$12:$A$111,$B$12:$B$111),IF(AND($I83=-1,BM$9=$Q82),"",IF($I83=-1,BM82,IF(AND($I83=1,BK$9=$Q82),$K83,IF($I83=1,BL82,""))))))))</f>
        <v/>
      </c>
      <c r="BM83" t="str">
        <f ca="1">IF($E82="","",IF($G83="",BM82,IF(AND($N83=1,BM$9&gt;$B$9),"",IF(AND($N83=1,BM$9&lt;=$B$9),LOOKUP(BM$9,$A$12:$A$111,$B$12:$B$111),IF(AND($I83=-1,BN$9=$Q82),"",IF($I83=-1,BN82,IF(AND($I83=1,BL$9=$Q82),$K83,IF($I83=1,BM82,""))))))))</f>
        <v/>
      </c>
      <c r="BN83" t="str">
        <f ca="1">IF($E82="","",IF($G83="",BN82,IF(AND($N83=1,BN$9&gt;$B$9),"",IF(AND($N83=1,BN$9&lt;=$B$9),LOOKUP(BN$9,$A$12:$A$111,$B$12:$B$111),IF(AND($I83=-1,BO$9=$Q82),"",IF($I83=-1,BO82,IF(AND($I83=1,BM$9=$Q82),$K83,IF($I83=1,BN82,""))))))))</f>
        <v/>
      </c>
      <c r="BO83">
        <f ca="1">IF($E82="","",IF($G83="",BO82,IF(AND($N83=1,BO$9&gt;$B$9),"",IF(AND($N83=1,BO$9&lt;=$B$9),LOOKUP(BO$9,$A$12:$A$111,$B$12:$B$111),IF(AND($I83=-1,BP$9=$Q82),"",IF($I83=-1,BP82,IF(AND($I83=1,BN$9=$Q82),$K83,IF($I83=1,BO82,""))))))))</f>
        <v>0</v>
      </c>
    </row>
    <row r="84" spans="4:67" x14ac:dyDescent="0.25">
      <c r="D84" s="4">
        <v>74</v>
      </c>
      <c r="E84" s="1">
        <f t="shared" ca="1" si="7"/>
        <v>9</v>
      </c>
      <c r="G84" t="str">
        <f ca="1">IF(E83="","",IF($B$3=Refs!$B$17,RevLab!F84,IF(AND(B$3="Last",H83="Zero"),G83,IF(B$3="Last",H83,IF(B$3="2nd last","",IF(AND(B$3="Opposite",H83="Zero"),G83,IF(AND(B$3="Opposite",H83="Red"),"Black",IF(AND(B$3="Opposite",H83="Black"),"Red",IF(AND(B$3="Opposite",H83="Odd"),"Even",IF(AND(B$3="Opposite",H83="Even"),"Odd",IF(AND(B$3="Opposite",H83="High"),"Low",IF(AND(B$3="Opposite",H83="Low"),"High",IF(COUNTIF(Refs!$E$5:$I$6,B$3)=1,RevLab!B$3,"")))))))))))))</f>
        <v>Low</v>
      </c>
      <c r="H84" t="str">
        <f ca="1">IF(E84="","",IF(B$2="Red/Black",LOOKUP(E84,Refs!D:D,Refs!F:F),IF(B$2="High/Low",LOOKUP(E84,Refs!D:D,Refs!H:H),IF(B$2="Odd/Even",LOOKUP(E84,Refs!D:D,Refs!J:J),""))))</f>
        <v>Low</v>
      </c>
      <c r="I84">
        <f t="shared" ca="1" si="8"/>
        <v>1</v>
      </c>
      <c r="J84">
        <f ca="1">IF(E83="","",IF(G84="","",IF(AND(Q83&gt;1,O83+P83&gt;=$B$4),$B$4,IF(Q83=1,O83,O83+P83))))</f>
        <v>7</v>
      </c>
      <c r="K84">
        <f t="shared" ca="1" si="9"/>
        <v>7</v>
      </c>
      <c r="L84">
        <f t="shared" ca="1" si="10"/>
        <v>-65</v>
      </c>
      <c r="M84">
        <f t="shared" ca="1" si="11"/>
        <v>14</v>
      </c>
      <c r="N84">
        <f ca="1">IF(E83="","",IF(OR(AND($A$6="Yes",$M84&gt;$M83),AND($A$8="Yes",$O83+$P83&gt;=$B$4),AND($Q83&lt;=2,$I84=-1)),1,0))</f>
        <v>0</v>
      </c>
      <c r="O84">
        <f ca="1">IF(E84="","",R84)</f>
        <v>2</v>
      </c>
      <c r="P84">
        <f ca="1">IF(E84="","",MAX(R84:DM84))</f>
        <v>7</v>
      </c>
      <c r="Q84" s="2">
        <f ca="1">IF(E84="","",COUNTIF(R84:DM84,"&gt;0"))</f>
        <v>5</v>
      </c>
      <c r="R84" s="4">
        <f ca="1">IF(E83="","",IF($G84="",R83,IF($N84=1,LOOKUP(R$9,$A$12:$A$111,$B$12:$B$111),IF(AND($I84=-1,S$9=$Q83),"",IF($I84=-1,S83,IF($I84=1,R83))))))</f>
        <v>2</v>
      </c>
      <c r="S84">
        <f ca="1">IF($E83="","",IF($G84="",S83,IF(AND($N84=1,S$9&gt;$B$9),"",IF(AND($N84=1,S$9&lt;=$B$9),LOOKUP(S$9,$A$12:$A$111,$B$12:$B$111),IF(AND($I84=-1,T$9=$Q83),"",IF($I84=-1,T83,IF(AND($I84=1,R$9=$Q83),$K84,IF($I84=1,S83,""))))))))</f>
        <v>3</v>
      </c>
      <c r="T84">
        <f ca="1">IF($E83="","",IF($G84="",T83,IF(AND($N84=1,T$9&gt;$B$9),"",IF(AND($N84=1,T$9&lt;=$B$9),LOOKUP(T$9,$A$12:$A$111,$B$12:$B$111),IF(AND($I84=-1,U$9=$Q83),"",IF($I84=-1,U83,IF(AND($I84=1,S$9=$Q83),$K84,IF($I84=1,T83,""))))))))</f>
        <v>4</v>
      </c>
      <c r="U84">
        <f ca="1">IF($E83="","",IF($G84="",U83,IF(AND($N84=1,U$9&gt;$B$9),"",IF(AND($N84=1,U$9&lt;=$B$9),LOOKUP(U$9,$A$12:$A$111,$B$12:$B$111),IF(AND($I84=-1,V$9=$Q83),"",IF($I84=-1,V83,IF(AND($I84=1,T$9=$Q83),$K84,IF($I84=1,U83,""))))))))</f>
        <v>5</v>
      </c>
      <c r="V84">
        <f ca="1">IF($E83="","",IF($G84="",V83,IF(AND($N84=1,V$9&gt;$B$9),"",IF(AND($N84=1,V$9&lt;=$B$9),LOOKUP(V$9,$A$12:$A$111,$B$12:$B$111),IF(AND($I84=-1,W$9=$Q83),"",IF($I84=-1,W83,IF(AND($I84=1,U$9=$Q83),$K84,IF($I84=1,V83,""))))))))</f>
        <v>7</v>
      </c>
      <c r="W84" t="str">
        <f ca="1">IF($E83="","",IF($G84="",W83,IF(AND($N84=1,W$9&gt;$B$9),"",IF(AND($N84=1,W$9&lt;=$B$9),LOOKUP(W$9,$A$12:$A$111,$B$12:$B$111),IF(AND($I84=-1,X$9=$Q83),"",IF($I84=-1,X83,IF(AND($I84=1,V$9=$Q83),$K84,IF($I84=1,W83,""))))))))</f>
        <v/>
      </c>
      <c r="X84" t="str">
        <f ca="1">IF($E83="","",IF($G84="",X83,IF(AND($N84=1,X$9&gt;$B$9),"",IF(AND($N84=1,X$9&lt;=$B$9),LOOKUP(X$9,$A$12:$A$111,$B$12:$B$111),IF(AND($I84=-1,Y$9=$Q83),"",IF($I84=-1,Y83,IF(AND($I84=1,W$9=$Q83),$K84,IF($I84=1,X83,""))))))))</f>
        <v/>
      </c>
      <c r="Y84" t="str">
        <f ca="1">IF($E83="","",IF($G84="",Y83,IF(AND($N84=1,Y$9&gt;$B$9),"",IF(AND($N84=1,Y$9&lt;=$B$9),LOOKUP(Y$9,$A$12:$A$111,$B$12:$B$111),IF(AND($I84=-1,Z$9=$Q83),"",IF($I84=-1,Z83,IF(AND($I84=1,X$9=$Q83),$K84,IF($I84=1,Y83,""))))))))</f>
        <v/>
      </c>
      <c r="Z84" t="str">
        <f ca="1">IF($E83="","",IF($G84="",Z83,IF(AND($N84=1,Z$9&gt;$B$9),"",IF(AND($N84=1,Z$9&lt;=$B$9),LOOKUP(Z$9,$A$12:$A$111,$B$12:$B$111),IF(AND($I84=-1,AA$9=$Q83),"",IF($I84=-1,AA83,IF(AND($I84=1,Y$9=$Q83),$K84,IF($I84=1,Z83,""))))))))</f>
        <v/>
      </c>
      <c r="AA84" t="str">
        <f ca="1">IF($E83="","",IF($G84="",AA83,IF(AND($N84=1,AA$9&gt;$B$9),"",IF(AND($N84=1,AA$9&lt;=$B$9),LOOKUP(AA$9,$A$12:$A$111,$B$12:$B$111),IF(AND($I84=-1,AB$9=$Q83),"",IF($I84=-1,AB83,IF(AND($I84=1,Z$9=$Q83),$K84,IF($I84=1,AA83,""))))))))</f>
        <v/>
      </c>
      <c r="AB84" t="str">
        <f ca="1">IF($E83="","",IF($G84="",AB83,IF(AND($N84=1,AB$9&gt;$B$9),"",IF(AND($N84=1,AB$9&lt;=$B$9),LOOKUP(AB$9,$A$12:$A$111,$B$12:$B$111),IF(AND($I84=-1,AC$9=$Q83),"",IF($I84=-1,AC83,IF(AND($I84=1,AA$9=$Q83),$K84,IF($I84=1,AB83,""))))))))</f>
        <v/>
      </c>
      <c r="AC84" t="str">
        <f ca="1">IF($E83="","",IF($G84="",AC83,IF(AND($N84=1,AC$9&gt;$B$9),"",IF(AND($N84=1,AC$9&lt;=$B$9),LOOKUP(AC$9,$A$12:$A$111,$B$12:$B$111),IF(AND($I84=-1,AD$9=$Q83),"",IF($I84=-1,AD83,IF(AND($I84=1,AB$9=$Q83),$K84,IF($I84=1,AC83,""))))))))</f>
        <v/>
      </c>
      <c r="AD84" t="str">
        <f ca="1">IF($E83="","",IF($G84="",AD83,IF(AND($N84=1,AD$9&gt;$B$9),"",IF(AND($N84=1,AD$9&lt;=$B$9),LOOKUP(AD$9,$A$12:$A$111,$B$12:$B$111),IF(AND($I84=-1,AE$9=$Q83),"",IF($I84=-1,AE83,IF(AND($I84=1,AC$9=$Q83),$K84,IF($I84=1,AD83,""))))))))</f>
        <v/>
      </c>
      <c r="AE84" t="str">
        <f ca="1">IF($E83="","",IF($G84="",AE83,IF(AND($N84=1,AE$9&gt;$B$9),"",IF(AND($N84=1,AE$9&lt;=$B$9),LOOKUP(AE$9,$A$12:$A$111,$B$12:$B$111),IF(AND($I84=-1,AF$9=$Q83),"",IF($I84=-1,AF83,IF(AND($I84=1,AD$9=$Q83),$K84,IF($I84=1,AE83,""))))))))</f>
        <v/>
      </c>
      <c r="AF84" t="str">
        <f ca="1">IF($E83="","",IF($G84="",AF83,IF(AND($N84=1,AF$9&gt;$B$9),"",IF(AND($N84=1,AF$9&lt;=$B$9),LOOKUP(AF$9,$A$12:$A$111,$B$12:$B$111),IF(AND($I84=-1,AG$9=$Q83),"",IF($I84=-1,AG83,IF(AND($I84=1,AE$9=$Q83),$K84,IF($I84=1,AF83,""))))))))</f>
        <v/>
      </c>
      <c r="AG84" t="str">
        <f ca="1">IF($E83="","",IF($G84="",AG83,IF(AND($N84=1,AG$9&gt;$B$9),"",IF(AND($N84=1,AG$9&lt;=$B$9),LOOKUP(AG$9,$A$12:$A$111,$B$12:$B$111),IF(AND($I84=-1,AH$9=$Q83),"",IF($I84=-1,AH83,IF(AND($I84=1,AF$9=$Q83),$K84,IF($I84=1,AG83,""))))))))</f>
        <v/>
      </c>
      <c r="AH84" t="str">
        <f ca="1">IF($E83="","",IF($G84="",AH83,IF(AND($N84=1,AH$9&gt;$B$9),"",IF(AND($N84=1,AH$9&lt;=$B$9),LOOKUP(AH$9,$A$12:$A$111,$B$12:$B$111),IF(AND($I84=-1,AI$9=$Q83),"",IF($I84=-1,AI83,IF(AND($I84=1,AG$9=$Q83),$K84,IF($I84=1,AH83,""))))))))</f>
        <v/>
      </c>
      <c r="AI84" t="str">
        <f ca="1">IF($E83="","",IF($G84="",AI83,IF(AND($N84=1,AI$9&gt;$B$9),"",IF(AND($N84=1,AI$9&lt;=$B$9),LOOKUP(AI$9,$A$12:$A$111,$B$12:$B$111),IF(AND($I84=-1,AJ$9=$Q83),"",IF($I84=-1,AJ83,IF(AND($I84=1,AH$9=$Q83),$K84,IF($I84=1,AI83,""))))))))</f>
        <v/>
      </c>
      <c r="AJ84" t="str">
        <f ca="1">IF($E83="","",IF($G84="",AJ83,IF(AND($N84=1,AJ$9&gt;$B$9),"",IF(AND($N84=1,AJ$9&lt;=$B$9),LOOKUP(AJ$9,$A$12:$A$111,$B$12:$B$111),IF(AND($I84=-1,AK$9=$Q83),"",IF($I84=-1,AK83,IF(AND($I84=1,AI$9=$Q83),$K84,IF($I84=1,AJ83,""))))))))</f>
        <v/>
      </c>
      <c r="AK84" t="str">
        <f ca="1">IF($E83="","",IF($G84="",AK83,IF(AND($N84=1,AK$9&gt;$B$9),"",IF(AND($N84=1,AK$9&lt;=$B$9),LOOKUP(AK$9,$A$12:$A$111,$B$12:$B$111),IF(AND($I84=-1,AL$9=$Q83),"",IF($I84=-1,AL83,IF(AND($I84=1,AJ$9=$Q83),$K84,IF($I84=1,AK83,""))))))))</f>
        <v/>
      </c>
      <c r="AL84" t="str">
        <f ca="1">IF($E83="","",IF($G84="",AL83,IF(AND($N84=1,AL$9&gt;$B$9),"",IF(AND($N84=1,AL$9&lt;=$B$9),LOOKUP(AL$9,$A$12:$A$111,$B$12:$B$111),IF(AND($I84=-1,AM$9=$Q83),"",IF($I84=-1,AM83,IF(AND($I84=1,AK$9=$Q83),$K84,IF($I84=1,AL83,""))))))))</f>
        <v/>
      </c>
      <c r="AM84" t="str">
        <f ca="1">IF($E83="","",IF($G84="",AM83,IF(AND($N84=1,AM$9&gt;$B$9),"",IF(AND($N84=1,AM$9&lt;=$B$9),LOOKUP(AM$9,$A$12:$A$111,$B$12:$B$111),IF(AND($I84=-1,AN$9=$Q83),"",IF($I84=-1,AN83,IF(AND($I84=1,AL$9=$Q83),$K84,IF($I84=1,AM83,""))))))))</f>
        <v/>
      </c>
      <c r="AN84" t="str">
        <f ca="1">IF($E83="","",IF($G84="",AN83,IF(AND($N84=1,AN$9&gt;$B$9),"",IF(AND($N84=1,AN$9&lt;=$B$9),LOOKUP(AN$9,$A$12:$A$111,$B$12:$B$111),IF(AND($I84=-1,AO$9=$Q83),"",IF($I84=-1,AO83,IF(AND($I84=1,AM$9=$Q83),$K84,IF($I84=1,AN83,""))))))))</f>
        <v/>
      </c>
      <c r="AO84" t="str">
        <f ca="1">IF($E83="","",IF($G84="",AO83,IF(AND($N84=1,AO$9&gt;$B$9),"",IF(AND($N84=1,AO$9&lt;=$B$9),LOOKUP(AO$9,$A$12:$A$111,$B$12:$B$111),IF(AND($I84=-1,AP$9=$Q83),"",IF($I84=-1,AP83,IF(AND($I84=1,AN$9=$Q83),$K84,IF($I84=1,AO83,""))))))))</f>
        <v/>
      </c>
      <c r="AP84" t="str">
        <f ca="1">IF($E83="","",IF($G84="",AP83,IF(AND($N84=1,AP$9&gt;$B$9),"",IF(AND($N84=1,AP$9&lt;=$B$9),LOOKUP(AP$9,$A$12:$A$111,$B$12:$B$111),IF(AND($I84=-1,AQ$9=$Q83),"",IF($I84=-1,AQ83,IF(AND($I84=1,AO$9=$Q83),$K84,IF($I84=1,AP83,""))))))))</f>
        <v/>
      </c>
      <c r="AQ84" t="str">
        <f ca="1">IF($E83="","",IF($G84="",AQ83,IF(AND($N84=1,AQ$9&gt;$B$9),"",IF(AND($N84=1,AQ$9&lt;=$B$9),LOOKUP(AQ$9,$A$12:$A$111,$B$12:$B$111),IF(AND($I84=-1,AR$9=$Q83),"",IF($I84=-1,AR83,IF(AND($I84=1,AP$9=$Q83),$K84,IF($I84=1,AQ83,""))))))))</f>
        <v/>
      </c>
      <c r="AR84" t="str">
        <f ca="1">IF($E83="","",IF($G84="",AR83,IF(AND($N84=1,AR$9&gt;$B$9),"",IF(AND($N84=1,AR$9&lt;=$B$9),LOOKUP(AR$9,$A$12:$A$111,$B$12:$B$111),IF(AND($I84=-1,AS$9=$Q83),"",IF($I84=-1,AS83,IF(AND($I84=1,AQ$9=$Q83),$K84,IF($I84=1,AR83,""))))))))</f>
        <v/>
      </c>
      <c r="AS84" t="str">
        <f ca="1">IF($E83="","",IF($G84="",AS83,IF(AND($N84=1,AS$9&gt;$B$9),"",IF(AND($N84=1,AS$9&lt;=$B$9),LOOKUP(AS$9,$A$12:$A$111,$B$12:$B$111),IF(AND($I84=-1,AT$9=$Q83),"",IF($I84=-1,AT83,IF(AND($I84=1,AR$9=$Q83),$K84,IF($I84=1,AS83,""))))))))</f>
        <v/>
      </c>
      <c r="AT84" t="str">
        <f ca="1">IF($E83="","",IF($G84="",AT83,IF(AND($N84=1,AT$9&gt;$B$9),"",IF(AND($N84=1,AT$9&lt;=$B$9),LOOKUP(AT$9,$A$12:$A$111,$B$12:$B$111),IF(AND($I84=-1,AU$9=$Q83),"",IF($I84=-1,AU83,IF(AND($I84=1,AS$9=$Q83),$K84,IF($I84=1,AT83,""))))))))</f>
        <v/>
      </c>
      <c r="AU84" t="str">
        <f ca="1">IF($E83="","",IF($G84="",AU83,IF(AND($N84=1,AU$9&gt;$B$9),"",IF(AND($N84=1,AU$9&lt;=$B$9),LOOKUP(AU$9,$A$12:$A$111,$B$12:$B$111),IF(AND($I84=-1,AV$9=$Q83),"",IF($I84=-1,AV83,IF(AND($I84=1,AT$9=$Q83),$K84,IF($I84=1,AU83,""))))))))</f>
        <v/>
      </c>
      <c r="AV84" t="str">
        <f ca="1">IF($E83="","",IF($G84="",AV83,IF(AND($N84=1,AV$9&gt;$B$9),"",IF(AND($N84=1,AV$9&lt;=$B$9),LOOKUP(AV$9,$A$12:$A$111,$B$12:$B$111),IF(AND($I84=-1,AW$9=$Q83),"",IF($I84=-1,AW83,IF(AND($I84=1,AU$9=$Q83),$K84,IF($I84=1,AV83,""))))))))</f>
        <v/>
      </c>
      <c r="AW84" t="str">
        <f ca="1">IF($E83="","",IF($G84="",AW83,IF(AND($N84=1,AW$9&gt;$B$9),"",IF(AND($N84=1,AW$9&lt;=$B$9),LOOKUP(AW$9,$A$12:$A$111,$B$12:$B$111),IF(AND($I84=-1,AX$9=$Q83),"",IF($I84=-1,AX83,IF(AND($I84=1,AV$9=$Q83),$K84,IF($I84=1,AW83,""))))))))</f>
        <v/>
      </c>
      <c r="AX84" t="str">
        <f ca="1">IF($E83="","",IF($G84="",AX83,IF(AND($N84=1,AX$9&gt;$B$9),"",IF(AND($N84=1,AX$9&lt;=$B$9),LOOKUP(AX$9,$A$12:$A$111,$B$12:$B$111),IF(AND($I84=-1,AY$9=$Q83),"",IF($I84=-1,AY83,IF(AND($I84=1,AW$9=$Q83),$K84,IF($I84=1,AX83,""))))))))</f>
        <v/>
      </c>
      <c r="AY84" t="str">
        <f ca="1">IF($E83="","",IF($G84="",AY83,IF(AND($N84=1,AY$9&gt;$B$9),"",IF(AND($N84=1,AY$9&lt;=$B$9),LOOKUP(AY$9,$A$12:$A$111,$B$12:$B$111),IF(AND($I84=-1,AZ$9=$Q83),"",IF($I84=-1,AZ83,IF(AND($I84=1,AX$9=$Q83),$K84,IF($I84=1,AY83,""))))))))</f>
        <v/>
      </c>
      <c r="AZ84" t="str">
        <f ca="1">IF($E83="","",IF($G84="",AZ83,IF(AND($N84=1,AZ$9&gt;$B$9),"",IF(AND($N84=1,AZ$9&lt;=$B$9),LOOKUP(AZ$9,$A$12:$A$111,$B$12:$B$111),IF(AND($I84=-1,BA$9=$Q83),"",IF($I84=-1,BA83,IF(AND($I84=1,AY$9=$Q83),$K84,IF($I84=1,AZ83,""))))))))</f>
        <v/>
      </c>
      <c r="BA84" t="str">
        <f ca="1">IF($E83="","",IF($G84="",BA83,IF(AND($N84=1,BA$9&gt;$B$9),"",IF(AND($N84=1,BA$9&lt;=$B$9),LOOKUP(BA$9,$A$12:$A$111,$B$12:$B$111),IF(AND($I84=-1,BB$9=$Q83),"",IF($I84=-1,BB83,IF(AND($I84=1,AZ$9=$Q83),$K84,IF($I84=1,BA83,""))))))))</f>
        <v/>
      </c>
      <c r="BB84" t="str">
        <f ca="1">IF($E83="","",IF($G84="",BB83,IF(AND($N84=1,BB$9&gt;$B$9),"",IF(AND($N84=1,BB$9&lt;=$B$9),LOOKUP(BB$9,$A$12:$A$111,$B$12:$B$111),IF(AND($I84=-1,BC$9=$Q83),"",IF($I84=-1,BC83,IF(AND($I84=1,BA$9=$Q83),$K84,IF($I84=1,BB83,""))))))))</f>
        <v/>
      </c>
      <c r="BC84" t="str">
        <f ca="1">IF($E83="","",IF($G84="",BC83,IF(AND($N84=1,BC$9&gt;$B$9),"",IF(AND($N84=1,BC$9&lt;=$B$9),LOOKUP(BC$9,$A$12:$A$111,$B$12:$B$111),IF(AND($I84=-1,BD$9=$Q83),"",IF($I84=-1,BD83,IF(AND($I84=1,BB$9=$Q83),$K84,IF($I84=1,BC83,""))))))))</f>
        <v/>
      </c>
      <c r="BD84" t="str">
        <f ca="1">IF($E83="","",IF($G84="",BD83,IF(AND($N84=1,BD$9&gt;$B$9),"",IF(AND($N84=1,BD$9&lt;=$B$9),LOOKUP(BD$9,$A$12:$A$111,$B$12:$B$111),IF(AND($I84=-1,BE$9=$Q83),"",IF($I84=-1,BE83,IF(AND($I84=1,BC$9=$Q83),$K84,IF($I84=1,BD83,""))))))))</f>
        <v/>
      </c>
      <c r="BE84" t="str">
        <f ca="1">IF($E83="","",IF($G84="",BE83,IF(AND($N84=1,BE$9&gt;$B$9),"",IF(AND($N84=1,BE$9&lt;=$B$9),LOOKUP(BE$9,$A$12:$A$111,$B$12:$B$111),IF(AND($I84=-1,BF$9=$Q83),"",IF($I84=-1,BF83,IF(AND($I84=1,BD$9=$Q83),$K84,IF($I84=1,BE83,""))))))))</f>
        <v/>
      </c>
      <c r="BF84" t="str">
        <f ca="1">IF($E83="","",IF($G84="",BF83,IF(AND($N84=1,BF$9&gt;$B$9),"",IF(AND($N84=1,BF$9&lt;=$B$9),LOOKUP(BF$9,$A$12:$A$111,$B$12:$B$111),IF(AND($I84=-1,BG$9=$Q83),"",IF($I84=-1,BG83,IF(AND($I84=1,BE$9=$Q83),$K84,IF($I84=1,BF83,""))))))))</f>
        <v/>
      </c>
      <c r="BG84" t="str">
        <f ca="1">IF($E83="","",IF($G84="",BG83,IF(AND($N84=1,BG$9&gt;$B$9),"",IF(AND($N84=1,BG$9&lt;=$B$9),LOOKUP(BG$9,$A$12:$A$111,$B$12:$B$111),IF(AND($I84=-1,BH$9=$Q83),"",IF($I84=-1,BH83,IF(AND($I84=1,BF$9=$Q83),$K84,IF($I84=1,BG83,""))))))))</f>
        <v/>
      </c>
      <c r="BH84" t="str">
        <f ca="1">IF($E83="","",IF($G84="",BH83,IF(AND($N84=1,BH$9&gt;$B$9),"",IF(AND($N84=1,BH$9&lt;=$B$9),LOOKUP(BH$9,$A$12:$A$111,$B$12:$B$111),IF(AND($I84=-1,BI$9=$Q83),"",IF($I84=-1,BI83,IF(AND($I84=1,BG$9=$Q83),$K84,IF($I84=1,BH83,""))))))))</f>
        <v/>
      </c>
      <c r="BI84" t="str">
        <f ca="1">IF($E83="","",IF($G84="",BI83,IF(AND($N84=1,BI$9&gt;$B$9),"",IF(AND($N84=1,BI$9&lt;=$B$9),LOOKUP(BI$9,$A$12:$A$111,$B$12:$B$111),IF(AND($I84=-1,BJ$9=$Q83),"",IF($I84=-1,BJ83,IF(AND($I84=1,BH$9=$Q83),$K84,IF($I84=1,BI83,""))))))))</f>
        <v/>
      </c>
      <c r="BJ84" t="str">
        <f ca="1">IF($E83="","",IF($G84="",BJ83,IF(AND($N84=1,BJ$9&gt;$B$9),"",IF(AND($N84=1,BJ$9&lt;=$B$9),LOOKUP(BJ$9,$A$12:$A$111,$B$12:$B$111),IF(AND($I84=-1,BK$9=$Q83),"",IF($I84=-1,BK83,IF(AND($I84=1,BI$9=$Q83),$K84,IF($I84=1,BJ83,""))))))))</f>
        <v/>
      </c>
      <c r="BK84" t="str">
        <f ca="1">IF($E83="","",IF($G84="",BK83,IF(AND($N84=1,BK$9&gt;$B$9),"",IF(AND($N84=1,BK$9&lt;=$B$9),LOOKUP(BK$9,$A$12:$A$111,$B$12:$B$111),IF(AND($I84=-1,BL$9=$Q83),"",IF($I84=-1,BL83,IF(AND($I84=1,BJ$9=$Q83),$K84,IF($I84=1,BK83,""))))))))</f>
        <v/>
      </c>
      <c r="BL84" t="str">
        <f ca="1">IF($E83="","",IF($G84="",BL83,IF(AND($N84=1,BL$9&gt;$B$9),"",IF(AND($N84=1,BL$9&lt;=$B$9),LOOKUP(BL$9,$A$12:$A$111,$B$12:$B$111),IF(AND($I84=-1,BM$9=$Q83),"",IF($I84=-1,BM83,IF(AND($I84=1,BK$9=$Q83),$K84,IF($I84=1,BL83,""))))))))</f>
        <v/>
      </c>
      <c r="BM84" t="str">
        <f ca="1">IF($E83="","",IF($G84="",BM83,IF(AND($N84=1,BM$9&gt;$B$9),"",IF(AND($N84=1,BM$9&lt;=$B$9),LOOKUP(BM$9,$A$12:$A$111,$B$12:$B$111),IF(AND($I84=-1,BN$9=$Q83),"",IF($I84=-1,BN83,IF(AND($I84=1,BL$9=$Q83),$K84,IF($I84=1,BM83,""))))))))</f>
        <v/>
      </c>
      <c r="BN84" t="str">
        <f ca="1">IF($E83="","",IF($G84="",BN83,IF(AND($N84=1,BN$9&gt;$B$9),"",IF(AND($N84=1,BN$9&lt;=$B$9),LOOKUP(BN$9,$A$12:$A$111,$B$12:$B$111),IF(AND($I84=-1,BO$9=$Q83),"",IF($I84=-1,BO83,IF(AND($I84=1,BM$9=$Q83),$K84,IF($I84=1,BN83,""))))))))</f>
        <v/>
      </c>
      <c r="BO84">
        <f ca="1">IF($E83="","",IF($G84="",BO83,IF(AND($N84=1,BO$9&gt;$B$9),"",IF(AND($N84=1,BO$9&lt;=$B$9),LOOKUP(BO$9,$A$12:$A$111,$B$12:$B$111),IF(AND($I84=-1,BP$9=$Q83),"",IF($I84=-1,BP83,IF(AND($I84=1,BN$9=$Q83),$K84,IF($I84=1,BO83,""))))))))</f>
        <v>0</v>
      </c>
    </row>
    <row r="85" spans="4:67" x14ac:dyDescent="0.25">
      <c r="D85" s="4">
        <v>75</v>
      </c>
      <c r="E85" s="1">
        <f t="shared" ca="1" si="7"/>
        <v>0</v>
      </c>
      <c r="G85" t="str">
        <f ca="1">IF(E84="","",IF($B$3=Refs!$B$17,RevLab!F85,IF(AND(B$3="Last",H84="Zero"),G84,IF(B$3="Last",H84,IF(B$3="2nd last","",IF(AND(B$3="Opposite",H84="Zero"),G84,IF(AND(B$3="Opposite",H84="Red"),"Black",IF(AND(B$3="Opposite",H84="Black"),"Red",IF(AND(B$3="Opposite",H84="Odd"),"Even",IF(AND(B$3="Opposite",H84="Even"),"Odd",IF(AND(B$3="Opposite",H84="High"),"Low",IF(AND(B$3="Opposite",H84="Low"),"High",IF(COUNTIF(Refs!$E$5:$I$6,B$3)=1,RevLab!B$3,"")))))))))))))</f>
        <v>Low</v>
      </c>
      <c r="H85" t="str">
        <f ca="1">IF(E85="","",IF(B$2="Red/Black",LOOKUP(E85,Refs!D:D,Refs!F:F),IF(B$2="High/Low",LOOKUP(E85,Refs!D:D,Refs!H:H),IF(B$2="Odd/Even",LOOKUP(E85,Refs!D:D,Refs!J:J),""))))</f>
        <v>Zero</v>
      </c>
      <c r="I85">
        <f t="shared" ca="1" si="8"/>
        <v>-1</v>
      </c>
      <c r="J85">
        <f ca="1">IF(E84="","",IF(G85="","",IF(AND(Q84&gt;1,O84+P84&gt;=$B$4),$B$4,IF(Q84=1,O84,O84+P84))))</f>
        <v>9</v>
      </c>
      <c r="K85">
        <f t="shared" ca="1" si="9"/>
        <v>-9</v>
      </c>
      <c r="L85">
        <f t="shared" ca="1" si="10"/>
        <v>-74</v>
      </c>
      <c r="M85">
        <f t="shared" ca="1" si="11"/>
        <v>14</v>
      </c>
      <c r="N85">
        <f ca="1">IF(E84="","",IF(OR(AND($A$6="Yes",$M85&gt;$M84),AND($A$8="Yes",$O84+$P84&gt;=$B$4),AND($Q84&lt;=2,$I85=-1)),1,0))</f>
        <v>0</v>
      </c>
      <c r="O85">
        <f ca="1">IF(E85="","",R85)</f>
        <v>3</v>
      </c>
      <c r="P85">
        <f ca="1">IF(E85="","",MAX(R85:DM85))</f>
        <v>5</v>
      </c>
      <c r="Q85" s="2">
        <f ca="1">IF(E85="","",COUNTIF(R85:DM85,"&gt;0"))</f>
        <v>3</v>
      </c>
      <c r="R85" s="4">
        <f ca="1">IF(E84="","",IF($G85="",R84,IF($N85=1,LOOKUP(R$9,$A$12:$A$111,$B$12:$B$111),IF(AND($I85=-1,S$9=$Q84),"",IF($I85=-1,S84,IF($I85=1,R84))))))</f>
        <v>3</v>
      </c>
      <c r="S85">
        <f ca="1">IF($E84="","",IF($G85="",S84,IF(AND($N85=1,S$9&gt;$B$9),"",IF(AND($N85=1,S$9&lt;=$B$9),LOOKUP(S$9,$A$12:$A$111,$B$12:$B$111),IF(AND($I85=-1,T$9=$Q84),"",IF($I85=-1,T84,IF(AND($I85=1,R$9=$Q84),$K85,IF($I85=1,S84,""))))))))</f>
        <v>4</v>
      </c>
      <c r="T85">
        <f ca="1">IF($E84="","",IF($G85="",T84,IF(AND($N85=1,T$9&gt;$B$9),"",IF(AND($N85=1,T$9&lt;=$B$9),LOOKUP(T$9,$A$12:$A$111,$B$12:$B$111),IF(AND($I85=-1,U$9=$Q84),"",IF($I85=-1,U84,IF(AND($I85=1,S$9=$Q84),$K85,IF($I85=1,T84,""))))))))</f>
        <v>5</v>
      </c>
      <c r="U85" t="str">
        <f ca="1">IF($E84="","",IF($G85="",U84,IF(AND($N85=1,U$9&gt;$B$9),"",IF(AND($N85=1,U$9&lt;=$B$9),LOOKUP(U$9,$A$12:$A$111,$B$12:$B$111),IF(AND($I85=-1,V$9=$Q84),"",IF($I85=-1,V84,IF(AND($I85=1,T$9=$Q84),$K85,IF($I85=1,U84,""))))))))</f>
        <v/>
      </c>
      <c r="V85" t="str">
        <f ca="1">IF($E84="","",IF($G85="",V84,IF(AND($N85=1,V$9&gt;$B$9),"",IF(AND($N85=1,V$9&lt;=$B$9),LOOKUP(V$9,$A$12:$A$111,$B$12:$B$111),IF(AND($I85=-1,W$9=$Q84),"",IF($I85=-1,W84,IF(AND($I85=1,U$9=$Q84),$K85,IF($I85=1,V84,""))))))))</f>
        <v/>
      </c>
      <c r="W85" t="str">
        <f ca="1">IF($E84="","",IF($G85="",W84,IF(AND($N85=1,W$9&gt;$B$9),"",IF(AND($N85=1,W$9&lt;=$B$9),LOOKUP(W$9,$A$12:$A$111,$B$12:$B$111),IF(AND($I85=-1,X$9=$Q84),"",IF($I85=-1,X84,IF(AND($I85=1,V$9=$Q84),$K85,IF($I85=1,W84,""))))))))</f>
        <v/>
      </c>
      <c r="X85" t="str">
        <f ca="1">IF($E84="","",IF($G85="",X84,IF(AND($N85=1,X$9&gt;$B$9),"",IF(AND($N85=1,X$9&lt;=$B$9),LOOKUP(X$9,$A$12:$A$111,$B$12:$B$111),IF(AND($I85=-1,Y$9=$Q84),"",IF($I85=-1,Y84,IF(AND($I85=1,W$9=$Q84),$K85,IF($I85=1,X84,""))))))))</f>
        <v/>
      </c>
      <c r="Y85" t="str">
        <f ca="1">IF($E84="","",IF($G85="",Y84,IF(AND($N85=1,Y$9&gt;$B$9),"",IF(AND($N85=1,Y$9&lt;=$B$9),LOOKUP(Y$9,$A$12:$A$111,$B$12:$B$111),IF(AND($I85=-1,Z$9=$Q84),"",IF($I85=-1,Z84,IF(AND($I85=1,X$9=$Q84),$K85,IF($I85=1,Y84,""))))))))</f>
        <v/>
      </c>
      <c r="Z85" t="str">
        <f ca="1">IF($E84="","",IF($G85="",Z84,IF(AND($N85=1,Z$9&gt;$B$9),"",IF(AND($N85=1,Z$9&lt;=$B$9),LOOKUP(Z$9,$A$12:$A$111,$B$12:$B$111),IF(AND($I85=-1,AA$9=$Q84),"",IF($I85=-1,AA84,IF(AND($I85=1,Y$9=$Q84),$K85,IF($I85=1,Z84,""))))))))</f>
        <v/>
      </c>
      <c r="AA85" t="str">
        <f ca="1">IF($E84="","",IF($G85="",AA84,IF(AND($N85=1,AA$9&gt;$B$9),"",IF(AND($N85=1,AA$9&lt;=$B$9),LOOKUP(AA$9,$A$12:$A$111,$B$12:$B$111),IF(AND($I85=-1,AB$9=$Q84),"",IF($I85=-1,AB84,IF(AND($I85=1,Z$9=$Q84),$K85,IF($I85=1,AA84,""))))))))</f>
        <v/>
      </c>
      <c r="AB85" t="str">
        <f ca="1">IF($E84="","",IF($G85="",AB84,IF(AND($N85=1,AB$9&gt;$B$9),"",IF(AND($N85=1,AB$9&lt;=$B$9),LOOKUP(AB$9,$A$12:$A$111,$B$12:$B$111),IF(AND($I85=-1,AC$9=$Q84),"",IF($I85=-1,AC84,IF(AND($I85=1,AA$9=$Q84),$K85,IF($I85=1,AB84,""))))))))</f>
        <v/>
      </c>
      <c r="AC85" t="str">
        <f ca="1">IF($E84="","",IF($G85="",AC84,IF(AND($N85=1,AC$9&gt;$B$9),"",IF(AND($N85=1,AC$9&lt;=$B$9),LOOKUP(AC$9,$A$12:$A$111,$B$12:$B$111),IF(AND($I85=-1,AD$9=$Q84),"",IF($I85=-1,AD84,IF(AND($I85=1,AB$9=$Q84),$K85,IF($I85=1,AC84,""))))))))</f>
        <v/>
      </c>
      <c r="AD85" t="str">
        <f ca="1">IF($E84="","",IF($G85="",AD84,IF(AND($N85=1,AD$9&gt;$B$9),"",IF(AND($N85=1,AD$9&lt;=$B$9),LOOKUP(AD$9,$A$12:$A$111,$B$12:$B$111),IF(AND($I85=-1,AE$9=$Q84),"",IF($I85=-1,AE84,IF(AND($I85=1,AC$9=$Q84),$K85,IF($I85=1,AD84,""))))))))</f>
        <v/>
      </c>
      <c r="AE85" t="str">
        <f ca="1">IF($E84="","",IF($G85="",AE84,IF(AND($N85=1,AE$9&gt;$B$9),"",IF(AND($N85=1,AE$9&lt;=$B$9),LOOKUP(AE$9,$A$12:$A$111,$B$12:$B$111),IF(AND($I85=-1,AF$9=$Q84),"",IF($I85=-1,AF84,IF(AND($I85=1,AD$9=$Q84),$K85,IF($I85=1,AE84,""))))))))</f>
        <v/>
      </c>
      <c r="AF85" t="str">
        <f ca="1">IF($E84="","",IF($G85="",AF84,IF(AND($N85=1,AF$9&gt;$B$9),"",IF(AND($N85=1,AF$9&lt;=$B$9),LOOKUP(AF$9,$A$12:$A$111,$B$12:$B$111),IF(AND($I85=-1,AG$9=$Q84),"",IF($I85=-1,AG84,IF(AND($I85=1,AE$9=$Q84),$K85,IF($I85=1,AF84,""))))))))</f>
        <v/>
      </c>
      <c r="AG85" t="str">
        <f ca="1">IF($E84="","",IF($G85="",AG84,IF(AND($N85=1,AG$9&gt;$B$9),"",IF(AND($N85=1,AG$9&lt;=$B$9),LOOKUP(AG$9,$A$12:$A$111,$B$12:$B$111),IF(AND($I85=-1,AH$9=$Q84),"",IF($I85=-1,AH84,IF(AND($I85=1,AF$9=$Q84),$K85,IF($I85=1,AG84,""))))))))</f>
        <v/>
      </c>
      <c r="AH85" t="str">
        <f ca="1">IF($E84="","",IF($G85="",AH84,IF(AND($N85=1,AH$9&gt;$B$9),"",IF(AND($N85=1,AH$9&lt;=$B$9),LOOKUP(AH$9,$A$12:$A$111,$B$12:$B$111),IF(AND($I85=-1,AI$9=$Q84),"",IF($I85=-1,AI84,IF(AND($I85=1,AG$9=$Q84),$K85,IF($I85=1,AH84,""))))))))</f>
        <v/>
      </c>
      <c r="AI85" t="str">
        <f ca="1">IF($E84="","",IF($G85="",AI84,IF(AND($N85=1,AI$9&gt;$B$9),"",IF(AND($N85=1,AI$9&lt;=$B$9),LOOKUP(AI$9,$A$12:$A$111,$B$12:$B$111),IF(AND($I85=-1,AJ$9=$Q84),"",IF($I85=-1,AJ84,IF(AND($I85=1,AH$9=$Q84),$K85,IF($I85=1,AI84,""))))))))</f>
        <v/>
      </c>
      <c r="AJ85" t="str">
        <f ca="1">IF($E84="","",IF($G85="",AJ84,IF(AND($N85=1,AJ$9&gt;$B$9),"",IF(AND($N85=1,AJ$9&lt;=$B$9),LOOKUP(AJ$9,$A$12:$A$111,$B$12:$B$111),IF(AND($I85=-1,AK$9=$Q84),"",IF($I85=-1,AK84,IF(AND($I85=1,AI$9=$Q84),$K85,IF($I85=1,AJ84,""))))))))</f>
        <v/>
      </c>
      <c r="AK85" t="str">
        <f ca="1">IF($E84="","",IF($G85="",AK84,IF(AND($N85=1,AK$9&gt;$B$9),"",IF(AND($N85=1,AK$9&lt;=$B$9),LOOKUP(AK$9,$A$12:$A$111,$B$12:$B$111),IF(AND($I85=-1,AL$9=$Q84),"",IF($I85=-1,AL84,IF(AND($I85=1,AJ$9=$Q84),$K85,IF($I85=1,AK84,""))))))))</f>
        <v/>
      </c>
      <c r="AL85" t="str">
        <f ca="1">IF($E84="","",IF($G85="",AL84,IF(AND($N85=1,AL$9&gt;$B$9),"",IF(AND($N85=1,AL$9&lt;=$B$9),LOOKUP(AL$9,$A$12:$A$111,$B$12:$B$111),IF(AND($I85=-1,AM$9=$Q84),"",IF($I85=-1,AM84,IF(AND($I85=1,AK$9=$Q84),$K85,IF($I85=1,AL84,""))))))))</f>
        <v/>
      </c>
      <c r="AM85" t="str">
        <f ca="1">IF($E84="","",IF($G85="",AM84,IF(AND($N85=1,AM$9&gt;$B$9),"",IF(AND($N85=1,AM$9&lt;=$B$9),LOOKUP(AM$9,$A$12:$A$111,$B$12:$B$111),IF(AND($I85=-1,AN$9=$Q84),"",IF($I85=-1,AN84,IF(AND($I85=1,AL$9=$Q84),$K85,IF($I85=1,AM84,""))))))))</f>
        <v/>
      </c>
      <c r="AN85" t="str">
        <f ca="1">IF($E84="","",IF($G85="",AN84,IF(AND($N85=1,AN$9&gt;$B$9),"",IF(AND($N85=1,AN$9&lt;=$B$9),LOOKUP(AN$9,$A$12:$A$111,$B$12:$B$111),IF(AND($I85=-1,AO$9=$Q84),"",IF($I85=-1,AO84,IF(AND($I85=1,AM$9=$Q84),$K85,IF($I85=1,AN84,""))))))))</f>
        <v/>
      </c>
      <c r="AO85" t="str">
        <f ca="1">IF($E84="","",IF($G85="",AO84,IF(AND($N85=1,AO$9&gt;$B$9),"",IF(AND($N85=1,AO$9&lt;=$B$9),LOOKUP(AO$9,$A$12:$A$111,$B$12:$B$111),IF(AND($I85=-1,AP$9=$Q84),"",IF($I85=-1,AP84,IF(AND($I85=1,AN$9=$Q84),$K85,IF($I85=1,AO84,""))))))))</f>
        <v/>
      </c>
      <c r="AP85" t="str">
        <f ca="1">IF($E84="","",IF($G85="",AP84,IF(AND($N85=1,AP$9&gt;$B$9),"",IF(AND($N85=1,AP$9&lt;=$B$9),LOOKUP(AP$9,$A$12:$A$111,$B$12:$B$111),IF(AND($I85=-1,AQ$9=$Q84),"",IF($I85=-1,AQ84,IF(AND($I85=1,AO$9=$Q84),$K85,IF($I85=1,AP84,""))))))))</f>
        <v/>
      </c>
      <c r="AQ85" t="str">
        <f ca="1">IF($E84="","",IF($G85="",AQ84,IF(AND($N85=1,AQ$9&gt;$B$9),"",IF(AND($N85=1,AQ$9&lt;=$B$9),LOOKUP(AQ$9,$A$12:$A$111,$B$12:$B$111),IF(AND($I85=-1,AR$9=$Q84),"",IF($I85=-1,AR84,IF(AND($I85=1,AP$9=$Q84),$K85,IF($I85=1,AQ84,""))))))))</f>
        <v/>
      </c>
      <c r="AR85" t="str">
        <f ca="1">IF($E84="","",IF($G85="",AR84,IF(AND($N85=1,AR$9&gt;$B$9),"",IF(AND($N85=1,AR$9&lt;=$B$9),LOOKUP(AR$9,$A$12:$A$111,$B$12:$B$111),IF(AND($I85=-1,AS$9=$Q84),"",IF($I85=-1,AS84,IF(AND($I85=1,AQ$9=$Q84),$K85,IF($I85=1,AR84,""))))))))</f>
        <v/>
      </c>
      <c r="AS85" t="str">
        <f ca="1">IF($E84="","",IF($G85="",AS84,IF(AND($N85=1,AS$9&gt;$B$9),"",IF(AND($N85=1,AS$9&lt;=$B$9),LOOKUP(AS$9,$A$12:$A$111,$B$12:$B$111),IF(AND($I85=-1,AT$9=$Q84),"",IF($I85=-1,AT84,IF(AND($I85=1,AR$9=$Q84),$K85,IF($I85=1,AS84,""))))))))</f>
        <v/>
      </c>
      <c r="AT85" t="str">
        <f ca="1">IF($E84="","",IF($G85="",AT84,IF(AND($N85=1,AT$9&gt;$B$9),"",IF(AND($N85=1,AT$9&lt;=$B$9),LOOKUP(AT$9,$A$12:$A$111,$B$12:$B$111),IF(AND($I85=-1,AU$9=$Q84),"",IF($I85=-1,AU84,IF(AND($I85=1,AS$9=$Q84),$K85,IF($I85=1,AT84,""))))))))</f>
        <v/>
      </c>
      <c r="AU85" t="str">
        <f ca="1">IF($E84="","",IF($G85="",AU84,IF(AND($N85=1,AU$9&gt;$B$9),"",IF(AND($N85=1,AU$9&lt;=$B$9),LOOKUP(AU$9,$A$12:$A$111,$B$12:$B$111),IF(AND($I85=-1,AV$9=$Q84),"",IF($I85=-1,AV84,IF(AND($I85=1,AT$9=$Q84),$K85,IF($I85=1,AU84,""))))))))</f>
        <v/>
      </c>
      <c r="AV85" t="str">
        <f ca="1">IF($E84="","",IF($G85="",AV84,IF(AND($N85=1,AV$9&gt;$B$9),"",IF(AND($N85=1,AV$9&lt;=$B$9),LOOKUP(AV$9,$A$12:$A$111,$B$12:$B$111),IF(AND($I85=-1,AW$9=$Q84),"",IF($I85=-1,AW84,IF(AND($I85=1,AU$9=$Q84),$K85,IF($I85=1,AV84,""))))))))</f>
        <v/>
      </c>
      <c r="AW85" t="str">
        <f ca="1">IF($E84="","",IF($G85="",AW84,IF(AND($N85=1,AW$9&gt;$B$9),"",IF(AND($N85=1,AW$9&lt;=$B$9),LOOKUP(AW$9,$A$12:$A$111,$B$12:$B$111),IF(AND($I85=-1,AX$9=$Q84),"",IF($I85=-1,AX84,IF(AND($I85=1,AV$9=$Q84),$K85,IF($I85=1,AW84,""))))))))</f>
        <v/>
      </c>
      <c r="AX85" t="str">
        <f ca="1">IF($E84="","",IF($G85="",AX84,IF(AND($N85=1,AX$9&gt;$B$9),"",IF(AND($N85=1,AX$9&lt;=$B$9),LOOKUP(AX$9,$A$12:$A$111,$B$12:$B$111),IF(AND($I85=-1,AY$9=$Q84),"",IF($I85=-1,AY84,IF(AND($I85=1,AW$9=$Q84),$K85,IF($I85=1,AX84,""))))))))</f>
        <v/>
      </c>
      <c r="AY85" t="str">
        <f ca="1">IF($E84="","",IF($G85="",AY84,IF(AND($N85=1,AY$9&gt;$B$9),"",IF(AND($N85=1,AY$9&lt;=$B$9),LOOKUP(AY$9,$A$12:$A$111,$B$12:$B$111),IF(AND($I85=-1,AZ$9=$Q84),"",IF($I85=-1,AZ84,IF(AND($I85=1,AX$9=$Q84),$K85,IF($I85=1,AY84,""))))))))</f>
        <v/>
      </c>
      <c r="AZ85" t="str">
        <f ca="1">IF($E84="","",IF($G85="",AZ84,IF(AND($N85=1,AZ$9&gt;$B$9),"",IF(AND($N85=1,AZ$9&lt;=$B$9),LOOKUP(AZ$9,$A$12:$A$111,$B$12:$B$111),IF(AND($I85=-1,BA$9=$Q84),"",IF($I85=-1,BA84,IF(AND($I85=1,AY$9=$Q84),$K85,IF($I85=1,AZ84,""))))))))</f>
        <v/>
      </c>
      <c r="BA85" t="str">
        <f ca="1">IF($E84="","",IF($G85="",BA84,IF(AND($N85=1,BA$9&gt;$B$9),"",IF(AND($N85=1,BA$9&lt;=$B$9),LOOKUP(BA$9,$A$12:$A$111,$B$12:$B$111),IF(AND($I85=-1,BB$9=$Q84),"",IF($I85=-1,BB84,IF(AND($I85=1,AZ$9=$Q84),$K85,IF($I85=1,BA84,""))))))))</f>
        <v/>
      </c>
      <c r="BB85" t="str">
        <f ca="1">IF($E84="","",IF($G85="",BB84,IF(AND($N85=1,BB$9&gt;$B$9),"",IF(AND($N85=1,BB$9&lt;=$B$9),LOOKUP(BB$9,$A$12:$A$111,$B$12:$B$111),IF(AND($I85=-1,BC$9=$Q84),"",IF($I85=-1,BC84,IF(AND($I85=1,BA$9=$Q84),$K85,IF($I85=1,BB84,""))))))))</f>
        <v/>
      </c>
      <c r="BC85" t="str">
        <f ca="1">IF($E84="","",IF($G85="",BC84,IF(AND($N85=1,BC$9&gt;$B$9),"",IF(AND($N85=1,BC$9&lt;=$B$9),LOOKUP(BC$9,$A$12:$A$111,$B$12:$B$111),IF(AND($I85=-1,BD$9=$Q84),"",IF($I85=-1,BD84,IF(AND($I85=1,BB$9=$Q84),$K85,IF($I85=1,BC84,""))))))))</f>
        <v/>
      </c>
      <c r="BD85" t="str">
        <f ca="1">IF($E84="","",IF($G85="",BD84,IF(AND($N85=1,BD$9&gt;$B$9),"",IF(AND($N85=1,BD$9&lt;=$B$9),LOOKUP(BD$9,$A$12:$A$111,$B$12:$B$111),IF(AND($I85=-1,BE$9=$Q84),"",IF($I85=-1,BE84,IF(AND($I85=1,BC$9=$Q84),$K85,IF($I85=1,BD84,""))))))))</f>
        <v/>
      </c>
      <c r="BE85" t="str">
        <f ca="1">IF($E84="","",IF($G85="",BE84,IF(AND($N85=1,BE$9&gt;$B$9),"",IF(AND($N85=1,BE$9&lt;=$B$9),LOOKUP(BE$9,$A$12:$A$111,$B$12:$B$111),IF(AND($I85=-1,BF$9=$Q84),"",IF($I85=-1,BF84,IF(AND($I85=1,BD$9=$Q84),$K85,IF($I85=1,BE84,""))))))))</f>
        <v/>
      </c>
      <c r="BF85" t="str">
        <f ca="1">IF($E84="","",IF($G85="",BF84,IF(AND($N85=1,BF$9&gt;$B$9),"",IF(AND($N85=1,BF$9&lt;=$B$9),LOOKUP(BF$9,$A$12:$A$111,$B$12:$B$111),IF(AND($I85=-1,BG$9=$Q84),"",IF($I85=-1,BG84,IF(AND($I85=1,BE$9=$Q84),$K85,IF($I85=1,BF84,""))))))))</f>
        <v/>
      </c>
      <c r="BG85" t="str">
        <f ca="1">IF($E84="","",IF($G85="",BG84,IF(AND($N85=1,BG$9&gt;$B$9),"",IF(AND($N85=1,BG$9&lt;=$B$9),LOOKUP(BG$9,$A$12:$A$111,$B$12:$B$111),IF(AND($I85=-1,BH$9=$Q84),"",IF($I85=-1,BH84,IF(AND($I85=1,BF$9=$Q84),$K85,IF($I85=1,BG84,""))))))))</f>
        <v/>
      </c>
      <c r="BH85" t="str">
        <f ca="1">IF($E84="","",IF($G85="",BH84,IF(AND($N85=1,BH$9&gt;$B$9),"",IF(AND($N85=1,BH$9&lt;=$B$9),LOOKUP(BH$9,$A$12:$A$111,$B$12:$B$111),IF(AND($I85=-1,BI$9=$Q84),"",IF($I85=-1,BI84,IF(AND($I85=1,BG$9=$Q84),$K85,IF($I85=1,BH84,""))))))))</f>
        <v/>
      </c>
      <c r="BI85" t="str">
        <f ca="1">IF($E84="","",IF($G85="",BI84,IF(AND($N85=1,BI$9&gt;$B$9),"",IF(AND($N85=1,BI$9&lt;=$B$9),LOOKUP(BI$9,$A$12:$A$111,$B$12:$B$111),IF(AND($I85=-1,BJ$9=$Q84),"",IF($I85=-1,BJ84,IF(AND($I85=1,BH$9=$Q84),$K85,IF($I85=1,BI84,""))))))))</f>
        <v/>
      </c>
      <c r="BJ85" t="str">
        <f ca="1">IF($E84="","",IF($G85="",BJ84,IF(AND($N85=1,BJ$9&gt;$B$9),"",IF(AND($N85=1,BJ$9&lt;=$B$9),LOOKUP(BJ$9,$A$12:$A$111,$B$12:$B$111),IF(AND($I85=-1,BK$9=$Q84),"",IF($I85=-1,BK84,IF(AND($I85=1,BI$9=$Q84),$K85,IF($I85=1,BJ84,""))))))))</f>
        <v/>
      </c>
      <c r="BK85" t="str">
        <f ca="1">IF($E84="","",IF($G85="",BK84,IF(AND($N85=1,BK$9&gt;$B$9),"",IF(AND($N85=1,BK$9&lt;=$B$9),LOOKUP(BK$9,$A$12:$A$111,$B$12:$B$111),IF(AND($I85=-1,BL$9=$Q84),"",IF($I85=-1,BL84,IF(AND($I85=1,BJ$9=$Q84),$K85,IF($I85=1,BK84,""))))))))</f>
        <v/>
      </c>
      <c r="BL85" t="str">
        <f ca="1">IF($E84="","",IF($G85="",BL84,IF(AND($N85=1,BL$9&gt;$B$9),"",IF(AND($N85=1,BL$9&lt;=$B$9),LOOKUP(BL$9,$A$12:$A$111,$B$12:$B$111),IF(AND($I85=-1,BM$9=$Q84),"",IF($I85=-1,BM84,IF(AND($I85=1,BK$9=$Q84),$K85,IF($I85=1,BL84,""))))))))</f>
        <v/>
      </c>
      <c r="BM85" t="str">
        <f ca="1">IF($E84="","",IF($G85="",BM84,IF(AND($N85=1,BM$9&gt;$B$9),"",IF(AND($N85=1,BM$9&lt;=$B$9),LOOKUP(BM$9,$A$12:$A$111,$B$12:$B$111),IF(AND($I85=-1,BN$9=$Q84),"",IF($I85=-1,BN84,IF(AND($I85=1,BL$9=$Q84),$K85,IF($I85=1,BM84,""))))))))</f>
        <v/>
      </c>
      <c r="BN85">
        <f ca="1">IF($E84="","",IF($G85="",BN84,IF(AND($N85=1,BN$9&gt;$B$9),"",IF(AND($N85=1,BN$9&lt;=$B$9),LOOKUP(BN$9,$A$12:$A$111,$B$12:$B$111),IF(AND($I85=-1,BO$9=$Q84),"",IF($I85=-1,BO84,IF(AND($I85=1,BM$9=$Q84),$K85,IF($I85=1,BN84,""))))))))</f>
        <v>0</v>
      </c>
      <c r="BO85">
        <f ca="1">IF($E84="","",IF($G85="",BO84,IF(AND($N85=1,BO$9&gt;$B$9),"",IF(AND($N85=1,BO$9&lt;=$B$9),LOOKUP(BO$9,$A$12:$A$111,$B$12:$B$111),IF(AND($I85=-1,BP$9=$Q84),"",IF($I85=-1,BP84,IF(AND($I85=1,BN$9=$Q84),$K85,IF($I85=1,BO84,""))))))))</f>
        <v>0</v>
      </c>
    </row>
    <row r="86" spans="4:67" x14ac:dyDescent="0.25">
      <c r="D86" s="4">
        <v>76</v>
      </c>
      <c r="E86" s="1">
        <f t="shared" ca="1" si="7"/>
        <v>36</v>
      </c>
      <c r="G86" t="str">
        <f ca="1">IF(E85="","",IF($B$3=Refs!$B$17,RevLab!F86,IF(AND(B$3="Last",H85="Zero"),G85,IF(B$3="Last",H85,IF(B$3="2nd last","",IF(AND(B$3="Opposite",H85="Zero"),G85,IF(AND(B$3="Opposite",H85="Red"),"Black",IF(AND(B$3="Opposite",H85="Black"),"Red",IF(AND(B$3="Opposite",H85="Odd"),"Even",IF(AND(B$3="Opposite",H85="Even"),"Odd",IF(AND(B$3="Opposite",H85="High"),"Low",IF(AND(B$3="Opposite",H85="Low"),"High",IF(COUNTIF(Refs!$E$5:$I$6,B$3)=1,RevLab!B$3,"")))))))))))))</f>
        <v>Low</v>
      </c>
      <c r="H86" t="str">
        <f ca="1">IF(E86="","",IF(B$2="Red/Black",LOOKUP(E86,Refs!D:D,Refs!F:F),IF(B$2="High/Low",LOOKUP(E86,Refs!D:D,Refs!H:H),IF(B$2="Odd/Even",LOOKUP(E86,Refs!D:D,Refs!J:J),""))))</f>
        <v>High</v>
      </c>
      <c r="I86">
        <f t="shared" ca="1" si="8"/>
        <v>-1</v>
      </c>
      <c r="J86">
        <f ca="1">IF(E85="","",IF(G86="","",IF(AND(Q85&gt;1,O85+P85&gt;=$B$4),$B$4,IF(Q85=1,O85,O85+P85))))</f>
        <v>8</v>
      </c>
      <c r="K86">
        <f t="shared" ca="1" si="9"/>
        <v>-8</v>
      </c>
      <c r="L86">
        <f t="shared" ca="1" si="10"/>
        <v>-82</v>
      </c>
      <c r="M86">
        <f t="shared" ca="1" si="11"/>
        <v>14</v>
      </c>
      <c r="N86">
        <f ca="1">IF(E85="","",IF(OR(AND($A$6="Yes",$M86&gt;$M85),AND($A$8="Yes",$O85+$P85&gt;=$B$4),AND($Q85&lt;=2,$I86=-1)),1,0))</f>
        <v>0</v>
      </c>
      <c r="O86">
        <f ca="1">IF(E86="","",R86)</f>
        <v>4</v>
      </c>
      <c r="P86">
        <f ca="1">IF(E86="","",MAX(R86:DM86))</f>
        <v>4</v>
      </c>
      <c r="Q86" s="2">
        <f ca="1">IF(E86="","",COUNTIF(R86:DM86,"&gt;0"))</f>
        <v>1</v>
      </c>
      <c r="R86" s="4">
        <f ca="1">IF(E85="","",IF($G86="",R85,IF($N86=1,LOOKUP(R$9,$A$12:$A$111,$B$12:$B$111),IF(AND($I86=-1,S$9=$Q85),"",IF($I86=-1,S85,IF($I86=1,R85))))))</f>
        <v>4</v>
      </c>
      <c r="S86" t="str">
        <f ca="1">IF($E85="","",IF($G86="",S85,IF(AND($N86=1,S$9&gt;$B$9),"",IF(AND($N86=1,S$9&lt;=$B$9),LOOKUP(S$9,$A$12:$A$111,$B$12:$B$111),IF(AND($I86=-1,T$9=$Q85),"",IF($I86=-1,T85,IF(AND($I86=1,R$9=$Q85),$K86,IF($I86=1,S85,""))))))))</f>
        <v/>
      </c>
      <c r="T86" t="str">
        <f ca="1">IF($E85="","",IF($G86="",T85,IF(AND($N86=1,T$9&gt;$B$9),"",IF(AND($N86=1,T$9&lt;=$B$9),LOOKUP(T$9,$A$12:$A$111,$B$12:$B$111),IF(AND($I86=-1,U$9=$Q85),"",IF($I86=-1,U85,IF(AND($I86=1,S$9=$Q85),$K86,IF($I86=1,T85,""))))))))</f>
        <v/>
      </c>
      <c r="U86" t="str">
        <f ca="1">IF($E85="","",IF($G86="",U85,IF(AND($N86=1,U$9&gt;$B$9),"",IF(AND($N86=1,U$9&lt;=$B$9),LOOKUP(U$9,$A$12:$A$111,$B$12:$B$111),IF(AND($I86=-1,V$9=$Q85),"",IF($I86=-1,V85,IF(AND($I86=1,T$9=$Q85),$K86,IF($I86=1,U85,""))))))))</f>
        <v/>
      </c>
      <c r="V86" t="str">
        <f ca="1">IF($E85="","",IF($G86="",V85,IF(AND($N86=1,V$9&gt;$B$9),"",IF(AND($N86=1,V$9&lt;=$B$9),LOOKUP(V$9,$A$12:$A$111,$B$12:$B$111),IF(AND($I86=-1,W$9=$Q85),"",IF($I86=-1,W85,IF(AND($I86=1,U$9=$Q85),$K86,IF($I86=1,V85,""))))))))</f>
        <v/>
      </c>
      <c r="W86" t="str">
        <f ca="1">IF($E85="","",IF($G86="",W85,IF(AND($N86=1,W$9&gt;$B$9),"",IF(AND($N86=1,W$9&lt;=$B$9),LOOKUP(W$9,$A$12:$A$111,$B$12:$B$111),IF(AND($I86=-1,X$9=$Q85),"",IF($I86=-1,X85,IF(AND($I86=1,V$9=$Q85),$K86,IF($I86=1,W85,""))))))))</f>
        <v/>
      </c>
      <c r="X86" t="str">
        <f ca="1">IF($E85="","",IF($G86="",X85,IF(AND($N86=1,X$9&gt;$B$9),"",IF(AND($N86=1,X$9&lt;=$B$9),LOOKUP(X$9,$A$12:$A$111,$B$12:$B$111),IF(AND($I86=-1,Y$9=$Q85),"",IF($I86=-1,Y85,IF(AND($I86=1,W$9=$Q85),$K86,IF($I86=1,X85,""))))))))</f>
        <v/>
      </c>
      <c r="Y86" t="str">
        <f ca="1">IF($E85="","",IF($G86="",Y85,IF(AND($N86=1,Y$9&gt;$B$9),"",IF(AND($N86=1,Y$9&lt;=$B$9),LOOKUP(Y$9,$A$12:$A$111,$B$12:$B$111),IF(AND($I86=-1,Z$9=$Q85),"",IF($I86=-1,Z85,IF(AND($I86=1,X$9=$Q85),$K86,IF($I86=1,Y85,""))))))))</f>
        <v/>
      </c>
      <c r="Z86" t="str">
        <f ca="1">IF($E85="","",IF($G86="",Z85,IF(AND($N86=1,Z$9&gt;$B$9),"",IF(AND($N86=1,Z$9&lt;=$B$9),LOOKUP(Z$9,$A$12:$A$111,$B$12:$B$111),IF(AND($I86=-1,AA$9=$Q85),"",IF($I86=-1,AA85,IF(AND($I86=1,Y$9=$Q85),$K86,IF($I86=1,Z85,""))))))))</f>
        <v/>
      </c>
      <c r="AA86" t="str">
        <f ca="1">IF($E85="","",IF($G86="",AA85,IF(AND($N86=1,AA$9&gt;$B$9),"",IF(AND($N86=1,AA$9&lt;=$B$9),LOOKUP(AA$9,$A$12:$A$111,$B$12:$B$111),IF(AND($I86=-1,AB$9=$Q85),"",IF($I86=-1,AB85,IF(AND($I86=1,Z$9=$Q85),$K86,IF($I86=1,AA85,""))))))))</f>
        <v/>
      </c>
      <c r="AB86" t="str">
        <f ca="1">IF($E85="","",IF($G86="",AB85,IF(AND($N86=1,AB$9&gt;$B$9),"",IF(AND($N86=1,AB$9&lt;=$B$9),LOOKUP(AB$9,$A$12:$A$111,$B$12:$B$111),IF(AND($I86=-1,AC$9=$Q85),"",IF($I86=-1,AC85,IF(AND($I86=1,AA$9=$Q85),$K86,IF($I86=1,AB85,""))))))))</f>
        <v/>
      </c>
      <c r="AC86" t="str">
        <f ca="1">IF($E85="","",IF($G86="",AC85,IF(AND($N86=1,AC$9&gt;$B$9),"",IF(AND($N86=1,AC$9&lt;=$B$9),LOOKUP(AC$9,$A$12:$A$111,$B$12:$B$111),IF(AND($I86=-1,AD$9=$Q85),"",IF($I86=-1,AD85,IF(AND($I86=1,AB$9=$Q85),$K86,IF($I86=1,AC85,""))))))))</f>
        <v/>
      </c>
      <c r="AD86" t="str">
        <f ca="1">IF($E85="","",IF($G86="",AD85,IF(AND($N86=1,AD$9&gt;$B$9),"",IF(AND($N86=1,AD$9&lt;=$B$9),LOOKUP(AD$9,$A$12:$A$111,$B$12:$B$111),IF(AND($I86=-1,AE$9=$Q85),"",IF($I86=-1,AE85,IF(AND($I86=1,AC$9=$Q85),$K86,IF($I86=1,AD85,""))))))))</f>
        <v/>
      </c>
      <c r="AE86" t="str">
        <f ca="1">IF($E85="","",IF($G86="",AE85,IF(AND($N86=1,AE$9&gt;$B$9),"",IF(AND($N86=1,AE$9&lt;=$B$9),LOOKUP(AE$9,$A$12:$A$111,$B$12:$B$111),IF(AND($I86=-1,AF$9=$Q85),"",IF($I86=-1,AF85,IF(AND($I86=1,AD$9=$Q85),$K86,IF($I86=1,AE85,""))))))))</f>
        <v/>
      </c>
      <c r="AF86" t="str">
        <f ca="1">IF($E85="","",IF($G86="",AF85,IF(AND($N86=1,AF$9&gt;$B$9),"",IF(AND($N86=1,AF$9&lt;=$B$9),LOOKUP(AF$9,$A$12:$A$111,$B$12:$B$111),IF(AND($I86=-1,AG$9=$Q85),"",IF($I86=-1,AG85,IF(AND($I86=1,AE$9=$Q85),$K86,IF($I86=1,AF85,""))))))))</f>
        <v/>
      </c>
      <c r="AG86" t="str">
        <f ca="1">IF($E85="","",IF($G86="",AG85,IF(AND($N86=1,AG$9&gt;$B$9),"",IF(AND($N86=1,AG$9&lt;=$B$9),LOOKUP(AG$9,$A$12:$A$111,$B$12:$B$111),IF(AND($I86=-1,AH$9=$Q85),"",IF($I86=-1,AH85,IF(AND($I86=1,AF$9=$Q85),$K86,IF($I86=1,AG85,""))))))))</f>
        <v/>
      </c>
      <c r="AH86" t="str">
        <f ca="1">IF($E85="","",IF($G86="",AH85,IF(AND($N86=1,AH$9&gt;$B$9),"",IF(AND($N86=1,AH$9&lt;=$B$9),LOOKUP(AH$9,$A$12:$A$111,$B$12:$B$111),IF(AND($I86=-1,AI$9=$Q85),"",IF($I86=-1,AI85,IF(AND($I86=1,AG$9=$Q85),$K86,IF($I86=1,AH85,""))))))))</f>
        <v/>
      </c>
      <c r="AI86" t="str">
        <f ca="1">IF($E85="","",IF($G86="",AI85,IF(AND($N86=1,AI$9&gt;$B$9),"",IF(AND($N86=1,AI$9&lt;=$B$9),LOOKUP(AI$9,$A$12:$A$111,$B$12:$B$111),IF(AND($I86=-1,AJ$9=$Q85),"",IF($I86=-1,AJ85,IF(AND($I86=1,AH$9=$Q85),$K86,IF($I86=1,AI85,""))))))))</f>
        <v/>
      </c>
      <c r="AJ86" t="str">
        <f ca="1">IF($E85="","",IF($G86="",AJ85,IF(AND($N86=1,AJ$9&gt;$B$9),"",IF(AND($N86=1,AJ$9&lt;=$B$9),LOOKUP(AJ$9,$A$12:$A$111,$B$12:$B$111),IF(AND($I86=-1,AK$9=$Q85),"",IF($I86=-1,AK85,IF(AND($I86=1,AI$9=$Q85),$K86,IF($I86=1,AJ85,""))))))))</f>
        <v/>
      </c>
      <c r="AK86" t="str">
        <f ca="1">IF($E85="","",IF($G86="",AK85,IF(AND($N86=1,AK$9&gt;$B$9),"",IF(AND($N86=1,AK$9&lt;=$B$9),LOOKUP(AK$9,$A$12:$A$111,$B$12:$B$111),IF(AND($I86=-1,AL$9=$Q85),"",IF($I86=-1,AL85,IF(AND($I86=1,AJ$9=$Q85),$K86,IF($I86=1,AK85,""))))))))</f>
        <v/>
      </c>
      <c r="AL86" t="str">
        <f ca="1">IF($E85="","",IF($G86="",AL85,IF(AND($N86=1,AL$9&gt;$B$9),"",IF(AND($N86=1,AL$9&lt;=$B$9),LOOKUP(AL$9,$A$12:$A$111,$B$12:$B$111),IF(AND($I86=-1,AM$9=$Q85),"",IF($I86=-1,AM85,IF(AND($I86=1,AK$9=$Q85),$K86,IF($I86=1,AL85,""))))))))</f>
        <v/>
      </c>
      <c r="AM86" t="str">
        <f ca="1">IF($E85="","",IF($G86="",AM85,IF(AND($N86=1,AM$9&gt;$B$9),"",IF(AND($N86=1,AM$9&lt;=$B$9),LOOKUP(AM$9,$A$12:$A$111,$B$12:$B$111),IF(AND($I86=-1,AN$9=$Q85),"",IF($I86=-1,AN85,IF(AND($I86=1,AL$9=$Q85),$K86,IF($I86=1,AM85,""))))))))</f>
        <v/>
      </c>
      <c r="AN86" t="str">
        <f ca="1">IF($E85="","",IF($G86="",AN85,IF(AND($N86=1,AN$9&gt;$B$9),"",IF(AND($N86=1,AN$9&lt;=$B$9),LOOKUP(AN$9,$A$12:$A$111,$B$12:$B$111),IF(AND($I86=-1,AO$9=$Q85),"",IF($I86=-1,AO85,IF(AND($I86=1,AM$9=$Q85),$K86,IF($I86=1,AN85,""))))))))</f>
        <v/>
      </c>
      <c r="AO86" t="str">
        <f ca="1">IF($E85="","",IF($G86="",AO85,IF(AND($N86=1,AO$9&gt;$B$9),"",IF(AND($N86=1,AO$9&lt;=$B$9),LOOKUP(AO$9,$A$12:$A$111,$B$12:$B$111),IF(AND($I86=-1,AP$9=$Q85),"",IF($I86=-1,AP85,IF(AND($I86=1,AN$9=$Q85),$K86,IF($I86=1,AO85,""))))))))</f>
        <v/>
      </c>
      <c r="AP86" t="str">
        <f ca="1">IF($E85="","",IF($G86="",AP85,IF(AND($N86=1,AP$9&gt;$B$9),"",IF(AND($N86=1,AP$9&lt;=$B$9),LOOKUP(AP$9,$A$12:$A$111,$B$12:$B$111),IF(AND($I86=-1,AQ$9=$Q85),"",IF($I86=-1,AQ85,IF(AND($I86=1,AO$9=$Q85),$K86,IF($I86=1,AP85,""))))))))</f>
        <v/>
      </c>
      <c r="AQ86" t="str">
        <f ca="1">IF($E85="","",IF($G86="",AQ85,IF(AND($N86=1,AQ$9&gt;$B$9),"",IF(AND($N86=1,AQ$9&lt;=$B$9),LOOKUP(AQ$9,$A$12:$A$111,$B$12:$B$111),IF(AND($I86=-1,AR$9=$Q85),"",IF($I86=-1,AR85,IF(AND($I86=1,AP$9=$Q85),$K86,IF($I86=1,AQ85,""))))))))</f>
        <v/>
      </c>
      <c r="AR86" t="str">
        <f ca="1">IF($E85="","",IF($G86="",AR85,IF(AND($N86=1,AR$9&gt;$B$9),"",IF(AND($N86=1,AR$9&lt;=$B$9),LOOKUP(AR$9,$A$12:$A$111,$B$12:$B$111),IF(AND($I86=-1,AS$9=$Q85),"",IF($I86=-1,AS85,IF(AND($I86=1,AQ$9=$Q85),$K86,IF($I86=1,AR85,""))))))))</f>
        <v/>
      </c>
      <c r="AS86" t="str">
        <f ca="1">IF($E85="","",IF($G86="",AS85,IF(AND($N86=1,AS$9&gt;$B$9),"",IF(AND($N86=1,AS$9&lt;=$B$9),LOOKUP(AS$9,$A$12:$A$111,$B$12:$B$111),IF(AND($I86=-1,AT$9=$Q85),"",IF($I86=-1,AT85,IF(AND($I86=1,AR$9=$Q85),$K86,IF($I86=1,AS85,""))))))))</f>
        <v/>
      </c>
      <c r="AT86" t="str">
        <f ca="1">IF($E85="","",IF($G86="",AT85,IF(AND($N86=1,AT$9&gt;$B$9),"",IF(AND($N86=1,AT$9&lt;=$B$9),LOOKUP(AT$9,$A$12:$A$111,$B$12:$B$111),IF(AND($I86=-1,AU$9=$Q85),"",IF($I86=-1,AU85,IF(AND($I86=1,AS$9=$Q85),$K86,IF($I86=1,AT85,""))))))))</f>
        <v/>
      </c>
      <c r="AU86" t="str">
        <f ca="1">IF($E85="","",IF($G86="",AU85,IF(AND($N86=1,AU$9&gt;$B$9),"",IF(AND($N86=1,AU$9&lt;=$B$9),LOOKUP(AU$9,$A$12:$A$111,$B$12:$B$111),IF(AND($I86=-1,AV$9=$Q85),"",IF($I86=-1,AV85,IF(AND($I86=1,AT$9=$Q85),$K86,IF($I86=1,AU85,""))))))))</f>
        <v/>
      </c>
      <c r="AV86" t="str">
        <f ca="1">IF($E85="","",IF($G86="",AV85,IF(AND($N86=1,AV$9&gt;$B$9),"",IF(AND($N86=1,AV$9&lt;=$B$9),LOOKUP(AV$9,$A$12:$A$111,$B$12:$B$111),IF(AND($I86=-1,AW$9=$Q85),"",IF($I86=-1,AW85,IF(AND($I86=1,AU$9=$Q85),$K86,IF($I86=1,AV85,""))))))))</f>
        <v/>
      </c>
      <c r="AW86" t="str">
        <f ca="1">IF($E85="","",IF($G86="",AW85,IF(AND($N86=1,AW$9&gt;$B$9),"",IF(AND($N86=1,AW$9&lt;=$B$9),LOOKUP(AW$9,$A$12:$A$111,$B$12:$B$111),IF(AND($I86=-1,AX$9=$Q85),"",IF($I86=-1,AX85,IF(AND($I86=1,AV$9=$Q85),$K86,IF($I86=1,AW85,""))))))))</f>
        <v/>
      </c>
      <c r="AX86" t="str">
        <f ca="1">IF($E85="","",IF($G86="",AX85,IF(AND($N86=1,AX$9&gt;$B$9),"",IF(AND($N86=1,AX$9&lt;=$B$9),LOOKUP(AX$9,$A$12:$A$111,$B$12:$B$111),IF(AND($I86=-1,AY$9=$Q85),"",IF($I86=-1,AY85,IF(AND($I86=1,AW$9=$Q85),$K86,IF($I86=1,AX85,""))))))))</f>
        <v/>
      </c>
      <c r="AY86" t="str">
        <f ca="1">IF($E85="","",IF($G86="",AY85,IF(AND($N86=1,AY$9&gt;$B$9),"",IF(AND($N86=1,AY$9&lt;=$B$9),LOOKUP(AY$9,$A$12:$A$111,$B$12:$B$111),IF(AND($I86=-1,AZ$9=$Q85),"",IF($I86=-1,AZ85,IF(AND($I86=1,AX$9=$Q85),$K86,IF($I86=1,AY85,""))))))))</f>
        <v/>
      </c>
      <c r="AZ86" t="str">
        <f ca="1">IF($E85="","",IF($G86="",AZ85,IF(AND($N86=1,AZ$9&gt;$B$9),"",IF(AND($N86=1,AZ$9&lt;=$B$9),LOOKUP(AZ$9,$A$12:$A$111,$B$12:$B$111),IF(AND($I86=-1,BA$9=$Q85),"",IF($I86=-1,BA85,IF(AND($I86=1,AY$9=$Q85),$K86,IF($I86=1,AZ85,""))))))))</f>
        <v/>
      </c>
      <c r="BA86" t="str">
        <f ca="1">IF($E85="","",IF($G86="",BA85,IF(AND($N86=1,BA$9&gt;$B$9),"",IF(AND($N86=1,BA$9&lt;=$B$9),LOOKUP(BA$9,$A$12:$A$111,$B$12:$B$111),IF(AND($I86=-1,BB$9=$Q85),"",IF($I86=-1,BB85,IF(AND($I86=1,AZ$9=$Q85),$K86,IF($I86=1,BA85,""))))))))</f>
        <v/>
      </c>
      <c r="BB86" t="str">
        <f ca="1">IF($E85="","",IF($G86="",BB85,IF(AND($N86=1,BB$9&gt;$B$9),"",IF(AND($N86=1,BB$9&lt;=$B$9),LOOKUP(BB$9,$A$12:$A$111,$B$12:$B$111),IF(AND($I86=-1,BC$9=$Q85),"",IF($I86=-1,BC85,IF(AND($I86=1,BA$9=$Q85),$K86,IF($I86=1,BB85,""))))))))</f>
        <v/>
      </c>
      <c r="BC86" t="str">
        <f ca="1">IF($E85="","",IF($G86="",BC85,IF(AND($N86=1,BC$9&gt;$B$9),"",IF(AND($N86=1,BC$9&lt;=$B$9),LOOKUP(BC$9,$A$12:$A$111,$B$12:$B$111),IF(AND($I86=-1,BD$9=$Q85),"",IF($I86=-1,BD85,IF(AND($I86=1,BB$9=$Q85),$K86,IF($I86=1,BC85,""))))))))</f>
        <v/>
      </c>
      <c r="BD86" t="str">
        <f ca="1">IF($E85="","",IF($G86="",BD85,IF(AND($N86=1,BD$9&gt;$B$9),"",IF(AND($N86=1,BD$9&lt;=$B$9),LOOKUP(BD$9,$A$12:$A$111,$B$12:$B$111),IF(AND($I86=-1,BE$9=$Q85),"",IF($I86=-1,BE85,IF(AND($I86=1,BC$9=$Q85),$K86,IF($I86=1,BD85,""))))))))</f>
        <v/>
      </c>
      <c r="BE86" t="str">
        <f ca="1">IF($E85="","",IF($G86="",BE85,IF(AND($N86=1,BE$9&gt;$B$9),"",IF(AND($N86=1,BE$9&lt;=$B$9),LOOKUP(BE$9,$A$12:$A$111,$B$12:$B$111),IF(AND($I86=-1,BF$9=$Q85),"",IF($I86=-1,BF85,IF(AND($I86=1,BD$9=$Q85),$K86,IF($I86=1,BE85,""))))))))</f>
        <v/>
      </c>
      <c r="BF86" t="str">
        <f ca="1">IF($E85="","",IF($G86="",BF85,IF(AND($N86=1,BF$9&gt;$B$9),"",IF(AND($N86=1,BF$9&lt;=$B$9),LOOKUP(BF$9,$A$12:$A$111,$B$12:$B$111),IF(AND($I86=-1,BG$9=$Q85),"",IF($I86=-1,BG85,IF(AND($I86=1,BE$9=$Q85),$K86,IF($I86=1,BF85,""))))))))</f>
        <v/>
      </c>
      <c r="BG86" t="str">
        <f ca="1">IF($E85="","",IF($G86="",BG85,IF(AND($N86=1,BG$9&gt;$B$9),"",IF(AND($N86=1,BG$9&lt;=$B$9),LOOKUP(BG$9,$A$12:$A$111,$B$12:$B$111),IF(AND($I86=-1,BH$9=$Q85),"",IF($I86=-1,BH85,IF(AND($I86=1,BF$9=$Q85),$K86,IF($I86=1,BG85,""))))))))</f>
        <v/>
      </c>
      <c r="BH86" t="str">
        <f ca="1">IF($E85="","",IF($G86="",BH85,IF(AND($N86=1,BH$9&gt;$B$9),"",IF(AND($N86=1,BH$9&lt;=$B$9),LOOKUP(BH$9,$A$12:$A$111,$B$12:$B$111),IF(AND($I86=-1,BI$9=$Q85),"",IF($I86=-1,BI85,IF(AND($I86=1,BG$9=$Q85),$K86,IF($I86=1,BH85,""))))))))</f>
        <v/>
      </c>
      <c r="BI86" t="str">
        <f ca="1">IF($E85="","",IF($G86="",BI85,IF(AND($N86=1,BI$9&gt;$B$9),"",IF(AND($N86=1,BI$9&lt;=$B$9),LOOKUP(BI$9,$A$12:$A$111,$B$12:$B$111),IF(AND($I86=-1,BJ$9=$Q85),"",IF($I86=-1,BJ85,IF(AND($I86=1,BH$9=$Q85),$K86,IF($I86=1,BI85,""))))))))</f>
        <v/>
      </c>
      <c r="BJ86" t="str">
        <f ca="1">IF($E85="","",IF($G86="",BJ85,IF(AND($N86=1,BJ$9&gt;$B$9),"",IF(AND($N86=1,BJ$9&lt;=$B$9),LOOKUP(BJ$9,$A$12:$A$111,$B$12:$B$111),IF(AND($I86=-1,BK$9=$Q85),"",IF($I86=-1,BK85,IF(AND($I86=1,BI$9=$Q85),$K86,IF($I86=1,BJ85,""))))))))</f>
        <v/>
      </c>
      <c r="BK86" t="str">
        <f ca="1">IF($E85="","",IF($G86="",BK85,IF(AND($N86=1,BK$9&gt;$B$9),"",IF(AND($N86=1,BK$9&lt;=$B$9),LOOKUP(BK$9,$A$12:$A$111,$B$12:$B$111),IF(AND($I86=-1,BL$9=$Q85),"",IF($I86=-1,BL85,IF(AND($I86=1,BJ$9=$Q85),$K86,IF($I86=1,BK85,""))))))))</f>
        <v/>
      </c>
      <c r="BL86" t="str">
        <f ca="1">IF($E85="","",IF($G86="",BL85,IF(AND($N86=1,BL$9&gt;$B$9),"",IF(AND($N86=1,BL$9&lt;=$B$9),LOOKUP(BL$9,$A$12:$A$111,$B$12:$B$111),IF(AND($I86=-1,BM$9=$Q85),"",IF($I86=-1,BM85,IF(AND($I86=1,BK$9=$Q85),$K86,IF($I86=1,BL85,""))))))))</f>
        <v/>
      </c>
      <c r="BM86">
        <f ca="1">IF($E85="","",IF($G86="",BM85,IF(AND($N86=1,BM$9&gt;$B$9),"",IF(AND($N86=1,BM$9&lt;=$B$9),LOOKUP(BM$9,$A$12:$A$111,$B$12:$B$111),IF(AND($I86=-1,BN$9=$Q85),"",IF($I86=-1,BN85,IF(AND($I86=1,BL$9=$Q85),$K86,IF($I86=1,BM85,""))))))))</f>
        <v>0</v>
      </c>
      <c r="BN86">
        <f ca="1">IF($E85="","",IF($G86="",BN85,IF(AND($N86=1,BN$9&gt;$B$9),"",IF(AND($N86=1,BN$9&lt;=$B$9),LOOKUP(BN$9,$A$12:$A$111,$B$12:$B$111),IF(AND($I86=-1,BO$9=$Q85),"",IF($I86=-1,BO85,IF(AND($I86=1,BM$9=$Q85),$K86,IF($I86=1,BN85,""))))))))</f>
        <v>0</v>
      </c>
      <c r="BO86">
        <f ca="1">IF($E85="","",IF($G86="",BO85,IF(AND($N86=1,BO$9&gt;$B$9),"",IF(AND($N86=1,BO$9&lt;=$B$9),LOOKUP(BO$9,$A$12:$A$111,$B$12:$B$111),IF(AND($I86=-1,BP$9=$Q85),"",IF($I86=-1,BP85,IF(AND($I86=1,BN$9=$Q85),$K86,IF($I86=1,BO85,""))))))))</f>
        <v>0</v>
      </c>
    </row>
    <row r="87" spans="4:67" x14ac:dyDescent="0.25">
      <c r="D87" s="4">
        <v>77</v>
      </c>
      <c r="E87" s="1">
        <f t="shared" ca="1" si="7"/>
        <v>30</v>
      </c>
      <c r="G87" t="str">
        <f ca="1">IF(E86="","",IF($B$3=Refs!$B$17,RevLab!F87,IF(AND(B$3="Last",H86="Zero"),G86,IF(B$3="Last",H86,IF(B$3="2nd last","",IF(AND(B$3="Opposite",H86="Zero"),G86,IF(AND(B$3="Opposite",H86="Red"),"Black",IF(AND(B$3="Opposite",H86="Black"),"Red",IF(AND(B$3="Opposite",H86="Odd"),"Even",IF(AND(B$3="Opposite",H86="Even"),"Odd",IF(AND(B$3="Opposite",H86="High"),"Low",IF(AND(B$3="Opposite",H86="Low"),"High",IF(COUNTIF(Refs!$E$5:$I$6,B$3)=1,RevLab!B$3,"")))))))))))))</f>
        <v>Low</v>
      </c>
      <c r="H87" t="str">
        <f ca="1">IF(E87="","",IF(B$2="Red/Black",LOOKUP(E87,Refs!D:D,Refs!F:F),IF(B$2="High/Low",LOOKUP(E87,Refs!D:D,Refs!H:H),IF(B$2="Odd/Even",LOOKUP(E87,Refs!D:D,Refs!J:J),""))))</f>
        <v>High</v>
      </c>
      <c r="I87">
        <f t="shared" ca="1" si="8"/>
        <v>-1</v>
      </c>
      <c r="J87">
        <f ca="1">IF(E86="","",IF(G87="","",IF(AND(Q86&gt;1,O86+P86&gt;=$B$4),$B$4,IF(Q86=1,O86,O86+P86))))</f>
        <v>4</v>
      </c>
      <c r="K87">
        <f t="shared" ca="1" si="9"/>
        <v>-4</v>
      </c>
      <c r="L87">
        <f t="shared" ca="1" si="10"/>
        <v>-86</v>
      </c>
      <c r="M87">
        <f t="shared" ca="1" si="11"/>
        <v>14</v>
      </c>
      <c r="N87">
        <f ca="1">IF(E86="","",IF(OR(AND($A$6="Yes",$M87&gt;$M86),AND($A$8="Yes",$O86+$P86&gt;=$B$4),AND($Q86&lt;=2,$I87=-1)),1,0))</f>
        <v>1</v>
      </c>
      <c r="O87">
        <f ca="1">IF(E87="","",R87)</f>
        <v>1</v>
      </c>
      <c r="P87">
        <f ca="1">IF(E87="","",MAX(R87:DM87))</f>
        <v>4</v>
      </c>
      <c r="Q87" s="2">
        <f ca="1">IF(E87="","",COUNTIF(R87:DM87,"&gt;0"))</f>
        <v>4</v>
      </c>
      <c r="R87" s="4">
        <f ca="1">IF(E86="","",IF($G87="",R86,IF($N87=1,LOOKUP(R$9,$A$12:$A$111,$B$12:$B$111),IF(AND($I87=-1,S$9=$Q86),"",IF($I87=-1,S86,IF($I87=1,R86))))))</f>
        <v>1</v>
      </c>
      <c r="S87">
        <f ca="1">IF($E86="","",IF($G87="",S86,IF(AND($N87=1,S$9&gt;$B$9),"",IF(AND($N87=1,S$9&lt;=$B$9),LOOKUP(S$9,$A$12:$A$111,$B$12:$B$111),IF(AND($I87=-1,T$9=$Q86),"",IF($I87=-1,T86,IF(AND($I87=1,R$9=$Q86),$K87,IF($I87=1,S86,""))))))))</f>
        <v>2</v>
      </c>
      <c r="T87">
        <f ca="1">IF($E86="","",IF($G87="",T86,IF(AND($N87=1,T$9&gt;$B$9),"",IF(AND($N87=1,T$9&lt;=$B$9),LOOKUP(T$9,$A$12:$A$111,$B$12:$B$111),IF(AND($I87=-1,U$9=$Q86),"",IF($I87=-1,U86,IF(AND($I87=1,S$9=$Q86),$K87,IF($I87=1,T86,""))))))))</f>
        <v>3</v>
      </c>
      <c r="U87">
        <f ca="1">IF($E86="","",IF($G87="",U86,IF(AND($N87=1,U$9&gt;$B$9),"",IF(AND($N87=1,U$9&lt;=$B$9),LOOKUP(U$9,$A$12:$A$111,$B$12:$B$111),IF(AND($I87=-1,V$9=$Q86),"",IF($I87=-1,V86,IF(AND($I87=1,T$9=$Q86),$K87,IF($I87=1,U86,""))))))))</f>
        <v>4</v>
      </c>
      <c r="V87" t="str">
        <f ca="1">IF($E86="","",IF($G87="",V86,IF(AND($N87=1,V$9&gt;$B$9),"",IF(AND($N87=1,V$9&lt;=$B$9),LOOKUP(V$9,$A$12:$A$111,$B$12:$B$111),IF(AND($I87=-1,W$9=$Q86),"",IF($I87=-1,W86,IF(AND($I87=1,U$9=$Q86),$K87,IF($I87=1,V86,""))))))))</f>
        <v/>
      </c>
      <c r="W87" t="str">
        <f ca="1">IF($E86="","",IF($G87="",W86,IF(AND($N87=1,W$9&gt;$B$9),"",IF(AND($N87=1,W$9&lt;=$B$9),LOOKUP(W$9,$A$12:$A$111,$B$12:$B$111),IF(AND($I87=-1,X$9=$Q86),"",IF($I87=-1,X86,IF(AND($I87=1,V$9=$Q86),$K87,IF($I87=1,W86,""))))))))</f>
        <v/>
      </c>
      <c r="X87" t="str">
        <f ca="1">IF($E86="","",IF($G87="",X86,IF(AND($N87=1,X$9&gt;$B$9),"",IF(AND($N87=1,X$9&lt;=$B$9),LOOKUP(X$9,$A$12:$A$111,$B$12:$B$111),IF(AND($I87=-1,Y$9=$Q86),"",IF($I87=-1,Y86,IF(AND($I87=1,W$9=$Q86),$K87,IF($I87=1,X86,""))))))))</f>
        <v/>
      </c>
      <c r="Y87" t="str">
        <f ca="1">IF($E86="","",IF($G87="",Y86,IF(AND($N87=1,Y$9&gt;$B$9),"",IF(AND($N87=1,Y$9&lt;=$B$9),LOOKUP(Y$9,$A$12:$A$111,$B$12:$B$111),IF(AND($I87=-1,Z$9=$Q86),"",IF($I87=-1,Z86,IF(AND($I87=1,X$9=$Q86),$K87,IF($I87=1,Y86,""))))))))</f>
        <v/>
      </c>
      <c r="Z87" t="str">
        <f ca="1">IF($E86="","",IF($G87="",Z86,IF(AND($N87=1,Z$9&gt;$B$9),"",IF(AND($N87=1,Z$9&lt;=$B$9),LOOKUP(Z$9,$A$12:$A$111,$B$12:$B$111),IF(AND($I87=-1,AA$9=$Q86),"",IF($I87=-1,AA86,IF(AND($I87=1,Y$9=$Q86),$K87,IF($I87=1,Z86,""))))))))</f>
        <v/>
      </c>
      <c r="AA87" t="str">
        <f ca="1">IF($E86="","",IF($G87="",AA86,IF(AND($N87=1,AA$9&gt;$B$9),"",IF(AND($N87=1,AA$9&lt;=$B$9),LOOKUP(AA$9,$A$12:$A$111,$B$12:$B$111),IF(AND($I87=-1,AB$9=$Q86),"",IF($I87=-1,AB86,IF(AND($I87=1,Z$9=$Q86),$K87,IF($I87=1,AA86,""))))))))</f>
        <v/>
      </c>
      <c r="AB87" t="str">
        <f ca="1">IF($E86="","",IF($G87="",AB86,IF(AND($N87=1,AB$9&gt;$B$9),"",IF(AND($N87=1,AB$9&lt;=$B$9),LOOKUP(AB$9,$A$12:$A$111,$B$12:$B$111),IF(AND($I87=-1,AC$9=$Q86),"",IF($I87=-1,AC86,IF(AND($I87=1,AA$9=$Q86),$K87,IF($I87=1,AB86,""))))))))</f>
        <v/>
      </c>
      <c r="AC87" t="str">
        <f ca="1">IF($E86="","",IF($G87="",AC86,IF(AND($N87=1,AC$9&gt;$B$9),"",IF(AND($N87=1,AC$9&lt;=$B$9),LOOKUP(AC$9,$A$12:$A$111,$B$12:$B$111),IF(AND($I87=-1,AD$9=$Q86),"",IF($I87=-1,AD86,IF(AND($I87=1,AB$9=$Q86),$K87,IF($I87=1,AC86,""))))))))</f>
        <v/>
      </c>
      <c r="AD87" t="str">
        <f ca="1">IF($E86="","",IF($G87="",AD86,IF(AND($N87=1,AD$9&gt;$B$9),"",IF(AND($N87=1,AD$9&lt;=$B$9),LOOKUP(AD$9,$A$12:$A$111,$B$12:$B$111),IF(AND($I87=-1,AE$9=$Q86),"",IF($I87=-1,AE86,IF(AND($I87=1,AC$9=$Q86),$K87,IF($I87=1,AD86,""))))))))</f>
        <v/>
      </c>
      <c r="AE87" t="str">
        <f ca="1">IF($E86="","",IF($G87="",AE86,IF(AND($N87=1,AE$9&gt;$B$9),"",IF(AND($N87=1,AE$9&lt;=$B$9),LOOKUP(AE$9,$A$12:$A$111,$B$12:$B$111),IF(AND($I87=-1,AF$9=$Q86),"",IF($I87=-1,AF86,IF(AND($I87=1,AD$9=$Q86),$K87,IF($I87=1,AE86,""))))))))</f>
        <v/>
      </c>
      <c r="AF87" t="str">
        <f ca="1">IF($E86="","",IF($G87="",AF86,IF(AND($N87=1,AF$9&gt;$B$9),"",IF(AND($N87=1,AF$9&lt;=$B$9),LOOKUP(AF$9,$A$12:$A$111,$B$12:$B$111),IF(AND($I87=-1,AG$9=$Q86),"",IF($I87=-1,AG86,IF(AND($I87=1,AE$9=$Q86),$K87,IF($I87=1,AF86,""))))))))</f>
        <v/>
      </c>
      <c r="AG87" t="str">
        <f ca="1">IF($E86="","",IF($G87="",AG86,IF(AND($N87=1,AG$9&gt;$B$9),"",IF(AND($N87=1,AG$9&lt;=$B$9),LOOKUP(AG$9,$A$12:$A$111,$B$12:$B$111),IF(AND($I87=-1,AH$9=$Q86),"",IF($I87=-1,AH86,IF(AND($I87=1,AF$9=$Q86),$K87,IF($I87=1,AG86,""))))))))</f>
        <v/>
      </c>
      <c r="AH87" t="str">
        <f ca="1">IF($E86="","",IF($G87="",AH86,IF(AND($N87=1,AH$9&gt;$B$9),"",IF(AND($N87=1,AH$9&lt;=$B$9),LOOKUP(AH$9,$A$12:$A$111,$B$12:$B$111),IF(AND($I87=-1,AI$9=$Q86),"",IF($I87=-1,AI86,IF(AND($I87=1,AG$9=$Q86),$K87,IF($I87=1,AH86,""))))))))</f>
        <v/>
      </c>
      <c r="AI87" t="str">
        <f ca="1">IF($E86="","",IF($G87="",AI86,IF(AND($N87=1,AI$9&gt;$B$9),"",IF(AND($N87=1,AI$9&lt;=$B$9),LOOKUP(AI$9,$A$12:$A$111,$B$12:$B$111),IF(AND($I87=-1,AJ$9=$Q86),"",IF($I87=-1,AJ86,IF(AND($I87=1,AH$9=$Q86),$K87,IF($I87=1,AI86,""))))))))</f>
        <v/>
      </c>
      <c r="AJ87" t="str">
        <f ca="1">IF($E86="","",IF($G87="",AJ86,IF(AND($N87=1,AJ$9&gt;$B$9),"",IF(AND($N87=1,AJ$9&lt;=$B$9),LOOKUP(AJ$9,$A$12:$A$111,$B$12:$B$111),IF(AND($I87=-1,AK$9=$Q86),"",IF($I87=-1,AK86,IF(AND($I87=1,AI$9=$Q86),$K87,IF($I87=1,AJ86,""))))))))</f>
        <v/>
      </c>
      <c r="AK87" t="str">
        <f ca="1">IF($E86="","",IF($G87="",AK86,IF(AND($N87=1,AK$9&gt;$B$9),"",IF(AND($N87=1,AK$9&lt;=$B$9),LOOKUP(AK$9,$A$12:$A$111,$B$12:$B$111),IF(AND($I87=-1,AL$9=$Q86),"",IF($I87=-1,AL86,IF(AND($I87=1,AJ$9=$Q86),$K87,IF($I87=1,AK86,""))))))))</f>
        <v/>
      </c>
      <c r="AL87" t="str">
        <f ca="1">IF($E86="","",IF($G87="",AL86,IF(AND($N87=1,AL$9&gt;$B$9),"",IF(AND($N87=1,AL$9&lt;=$B$9),LOOKUP(AL$9,$A$12:$A$111,$B$12:$B$111),IF(AND($I87=-1,AM$9=$Q86),"",IF($I87=-1,AM86,IF(AND($I87=1,AK$9=$Q86),$K87,IF($I87=1,AL86,""))))))))</f>
        <v/>
      </c>
      <c r="AM87" t="str">
        <f ca="1">IF($E86="","",IF($G87="",AM86,IF(AND($N87=1,AM$9&gt;$B$9),"",IF(AND($N87=1,AM$9&lt;=$B$9),LOOKUP(AM$9,$A$12:$A$111,$B$12:$B$111),IF(AND($I87=-1,AN$9=$Q86),"",IF($I87=-1,AN86,IF(AND($I87=1,AL$9=$Q86),$K87,IF($I87=1,AM86,""))))))))</f>
        <v/>
      </c>
      <c r="AN87" t="str">
        <f ca="1">IF($E86="","",IF($G87="",AN86,IF(AND($N87=1,AN$9&gt;$B$9),"",IF(AND($N87=1,AN$9&lt;=$B$9),LOOKUP(AN$9,$A$12:$A$111,$B$12:$B$111),IF(AND($I87=-1,AO$9=$Q86),"",IF($I87=-1,AO86,IF(AND($I87=1,AM$9=$Q86),$K87,IF($I87=1,AN86,""))))))))</f>
        <v/>
      </c>
      <c r="AO87" t="str">
        <f ca="1">IF($E86="","",IF($G87="",AO86,IF(AND($N87=1,AO$9&gt;$B$9),"",IF(AND($N87=1,AO$9&lt;=$B$9),LOOKUP(AO$9,$A$12:$A$111,$B$12:$B$111),IF(AND($I87=-1,AP$9=$Q86),"",IF($I87=-1,AP86,IF(AND($I87=1,AN$9=$Q86),$K87,IF($I87=1,AO86,""))))))))</f>
        <v/>
      </c>
      <c r="AP87" t="str">
        <f ca="1">IF($E86="","",IF($G87="",AP86,IF(AND($N87=1,AP$9&gt;$B$9),"",IF(AND($N87=1,AP$9&lt;=$B$9),LOOKUP(AP$9,$A$12:$A$111,$B$12:$B$111),IF(AND($I87=-1,AQ$9=$Q86),"",IF($I87=-1,AQ86,IF(AND($I87=1,AO$9=$Q86),$K87,IF($I87=1,AP86,""))))))))</f>
        <v/>
      </c>
      <c r="AQ87" t="str">
        <f ca="1">IF($E86="","",IF($G87="",AQ86,IF(AND($N87=1,AQ$9&gt;$B$9),"",IF(AND($N87=1,AQ$9&lt;=$B$9),LOOKUP(AQ$9,$A$12:$A$111,$B$12:$B$111),IF(AND($I87=-1,AR$9=$Q86),"",IF($I87=-1,AR86,IF(AND($I87=1,AP$9=$Q86),$K87,IF($I87=1,AQ86,""))))))))</f>
        <v/>
      </c>
      <c r="AR87" t="str">
        <f ca="1">IF($E86="","",IF($G87="",AR86,IF(AND($N87=1,AR$9&gt;$B$9),"",IF(AND($N87=1,AR$9&lt;=$B$9),LOOKUP(AR$9,$A$12:$A$111,$B$12:$B$111),IF(AND($I87=-1,AS$9=$Q86),"",IF($I87=-1,AS86,IF(AND($I87=1,AQ$9=$Q86),$K87,IF($I87=1,AR86,""))))))))</f>
        <v/>
      </c>
      <c r="AS87" t="str">
        <f ca="1">IF($E86="","",IF($G87="",AS86,IF(AND($N87=1,AS$9&gt;$B$9),"",IF(AND($N87=1,AS$9&lt;=$B$9),LOOKUP(AS$9,$A$12:$A$111,$B$12:$B$111),IF(AND($I87=-1,AT$9=$Q86),"",IF($I87=-1,AT86,IF(AND($I87=1,AR$9=$Q86),$K87,IF($I87=1,AS86,""))))))))</f>
        <v/>
      </c>
      <c r="AT87" t="str">
        <f ca="1">IF($E86="","",IF($G87="",AT86,IF(AND($N87=1,AT$9&gt;$B$9),"",IF(AND($N87=1,AT$9&lt;=$B$9),LOOKUP(AT$9,$A$12:$A$111,$B$12:$B$111),IF(AND($I87=-1,AU$9=$Q86),"",IF($I87=-1,AU86,IF(AND($I87=1,AS$9=$Q86),$K87,IF($I87=1,AT86,""))))))))</f>
        <v/>
      </c>
      <c r="AU87" t="str">
        <f ca="1">IF($E86="","",IF($G87="",AU86,IF(AND($N87=1,AU$9&gt;$B$9),"",IF(AND($N87=1,AU$9&lt;=$B$9),LOOKUP(AU$9,$A$12:$A$111,$B$12:$B$111),IF(AND($I87=-1,AV$9=$Q86),"",IF($I87=-1,AV86,IF(AND($I87=1,AT$9=$Q86),$K87,IF($I87=1,AU86,""))))))))</f>
        <v/>
      </c>
      <c r="AV87" t="str">
        <f ca="1">IF($E86="","",IF($G87="",AV86,IF(AND($N87=1,AV$9&gt;$B$9),"",IF(AND($N87=1,AV$9&lt;=$B$9),LOOKUP(AV$9,$A$12:$A$111,$B$12:$B$111),IF(AND($I87=-1,AW$9=$Q86),"",IF($I87=-1,AW86,IF(AND($I87=1,AU$9=$Q86),$K87,IF($I87=1,AV86,""))))))))</f>
        <v/>
      </c>
      <c r="AW87" t="str">
        <f ca="1">IF($E86="","",IF($G87="",AW86,IF(AND($N87=1,AW$9&gt;$B$9),"",IF(AND($N87=1,AW$9&lt;=$B$9),LOOKUP(AW$9,$A$12:$A$111,$B$12:$B$111),IF(AND($I87=-1,AX$9=$Q86),"",IF($I87=-1,AX86,IF(AND($I87=1,AV$9=$Q86),$K87,IF($I87=1,AW86,""))))))))</f>
        <v/>
      </c>
      <c r="AX87" t="str">
        <f ca="1">IF($E86="","",IF($G87="",AX86,IF(AND($N87=1,AX$9&gt;$B$9),"",IF(AND($N87=1,AX$9&lt;=$B$9),LOOKUP(AX$9,$A$12:$A$111,$B$12:$B$111),IF(AND($I87=-1,AY$9=$Q86),"",IF($I87=-1,AY86,IF(AND($I87=1,AW$9=$Q86),$K87,IF($I87=1,AX86,""))))))))</f>
        <v/>
      </c>
      <c r="AY87" t="str">
        <f ca="1">IF($E86="","",IF($G87="",AY86,IF(AND($N87=1,AY$9&gt;$B$9),"",IF(AND($N87=1,AY$9&lt;=$B$9),LOOKUP(AY$9,$A$12:$A$111,$B$12:$B$111),IF(AND($I87=-1,AZ$9=$Q86),"",IF($I87=-1,AZ86,IF(AND($I87=1,AX$9=$Q86),$K87,IF($I87=1,AY86,""))))))))</f>
        <v/>
      </c>
      <c r="AZ87" t="str">
        <f ca="1">IF($E86="","",IF($G87="",AZ86,IF(AND($N87=1,AZ$9&gt;$B$9),"",IF(AND($N87=1,AZ$9&lt;=$B$9),LOOKUP(AZ$9,$A$12:$A$111,$B$12:$B$111),IF(AND($I87=-1,BA$9=$Q86),"",IF($I87=-1,BA86,IF(AND($I87=1,AY$9=$Q86),$K87,IF($I87=1,AZ86,""))))))))</f>
        <v/>
      </c>
      <c r="BA87" t="str">
        <f ca="1">IF($E86="","",IF($G87="",BA86,IF(AND($N87=1,BA$9&gt;$B$9),"",IF(AND($N87=1,BA$9&lt;=$B$9),LOOKUP(BA$9,$A$12:$A$111,$B$12:$B$111),IF(AND($I87=-1,BB$9=$Q86),"",IF($I87=-1,BB86,IF(AND($I87=1,AZ$9=$Q86),$K87,IF($I87=1,BA86,""))))))))</f>
        <v/>
      </c>
      <c r="BB87" t="str">
        <f ca="1">IF($E86="","",IF($G87="",BB86,IF(AND($N87=1,BB$9&gt;$B$9),"",IF(AND($N87=1,BB$9&lt;=$B$9),LOOKUP(BB$9,$A$12:$A$111,$B$12:$B$111),IF(AND($I87=-1,BC$9=$Q86),"",IF($I87=-1,BC86,IF(AND($I87=1,BA$9=$Q86),$K87,IF($I87=1,BB86,""))))))))</f>
        <v/>
      </c>
      <c r="BC87" t="str">
        <f ca="1">IF($E86="","",IF($G87="",BC86,IF(AND($N87=1,BC$9&gt;$B$9),"",IF(AND($N87=1,BC$9&lt;=$B$9),LOOKUP(BC$9,$A$12:$A$111,$B$12:$B$111),IF(AND($I87=-1,BD$9=$Q86),"",IF($I87=-1,BD86,IF(AND($I87=1,BB$9=$Q86),$K87,IF($I87=1,BC86,""))))))))</f>
        <v/>
      </c>
      <c r="BD87" t="str">
        <f ca="1">IF($E86="","",IF($G87="",BD86,IF(AND($N87=1,BD$9&gt;$B$9),"",IF(AND($N87=1,BD$9&lt;=$B$9),LOOKUP(BD$9,$A$12:$A$111,$B$12:$B$111),IF(AND($I87=-1,BE$9=$Q86),"",IF($I87=-1,BE86,IF(AND($I87=1,BC$9=$Q86),$K87,IF($I87=1,BD86,""))))))))</f>
        <v/>
      </c>
      <c r="BE87" t="str">
        <f ca="1">IF($E86="","",IF($G87="",BE86,IF(AND($N87=1,BE$9&gt;$B$9),"",IF(AND($N87=1,BE$9&lt;=$B$9),LOOKUP(BE$9,$A$12:$A$111,$B$12:$B$111),IF(AND($I87=-1,BF$9=$Q86),"",IF($I87=-1,BF86,IF(AND($I87=1,BD$9=$Q86),$K87,IF($I87=1,BE86,""))))))))</f>
        <v/>
      </c>
      <c r="BF87" t="str">
        <f ca="1">IF($E86="","",IF($G87="",BF86,IF(AND($N87=1,BF$9&gt;$B$9),"",IF(AND($N87=1,BF$9&lt;=$B$9),LOOKUP(BF$9,$A$12:$A$111,$B$12:$B$111),IF(AND($I87=-1,BG$9=$Q86),"",IF($I87=-1,BG86,IF(AND($I87=1,BE$9=$Q86),$K87,IF($I87=1,BF86,""))))))))</f>
        <v/>
      </c>
      <c r="BG87" t="str">
        <f ca="1">IF($E86="","",IF($G87="",BG86,IF(AND($N87=1,BG$9&gt;$B$9),"",IF(AND($N87=1,BG$9&lt;=$B$9),LOOKUP(BG$9,$A$12:$A$111,$B$12:$B$111),IF(AND($I87=-1,BH$9=$Q86),"",IF($I87=-1,BH86,IF(AND($I87=1,BF$9=$Q86),$K87,IF($I87=1,BG86,""))))))))</f>
        <v/>
      </c>
      <c r="BH87" t="str">
        <f ca="1">IF($E86="","",IF($G87="",BH86,IF(AND($N87=1,BH$9&gt;$B$9),"",IF(AND($N87=1,BH$9&lt;=$B$9),LOOKUP(BH$9,$A$12:$A$111,$B$12:$B$111),IF(AND($I87=-1,BI$9=$Q86),"",IF($I87=-1,BI86,IF(AND($I87=1,BG$9=$Q86),$K87,IF($I87=1,BH86,""))))))))</f>
        <v/>
      </c>
      <c r="BI87" t="str">
        <f ca="1">IF($E86="","",IF($G87="",BI86,IF(AND($N87=1,BI$9&gt;$B$9),"",IF(AND($N87=1,BI$9&lt;=$B$9),LOOKUP(BI$9,$A$12:$A$111,$B$12:$B$111),IF(AND($I87=-1,BJ$9=$Q86),"",IF($I87=-1,BJ86,IF(AND($I87=1,BH$9=$Q86),$K87,IF($I87=1,BI86,""))))))))</f>
        <v/>
      </c>
      <c r="BJ87" t="str">
        <f ca="1">IF($E86="","",IF($G87="",BJ86,IF(AND($N87=1,BJ$9&gt;$B$9),"",IF(AND($N87=1,BJ$9&lt;=$B$9),LOOKUP(BJ$9,$A$12:$A$111,$B$12:$B$111),IF(AND($I87=-1,BK$9=$Q86),"",IF($I87=-1,BK86,IF(AND($I87=1,BI$9=$Q86),$K87,IF($I87=1,BJ86,""))))))))</f>
        <v/>
      </c>
      <c r="BK87" t="str">
        <f ca="1">IF($E86="","",IF($G87="",BK86,IF(AND($N87=1,BK$9&gt;$B$9),"",IF(AND($N87=1,BK$9&lt;=$B$9),LOOKUP(BK$9,$A$12:$A$111,$B$12:$B$111),IF(AND($I87=-1,BL$9=$Q86),"",IF($I87=-1,BL86,IF(AND($I87=1,BJ$9=$Q86),$K87,IF($I87=1,BK86,""))))))))</f>
        <v/>
      </c>
      <c r="BL87" t="str">
        <f ca="1">IF($E86="","",IF($G87="",BL86,IF(AND($N87=1,BL$9&gt;$B$9),"",IF(AND($N87=1,BL$9&lt;=$B$9),LOOKUP(BL$9,$A$12:$A$111,$B$12:$B$111),IF(AND($I87=-1,BM$9=$Q86),"",IF($I87=-1,BM86,IF(AND($I87=1,BK$9=$Q86),$K87,IF($I87=1,BL86,""))))))))</f>
        <v/>
      </c>
      <c r="BM87" t="str">
        <f ca="1">IF($E86="","",IF($G87="",BM86,IF(AND($N87=1,BM$9&gt;$B$9),"",IF(AND($N87=1,BM$9&lt;=$B$9),LOOKUP(BM$9,$A$12:$A$111,$B$12:$B$111),IF(AND($I87=-1,BN$9=$Q86),"",IF($I87=-1,BN86,IF(AND($I87=1,BL$9=$Q86),$K87,IF($I87=1,BM86,""))))))))</f>
        <v/>
      </c>
      <c r="BN87" t="str">
        <f ca="1">IF($E86="","",IF($G87="",BN86,IF(AND($N87=1,BN$9&gt;$B$9),"",IF(AND($N87=1,BN$9&lt;=$B$9),LOOKUP(BN$9,$A$12:$A$111,$B$12:$B$111),IF(AND($I87=-1,BO$9=$Q86),"",IF($I87=-1,BO86,IF(AND($I87=1,BM$9=$Q86),$K87,IF($I87=1,BN86,""))))))))</f>
        <v/>
      </c>
      <c r="BO87" t="str">
        <f ca="1">IF($E86="","",IF($G87="",BO86,IF(AND($N87=1,BO$9&gt;$B$9),"",IF(AND($N87=1,BO$9&lt;=$B$9),LOOKUP(BO$9,$A$12:$A$111,$B$12:$B$111),IF(AND($I87=-1,BP$9=$Q86),"",IF($I87=-1,BP86,IF(AND($I87=1,BN$9=$Q86),$K87,IF($I87=1,BO86,""))))))))</f>
        <v/>
      </c>
    </row>
    <row r="88" spans="4:67" x14ac:dyDescent="0.25">
      <c r="D88" s="4">
        <v>78</v>
      </c>
      <c r="E88" s="1">
        <f t="shared" ca="1" si="7"/>
        <v>36</v>
      </c>
      <c r="G88" t="str">
        <f ca="1">IF(E87="","",IF($B$3=Refs!$B$17,RevLab!F88,IF(AND(B$3="Last",H87="Zero"),G87,IF(B$3="Last",H87,IF(B$3="2nd last","",IF(AND(B$3="Opposite",H87="Zero"),G87,IF(AND(B$3="Opposite",H87="Red"),"Black",IF(AND(B$3="Opposite",H87="Black"),"Red",IF(AND(B$3="Opposite",H87="Odd"),"Even",IF(AND(B$3="Opposite",H87="Even"),"Odd",IF(AND(B$3="Opposite",H87="High"),"Low",IF(AND(B$3="Opposite",H87="Low"),"High",IF(COUNTIF(Refs!$E$5:$I$6,B$3)=1,RevLab!B$3,"")))))))))))))</f>
        <v>Low</v>
      </c>
      <c r="H88" t="str">
        <f ca="1">IF(E88="","",IF(B$2="Red/Black",LOOKUP(E88,Refs!D:D,Refs!F:F),IF(B$2="High/Low",LOOKUP(E88,Refs!D:D,Refs!H:H),IF(B$2="Odd/Even",LOOKUP(E88,Refs!D:D,Refs!J:J),""))))</f>
        <v>High</v>
      </c>
      <c r="I88">
        <f t="shared" ca="1" si="8"/>
        <v>-1</v>
      </c>
      <c r="J88">
        <f ca="1">IF(E87="","",IF(G88="","",IF(AND(Q87&gt;1,O87+P87&gt;=$B$4),$B$4,IF(Q87=1,O87,O87+P87))))</f>
        <v>5</v>
      </c>
      <c r="K88">
        <f t="shared" ca="1" si="9"/>
        <v>-5</v>
      </c>
      <c r="L88">
        <f t="shared" ca="1" si="10"/>
        <v>-91</v>
      </c>
      <c r="M88">
        <f t="shared" ca="1" si="11"/>
        <v>14</v>
      </c>
      <c r="N88">
        <f ca="1">IF(E87="","",IF(OR(AND($A$6="Yes",$M88&gt;$M87),AND($A$8="Yes",$O87+$P87&gt;=$B$4),AND($Q87&lt;=2,$I88=-1)),1,0))</f>
        <v>0</v>
      </c>
      <c r="O88">
        <f ca="1">IF(E88="","",R88)</f>
        <v>2</v>
      </c>
      <c r="P88">
        <f ca="1">IF(E88="","",MAX(R88:DM88))</f>
        <v>3</v>
      </c>
      <c r="Q88" s="2">
        <f ca="1">IF(E88="","",COUNTIF(R88:DM88,"&gt;0"))</f>
        <v>2</v>
      </c>
      <c r="R88" s="4">
        <f ca="1">IF(E87="","",IF($G88="",R87,IF($N88=1,LOOKUP(R$9,$A$12:$A$111,$B$12:$B$111),IF(AND($I88=-1,S$9=$Q87),"",IF($I88=-1,S87,IF($I88=1,R87))))))</f>
        <v>2</v>
      </c>
      <c r="S88">
        <f ca="1">IF($E87="","",IF($G88="",S87,IF(AND($N88=1,S$9&gt;$B$9),"",IF(AND($N88=1,S$9&lt;=$B$9),LOOKUP(S$9,$A$12:$A$111,$B$12:$B$111),IF(AND($I88=-1,T$9=$Q87),"",IF($I88=-1,T87,IF(AND($I88=1,R$9=$Q87),$K88,IF($I88=1,S87,""))))))))</f>
        <v>3</v>
      </c>
      <c r="T88" t="str">
        <f ca="1">IF($E87="","",IF($G88="",T87,IF(AND($N88=1,T$9&gt;$B$9),"",IF(AND($N88=1,T$9&lt;=$B$9),LOOKUP(T$9,$A$12:$A$111,$B$12:$B$111),IF(AND($I88=-1,U$9=$Q87),"",IF($I88=-1,U87,IF(AND($I88=1,S$9=$Q87),$K88,IF($I88=1,T87,""))))))))</f>
        <v/>
      </c>
      <c r="U88" t="str">
        <f ca="1">IF($E87="","",IF($G88="",U87,IF(AND($N88=1,U$9&gt;$B$9),"",IF(AND($N88=1,U$9&lt;=$B$9),LOOKUP(U$9,$A$12:$A$111,$B$12:$B$111),IF(AND($I88=-1,V$9=$Q87),"",IF($I88=-1,V87,IF(AND($I88=1,T$9=$Q87),$K88,IF($I88=1,U87,""))))))))</f>
        <v/>
      </c>
      <c r="V88" t="str">
        <f ca="1">IF($E87="","",IF($G88="",V87,IF(AND($N88=1,V$9&gt;$B$9),"",IF(AND($N88=1,V$9&lt;=$B$9),LOOKUP(V$9,$A$12:$A$111,$B$12:$B$111),IF(AND($I88=-1,W$9=$Q87),"",IF($I88=-1,W87,IF(AND($I88=1,U$9=$Q87),$K88,IF($I88=1,V87,""))))))))</f>
        <v/>
      </c>
      <c r="W88" t="str">
        <f ca="1">IF($E87="","",IF($G88="",W87,IF(AND($N88=1,W$9&gt;$B$9),"",IF(AND($N88=1,W$9&lt;=$B$9),LOOKUP(W$9,$A$12:$A$111,$B$12:$B$111),IF(AND($I88=-1,X$9=$Q87),"",IF($I88=-1,X87,IF(AND($I88=1,V$9=$Q87),$K88,IF($I88=1,W87,""))))))))</f>
        <v/>
      </c>
      <c r="X88" t="str">
        <f ca="1">IF($E87="","",IF($G88="",X87,IF(AND($N88=1,X$9&gt;$B$9),"",IF(AND($N88=1,X$9&lt;=$B$9),LOOKUP(X$9,$A$12:$A$111,$B$12:$B$111),IF(AND($I88=-1,Y$9=$Q87),"",IF($I88=-1,Y87,IF(AND($I88=1,W$9=$Q87),$K88,IF($I88=1,X87,""))))))))</f>
        <v/>
      </c>
      <c r="Y88" t="str">
        <f ca="1">IF($E87="","",IF($G88="",Y87,IF(AND($N88=1,Y$9&gt;$B$9),"",IF(AND($N88=1,Y$9&lt;=$B$9),LOOKUP(Y$9,$A$12:$A$111,$B$12:$B$111),IF(AND($I88=-1,Z$9=$Q87),"",IF($I88=-1,Z87,IF(AND($I88=1,X$9=$Q87),$K88,IF($I88=1,Y87,""))))))))</f>
        <v/>
      </c>
      <c r="Z88" t="str">
        <f ca="1">IF($E87="","",IF($G88="",Z87,IF(AND($N88=1,Z$9&gt;$B$9),"",IF(AND($N88=1,Z$9&lt;=$B$9),LOOKUP(Z$9,$A$12:$A$111,$B$12:$B$111),IF(AND($I88=-1,AA$9=$Q87),"",IF($I88=-1,AA87,IF(AND($I88=1,Y$9=$Q87),$K88,IF($I88=1,Z87,""))))))))</f>
        <v/>
      </c>
      <c r="AA88" t="str">
        <f ca="1">IF($E87="","",IF($G88="",AA87,IF(AND($N88=1,AA$9&gt;$B$9),"",IF(AND($N88=1,AA$9&lt;=$B$9),LOOKUP(AA$9,$A$12:$A$111,$B$12:$B$111),IF(AND($I88=-1,AB$9=$Q87),"",IF($I88=-1,AB87,IF(AND($I88=1,Z$9=$Q87),$K88,IF($I88=1,AA87,""))))))))</f>
        <v/>
      </c>
      <c r="AB88" t="str">
        <f ca="1">IF($E87="","",IF($G88="",AB87,IF(AND($N88=1,AB$9&gt;$B$9),"",IF(AND($N88=1,AB$9&lt;=$B$9),LOOKUP(AB$9,$A$12:$A$111,$B$12:$B$111),IF(AND($I88=-1,AC$9=$Q87),"",IF($I88=-1,AC87,IF(AND($I88=1,AA$9=$Q87),$K88,IF($I88=1,AB87,""))))))))</f>
        <v/>
      </c>
      <c r="AC88" t="str">
        <f ca="1">IF($E87="","",IF($G88="",AC87,IF(AND($N88=1,AC$9&gt;$B$9),"",IF(AND($N88=1,AC$9&lt;=$B$9),LOOKUP(AC$9,$A$12:$A$111,$B$12:$B$111),IF(AND($I88=-1,AD$9=$Q87),"",IF($I88=-1,AD87,IF(AND($I88=1,AB$9=$Q87),$K88,IF($I88=1,AC87,""))))))))</f>
        <v/>
      </c>
      <c r="AD88" t="str">
        <f ca="1">IF($E87="","",IF($G88="",AD87,IF(AND($N88=1,AD$9&gt;$B$9),"",IF(AND($N88=1,AD$9&lt;=$B$9),LOOKUP(AD$9,$A$12:$A$111,$B$12:$B$111),IF(AND($I88=-1,AE$9=$Q87),"",IF($I88=-1,AE87,IF(AND($I88=1,AC$9=$Q87),$K88,IF($I88=1,AD87,""))))))))</f>
        <v/>
      </c>
      <c r="AE88" t="str">
        <f ca="1">IF($E87="","",IF($G88="",AE87,IF(AND($N88=1,AE$9&gt;$B$9),"",IF(AND($N88=1,AE$9&lt;=$B$9),LOOKUP(AE$9,$A$12:$A$111,$B$12:$B$111),IF(AND($I88=-1,AF$9=$Q87),"",IF($I88=-1,AF87,IF(AND($I88=1,AD$9=$Q87),$K88,IF($I88=1,AE87,""))))))))</f>
        <v/>
      </c>
      <c r="AF88" t="str">
        <f ca="1">IF($E87="","",IF($G88="",AF87,IF(AND($N88=1,AF$9&gt;$B$9),"",IF(AND($N88=1,AF$9&lt;=$B$9),LOOKUP(AF$9,$A$12:$A$111,$B$12:$B$111),IF(AND($I88=-1,AG$9=$Q87),"",IF($I88=-1,AG87,IF(AND($I88=1,AE$9=$Q87),$K88,IF($I88=1,AF87,""))))))))</f>
        <v/>
      </c>
      <c r="AG88" t="str">
        <f ca="1">IF($E87="","",IF($G88="",AG87,IF(AND($N88=1,AG$9&gt;$B$9),"",IF(AND($N88=1,AG$9&lt;=$B$9),LOOKUP(AG$9,$A$12:$A$111,$B$12:$B$111),IF(AND($I88=-1,AH$9=$Q87),"",IF($I88=-1,AH87,IF(AND($I88=1,AF$9=$Q87),$K88,IF($I88=1,AG87,""))))))))</f>
        <v/>
      </c>
      <c r="AH88" t="str">
        <f ca="1">IF($E87="","",IF($G88="",AH87,IF(AND($N88=1,AH$9&gt;$B$9),"",IF(AND($N88=1,AH$9&lt;=$B$9),LOOKUP(AH$9,$A$12:$A$111,$B$12:$B$111),IF(AND($I88=-1,AI$9=$Q87),"",IF($I88=-1,AI87,IF(AND($I88=1,AG$9=$Q87),$K88,IF($I88=1,AH87,""))))))))</f>
        <v/>
      </c>
      <c r="AI88" t="str">
        <f ca="1">IF($E87="","",IF($G88="",AI87,IF(AND($N88=1,AI$9&gt;$B$9),"",IF(AND($N88=1,AI$9&lt;=$B$9),LOOKUP(AI$9,$A$12:$A$111,$B$12:$B$111),IF(AND($I88=-1,AJ$9=$Q87),"",IF($I88=-1,AJ87,IF(AND($I88=1,AH$9=$Q87),$K88,IF($I88=1,AI87,""))))))))</f>
        <v/>
      </c>
      <c r="AJ88" t="str">
        <f ca="1">IF($E87="","",IF($G88="",AJ87,IF(AND($N88=1,AJ$9&gt;$B$9),"",IF(AND($N88=1,AJ$9&lt;=$B$9),LOOKUP(AJ$9,$A$12:$A$111,$B$12:$B$111),IF(AND($I88=-1,AK$9=$Q87),"",IF($I88=-1,AK87,IF(AND($I88=1,AI$9=$Q87),$K88,IF($I88=1,AJ87,""))))))))</f>
        <v/>
      </c>
      <c r="AK88" t="str">
        <f ca="1">IF($E87="","",IF($G88="",AK87,IF(AND($N88=1,AK$9&gt;$B$9),"",IF(AND($N88=1,AK$9&lt;=$B$9),LOOKUP(AK$9,$A$12:$A$111,$B$12:$B$111),IF(AND($I88=-1,AL$9=$Q87),"",IF($I88=-1,AL87,IF(AND($I88=1,AJ$9=$Q87),$K88,IF($I88=1,AK87,""))))))))</f>
        <v/>
      </c>
      <c r="AL88" t="str">
        <f ca="1">IF($E87="","",IF($G88="",AL87,IF(AND($N88=1,AL$9&gt;$B$9),"",IF(AND($N88=1,AL$9&lt;=$B$9),LOOKUP(AL$9,$A$12:$A$111,$B$12:$B$111),IF(AND($I88=-1,AM$9=$Q87),"",IF($I88=-1,AM87,IF(AND($I88=1,AK$9=$Q87),$K88,IF($I88=1,AL87,""))))))))</f>
        <v/>
      </c>
      <c r="AM88" t="str">
        <f ca="1">IF($E87="","",IF($G88="",AM87,IF(AND($N88=1,AM$9&gt;$B$9),"",IF(AND($N88=1,AM$9&lt;=$B$9),LOOKUP(AM$9,$A$12:$A$111,$B$12:$B$111),IF(AND($I88=-1,AN$9=$Q87),"",IF($I88=-1,AN87,IF(AND($I88=1,AL$9=$Q87),$K88,IF($I88=1,AM87,""))))))))</f>
        <v/>
      </c>
      <c r="AN88" t="str">
        <f ca="1">IF($E87="","",IF($G88="",AN87,IF(AND($N88=1,AN$9&gt;$B$9),"",IF(AND($N88=1,AN$9&lt;=$B$9),LOOKUP(AN$9,$A$12:$A$111,$B$12:$B$111),IF(AND($I88=-1,AO$9=$Q87),"",IF($I88=-1,AO87,IF(AND($I88=1,AM$9=$Q87),$K88,IF($I88=1,AN87,""))))))))</f>
        <v/>
      </c>
      <c r="AO88" t="str">
        <f ca="1">IF($E87="","",IF($G88="",AO87,IF(AND($N88=1,AO$9&gt;$B$9),"",IF(AND($N88=1,AO$9&lt;=$B$9),LOOKUP(AO$9,$A$12:$A$111,$B$12:$B$111),IF(AND($I88=-1,AP$9=$Q87),"",IF($I88=-1,AP87,IF(AND($I88=1,AN$9=$Q87),$K88,IF($I88=1,AO87,""))))))))</f>
        <v/>
      </c>
      <c r="AP88" t="str">
        <f ca="1">IF($E87="","",IF($G88="",AP87,IF(AND($N88=1,AP$9&gt;$B$9),"",IF(AND($N88=1,AP$9&lt;=$B$9),LOOKUP(AP$9,$A$12:$A$111,$B$12:$B$111),IF(AND($I88=-1,AQ$9=$Q87),"",IF($I88=-1,AQ87,IF(AND($I88=1,AO$9=$Q87),$K88,IF($I88=1,AP87,""))))))))</f>
        <v/>
      </c>
      <c r="AQ88" t="str">
        <f ca="1">IF($E87="","",IF($G88="",AQ87,IF(AND($N88=1,AQ$9&gt;$B$9),"",IF(AND($N88=1,AQ$9&lt;=$B$9),LOOKUP(AQ$9,$A$12:$A$111,$B$12:$B$111),IF(AND($I88=-1,AR$9=$Q87),"",IF($I88=-1,AR87,IF(AND($I88=1,AP$9=$Q87),$K88,IF($I88=1,AQ87,""))))))))</f>
        <v/>
      </c>
      <c r="AR88" t="str">
        <f ca="1">IF($E87="","",IF($G88="",AR87,IF(AND($N88=1,AR$9&gt;$B$9),"",IF(AND($N88=1,AR$9&lt;=$B$9),LOOKUP(AR$9,$A$12:$A$111,$B$12:$B$111),IF(AND($I88=-1,AS$9=$Q87),"",IF($I88=-1,AS87,IF(AND($I88=1,AQ$9=$Q87),$K88,IF($I88=1,AR87,""))))))))</f>
        <v/>
      </c>
      <c r="AS88" t="str">
        <f ca="1">IF($E87="","",IF($G88="",AS87,IF(AND($N88=1,AS$9&gt;$B$9),"",IF(AND($N88=1,AS$9&lt;=$B$9),LOOKUP(AS$9,$A$12:$A$111,$B$12:$B$111),IF(AND($I88=-1,AT$9=$Q87),"",IF($I88=-1,AT87,IF(AND($I88=1,AR$9=$Q87),$K88,IF($I88=1,AS87,""))))))))</f>
        <v/>
      </c>
      <c r="AT88" t="str">
        <f ca="1">IF($E87="","",IF($G88="",AT87,IF(AND($N88=1,AT$9&gt;$B$9),"",IF(AND($N88=1,AT$9&lt;=$B$9),LOOKUP(AT$9,$A$12:$A$111,$B$12:$B$111),IF(AND($I88=-1,AU$9=$Q87),"",IF($I88=-1,AU87,IF(AND($I88=1,AS$9=$Q87),$K88,IF($I88=1,AT87,""))))))))</f>
        <v/>
      </c>
      <c r="AU88" t="str">
        <f ca="1">IF($E87="","",IF($G88="",AU87,IF(AND($N88=1,AU$9&gt;$B$9),"",IF(AND($N88=1,AU$9&lt;=$B$9),LOOKUP(AU$9,$A$12:$A$111,$B$12:$B$111),IF(AND($I88=-1,AV$9=$Q87),"",IF($I88=-1,AV87,IF(AND($I88=1,AT$9=$Q87),$K88,IF($I88=1,AU87,""))))))))</f>
        <v/>
      </c>
      <c r="AV88" t="str">
        <f ca="1">IF($E87="","",IF($G88="",AV87,IF(AND($N88=1,AV$9&gt;$B$9),"",IF(AND($N88=1,AV$9&lt;=$B$9),LOOKUP(AV$9,$A$12:$A$111,$B$12:$B$111),IF(AND($I88=-1,AW$9=$Q87),"",IF($I88=-1,AW87,IF(AND($I88=1,AU$9=$Q87),$K88,IF($I88=1,AV87,""))))))))</f>
        <v/>
      </c>
      <c r="AW88" t="str">
        <f ca="1">IF($E87="","",IF($G88="",AW87,IF(AND($N88=1,AW$9&gt;$B$9),"",IF(AND($N88=1,AW$9&lt;=$B$9),LOOKUP(AW$9,$A$12:$A$111,$B$12:$B$111),IF(AND($I88=-1,AX$9=$Q87),"",IF($I88=-1,AX87,IF(AND($I88=1,AV$9=$Q87),$K88,IF($I88=1,AW87,""))))))))</f>
        <v/>
      </c>
      <c r="AX88" t="str">
        <f ca="1">IF($E87="","",IF($G88="",AX87,IF(AND($N88=1,AX$9&gt;$B$9),"",IF(AND($N88=1,AX$9&lt;=$B$9),LOOKUP(AX$9,$A$12:$A$111,$B$12:$B$111),IF(AND($I88=-1,AY$9=$Q87),"",IF($I88=-1,AY87,IF(AND($I88=1,AW$9=$Q87),$K88,IF($I88=1,AX87,""))))))))</f>
        <v/>
      </c>
      <c r="AY88" t="str">
        <f ca="1">IF($E87="","",IF($G88="",AY87,IF(AND($N88=1,AY$9&gt;$B$9),"",IF(AND($N88=1,AY$9&lt;=$B$9),LOOKUP(AY$9,$A$12:$A$111,$B$12:$B$111),IF(AND($I88=-1,AZ$9=$Q87),"",IF($I88=-1,AZ87,IF(AND($I88=1,AX$9=$Q87),$K88,IF($I88=1,AY87,""))))))))</f>
        <v/>
      </c>
      <c r="AZ88" t="str">
        <f ca="1">IF($E87="","",IF($G88="",AZ87,IF(AND($N88=1,AZ$9&gt;$B$9),"",IF(AND($N88=1,AZ$9&lt;=$B$9),LOOKUP(AZ$9,$A$12:$A$111,$B$12:$B$111),IF(AND($I88=-1,BA$9=$Q87),"",IF($I88=-1,BA87,IF(AND($I88=1,AY$9=$Q87),$K88,IF($I88=1,AZ87,""))))))))</f>
        <v/>
      </c>
      <c r="BA88" t="str">
        <f ca="1">IF($E87="","",IF($G88="",BA87,IF(AND($N88=1,BA$9&gt;$B$9),"",IF(AND($N88=1,BA$9&lt;=$B$9),LOOKUP(BA$9,$A$12:$A$111,$B$12:$B$111),IF(AND($I88=-1,BB$9=$Q87),"",IF($I88=-1,BB87,IF(AND($I88=1,AZ$9=$Q87),$K88,IF($I88=1,BA87,""))))))))</f>
        <v/>
      </c>
      <c r="BB88" t="str">
        <f ca="1">IF($E87="","",IF($G88="",BB87,IF(AND($N88=1,BB$9&gt;$B$9),"",IF(AND($N88=1,BB$9&lt;=$B$9),LOOKUP(BB$9,$A$12:$A$111,$B$12:$B$111),IF(AND($I88=-1,BC$9=$Q87),"",IF($I88=-1,BC87,IF(AND($I88=1,BA$9=$Q87),$K88,IF($I88=1,BB87,""))))))))</f>
        <v/>
      </c>
      <c r="BC88" t="str">
        <f ca="1">IF($E87="","",IF($G88="",BC87,IF(AND($N88=1,BC$9&gt;$B$9),"",IF(AND($N88=1,BC$9&lt;=$B$9),LOOKUP(BC$9,$A$12:$A$111,$B$12:$B$111),IF(AND($I88=-1,BD$9=$Q87),"",IF($I88=-1,BD87,IF(AND($I88=1,BB$9=$Q87),$K88,IF($I88=1,BC87,""))))))))</f>
        <v/>
      </c>
      <c r="BD88" t="str">
        <f ca="1">IF($E87="","",IF($G88="",BD87,IF(AND($N88=1,BD$9&gt;$B$9),"",IF(AND($N88=1,BD$9&lt;=$B$9),LOOKUP(BD$9,$A$12:$A$111,$B$12:$B$111),IF(AND($I88=-1,BE$9=$Q87),"",IF($I88=-1,BE87,IF(AND($I88=1,BC$9=$Q87),$K88,IF($I88=1,BD87,""))))))))</f>
        <v/>
      </c>
      <c r="BE88" t="str">
        <f ca="1">IF($E87="","",IF($G88="",BE87,IF(AND($N88=1,BE$9&gt;$B$9),"",IF(AND($N88=1,BE$9&lt;=$B$9),LOOKUP(BE$9,$A$12:$A$111,$B$12:$B$111),IF(AND($I88=-1,BF$9=$Q87),"",IF($I88=-1,BF87,IF(AND($I88=1,BD$9=$Q87),$K88,IF($I88=1,BE87,""))))))))</f>
        <v/>
      </c>
      <c r="BF88" t="str">
        <f ca="1">IF($E87="","",IF($G88="",BF87,IF(AND($N88=1,BF$9&gt;$B$9),"",IF(AND($N88=1,BF$9&lt;=$B$9),LOOKUP(BF$9,$A$12:$A$111,$B$12:$B$111),IF(AND($I88=-1,BG$9=$Q87),"",IF($I88=-1,BG87,IF(AND($I88=1,BE$9=$Q87),$K88,IF($I88=1,BF87,""))))))))</f>
        <v/>
      </c>
      <c r="BG88" t="str">
        <f ca="1">IF($E87="","",IF($G88="",BG87,IF(AND($N88=1,BG$9&gt;$B$9),"",IF(AND($N88=1,BG$9&lt;=$B$9),LOOKUP(BG$9,$A$12:$A$111,$B$12:$B$111),IF(AND($I88=-1,BH$9=$Q87),"",IF($I88=-1,BH87,IF(AND($I88=1,BF$9=$Q87),$K88,IF($I88=1,BG87,""))))))))</f>
        <v/>
      </c>
      <c r="BH88" t="str">
        <f ca="1">IF($E87="","",IF($G88="",BH87,IF(AND($N88=1,BH$9&gt;$B$9),"",IF(AND($N88=1,BH$9&lt;=$B$9),LOOKUP(BH$9,$A$12:$A$111,$B$12:$B$111),IF(AND($I88=-1,BI$9=$Q87),"",IF($I88=-1,BI87,IF(AND($I88=1,BG$9=$Q87),$K88,IF($I88=1,BH87,""))))))))</f>
        <v/>
      </c>
      <c r="BI88" t="str">
        <f ca="1">IF($E87="","",IF($G88="",BI87,IF(AND($N88=1,BI$9&gt;$B$9),"",IF(AND($N88=1,BI$9&lt;=$B$9),LOOKUP(BI$9,$A$12:$A$111,$B$12:$B$111),IF(AND($I88=-1,BJ$9=$Q87),"",IF($I88=-1,BJ87,IF(AND($I88=1,BH$9=$Q87),$K88,IF($I88=1,BI87,""))))))))</f>
        <v/>
      </c>
      <c r="BJ88" t="str">
        <f ca="1">IF($E87="","",IF($G88="",BJ87,IF(AND($N88=1,BJ$9&gt;$B$9),"",IF(AND($N88=1,BJ$9&lt;=$B$9),LOOKUP(BJ$9,$A$12:$A$111,$B$12:$B$111),IF(AND($I88=-1,BK$9=$Q87),"",IF($I88=-1,BK87,IF(AND($I88=1,BI$9=$Q87),$K88,IF($I88=1,BJ87,""))))))))</f>
        <v/>
      </c>
      <c r="BK88" t="str">
        <f ca="1">IF($E87="","",IF($G88="",BK87,IF(AND($N88=1,BK$9&gt;$B$9),"",IF(AND($N88=1,BK$9&lt;=$B$9),LOOKUP(BK$9,$A$12:$A$111,$B$12:$B$111),IF(AND($I88=-1,BL$9=$Q87),"",IF($I88=-1,BL87,IF(AND($I88=1,BJ$9=$Q87),$K88,IF($I88=1,BK87,""))))))))</f>
        <v/>
      </c>
      <c r="BL88" t="str">
        <f ca="1">IF($E87="","",IF($G88="",BL87,IF(AND($N88=1,BL$9&gt;$B$9),"",IF(AND($N88=1,BL$9&lt;=$B$9),LOOKUP(BL$9,$A$12:$A$111,$B$12:$B$111),IF(AND($I88=-1,BM$9=$Q87),"",IF($I88=-1,BM87,IF(AND($I88=1,BK$9=$Q87),$K88,IF($I88=1,BL87,""))))))))</f>
        <v/>
      </c>
      <c r="BM88" t="str">
        <f ca="1">IF($E87="","",IF($G88="",BM87,IF(AND($N88=1,BM$9&gt;$B$9),"",IF(AND($N88=1,BM$9&lt;=$B$9),LOOKUP(BM$9,$A$12:$A$111,$B$12:$B$111),IF(AND($I88=-1,BN$9=$Q87),"",IF($I88=-1,BN87,IF(AND($I88=1,BL$9=$Q87),$K88,IF($I88=1,BM87,""))))))))</f>
        <v/>
      </c>
      <c r="BN88" t="str">
        <f ca="1">IF($E87="","",IF($G88="",BN87,IF(AND($N88=1,BN$9&gt;$B$9),"",IF(AND($N88=1,BN$9&lt;=$B$9),LOOKUP(BN$9,$A$12:$A$111,$B$12:$B$111),IF(AND($I88=-1,BO$9=$Q87),"",IF($I88=-1,BO87,IF(AND($I88=1,BM$9=$Q87),$K88,IF($I88=1,BN87,""))))))))</f>
        <v/>
      </c>
      <c r="BO88">
        <f ca="1">IF($E87="","",IF($G88="",BO87,IF(AND($N88=1,BO$9&gt;$B$9),"",IF(AND($N88=1,BO$9&lt;=$B$9),LOOKUP(BO$9,$A$12:$A$111,$B$12:$B$111),IF(AND($I88=-1,BP$9=$Q87),"",IF($I88=-1,BP87,IF(AND($I88=1,BN$9=$Q87),$K88,IF($I88=1,BO87,""))))))))</f>
        <v>0</v>
      </c>
    </row>
    <row r="89" spans="4:67" x14ac:dyDescent="0.25">
      <c r="D89" s="4">
        <v>79</v>
      </c>
      <c r="E89" s="1">
        <f t="shared" ca="1" si="7"/>
        <v>33</v>
      </c>
      <c r="G89" t="str">
        <f ca="1">IF(E88="","",IF($B$3=Refs!$B$17,RevLab!F89,IF(AND(B$3="Last",H88="Zero"),G88,IF(B$3="Last",H88,IF(B$3="2nd last","",IF(AND(B$3="Opposite",H88="Zero"),G88,IF(AND(B$3="Opposite",H88="Red"),"Black",IF(AND(B$3="Opposite",H88="Black"),"Red",IF(AND(B$3="Opposite",H88="Odd"),"Even",IF(AND(B$3="Opposite",H88="Even"),"Odd",IF(AND(B$3="Opposite",H88="High"),"Low",IF(AND(B$3="Opposite",H88="Low"),"High",IF(COUNTIF(Refs!$E$5:$I$6,B$3)=1,RevLab!B$3,"")))))))))))))</f>
        <v>Low</v>
      </c>
      <c r="H89" t="str">
        <f ca="1">IF(E89="","",IF(B$2="Red/Black",LOOKUP(E89,Refs!D:D,Refs!F:F),IF(B$2="High/Low",LOOKUP(E89,Refs!D:D,Refs!H:H),IF(B$2="Odd/Even",LOOKUP(E89,Refs!D:D,Refs!J:J),""))))</f>
        <v>High</v>
      </c>
      <c r="I89">
        <f t="shared" ca="1" si="8"/>
        <v>-1</v>
      </c>
      <c r="J89">
        <f ca="1">IF(E88="","",IF(G89="","",IF(AND(Q88&gt;1,O88+P88&gt;=$B$4),$B$4,IF(Q88=1,O88,O88+P88))))</f>
        <v>5</v>
      </c>
      <c r="K89">
        <f t="shared" ca="1" si="9"/>
        <v>-5</v>
      </c>
      <c r="L89">
        <f t="shared" ca="1" si="10"/>
        <v>-96</v>
      </c>
      <c r="M89">
        <f t="shared" ca="1" si="11"/>
        <v>14</v>
      </c>
      <c r="N89">
        <f ca="1">IF(E88="","",IF(OR(AND($A$6="Yes",$M89&gt;$M88),AND($A$8="Yes",$O88+$P88&gt;=$B$4),AND($Q88&lt;=2,$I89=-1)),1,0))</f>
        <v>1</v>
      </c>
      <c r="O89">
        <f ca="1">IF(E89="","",R89)</f>
        <v>1</v>
      </c>
      <c r="P89">
        <f ca="1">IF(E89="","",MAX(R89:DM89))</f>
        <v>4</v>
      </c>
      <c r="Q89" s="2">
        <f ca="1">IF(E89="","",COUNTIF(R89:DM89,"&gt;0"))</f>
        <v>4</v>
      </c>
      <c r="R89" s="4">
        <f ca="1">IF(E88="","",IF($G89="",R88,IF($N89=1,LOOKUP(R$9,$A$12:$A$111,$B$12:$B$111),IF(AND($I89=-1,S$9=$Q88),"",IF($I89=-1,S88,IF($I89=1,R88))))))</f>
        <v>1</v>
      </c>
      <c r="S89">
        <f ca="1">IF($E88="","",IF($G89="",S88,IF(AND($N89=1,S$9&gt;$B$9),"",IF(AND($N89=1,S$9&lt;=$B$9),LOOKUP(S$9,$A$12:$A$111,$B$12:$B$111),IF(AND($I89=-1,T$9=$Q88),"",IF($I89=-1,T88,IF(AND($I89=1,R$9=$Q88),$K89,IF($I89=1,S88,""))))))))</f>
        <v>2</v>
      </c>
      <c r="T89">
        <f ca="1">IF($E88="","",IF($G89="",T88,IF(AND($N89=1,T$9&gt;$B$9),"",IF(AND($N89=1,T$9&lt;=$B$9),LOOKUP(T$9,$A$12:$A$111,$B$12:$B$111),IF(AND($I89=-1,U$9=$Q88),"",IF($I89=-1,U88,IF(AND($I89=1,S$9=$Q88),$K89,IF($I89=1,T88,""))))))))</f>
        <v>3</v>
      </c>
      <c r="U89">
        <f ca="1">IF($E88="","",IF($G89="",U88,IF(AND($N89=1,U$9&gt;$B$9),"",IF(AND($N89=1,U$9&lt;=$B$9),LOOKUP(U$9,$A$12:$A$111,$B$12:$B$111),IF(AND($I89=-1,V$9=$Q88),"",IF($I89=-1,V88,IF(AND($I89=1,T$9=$Q88),$K89,IF($I89=1,U88,""))))))))</f>
        <v>4</v>
      </c>
      <c r="V89" t="str">
        <f ca="1">IF($E88="","",IF($G89="",V88,IF(AND($N89=1,V$9&gt;$B$9),"",IF(AND($N89=1,V$9&lt;=$B$9),LOOKUP(V$9,$A$12:$A$111,$B$12:$B$111),IF(AND($I89=-1,W$9=$Q88),"",IF($I89=-1,W88,IF(AND($I89=1,U$9=$Q88),$K89,IF($I89=1,V88,""))))))))</f>
        <v/>
      </c>
      <c r="W89" t="str">
        <f ca="1">IF($E88="","",IF($G89="",W88,IF(AND($N89=1,W$9&gt;$B$9),"",IF(AND($N89=1,W$9&lt;=$B$9),LOOKUP(W$9,$A$12:$A$111,$B$12:$B$111),IF(AND($I89=-1,X$9=$Q88),"",IF($I89=-1,X88,IF(AND($I89=1,V$9=$Q88),$K89,IF($I89=1,W88,""))))))))</f>
        <v/>
      </c>
      <c r="X89" t="str">
        <f ca="1">IF($E88="","",IF($G89="",X88,IF(AND($N89=1,X$9&gt;$B$9),"",IF(AND($N89=1,X$9&lt;=$B$9),LOOKUP(X$9,$A$12:$A$111,$B$12:$B$111),IF(AND($I89=-1,Y$9=$Q88),"",IF($I89=-1,Y88,IF(AND($I89=1,W$9=$Q88),$K89,IF($I89=1,X88,""))))))))</f>
        <v/>
      </c>
      <c r="Y89" t="str">
        <f ca="1">IF($E88="","",IF($G89="",Y88,IF(AND($N89=1,Y$9&gt;$B$9),"",IF(AND($N89=1,Y$9&lt;=$B$9),LOOKUP(Y$9,$A$12:$A$111,$B$12:$B$111),IF(AND($I89=-1,Z$9=$Q88),"",IF($I89=-1,Z88,IF(AND($I89=1,X$9=$Q88),$K89,IF($I89=1,Y88,""))))))))</f>
        <v/>
      </c>
      <c r="Z89" t="str">
        <f ca="1">IF($E88="","",IF($G89="",Z88,IF(AND($N89=1,Z$9&gt;$B$9),"",IF(AND($N89=1,Z$9&lt;=$B$9),LOOKUP(Z$9,$A$12:$A$111,$B$12:$B$111),IF(AND($I89=-1,AA$9=$Q88),"",IF($I89=-1,AA88,IF(AND($I89=1,Y$9=$Q88),$K89,IF($I89=1,Z88,""))))))))</f>
        <v/>
      </c>
      <c r="AA89" t="str">
        <f ca="1">IF($E88="","",IF($G89="",AA88,IF(AND($N89=1,AA$9&gt;$B$9),"",IF(AND($N89=1,AA$9&lt;=$B$9),LOOKUP(AA$9,$A$12:$A$111,$B$12:$B$111),IF(AND($I89=-1,AB$9=$Q88),"",IF($I89=-1,AB88,IF(AND($I89=1,Z$9=$Q88),$K89,IF($I89=1,AA88,""))))))))</f>
        <v/>
      </c>
      <c r="AB89" t="str">
        <f ca="1">IF($E88="","",IF($G89="",AB88,IF(AND($N89=1,AB$9&gt;$B$9),"",IF(AND($N89=1,AB$9&lt;=$B$9),LOOKUP(AB$9,$A$12:$A$111,$B$12:$B$111),IF(AND($I89=-1,AC$9=$Q88),"",IF($I89=-1,AC88,IF(AND($I89=1,AA$9=$Q88),$K89,IF($I89=1,AB88,""))))))))</f>
        <v/>
      </c>
      <c r="AC89" t="str">
        <f ca="1">IF($E88="","",IF($G89="",AC88,IF(AND($N89=1,AC$9&gt;$B$9),"",IF(AND($N89=1,AC$9&lt;=$B$9),LOOKUP(AC$9,$A$12:$A$111,$B$12:$B$111),IF(AND($I89=-1,AD$9=$Q88),"",IF($I89=-1,AD88,IF(AND($I89=1,AB$9=$Q88),$K89,IF($I89=1,AC88,""))))))))</f>
        <v/>
      </c>
      <c r="AD89" t="str">
        <f ca="1">IF($E88="","",IF($G89="",AD88,IF(AND($N89=1,AD$9&gt;$B$9),"",IF(AND($N89=1,AD$9&lt;=$B$9),LOOKUP(AD$9,$A$12:$A$111,$B$12:$B$111),IF(AND($I89=-1,AE$9=$Q88),"",IF($I89=-1,AE88,IF(AND($I89=1,AC$9=$Q88),$K89,IF($I89=1,AD88,""))))))))</f>
        <v/>
      </c>
      <c r="AE89" t="str">
        <f ca="1">IF($E88="","",IF($G89="",AE88,IF(AND($N89=1,AE$9&gt;$B$9),"",IF(AND($N89=1,AE$9&lt;=$B$9),LOOKUP(AE$9,$A$12:$A$111,$B$12:$B$111),IF(AND($I89=-1,AF$9=$Q88),"",IF($I89=-1,AF88,IF(AND($I89=1,AD$9=$Q88),$K89,IF($I89=1,AE88,""))))))))</f>
        <v/>
      </c>
      <c r="AF89" t="str">
        <f ca="1">IF($E88="","",IF($G89="",AF88,IF(AND($N89=1,AF$9&gt;$B$9),"",IF(AND($N89=1,AF$9&lt;=$B$9),LOOKUP(AF$9,$A$12:$A$111,$B$12:$B$111),IF(AND($I89=-1,AG$9=$Q88),"",IF($I89=-1,AG88,IF(AND($I89=1,AE$9=$Q88),$K89,IF($I89=1,AF88,""))))))))</f>
        <v/>
      </c>
      <c r="AG89" t="str">
        <f ca="1">IF($E88="","",IF($G89="",AG88,IF(AND($N89=1,AG$9&gt;$B$9),"",IF(AND($N89=1,AG$9&lt;=$B$9),LOOKUP(AG$9,$A$12:$A$111,$B$12:$B$111),IF(AND($I89=-1,AH$9=$Q88),"",IF($I89=-1,AH88,IF(AND($I89=1,AF$9=$Q88),$K89,IF($I89=1,AG88,""))))))))</f>
        <v/>
      </c>
      <c r="AH89" t="str">
        <f ca="1">IF($E88="","",IF($G89="",AH88,IF(AND($N89=1,AH$9&gt;$B$9),"",IF(AND($N89=1,AH$9&lt;=$B$9),LOOKUP(AH$9,$A$12:$A$111,$B$12:$B$111),IF(AND($I89=-1,AI$9=$Q88),"",IF($I89=-1,AI88,IF(AND($I89=1,AG$9=$Q88),$K89,IF($I89=1,AH88,""))))))))</f>
        <v/>
      </c>
      <c r="AI89" t="str">
        <f ca="1">IF($E88="","",IF($G89="",AI88,IF(AND($N89=1,AI$9&gt;$B$9),"",IF(AND($N89=1,AI$9&lt;=$B$9),LOOKUP(AI$9,$A$12:$A$111,$B$12:$B$111),IF(AND($I89=-1,AJ$9=$Q88),"",IF($I89=-1,AJ88,IF(AND($I89=1,AH$9=$Q88),$K89,IF($I89=1,AI88,""))))))))</f>
        <v/>
      </c>
      <c r="AJ89" t="str">
        <f ca="1">IF($E88="","",IF($G89="",AJ88,IF(AND($N89=1,AJ$9&gt;$B$9),"",IF(AND($N89=1,AJ$9&lt;=$B$9),LOOKUP(AJ$9,$A$12:$A$111,$B$12:$B$111),IF(AND($I89=-1,AK$9=$Q88),"",IF($I89=-1,AK88,IF(AND($I89=1,AI$9=$Q88),$K89,IF($I89=1,AJ88,""))))))))</f>
        <v/>
      </c>
      <c r="AK89" t="str">
        <f ca="1">IF($E88="","",IF($G89="",AK88,IF(AND($N89=1,AK$9&gt;$B$9),"",IF(AND($N89=1,AK$9&lt;=$B$9),LOOKUP(AK$9,$A$12:$A$111,$B$12:$B$111),IF(AND($I89=-1,AL$9=$Q88),"",IF($I89=-1,AL88,IF(AND($I89=1,AJ$9=$Q88),$K89,IF($I89=1,AK88,""))))))))</f>
        <v/>
      </c>
      <c r="AL89" t="str">
        <f ca="1">IF($E88="","",IF($G89="",AL88,IF(AND($N89=1,AL$9&gt;$B$9),"",IF(AND($N89=1,AL$9&lt;=$B$9),LOOKUP(AL$9,$A$12:$A$111,$B$12:$B$111),IF(AND($I89=-1,AM$9=$Q88),"",IF($I89=-1,AM88,IF(AND($I89=1,AK$9=$Q88),$K89,IF($I89=1,AL88,""))))))))</f>
        <v/>
      </c>
      <c r="AM89" t="str">
        <f ca="1">IF($E88="","",IF($G89="",AM88,IF(AND($N89=1,AM$9&gt;$B$9),"",IF(AND($N89=1,AM$9&lt;=$B$9),LOOKUP(AM$9,$A$12:$A$111,$B$12:$B$111),IF(AND($I89=-1,AN$9=$Q88),"",IF($I89=-1,AN88,IF(AND($I89=1,AL$9=$Q88),$K89,IF($I89=1,AM88,""))))))))</f>
        <v/>
      </c>
      <c r="AN89" t="str">
        <f ca="1">IF($E88="","",IF($G89="",AN88,IF(AND($N89=1,AN$9&gt;$B$9),"",IF(AND($N89=1,AN$9&lt;=$B$9),LOOKUP(AN$9,$A$12:$A$111,$B$12:$B$111),IF(AND($I89=-1,AO$9=$Q88),"",IF($I89=-1,AO88,IF(AND($I89=1,AM$9=$Q88),$K89,IF($I89=1,AN88,""))))))))</f>
        <v/>
      </c>
      <c r="AO89" t="str">
        <f ca="1">IF($E88="","",IF($G89="",AO88,IF(AND($N89=1,AO$9&gt;$B$9),"",IF(AND($N89=1,AO$9&lt;=$B$9),LOOKUP(AO$9,$A$12:$A$111,$B$12:$B$111),IF(AND($I89=-1,AP$9=$Q88),"",IF($I89=-1,AP88,IF(AND($I89=1,AN$9=$Q88),$K89,IF($I89=1,AO88,""))))))))</f>
        <v/>
      </c>
      <c r="AP89" t="str">
        <f ca="1">IF($E88="","",IF($G89="",AP88,IF(AND($N89=1,AP$9&gt;$B$9),"",IF(AND($N89=1,AP$9&lt;=$B$9),LOOKUP(AP$9,$A$12:$A$111,$B$12:$B$111),IF(AND($I89=-1,AQ$9=$Q88),"",IF($I89=-1,AQ88,IF(AND($I89=1,AO$9=$Q88),$K89,IF($I89=1,AP88,""))))))))</f>
        <v/>
      </c>
      <c r="AQ89" t="str">
        <f ca="1">IF($E88="","",IF($G89="",AQ88,IF(AND($N89=1,AQ$9&gt;$B$9),"",IF(AND($N89=1,AQ$9&lt;=$B$9),LOOKUP(AQ$9,$A$12:$A$111,$B$12:$B$111),IF(AND($I89=-1,AR$9=$Q88),"",IF($I89=-1,AR88,IF(AND($I89=1,AP$9=$Q88),$K89,IF($I89=1,AQ88,""))))))))</f>
        <v/>
      </c>
      <c r="AR89" t="str">
        <f ca="1">IF($E88="","",IF($G89="",AR88,IF(AND($N89=1,AR$9&gt;$B$9),"",IF(AND($N89=1,AR$9&lt;=$B$9),LOOKUP(AR$9,$A$12:$A$111,$B$12:$B$111),IF(AND($I89=-1,AS$9=$Q88),"",IF($I89=-1,AS88,IF(AND($I89=1,AQ$9=$Q88),$K89,IF($I89=1,AR88,""))))))))</f>
        <v/>
      </c>
      <c r="AS89" t="str">
        <f ca="1">IF($E88="","",IF($G89="",AS88,IF(AND($N89=1,AS$9&gt;$B$9),"",IF(AND($N89=1,AS$9&lt;=$B$9),LOOKUP(AS$9,$A$12:$A$111,$B$12:$B$111),IF(AND($I89=-1,AT$9=$Q88),"",IF($I89=-1,AT88,IF(AND($I89=1,AR$9=$Q88),$K89,IF($I89=1,AS88,""))))))))</f>
        <v/>
      </c>
      <c r="AT89" t="str">
        <f ca="1">IF($E88="","",IF($G89="",AT88,IF(AND($N89=1,AT$9&gt;$B$9),"",IF(AND($N89=1,AT$9&lt;=$B$9),LOOKUP(AT$9,$A$12:$A$111,$B$12:$B$111),IF(AND($I89=-1,AU$9=$Q88),"",IF($I89=-1,AU88,IF(AND($I89=1,AS$9=$Q88),$K89,IF($I89=1,AT88,""))))))))</f>
        <v/>
      </c>
      <c r="AU89" t="str">
        <f ca="1">IF($E88="","",IF($G89="",AU88,IF(AND($N89=1,AU$9&gt;$B$9),"",IF(AND($N89=1,AU$9&lt;=$B$9),LOOKUP(AU$9,$A$12:$A$111,$B$12:$B$111),IF(AND($I89=-1,AV$9=$Q88),"",IF($I89=-1,AV88,IF(AND($I89=1,AT$9=$Q88),$K89,IF($I89=1,AU88,""))))))))</f>
        <v/>
      </c>
      <c r="AV89" t="str">
        <f ca="1">IF($E88="","",IF($G89="",AV88,IF(AND($N89=1,AV$9&gt;$B$9),"",IF(AND($N89=1,AV$9&lt;=$B$9),LOOKUP(AV$9,$A$12:$A$111,$B$12:$B$111),IF(AND($I89=-1,AW$9=$Q88),"",IF($I89=-1,AW88,IF(AND($I89=1,AU$9=$Q88),$K89,IF($I89=1,AV88,""))))))))</f>
        <v/>
      </c>
      <c r="AW89" t="str">
        <f ca="1">IF($E88="","",IF($G89="",AW88,IF(AND($N89=1,AW$9&gt;$B$9),"",IF(AND($N89=1,AW$9&lt;=$B$9),LOOKUP(AW$9,$A$12:$A$111,$B$12:$B$111),IF(AND($I89=-1,AX$9=$Q88),"",IF($I89=-1,AX88,IF(AND($I89=1,AV$9=$Q88),$K89,IF($I89=1,AW88,""))))))))</f>
        <v/>
      </c>
      <c r="AX89" t="str">
        <f ca="1">IF($E88="","",IF($G89="",AX88,IF(AND($N89=1,AX$9&gt;$B$9),"",IF(AND($N89=1,AX$9&lt;=$B$9),LOOKUP(AX$9,$A$12:$A$111,$B$12:$B$111),IF(AND($I89=-1,AY$9=$Q88),"",IF($I89=-1,AY88,IF(AND($I89=1,AW$9=$Q88),$K89,IF($I89=1,AX88,""))))))))</f>
        <v/>
      </c>
      <c r="AY89" t="str">
        <f ca="1">IF($E88="","",IF($G89="",AY88,IF(AND($N89=1,AY$9&gt;$B$9),"",IF(AND($N89=1,AY$9&lt;=$B$9),LOOKUP(AY$9,$A$12:$A$111,$B$12:$B$111),IF(AND($I89=-1,AZ$9=$Q88),"",IF($I89=-1,AZ88,IF(AND($I89=1,AX$9=$Q88),$K89,IF($I89=1,AY88,""))))))))</f>
        <v/>
      </c>
      <c r="AZ89" t="str">
        <f ca="1">IF($E88="","",IF($G89="",AZ88,IF(AND($N89=1,AZ$9&gt;$B$9),"",IF(AND($N89=1,AZ$9&lt;=$B$9),LOOKUP(AZ$9,$A$12:$A$111,$B$12:$B$111),IF(AND($I89=-1,BA$9=$Q88),"",IF($I89=-1,BA88,IF(AND($I89=1,AY$9=$Q88),$K89,IF($I89=1,AZ88,""))))))))</f>
        <v/>
      </c>
      <c r="BA89" t="str">
        <f ca="1">IF($E88="","",IF($G89="",BA88,IF(AND($N89=1,BA$9&gt;$B$9),"",IF(AND($N89=1,BA$9&lt;=$B$9),LOOKUP(BA$9,$A$12:$A$111,$B$12:$B$111),IF(AND($I89=-1,BB$9=$Q88),"",IF($I89=-1,BB88,IF(AND($I89=1,AZ$9=$Q88),$K89,IF($I89=1,BA88,""))))))))</f>
        <v/>
      </c>
      <c r="BB89" t="str">
        <f ca="1">IF($E88="","",IF($G89="",BB88,IF(AND($N89=1,BB$9&gt;$B$9),"",IF(AND($N89=1,BB$9&lt;=$B$9),LOOKUP(BB$9,$A$12:$A$111,$B$12:$B$111),IF(AND($I89=-1,BC$9=$Q88),"",IF($I89=-1,BC88,IF(AND($I89=1,BA$9=$Q88),$K89,IF($I89=1,BB88,""))))))))</f>
        <v/>
      </c>
      <c r="BC89" t="str">
        <f ca="1">IF($E88="","",IF($G89="",BC88,IF(AND($N89=1,BC$9&gt;$B$9),"",IF(AND($N89=1,BC$9&lt;=$B$9),LOOKUP(BC$9,$A$12:$A$111,$B$12:$B$111),IF(AND($I89=-1,BD$9=$Q88),"",IF($I89=-1,BD88,IF(AND($I89=1,BB$9=$Q88),$K89,IF($I89=1,BC88,""))))))))</f>
        <v/>
      </c>
      <c r="BD89" t="str">
        <f ca="1">IF($E88="","",IF($G89="",BD88,IF(AND($N89=1,BD$9&gt;$B$9),"",IF(AND($N89=1,BD$9&lt;=$B$9),LOOKUP(BD$9,$A$12:$A$111,$B$12:$B$111),IF(AND($I89=-1,BE$9=$Q88),"",IF($I89=-1,BE88,IF(AND($I89=1,BC$9=$Q88),$K89,IF($I89=1,BD88,""))))))))</f>
        <v/>
      </c>
      <c r="BE89" t="str">
        <f ca="1">IF($E88="","",IF($G89="",BE88,IF(AND($N89=1,BE$9&gt;$B$9),"",IF(AND($N89=1,BE$9&lt;=$B$9),LOOKUP(BE$9,$A$12:$A$111,$B$12:$B$111),IF(AND($I89=-1,BF$9=$Q88),"",IF($I89=-1,BF88,IF(AND($I89=1,BD$9=$Q88),$K89,IF($I89=1,BE88,""))))))))</f>
        <v/>
      </c>
      <c r="BF89" t="str">
        <f ca="1">IF($E88="","",IF($G89="",BF88,IF(AND($N89=1,BF$9&gt;$B$9),"",IF(AND($N89=1,BF$9&lt;=$B$9),LOOKUP(BF$9,$A$12:$A$111,$B$12:$B$111),IF(AND($I89=-1,BG$9=$Q88),"",IF($I89=-1,BG88,IF(AND($I89=1,BE$9=$Q88),$K89,IF($I89=1,BF88,""))))))))</f>
        <v/>
      </c>
      <c r="BG89" t="str">
        <f ca="1">IF($E88="","",IF($G89="",BG88,IF(AND($N89=1,BG$9&gt;$B$9),"",IF(AND($N89=1,BG$9&lt;=$B$9),LOOKUP(BG$9,$A$12:$A$111,$B$12:$B$111),IF(AND($I89=-1,BH$9=$Q88),"",IF($I89=-1,BH88,IF(AND($I89=1,BF$9=$Q88),$K89,IF($I89=1,BG88,""))))))))</f>
        <v/>
      </c>
      <c r="BH89" t="str">
        <f ca="1">IF($E88="","",IF($G89="",BH88,IF(AND($N89=1,BH$9&gt;$B$9),"",IF(AND($N89=1,BH$9&lt;=$B$9),LOOKUP(BH$9,$A$12:$A$111,$B$12:$B$111),IF(AND($I89=-1,BI$9=$Q88),"",IF($I89=-1,BI88,IF(AND($I89=1,BG$9=$Q88),$K89,IF($I89=1,BH88,""))))))))</f>
        <v/>
      </c>
      <c r="BI89" t="str">
        <f ca="1">IF($E88="","",IF($G89="",BI88,IF(AND($N89=1,BI$9&gt;$B$9),"",IF(AND($N89=1,BI$9&lt;=$B$9),LOOKUP(BI$9,$A$12:$A$111,$B$12:$B$111),IF(AND($I89=-1,BJ$9=$Q88),"",IF($I89=-1,BJ88,IF(AND($I89=1,BH$9=$Q88),$K89,IF($I89=1,BI88,""))))))))</f>
        <v/>
      </c>
      <c r="BJ89" t="str">
        <f ca="1">IF($E88="","",IF($G89="",BJ88,IF(AND($N89=1,BJ$9&gt;$B$9),"",IF(AND($N89=1,BJ$9&lt;=$B$9),LOOKUP(BJ$9,$A$12:$A$111,$B$12:$B$111),IF(AND($I89=-1,BK$9=$Q88),"",IF($I89=-1,BK88,IF(AND($I89=1,BI$9=$Q88),$K89,IF($I89=1,BJ88,""))))))))</f>
        <v/>
      </c>
      <c r="BK89" t="str">
        <f ca="1">IF($E88="","",IF($G89="",BK88,IF(AND($N89=1,BK$9&gt;$B$9),"",IF(AND($N89=1,BK$9&lt;=$B$9),LOOKUP(BK$9,$A$12:$A$111,$B$12:$B$111),IF(AND($I89=-1,BL$9=$Q88),"",IF($I89=-1,BL88,IF(AND($I89=1,BJ$9=$Q88),$K89,IF($I89=1,BK88,""))))))))</f>
        <v/>
      </c>
      <c r="BL89" t="str">
        <f ca="1">IF($E88="","",IF($G89="",BL88,IF(AND($N89=1,BL$9&gt;$B$9),"",IF(AND($N89=1,BL$9&lt;=$B$9),LOOKUP(BL$9,$A$12:$A$111,$B$12:$B$111),IF(AND($I89=-1,BM$9=$Q88),"",IF($I89=-1,BM88,IF(AND($I89=1,BK$9=$Q88),$K89,IF($I89=1,BL88,""))))))))</f>
        <v/>
      </c>
      <c r="BM89" t="str">
        <f ca="1">IF($E88="","",IF($G89="",BM88,IF(AND($N89=1,BM$9&gt;$B$9),"",IF(AND($N89=1,BM$9&lt;=$B$9),LOOKUP(BM$9,$A$12:$A$111,$B$12:$B$111),IF(AND($I89=-1,BN$9=$Q88),"",IF($I89=-1,BN88,IF(AND($I89=1,BL$9=$Q88),$K89,IF($I89=1,BM88,""))))))))</f>
        <v/>
      </c>
      <c r="BN89" t="str">
        <f ca="1">IF($E88="","",IF($G89="",BN88,IF(AND($N89=1,BN$9&gt;$B$9),"",IF(AND($N89=1,BN$9&lt;=$B$9),LOOKUP(BN$9,$A$12:$A$111,$B$12:$B$111),IF(AND($I89=-1,BO$9=$Q88),"",IF($I89=-1,BO88,IF(AND($I89=1,BM$9=$Q88),$K89,IF($I89=1,BN88,""))))))))</f>
        <v/>
      </c>
      <c r="BO89" t="str">
        <f ca="1">IF($E88="","",IF($G89="",BO88,IF(AND($N89=1,BO$9&gt;$B$9),"",IF(AND($N89=1,BO$9&lt;=$B$9),LOOKUP(BO$9,$A$12:$A$111,$B$12:$B$111),IF(AND($I89=-1,BP$9=$Q88),"",IF($I89=-1,BP88,IF(AND($I89=1,BN$9=$Q88),$K89,IF($I89=1,BO88,""))))))))</f>
        <v/>
      </c>
    </row>
    <row r="90" spans="4:67" x14ac:dyDescent="0.25">
      <c r="D90" s="4">
        <v>80</v>
      </c>
      <c r="E90" s="1">
        <f t="shared" ca="1" si="7"/>
        <v>23</v>
      </c>
      <c r="G90" t="str">
        <f ca="1">IF(E89="","",IF($B$3=Refs!$B$17,RevLab!F90,IF(AND(B$3="Last",H89="Zero"),G89,IF(B$3="Last",H89,IF(B$3="2nd last","",IF(AND(B$3="Opposite",H89="Zero"),G89,IF(AND(B$3="Opposite",H89="Red"),"Black",IF(AND(B$3="Opposite",H89="Black"),"Red",IF(AND(B$3="Opposite",H89="Odd"),"Even",IF(AND(B$3="Opposite",H89="Even"),"Odd",IF(AND(B$3="Opposite",H89="High"),"Low",IF(AND(B$3="Opposite",H89="Low"),"High",IF(COUNTIF(Refs!$E$5:$I$6,B$3)=1,RevLab!B$3,"")))))))))))))</f>
        <v>Low</v>
      </c>
      <c r="H90" t="str">
        <f ca="1">IF(E90="","",IF(B$2="Red/Black",LOOKUP(E90,Refs!D:D,Refs!F:F),IF(B$2="High/Low",LOOKUP(E90,Refs!D:D,Refs!H:H),IF(B$2="Odd/Even",LOOKUP(E90,Refs!D:D,Refs!J:J),""))))</f>
        <v>High</v>
      </c>
      <c r="I90">
        <f t="shared" ca="1" si="8"/>
        <v>-1</v>
      </c>
      <c r="J90">
        <f ca="1">IF(E89="","",IF(G90="","",IF(AND(Q89&gt;1,O89+P89&gt;=$B$4),$B$4,IF(Q89=1,O89,O89+P89))))</f>
        <v>5</v>
      </c>
      <c r="K90">
        <f t="shared" ca="1" si="9"/>
        <v>-5</v>
      </c>
      <c r="L90">
        <f t="shared" ca="1" si="10"/>
        <v>-101</v>
      </c>
      <c r="M90">
        <f t="shared" ca="1" si="11"/>
        <v>14</v>
      </c>
      <c r="N90">
        <f ca="1">IF(E89="","",IF(OR(AND($A$6="Yes",$M90&gt;$M89),AND($A$8="Yes",$O89+$P89&gt;=$B$4),AND($Q89&lt;=2,$I90=-1)),1,0))</f>
        <v>0</v>
      </c>
      <c r="O90">
        <f ca="1">IF(E90="","",R90)</f>
        <v>2</v>
      </c>
      <c r="P90">
        <f ca="1">IF(E90="","",MAX(R90:DM90))</f>
        <v>3</v>
      </c>
      <c r="Q90" s="2">
        <f ca="1">IF(E90="","",COUNTIF(R90:DM90,"&gt;0"))</f>
        <v>2</v>
      </c>
      <c r="R90" s="4">
        <f ca="1">IF(E89="","",IF($G90="",R89,IF($N90=1,LOOKUP(R$9,$A$12:$A$111,$B$12:$B$111),IF(AND($I90=-1,S$9=$Q89),"",IF($I90=-1,S89,IF($I90=1,R89))))))</f>
        <v>2</v>
      </c>
      <c r="S90">
        <f ca="1">IF($E89="","",IF($G90="",S89,IF(AND($N90=1,S$9&gt;$B$9),"",IF(AND($N90=1,S$9&lt;=$B$9),LOOKUP(S$9,$A$12:$A$111,$B$12:$B$111),IF(AND($I90=-1,T$9=$Q89),"",IF($I90=-1,T89,IF(AND($I90=1,R$9=$Q89),$K90,IF($I90=1,S89,""))))))))</f>
        <v>3</v>
      </c>
      <c r="T90" t="str">
        <f ca="1">IF($E89="","",IF($G90="",T89,IF(AND($N90=1,T$9&gt;$B$9),"",IF(AND($N90=1,T$9&lt;=$B$9),LOOKUP(T$9,$A$12:$A$111,$B$12:$B$111),IF(AND($I90=-1,U$9=$Q89),"",IF($I90=-1,U89,IF(AND($I90=1,S$9=$Q89),$K90,IF($I90=1,T89,""))))))))</f>
        <v/>
      </c>
      <c r="U90" t="str">
        <f ca="1">IF($E89="","",IF($G90="",U89,IF(AND($N90=1,U$9&gt;$B$9),"",IF(AND($N90=1,U$9&lt;=$B$9),LOOKUP(U$9,$A$12:$A$111,$B$12:$B$111),IF(AND($I90=-1,V$9=$Q89),"",IF($I90=-1,V89,IF(AND($I90=1,T$9=$Q89),$K90,IF($I90=1,U89,""))))))))</f>
        <v/>
      </c>
      <c r="V90" t="str">
        <f ca="1">IF($E89="","",IF($G90="",V89,IF(AND($N90=1,V$9&gt;$B$9),"",IF(AND($N90=1,V$9&lt;=$B$9),LOOKUP(V$9,$A$12:$A$111,$B$12:$B$111),IF(AND($I90=-1,W$9=$Q89),"",IF($I90=-1,W89,IF(AND($I90=1,U$9=$Q89),$K90,IF($I90=1,V89,""))))))))</f>
        <v/>
      </c>
      <c r="W90" t="str">
        <f ca="1">IF($E89="","",IF($G90="",W89,IF(AND($N90=1,W$9&gt;$B$9),"",IF(AND($N90=1,W$9&lt;=$B$9),LOOKUP(W$9,$A$12:$A$111,$B$12:$B$111),IF(AND($I90=-1,X$9=$Q89),"",IF($I90=-1,X89,IF(AND($I90=1,V$9=$Q89),$K90,IF($I90=1,W89,""))))))))</f>
        <v/>
      </c>
      <c r="X90" t="str">
        <f ca="1">IF($E89="","",IF($G90="",X89,IF(AND($N90=1,X$9&gt;$B$9),"",IF(AND($N90=1,X$9&lt;=$B$9),LOOKUP(X$9,$A$12:$A$111,$B$12:$B$111),IF(AND($I90=-1,Y$9=$Q89),"",IF($I90=-1,Y89,IF(AND($I90=1,W$9=$Q89),$K90,IF($I90=1,X89,""))))))))</f>
        <v/>
      </c>
      <c r="Y90" t="str">
        <f ca="1">IF($E89="","",IF($G90="",Y89,IF(AND($N90=1,Y$9&gt;$B$9),"",IF(AND($N90=1,Y$9&lt;=$B$9),LOOKUP(Y$9,$A$12:$A$111,$B$12:$B$111),IF(AND($I90=-1,Z$9=$Q89),"",IF($I90=-1,Z89,IF(AND($I90=1,X$9=$Q89),$K90,IF($I90=1,Y89,""))))))))</f>
        <v/>
      </c>
      <c r="Z90" t="str">
        <f ca="1">IF($E89="","",IF($G90="",Z89,IF(AND($N90=1,Z$9&gt;$B$9),"",IF(AND($N90=1,Z$9&lt;=$B$9),LOOKUP(Z$9,$A$12:$A$111,$B$12:$B$111),IF(AND($I90=-1,AA$9=$Q89),"",IF($I90=-1,AA89,IF(AND($I90=1,Y$9=$Q89),$K90,IF($I90=1,Z89,""))))))))</f>
        <v/>
      </c>
      <c r="AA90" t="str">
        <f ca="1">IF($E89="","",IF($G90="",AA89,IF(AND($N90=1,AA$9&gt;$B$9),"",IF(AND($N90=1,AA$9&lt;=$B$9),LOOKUP(AA$9,$A$12:$A$111,$B$12:$B$111),IF(AND($I90=-1,AB$9=$Q89),"",IF($I90=-1,AB89,IF(AND($I90=1,Z$9=$Q89),$K90,IF($I90=1,AA89,""))))))))</f>
        <v/>
      </c>
      <c r="AB90" t="str">
        <f ca="1">IF($E89="","",IF($G90="",AB89,IF(AND($N90=1,AB$9&gt;$B$9),"",IF(AND($N90=1,AB$9&lt;=$B$9),LOOKUP(AB$9,$A$12:$A$111,$B$12:$B$111),IF(AND($I90=-1,AC$9=$Q89),"",IF($I90=-1,AC89,IF(AND($I90=1,AA$9=$Q89),$K90,IF($I90=1,AB89,""))))))))</f>
        <v/>
      </c>
      <c r="AC90" t="str">
        <f ca="1">IF($E89="","",IF($G90="",AC89,IF(AND($N90=1,AC$9&gt;$B$9),"",IF(AND($N90=1,AC$9&lt;=$B$9),LOOKUP(AC$9,$A$12:$A$111,$B$12:$B$111),IF(AND($I90=-1,AD$9=$Q89),"",IF($I90=-1,AD89,IF(AND($I90=1,AB$9=$Q89),$K90,IF($I90=1,AC89,""))))))))</f>
        <v/>
      </c>
      <c r="AD90" t="str">
        <f ca="1">IF($E89="","",IF($G90="",AD89,IF(AND($N90=1,AD$9&gt;$B$9),"",IF(AND($N90=1,AD$9&lt;=$B$9),LOOKUP(AD$9,$A$12:$A$111,$B$12:$B$111),IF(AND($I90=-1,AE$9=$Q89),"",IF($I90=-1,AE89,IF(AND($I90=1,AC$9=$Q89),$K90,IF($I90=1,AD89,""))))))))</f>
        <v/>
      </c>
      <c r="AE90" t="str">
        <f ca="1">IF($E89="","",IF($G90="",AE89,IF(AND($N90=1,AE$9&gt;$B$9),"",IF(AND($N90=1,AE$9&lt;=$B$9),LOOKUP(AE$9,$A$12:$A$111,$B$12:$B$111),IF(AND($I90=-1,AF$9=$Q89),"",IF($I90=-1,AF89,IF(AND($I90=1,AD$9=$Q89),$K90,IF($I90=1,AE89,""))))))))</f>
        <v/>
      </c>
      <c r="AF90" t="str">
        <f ca="1">IF($E89="","",IF($G90="",AF89,IF(AND($N90=1,AF$9&gt;$B$9),"",IF(AND($N90=1,AF$9&lt;=$B$9),LOOKUP(AF$9,$A$12:$A$111,$B$12:$B$111),IF(AND($I90=-1,AG$9=$Q89),"",IF($I90=-1,AG89,IF(AND($I90=1,AE$9=$Q89),$K90,IF($I90=1,AF89,""))))))))</f>
        <v/>
      </c>
      <c r="AG90" t="str">
        <f ca="1">IF($E89="","",IF($G90="",AG89,IF(AND($N90=1,AG$9&gt;$B$9),"",IF(AND($N90=1,AG$9&lt;=$B$9),LOOKUP(AG$9,$A$12:$A$111,$B$12:$B$111),IF(AND($I90=-1,AH$9=$Q89),"",IF($I90=-1,AH89,IF(AND($I90=1,AF$9=$Q89),$K90,IF($I90=1,AG89,""))))))))</f>
        <v/>
      </c>
      <c r="AH90" t="str">
        <f ca="1">IF($E89="","",IF($G90="",AH89,IF(AND($N90=1,AH$9&gt;$B$9),"",IF(AND($N90=1,AH$9&lt;=$B$9),LOOKUP(AH$9,$A$12:$A$111,$B$12:$B$111),IF(AND($I90=-1,AI$9=$Q89),"",IF($I90=-1,AI89,IF(AND($I90=1,AG$9=$Q89),$K90,IF($I90=1,AH89,""))))))))</f>
        <v/>
      </c>
      <c r="AI90" t="str">
        <f ca="1">IF($E89="","",IF($G90="",AI89,IF(AND($N90=1,AI$9&gt;$B$9),"",IF(AND($N90=1,AI$9&lt;=$B$9),LOOKUP(AI$9,$A$12:$A$111,$B$12:$B$111),IF(AND($I90=-1,AJ$9=$Q89),"",IF($I90=-1,AJ89,IF(AND($I90=1,AH$9=$Q89),$K90,IF($I90=1,AI89,""))))))))</f>
        <v/>
      </c>
      <c r="AJ90" t="str">
        <f ca="1">IF($E89="","",IF($G90="",AJ89,IF(AND($N90=1,AJ$9&gt;$B$9),"",IF(AND($N90=1,AJ$9&lt;=$B$9),LOOKUP(AJ$9,$A$12:$A$111,$B$12:$B$111),IF(AND($I90=-1,AK$9=$Q89),"",IF($I90=-1,AK89,IF(AND($I90=1,AI$9=$Q89),$K90,IF($I90=1,AJ89,""))))))))</f>
        <v/>
      </c>
      <c r="AK90" t="str">
        <f ca="1">IF($E89="","",IF($G90="",AK89,IF(AND($N90=1,AK$9&gt;$B$9),"",IF(AND($N90=1,AK$9&lt;=$B$9),LOOKUP(AK$9,$A$12:$A$111,$B$12:$B$111),IF(AND($I90=-1,AL$9=$Q89),"",IF($I90=-1,AL89,IF(AND($I90=1,AJ$9=$Q89),$K90,IF($I90=1,AK89,""))))))))</f>
        <v/>
      </c>
      <c r="AL90" t="str">
        <f ca="1">IF($E89="","",IF($G90="",AL89,IF(AND($N90=1,AL$9&gt;$B$9),"",IF(AND($N90=1,AL$9&lt;=$B$9),LOOKUP(AL$9,$A$12:$A$111,$B$12:$B$111),IF(AND($I90=-1,AM$9=$Q89),"",IF($I90=-1,AM89,IF(AND($I90=1,AK$9=$Q89),$K90,IF($I90=1,AL89,""))))))))</f>
        <v/>
      </c>
      <c r="AM90" t="str">
        <f ca="1">IF($E89="","",IF($G90="",AM89,IF(AND($N90=1,AM$9&gt;$B$9),"",IF(AND($N90=1,AM$9&lt;=$B$9),LOOKUP(AM$9,$A$12:$A$111,$B$12:$B$111),IF(AND($I90=-1,AN$9=$Q89),"",IF($I90=-1,AN89,IF(AND($I90=1,AL$9=$Q89),$K90,IF($I90=1,AM89,""))))))))</f>
        <v/>
      </c>
      <c r="AN90" t="str">
        <f ca="1">IF($E89="","",IF($G90="",AN89,IF(AND($N90=1,AN$9&gt;$B$9),"",IF(AND($N90=1,AN$9&lt;=$B$9),LOOKUP(AN$9,$A$12:$A$111,$B$12:$B$111),IF(AND($I90=-1,AO$9=$Q89),"",IF($I90=-1,AO89,IF(AND($I90=1,AM$9=$Q89),$K90,IF($I90=1,AN89,""))))))))</f>
        <v/>
      </c>
      <c r="AO90" t="str">
        <f ca="1">IF($E89="","",IF($G90="",AO89,IF(AND($N90=1,AO$9&gt;$B$9),"",IF(AND($N90=1,AO$9&lt;=$B$9),LOOKUP(AO$9,$A$12:$A$111,$B$12:$B$111),IF(AND($I90=-1,AP$9=$Q89),"",IF($I90=-1,AP89,IF(AND($I90=1,AN$9=$Q89),$K90,IF($I90=1,AO89,""))))))))</f>
        <v/>
      </c>
      <c r="AP90" t="str">
        <f ca="1">IF($E89="","",IF($G90="",AP89,IF(AND($N90=1,AP$9&gt;$B$9),"",IF(AND($N90=1,AP$9&lt;=$B$9),LOOKUP(AP$9,$A$12:$A$111,$B$12:$B$111),IF(AND($I90=-1,AQ$9=$Q89),"",IF($I90=-1,AQ89,IF(AND($I90=1,AO$9=$Q89),$K90,IF($I90=1,AP89,""))))))))</f>
        <v/>
      </c>
      <c r="AQ90" t="str">
        <f ca="1">IF($E89="","",IF($G90="",AQ89,IF(AND($N90=1,AQ$9&gt;$B$9),"",IF(AND($N90=1,AQ$9&lt;=$B$9),LOOKUP(AQ$9,$A$12:$A$111,$B$12:$B$111),IF(AND($I90=-1,AR$9=$Q89),"",IF($I90=-1,AR89,IF(AND($I90=1,AP$9=$Q89),$K90,IF($I90=1,AQ89,""))))))))</f>
        <v/>
      </c>
      <c r="AR90" t="str">
        <f ca="1">IF($E89="","",IF($G90="",AR89,IF(AND($N90=1,AR$9&gt;$B$9),"",IF(AND($N90=1,AR$9&lt;=$B$9),LOOKUP(AR$9,$A$12:$A$111,$B$12:$B$111),IF(AND($I90=-1,AS$9=$Q89),"",IF($I90=-1,AS89,IF(AND($I90=1,AQ$9=$Q89),$K90,IF($I90=1,AR89,""))))))))</f>
        <v/>
      </c>
      <c r="AS90" t="str">
        <f ca="1">IF($E89="","",IF($G90="",AS89,IF(AND($N90=1,AS$9&gt;$B$9),"",IF(AND($N90=1,AS$9&lt;=$B$9),LOOKUP(AS$9,$A$12:$A$111,$B$12:$B$111),IF(AND($I90=-1,AT$9=$Q89),"",IF($I90=-1,AT89,IF(AND($I90=1,AR$9=$Q89),$K90,IF($I90=1,AS89,""))))))))</f>
        <v/>
      </c>
      <c r="AT90" t="str">
        <f ca="1">IF($E89="","",IF($G90="",AT89,IF(AND($N90=1,AT$9&gt;$B$9),"",IF(AND($N90=1,AT$9&lt;=$B$9),LOOKUP(AT$9,$A$12:$A$111,$B$12:$B$111),IF(AND($I90=-1,AU$9=$Q89),"",IF($I90=-1,AU89,IF(AND($I90=1,AS$9=$Q89),$K90,IF($I90=1,AT89,""))))))))</f>
        <v/>
      </c>
      <c r="AU90" t="str">
        <f ca="1">IF($E89="","",IF($G90="",AU89,IF(AND($N90=1,AU$9&gt;$B$9),"",IF(AND($N90=1,AU$9&lt;=$B$9),LOOKUP(AU$9,$A$12:$A$111,$B$12:$B$111),IF(AND($I90=-1,AV$9=$Q89),"",IF($I90=-1,AV89,IF(AND($I90=1,AT$9=$Q89),$K90,IF($I90=1,AU89,""))))))))</f>
        <v/>
      </c>
      <c r="AV90" t="str">
        <f ca="1">IF($E89="","",IF($G90="",AV89,IF(AND($N90=1,AV$9&gt;$B$9),"",IF(AND($N90=1,AV$9&lt;=$B$9),LOOKUP(AV$9,$A$12:$A$111,$B$12:$B$111),IF(AND($I90=-1,AW$9=$Q89),"",IF($I90=-1,AW89,IF(AND($I90=1,AU$9=$Q89),$K90,IF($I90=1,AV89,""))))))))</f>
        <v/>
      </c>
      <c r="AW90" t="str">
        <f ca="1">IF($E89="","",IF($G90="",AW89,IF(AND($N90=1,AW$9&gt;$B$9),"",IF(AND($N90=1,AW$9&lt;=$B$9),LOOKUP(AW$9,$A$12:$A$111,$B$12:$B$111),IF(AND($I90=-1,AX$9=$Q89),"",IF($I90=-1,AX89,IF(AND($I90=1,AV$9=$Q89),$K90,IF($I90=1,AW89,""))))))))</f>
        <v/>
      </c>
      <c r="AX90" t="str">
        <f ca="1">IF($E89="","",IF($G90="",AX89,IF(AND($N90=1,AX$9&gt;$B$9),"",IF(AND($N90=1,AX$9&lt;=$B$9),LOOKUP(AX$9,$A$12:$A$111,$B$12:$B$111),IF(AND($I90=-1,AY$9=$Q89),"",IF($I90=-1,AY89,IF(AND($I90=1,AW$9=$Q89),$K90,IF($I90=1,AX89,""))))))))</f>
        <v/>
      </c>
      <c r="AY90" t="str">
        <f ca="1">IF($E89="","",IF($G90="",AY89,IF(AND($N90=1,AY$9&gt;$B$9),"",IF(AND($N90=1,AY$9&lt;=$B$9),LOOKUP(AY$9,$A$12:$A$111,$B$12:$B$111),IF(AND($I90=-1,AZ$9=$Q89),"",IF($I90=-1,AZ89,IF(AND($I90=1,AX$9=$Q89),$K90,IF($I90=1,AY89,""))))))))</f>
        <v/>
      </c>
      <c r="AZ90" t="str">
        <f ca="1">IF($E89="","",IF($G90="",AZ89,IF(AND($N90=1,AZ$9&gt;$B$9),"",IF(AND($N90=1,AZ$9&lt;=$B$9),LOOKUP(AZ$9,$A$12:$A$111,$B$12:$B$111),IF(AND($I90=-1,BA$9=$Q89),"",IF($I90=-1,BA89,IF(AND($I90=1,AY$9=$Q89),$K90,IF($I90=1,AZ89,""))))))))</f>
        <v/>
      </c>
      <c r="BA90" t="str">
        <f ca="1">IF($E89="","",IF($G90="",BA89,IF(AND($N90=1,BA$9&gt;$B$9),"",IF(AND($N90=1,BA$9&lt;=$B$9),LOOKUP(BA$9,$A$12:$A$111,$B$12:$B$111),IF(AND($I90=-1,BB$9=$Q89),"",IF($I90=-1,BB89,IF(AND($I90=1,AZ$9=$Q89),$K90,IF($I90=1,BA89,""))))))))</f>
        <v/>
      </c>
      <c r="BB90" t="str">
        <f ca="1">IF($E89="","",IF($G90="",BB89,IF(AND($N90=1,BB$9&gt;$B$9),"",IF(AND($N90=1,BB$9&lt;=$B$9),LOOKUP(BB$9,$A$12:$A$111,$B$12:$B$111),IF(AND($I90=-1,BC$9=$Q89),"",IF($I90=-1,BC89,IF(AND($I90=1,BA$9=$Q89),$K90,IF($I90=1,BB89,""))))))))</f>
        <v/>
      </c>
      <c r="BC90" t="str">
        <f ca="1">IF($E89="","",IF($G90="",BC89,IF(AND($N90=1,BC$9&gt;$B$9),"",IF(AND($N90=1,BC$9&lt;=$B$9),LOOKUP(BC$9,$A$12:$A$111,$B$12:$B$111),IF(AND($I90=-1,BD$9=$Q89),"",IF($I90=-1,BD89,IF(AND($I90=1,BB$9=$Q89),$K90,IF($I90=1,BC89,""))))))))</f>
        <v/>
      </c>
      <c r="BD90" t="str">
        <f ca="1">IF($E89="","",IF($G90="",BD89,IF(AND($N90=1,BD$9&gt;$B$9),"",IF(AND($N90=1,BD$9&lt;=$B$9),LOOKUP(BD$9,$A$12:$A$111,$B$12:$B$111),IF(AND($I90=-1,BE$9=$Q89),"",IF($I90=-1,BE89,IF(AND($I90=1,BC$9=$Q89),$K90,IF($I90=1,BD89,""))))))))</f>
        <v/>
      </c>
      <c r="BE90" t="str">
        <f ca="1">IF($E89="","",IF($G90="",BE89,IF(AND($N90=1,BE$9&gt;$B$9),"",IF(AND($N90=1,BE$9&lt;=$B$9),LOOKUP(BE$9,$A$12:$A$111,$B$12:$B$111),IF(AND($I90=-1,BF$9=$Q89),"",IF($I90=-1,BF89,IF(AND($I90=1,BD$9=$Q89),$K90,IF($I90=1,BE89,""))))))))</f>
        <v/>
      </c>
      <c r="BF90" t="str">
        <f ca="1">IF($E89="","",IF($G90="",BF89,IF(AND($N90=1,BF$9&gt;$B$9),"",IF(AND($N90=1,BF$9&lt;=$B$9),LOOKUP(BF$9,$A$12:$A$111,$B$12:$B$111),IF(AND($I90=-1,BG$9=$Q89),"",IF($I90=-1,BG89,IF(AND($I90=1,BE$9=$Q89),$K90,IF($I90=1,BF89,""))))))))</f>
        <v/>
      </c>
      <c r="BG90" t="str">
        <f ca="1">IF($E89="","",IF($G90="",BG89,IF(AND($N90=1,BG$9&gt;$B$9),"",IF(AND($N90=1,BG$9&lt;=$B$9),LOOKUP(BG$9,$A$12:$A$111,$B$12:$B$111),IF(AND($I90=-1,BH$9=$Q89),"",IF($I90=-1,BH89,IF(AND($I90=1,BF$9=$Q89),$K90,IF($I90=1,BG89,""))))))))</f>
        <v/>
      </c>
      <c r="BH90" t="str">
        <f ca="1">IF($E89="","",IF($G90="",BH89,IF(AND($N90=1,BH$9&gt;$B$9),"",IF(AND($N90=1,BH$9&lt;=$B$9),LOOKUP(BH$9,$A$12:$A$111,$B$12:$B$111),IF(AND($I90=-1,BI$9=$Q89),"",IF($I90=-1,BI89,IF(AND($I90=1,BG$9=$Q89),$K90,IF($I90=1,BH89,""))))))))</f>
        <v/>
      </c>
      <c r="BI90" t="str">
        <f ca="1">IF($E89="","",IF($G90="",BI89,IF(AND($N90=1,BI$9&gt;$B$9),"",IF(AND($N90=1,BI$9&lt;=$B$9),LOOKUP(BI$9,$A$12:$A$111,$B$12:$B$111),IF(AND($I90=-1,BJ$9=$Q89),"",IF($I90=-1,BJ89,IF(AND($I90=1,BH$9=$Q89),$K90,IF($I90=1,BI89,""))))))))</f>
        <v/>
      </c>
      <c r="BJ90" t="str">
        <f ca="1">IF($E89="","",IF($G90="",BJ89,IF(AND($N90=1,BJ$9&gt;$B$9),"",IF(AND($N90=1,BJ$9&lt;=$B$9),LOOKUP(BJ$9,$A$12:$A$111,$B$12:$B$111),IF(AND($I90=-1,BK$9=$Q89),"",IF($I90=-1,BK89,IF(AND($I90=1,BI$9=$Q89),$K90,IF($I90=1,BJ89,""))))))))</f>
        <v/>
      </c>
      <c r="BK90" t="str">
        <f ca="1">IF($E89="","",IF($G90="",BK89,IF(AND($N90=1,BK$9&gt;$B$9),"",IF(AND($N90=1,BK$9&lt;=$B$9),LOOKUP(BK$9,$A$12:$A$111,$B$12:$B$111),IF(AND($I90=-1,BL$9=$Q89),"",IF($I90=-1,BL89,IF(AND($I90=1,BJ$9=$Q89),$K90,IF($I90=1,BK89,""))))))))</f>
        <v/>
      </c>
      <c r="BL90" t="str">
        <f ca="1">IF($E89="","",IF($G90="",BL89,IF(AND($N90=1,BL$9&gt;$B$9),"",IF(AND($N90=1,BL$9&lt;=$B$9),LOOKUP(BL$9,$A$12:$A$111,$B$12:$B$111),IF(AND($I90=-1,BM$9=$Q89),"",IF($I90=-1,BM89,IF(AND($I90=1,BK$9=$Q89),$K90,IF($I90=1,BL89,""))))))))</f>
        <v/>
      </c>
      <c r="BM90" t="str">
        <f ca="1">IF($E89="","",IF($G90="",BM89,IF(AND($N90=1,BM$9&gt;$B$9),"",IF(AND($N90=1,BM$9&lt;=$B$9),LOOKUP(BM$9,$A$12:$A$111,$B$12:$B$111),IF(AND($I90=-1,BN$9=$Q89),"",IF($I90=-1,BN89,IF(AND($I90=1,BL$9=$Q89),$K90,IF($I90=1,BM89,""))))))))</f>
        <v/>
      </c>
      <c r="BN90" t="str">
        <f ca="1">IF($E89="","",IF($G90="",BN89,IF(AND($N90=1,BN$9&gt;$B$9),"",IF(AND($N90=1,BN$9&lt;=$B$9),LOOKUP(BN$9,$A$12:$A$111,$B$12:$B$111),IF(AND($I90=-1,BO$9=$Q89),"",IF($I90=-1,BO89,IF(AND($I90=1,BM$9=$Q89),$K90,IF($I90=1,BN89,""))))))))</f>
        <v/>
      </c>
      <c r="BO90">
        <f ca="1">IF($E89="","",IF($G90="",BO89,IF(AND($N90=1,BO$9&gt;$B$9),"",IF(AND($N90=1,BO$9&lt;=$B$9),LOOKUP(BO$9,$A$12:$A$111,$B$12:$B$111),IF(AND($I90=-1,BP$9=$Q89),"",IF($I90=-1,BP89,IF(AND($I90=1,BN$9=$Q89),$K90,IF($I90=1,BO89,""))))))))</f>
        <v>0</v>
      </c>
    </row>
    <row r="91" spans="4:67" x14ac:dyDescent="0.25">
      <c r="D91" s="4">
        <v>81</v>
      </c>
      <c r="E91" s="1">
        <f t="shared" ca="1" si="7"/>
        <v>6</v>
      </c>
      <c r="G91" t="str">
        <f ca="1">IF(E90="","",IF($B$3=Refs!$B$17,RevLab!F91,IF(AND(B$3="Last",H90="Zero"),G90,IF(B$3="Last",H90,IF(B$3="2nd last","",IF(AND(B$3="Opposite",H90="Zero"),G90,IF(AND(B$3="Opposite",H90="Red"),"Black",IF(AND(B$3="Opposite",H90="Black"),"Red",IF(AND(B$3="Opposite",H90="Odd"),"Even",IF(AND(B$3="Opposite",H90="Even"),"Odd",IF(AND(B$3="Opposite",H90="High"),"Low",IF(AND(B$3="Opposite",H90="Low"),"High",IF(COUNTIF(Refs!$E$5:$I$6,B$3)=1,RevLab!B$3,"")))))))))))))</f>
        <v>Low</v>
      </c>
      <c r="H91" t="str">
        <f ca="1">IF(E91="","",IF(B$2="Red/Black",LOOKUP(E91,Refs!D:D,Refs!F:F),IF(B$2="High/Low",LOOKUP(E91,Refs!D:D,Refs!H:H),IF(B$2="Odd/Even",LOOKUP(E91,Refs!D:D,Refs!J:J),""))))</f>
        <v>Low</v>
      </c>
      <c r="I91">
        <f t="shared" ca="1" si="8"/>
        <v>1</v>
      </c>
      <c r="J91">
        <f ca="1">IF(E90="","",IF(G91="","",IF(AND(Q90&gt;1,O90+P90&gt;=$B$4),$B$4,IF(Q90=1,O90,O90+P90))))</f>
        <v>5</v>
      </c>
      <c r="K91">
        <f t="shared" ca="1" si="9"/>
        <v>5</v>
      </c>
      <c r="L91">
        <f t="shared" ca="1" si="10"/>
        <v>-96</v>
      </c>
      <c r="M91">
        <f t="shared" ca="1" si="11"/>
        <v>14</v>
      </c>
      <c r="N91">
        <f ca="1">IF(E90="","",IF(OR(AND($A$6="Yes",$M91&gt;$M90),AND($A$8="Yes",$O90+$P90&gt;=$B$4),AND($Q90&lt;=2,$I91=-1)),1,0))</f>
        <v>0</v>
      </c>
      <c r="O91">
        <f ca="1">IF(E91="","",R91)</f>
        <v>2</v>
      </c>
      <c r="P91">
        <f ca="1">IF(E91="","",MAX(R91:DM91))</f>
        <v>5</v>
      </c>
      <c r="Q91" s="2">
        <f ca="1">IF(E91="","",COUNTIF(R91:DM91,"&gt;0"))</f>
        <v>3</v>
      </c>
      <c r="R91" s="4">
        <f ca="1">IF(E90="","",IF($G91="",R90,IF($N91=1,LOOKUP(R$9,$A$12:$A$111,$B$12:$B$111),IF(AND($I91=-1,S$9=$Q90),"",IF($I91=-1,S90,IF($I91=1,R90))))))</f>
        <v>2</v>
      </c>
      <c r="S91">
        <f ca="1">IF($E90="","",IF($G91="",S90,IF(AND($N91=1,S$9&gt;$B$9),"",IF(AND($N91=1,S$9&lt;=$B$9),LOOKUP(S$9,$A$12:$A$111,$B$12:$B$111),IF(AND($I91=-1,T$9=$Q90),"",IF($I91=-1,T90,IF(AND($I91=1,R$9=$Q90),$K91,IF($I91=1,S90,""))))))))</f>
        <v>3</v>
      </c>
      <c r="T91">
        <f ca="1">IF($E90="","",IF($G91="",T90,IF(AND($N91=1,T$9&gt;$B$9),"",IF(AND($N91=1,T$9&lt;=$B$9),LOOKUP(T$9,$A$12:$A$111,$B$12:$B$111),IF(AND($I91=-1,U$9=$Q90),"",IF($I91=-1,U90,IF(AND($I91=1,S$9=$Q90),$K91,IF($I91=1,T90,""))))))))</f>
        <v>5</v>
      </c>
      <c r="U91" t="str">
        <f ca="1">IF($E90="","",IF($G91="",U90,IF(AND($N91=1,U$9&gt;$B$9),"",IF(AND($N91=1,U$9&lt;=$B$9),LOOKUP(U$9,$A$12:$A$111,$B$12:$B$111),IF(AND($I91=-1,V$9=$Q90),"",IF($I91=-1,V90,IF(AND($I91=1,T$9=$Q90),$K91,IF($I91=1,U90,""))))))))</f>
        <v/>
      </c>
      <c r="V91" t="str">
        <f ca="1">IF($E90="","",IF($G91="",V90,IF(AND($N91=1,V$9&gt;$B$9),"",IF(AND($N91=1,V$9&lt;=$B$9),LOOKUP(V$9,$A$12:$A$111,$B$12:$B$111),IF(AND($I91=-1,W$9=$Q90),"",IF($I91=-1,W90,IF(AND($I91=1,U$9=$Q90),$K91,IF($I91=1,V90,""))))))))</f>
        <v/>
      </c>
      <c r="W91" t="str">
        <f ca="1">IF($E90="","",IF($G91="",W90,IF(AND($N91=1,W$9&gt;$B$9),"",IF(AND($N91=1,W$9&lt;=$B$9),LOOKUP(W$9,$A$12:$A$111,$B$12:$B$111),IF(AND($I91=-1,X$9=$Q90),"",IF($I91=-1,X90,IF(AND($I91=1,V$9=$Q90),$K91,IF($I91=1,W90,""))))))))</f>
        <v/>
      </c>
      <c r="X91" t="str">
        <f ca="1">IF($E90="","",IF($G91="",X90,IF(AND($N91=1,X$9&gt;$B$9),"",IF(AND($N91=1,X$9&lt;=$B$9),LOOKUP(X$9,$A$12:$A$111,$B$12:$B$111),IF(AND($I91=-1,Y$9=$Q90),"",IF($I91=-1,Y90,IF(AND($I91=1,W$9=$Q90),$K91,IF($I91=1,X90,""))))))))</f>
        <v/>
      </c>
      <c r="Y91" t="str">
        <f ca="1">IF($E90="","",IF($G91="",Y90,IF(AND($N91=1,Y$9&gt;$B$9),"",IF(AND($N91=1,Y$9&lt;=$B$9),LOOKUP(Y$9,$A$12:$A$111,$B$12:$B$111),IF(AND($I91=-1,Z$9=$Q90),"",IF($I91=-1,Z90,IF(AND($I91=1,X$9=$Q90),$K91,IF($I91=1,Y90,""))))))))</f>
        <v/>
      </c>
      <c r="Z91" t="str">
        <f ca="1">IF($E90="","",IF($G91="",Z90,IF(AND($N91=1,Z$9&gt;$B$9),"",IF(AND($N91=1,Z$9&lt;=$B$9),LOOKUP(Z$9,$A$12:$A$111,$B$12:$B$111),IF(AND($I91=-1,AA$9=$Q90),"",IF($I91=-1,AA90,IF(AND($I91=1,Y$9=$Q90),$K91,IF($I91=1,Z90,""))))))))</f>
        <v/>
      </c>
      <c r="AA91" t="str">
        <f ca="1">IF($E90="","",IF($G91="",AA90,IF(AND($N91=1,AA$9&gt;$B$9),"",IF(AND($N91=1,AA$9&lt;=$B$9),LOOKUP(AA$9,$A$12:$A$111,$B$12:$B$111),IF(AND($I91=-1,AB$9=$Q90),"",IF($I91=-1,AB90,IF(AND($I91=1,Z$9=$Q90),$K91,IF($I91=1,AA90,""))))))))</f>
        <v/>
      </c>
      <c r="AB91" t="str">
        <f ca="1">IF($E90="","",IF($G91="",AB90,IF(AND($N91=1,AB$9&gt;$B$9),"",IF(AND($N91=1,AB$9&lt;=$B$9),LOOKUP(AB$9,$A$12:$A$111,$B$12:$B$111),IF(AND($I91=-1,AC$9=$Q90),"",IF($I91=-1,AC90,IF(AND($I91=1,AA$9=$Q90),$K91,IF($I91=1,AB90,""))))))))</f>
        <v/>
      </c>
      <c r="AC91" t="str">
        <f ca="1">IF($E90="","",IF($G91="",AC90,IF(AND($N91=1,AC$9&gt;$B$9),"",IF(AND($N91=1,AC$9&lt;=$B$9),LOOKUP(AC$9,$A$12:$A$111,$B$12:$B$111),IF(AND($I91=-1,AD$9=$Q90),"",IF($I91=-1,AD90,IF(AND($I91=1,AB$9=$Q90),$K91,IF($I91=1,AC90,""))))))))</f>
        <v/>
      </c>
      <c r="AD91" t="str">
        <f ca="1">IF($E90="","",IF($G91="",AD90,IF(AND($N91=1,AD$9&gt;$B$9),"",IF(AND($N91=1,AD$9&lt;=$B$9),LOOKUP(AD$9,$A$12:$A$111,$B$12:$B$111),IF(AND($I91=-1,AE$9=$Q90),"",IF($I91=-1,AE90,IF(AND($I91=1,AC$9=$Q90),$K91,IF($I91=1,AD90,""))))))))</f>
        <v/>
      </c>
      <c r="AE91" t="str">
        <f ca="1">IF($E90="","",IF($G91="",AE90,IF(AND($N91=1,AE$9&gt;$B$9),"",IF(AND($N91=1,AE$9&lt;=$B$9),LOOKUP(AE$9,$A$12:$A$111,$B$12:$B$111),IF(AND($I91=-1,AF$9=$Q90),"",IF($I91=-1,AF90,IF(AND($I91=1,AD$9=$Q90),$K91,IF($I91=1,AE90,""))))))))</f>
        <v/>
      </c>
      <c r="AF91" t="str">
        <f ca="1">IF($E90="","",IF($G91="",AF90,IF(AND($N91=1,AF$9&gt;$B$9),"",IF(AND($N91=1,AF$9&lt;=$B$9),LOOKUP(AF$9,$A$12:$A$111,$B$12:$B$111),IF(AND($I91=-1,AG$9=$Q90),"",IF($I91=-1,AG90,IF(AND($I91=1,AE$9=$Q90),$K91,IF($I91=1,AF90,""))))))))</f>
        <v/>
      </c>
      <c r="AG91" t="str">
        <f ca="1">IF($E90="","",IF($G91="",AG90,IF(AND($N91=1,AG$9&gt;$B$9),"",IF(AND($N91=1,AG$9&lt;=$B$9),LOOKUP(AG$9,$A$12:$A$111,$B$12:$B$111),IF(AND($I91=-1,AH$9=$Q90),"",IF($I91=-1,AH90,IF(AND($I91=1,AF$9=$Q90),$K91,IF($I91=1,AG90,""))))))))</f>
        <v/>
      </c>
      <c r="AH91" t="str">
        <f ca="1">IF($E90="","",IF($G91="",AH90,IF(AND($N91=1,AH$9&gt;$B$9),"",IF(AND($N91=1,AH$9&lt;=$B$9),LOOKUP(AH$9,$A$12:$A$111,$B$12:$B$111),IF(AND($I91=-1,AI$9=$Q90),"",IF($I91=-1,AI90,IF(AND($I91=1,AG$9=$Q90),$K91,IF($I91=1,AH90,""))))))))</f>
        <v/>
      </c>
      <c r="AI91" t="str">
        <f ca="1">IF($E90="","",IF($G91="",AI90,IF(AND($N91=1,AI$9&gt;$B$9),"",IF(AND($N91=1,AI$9&lt;=$B$9),LOOKUP(AI$9,$A$12:$A$111,$B$12:$B$111),IF(AND($I91=-1,AJ$9=$Q90),"",IF($I91=-1,AJ90,IF(AND($I91=1,AH$9=$Q90),$K91,IF($I91=1,AI90,""))))))))</f>
        <v/>
      </c>
      <c r="AJ91" t="str">
        <f ca="1">IF($E90="","",IF($G91="",AJ90,IF(AND($N91=1,AJ$9&gt;$B$9),"",IF(AND($N91=1,AJ$9&lt;=$B$9),LOOKUP(AJ$9,$A$12:$A$111,$B$12:$B$111),IF(AND($I91=-1,AK$9=$Q90),"",IF($I91=-1,AK90,IF(AND($I91=1,AI$9=$Q90),$K91,IF($I91=1,AJ90,""))))))))</f>
        <v/>
      </c>
      <c r="AK91" t="str">
        <f ca="1">IF($E90="","",IF($G91="",AK90,IF(AND($N91=1,AK$9&gt;$B$9),"",IF(AND($N91=1,AK$9&lt;=$B$9),LOOKUP(AK$9,$A$12:$A$111,$B$12:$B$111),IF(AND($I91=-1,AL$9=$Q90),"",IF($I91=-1,AL90,IF(AND($I91=1,AJ$9=$Q90),$K91,IF($I91=1,AK90,""))))))))</f>
        <v/>
      </c>
      <c r="AL91" t="str">
        <f ca="1">IF($E90="","",IF($G91="",AL90,IF(AND($N91=1,AL$9&gt;$B$9),"",IF(AND($N91=1,AL$9&lt;=$B$9),LOOKUP(AL$9,$A$12:$A$111,$B$12:$B$111),IF(AND($I91=-1,AM$9=$Q90),"",IF($I91=-1,AM90,IF(AND($I91=1,AK$9=$Q90),$K91,IF($I91=1,AL90,""))))))))</f>
        <v/>
      </c>
      <c r="AM91" t="str">
        <f ca="1">IF($E90="","",IF($G91="",AM90,IF(AND($N91=1,AM$9&gt;$B$9),"",IF(AND($N91=1,AM$9&lt;=$B$9),LOOKUP(AM$9,$A$12:$A$111,$B$12:$B$111),IF(AND($I91=-1,AN$9=$Q90),"",IF($I91=-1,AN90,IF(AND($I91=1,AL$9=$Q90),$K91,IF($I91=1,AM90,""))))))))</f>
        <v/>
      </c>
      <c r="AN91" t="str">
        <f ca="1">IF($E90="","",IF($G91="",AN90,IF(AND($N91=1,AN$9&gt;$B$9),"",IF(AND($N91=1,AN$9&lt;=$B$9),LOOKUP(AN$9,$A$12:$A$111,$B$12:$B$111),IF(AND($I91=-1,AO$9=$Q90),"",IF($I91=-1,AO90,IF(AND($I91=1,AM$9=$Q90),$K91,IF($I91=1,AN90,""))))))))</f>
        <v/>
      </c>
      <c r="AO91" t="str">
        <f ca="1">IF($E90="","",IF($G91="",AO90,IF(AND($N91=1,AO$9&gt;$B$9),"",IF(AND($N91=1,AO$9&lt;=$B$9),LOOKUP(AO$9,$A$12:$A$111,$B$12:$B$111),IF(AND($I91=-1,AP$9=$Q90),"",IF($I91=-1,AP90,IF(AND($I91=1,AN$9=$Q90),$K91,IF($I91=1,AO90,""))))))))</f>
        <v/>
      </c>
      <c r="AP91" t="str">
        <f ca="1">IF($E90="","",IF($G91="",AP90,IF(AND($N91=1,AP$9&gt;$B$9),"",IF(AND($N91=1,AP$9&lt;=$B$9),LOOKUP(AP$9,$A$12:$A$111,$B$12:$B$111),IF(AND($I91=-1,AQ$9=$Q90),"",IF($I91=-1,AQ90,IF(AND($I91=1,AO$9=$Q90),$K91,IF($I91=1,AP90,""))))))))</f>
        <v/>
      </c>
      <c r="AQ91" t="str">
        <f ca="1">IF($E90="","",IF($G91="",AQ90,IF(AND($N91=1,AQ$9&gt;$B$9),"",IF(AND($N91=1,AQ$9&lt;=$B$9),LOOKUP(AQ$9,$A$12:$A$111,$B$12:$B$111),IF(AND($I91=-1,AR$9=$Q90),"",IF($I91=-1,AR90,IF(AND($I91=1,AP$9=$Q90),$K91,IF($I91=1,AQ90,""))))))))</f>
        <v/>
      </c>
      <c r="AR91" t="str">
        <f ca="1">IF($E90="","",IF($G91="",AR90,IF(AND($N91=1,AR$9&gt;$B$9),"",IF(AND($N91=1,AR$9&lt;=$B$9),LOOKUP(AR$9,$A$12:$A$111,$B$12:$B$111),IF(AND($I91=-1,AS$9=$Q90),"",IF($I91=-1,AS90,IF(AND($I91=1,AQ$9=$Q90),$K91,IF($I91=1,AR90,""))))))))</f>
        <v/>
      </c>
      <c r="AS91" t="str">
        <f ca="1">IF($E90="","",IF($G91="",AS90,IF(AND($N91=1,AS$9&gt;$B$9),"",IF(AND($N91=1,AS$9&lt;=$B$9),LOOKUP(AS$9,$A$12:$A$111,$B$12:$B$111),IF(AND($I91=-1,AT$9=$Q90),"",IF($I91=-1,AT90,IF(AND($I91=1,AR$9=$Q90),$K91,IF($I91=1,AS90,""))))))))</f>
        <v/>
      </c>
      <c r="AT91" t="str">
        <f ca="1">IF($E90="","",IF($G91="",AT90,IF(AND($N91=1,AT$9&gt;$B$9),"",IF(AND($N91=1,AT$9&lt;=$B$9),LOOKUP(AT$9,$A$12:$A$111,$B$12:$B$111),IF(AND($I91=-1,AU$9=$Q90),"",IF($I91=-1,AU90,IF(AND($I91=1,AS$9=$Q90),$K91,IF($I91=1,AT90,""))))))))</f>
        <v/>
      </c>
      <c r="AU91" t="str">
        <f ca="1">IF($E90="","",IF($G91="",AU90,IF(AND($N91=1,AU$9&gt;$B$9),"",IF(AND($N91=1,AU$9&lt;=$B$9),LOOKUP(AU$9,$A$12:$A$111,$B$12:$B$111),IF(AND($I91=-1,AV$9=$Q90),"",IF($I91=-1,AV90,IF(AND($I91=1,AT$9=$Q90),$K91,IF($I91=1,AU90,""))))))))</f>
        <v/>
      </c>
      <c r="AV91" t="str">
        <f ca="1">IF($E90="","",IF($G91="",AV90,IF(AND($N91=1,AV$9&gt;$B$9),"",IF(AND($N91=1,AV$9&lt;=$B$9),LOOKUP(AV$9,$A$12:$A$111,$B$12:$B$111),IF(AND($I91=-1,AW$9=$Q90),"",IF($I91=-1,AW90,IF(AND($I91=1,AU$9=$Q90),$K91,IF($I91=1,AV90,""))))))))</f>
        <v/>
      </c>
      <c r="AW91" t="str">
        <f ca="1">IF($E90="","",IF($G91="",AW90,IF(AND($N91=1,AW$9&gt;$B$9),"",IF(AND($N91=1,AW$9&lt;=$B$9),LOOKUP(AW$9,$A$12:$A$111,$B$12:$B$111),IF(AND($I91=-1,AX$9=$Q90),"",IF($I91=-1,AX90,IF(AND($I91=1,AV$9=$Q90),$K91,IF($I91=1,AW90,""))))))))</f>
        <v/>
      </c>
      <c r="AX91" t="str">
        <f ca="1">IF($E90="","",IF($G91="",AX90,IF(AND($N91=1,AX$9&gt;$B$9),"",IF(AND($N91=1,AX$9&lt;=$B$9),LOOKUP(AX$9,$A$12:$A$111,$B$12:$B$111),IF(AND($I91=-1,AY$9=$Q90),"",IF($I91=-1,AY90,IF(AND($I91=1,AW$9=$Q90),$K91,IF($I91=1,AX90,""))))))))</f>
        <v/>
      </c>
      <c r="AY91" t="str">
        <f ca="1">IF($E90="","",IF($G91="",AY90,IF(AND($N91=1,AY$9&gt;$B$9),"",IF(AND($N91=1,AY$9&lt;=$B$9),LOOKUP(AY$9,$A$12:$A$111,$B$12:$B$111),IF(AND($I91=-1,AZ$9=$Q90),"",IF($I91=-1,AZ90,IF(AND($I91=1,AX$9=$Q90),$K91,IF($I91=1,AY90,""))))))))</f>
        <v/>
      </c>
      <c r="AZ91" t="str">
        <f ca="1">IF($E90="","",IF($G91="",AZ90,IF(AND($N91=1,AZ$9&gt;$B$9),"",IF(AND($N91=1,AZ$9&lt;=$B$9),LOOKUP(AZ$9,$A$12:$A$111,$B$12:$B$111),IF(AND($I91=-1,BA$9=$Q90),"",IF($I91=-1,BA90,IF(AND($I91=1,AY$9=$Q90),$K91,IF($I91=1,AZ90,""))))))))</f>
        <v/>
      </c>
      <c r="BA91" t="str">
        <f ca="1">IF($E90="","",IF($G91="",BA90,IF(AND($N91=1,BA$9&gt;$B$9),"",IF(AND($N91=1,BA$9&lt;=$B$9),LOOKUP(BA$9,$A$12:$A$111,$B$12:$B$111),IF(AND($I91=-1,BB$9=$Q90),"",IF($I91=-1,BB90,IF(AND($I91=1,AZ$9=$Q90),$K91,IF($I91=1,BA90,""))))))))</f>
        <v/>
      </c>
      <c r="BB91" t="str">
        <f ca="1">IF($E90="","",IF($G91="",BB90,IF(AND($N91=1,BB$9&gt;$B$9),"",IF(AND($N91=1,BB$9&lt;=$B$9),LOOKUP(BB$9,$A$12:$A$111,$B$12:$B$111),IF(AND($I91=-1,BC$9=$Q90),"",IF($I91=-1,BC90,IF(AND($I91=1,BA$9=$Q90),$K91,IF($I91=1,BB90,""))))))))</f>
        <v/>
      </c>
      <c r="BC91" t="str">
        <f ca="1">IF($E90="","",IF($G91="",BC90,IF(AND($N91=1,BC$9&gt;$B$9),"",IF(AND($N91=1,BC$9&lt;=$B$9),LOOKUP(BC$9,$A$12:$A$111,$B$12:$B$111),IF(AND($I91=-1,BD$9=$Q90),"",IF($I91=-1,BD90,IF(AND($I91=1,BB$9=$Q90),$K91,IF($I91=1,BC90,""))))))))</f>
        <v/>
      </c>
      <c r="BD91" t="str">
        <f ca="1">IF($E90="","",IF($G91="",BD90,IF(AND($N91=1,BD$9&gt;$B$9),"",IF(AND($N91=1,BD$9&lt;=$B$9),LOOKUP(BD$9,$A$12:$A$111,$B$12:$B$111),IF(AND($I91=-1,BE$9=$Q90),"",IF($I91=-1,BE90,IF(AND($I91=1,BC$9=$Q90),$K91,IF($I91=1,BD90,""))))))))</f>
        <v/>
      </c>
      <c r="BE91" t="str">
        <f ca="1">IF($E90="","",IF($G91="",BE90,IF(AND($N91=1,BE$9&gt;$B$9),"",IF(AND($N91=1,BE$9&lt;=$B$9),LOOKUP(BE$9,$A$12:$A$111,$B$12:$B$111),IF(AND($I91=-1,BF$9=$Q90),"",IF($I91=-1,BF90,IF(AND($I91=1,BD$9=$Q90),$K91,IF($I91=1,BE90,""))))))))</f>
        <v/>
      </c>
      <c r="BF91" t="str">
        <f ca="1">IF($E90="","",IF($G91="",BF90,IF(AND($N91=1,BF$9&gt;$B$9),"",IF(AND($N91=1,BF$9&lt;=$B$9),LOOKUP(BF$9,$A$12:$A$111,$B$12:$B$111),IF(AND($I91=-1,BG$9=$Q90),"",IF($I91=-1,BG90,IF(AND($I91=1,BE$9=$Q90),$K91,IF($I91=1,BF90,""))))))))</f>
        <v/>
      </c>
      <c r="BG91" t="str">
        <f ca="1">IF($E90="","",IF($G91="",BG90,IF(AND($N91=1,BG$9&gt;$B$9),"",IF(AND($N91=1,BG$9&lt;=$B$9),LOOKUP(BG$9,$A$12:$A$111,$B$12:$B$111),IF(AND($I91=-1,BH$9=$Q90),"",IF($I91=-1,BH90,IF(AND($I91=1,BF$9=$Q90),$K91,IF($I91=1,BG90,""))))))))</f>
        <v/>
      </c>
      <c r="BH91" t="str">
        <f ca="1">IF($E90="","",IF($G91="",BH90,IF(AND($N91=1,BH$9&gt;$B$9),"",IF(AND($N91=1,BH$9&lt;=$B$9),LOOKUP(BH$9,$A$12:$A$111,$B$12:$B$111),IF(AND($I91=-1,BI$9=$Q90),"",IF($I91=-1,BI90,IF(AND($I91=1,BG$9=$Q90),$K91,IF($I91=1,BH90,""))))))))</f>
        <v/>
      </c>
      <c r="BI91" t="str">
        <f ca="1">IF($E90="","",IF($G91="",BI90,IF(AND($N91=1,BI$9&gt;$B$9),"",IF(AND($N91=1,BI$9&lt;=$B$9),LOOKUP(BI$9,$A$12:$A$111,$B$12:$B$111),IF(AND($I91=-1,BJ$9=$Q90),"",IF($I91=-1,BJ90,IF(AND($I91=1,BH$9=$Q90),$K91,IF($I91=1,BI90,""))))))))</f>
        <v/>
      </c>
      <c r="BJ91" t="str">
        <f ca="1">IF($E90="","",IF($G91="",BJ90,IF(AND($N91=1,BJ$9&gt;$B$9),"",IF(AND($N91=1,BJ$9&lt;=$B$9),LOOKUP(BJ$9,$A$12:$A$111,$B$12:$B$111),IF(AND($I91=-1,BK$9=$Q90),"",IF($I91=-1,BK90,IF(AND($I91=1,BI$9=$Q90),$K91,IF($I91=1,BJ90,""))))))))</f>
        <v/>
      </c>
      <c r="BK91" t="str">
        <f ca="1">IF($E90="","",IF($G91="",BK90,IF(AND($N91=1,BK$9&gt;$B$9),"",IF(AND($N91=1,BK$9&lt;=$B$9),LOOKUP(BK$9,$A$12:$A$111,$B$12:$B$111),IF(AND($I91=-1,BL$9=$Q90),"",IF($I91=-1,BL90,IF(AND($I91=1,BJ$9=$Q90),$K91,IF($I91=1,BK90,""))))))))</f>
        <v/>
      </c>
      <c r="BL91" t="str">
        <f ca="1">IF($E90="","",IF($G91="",BL90,IF(AND($N91=1,BL$9&gt;$B$9),"",IF(AND($N91=1,BL$9&lt;=$B$9),LOOKUP(BL$9,$A$12:$A$111,$B$12:$B$111),IF(AND($I91=-1,BM$9=$Q90),"",IF($I91=-1,BM90,IF(AND($I91=1,BK$9=$Q90),$K91,IF($I91=1,BL90,""))))))))</f>
        <v/>
      </c>
      <c r="BM91" t="str">
        <f ca="1">IF($E90="","",IF($G91="",BM90,IF(AND($N91=1,BM$9&gt;$B$9),"",IF(AND($N91=1,BM$9&lt;=$B$9),LOOKUP(BM$9,$A$12:$A$111,$B$12:$B$111),IF(AND($I91=-1,BN$9=$Q90),"",IF($I91=-1,BN90,IF(AND($I91=1,BL$9=$Q90),$K91,IF($I91=1,BM90,""))))))))</f>
        <v/>
      </c>
      <c r="BN91" t="str">
        <f ca="1">IF($E90="","",IF($G91="",BN90,IF(AND($N91=1,BN$9&gt;$B$9),"",IF(AND($N91=1,BN$9&lt;=$B$9),LOOKUP(BN$9,$A$12:$A$111,$B$12:$B$111),IF(AND($I91=-1,BO$9=$Q90),"",IF($I91=-1,BO90,IF(AND($I91=1,BM$9=$Q90),$K91,IF($I91=1,BN90,""))))))))</f>
        <v/>
      </c>
      <c r="BO91">
        <f ca="1">IF($E90="","",IF($G91="",BO90,IF(AND($N91=1,BO$9&gt;$B$9),"",IF(AND($N91=1,BO$9&lt;=$B$9),LOOKUP(BO$9,$A$12:$A$111,$B$12:$B$111),IF(AND($I91=-1,BP$9=$Q90),"",IF($I91=-1,BP90,IF(AND($I91=1,BN$9=$Q90),$K91,IF($I91=1,BO90,""))))))))</f>
        <v>0</v>
      </c>
    </row>
    <row r="92" spans="4:67" x14ac:dyDescent="0.25">
      <c r="D92" s="4">
        <v>82</v>
      </c>
      <c r="E92" s="1">
        <f t="shared" ca="1" si="7"/>
        <v>30</v>
      </c>
      <c r="G92" t="str">
        <f ca="1">IF(E91="","",IF($B$3=Refs!$B$17,RevLab!F92,IF(AND(B$3="Last",H91="Zero"),G91,IF(B$3="Last",H91,IF(B$3="2nd last","",IF(AND(B$3="Opposite",H91="Zero"),G91,IF(AND(B$3="Opposite",H91="Red"),"Black",IF(AND(B$3="Opposite",H91="Black"),"Red",IF(AND(B$3="Opposite",H91="Odd"),"Even",IF(AND(B$3="Opposite",H91="Even"),"Odd",IF(AND(B$3="Opposite",H91="High"),"Low",IF(AND(B$3="Opposite",H91="Low"),"High",IF(COUNTIF(Refs!$E$5:$I$6,B$3)=1,RevLab!B$3,"")))))))))))))</f>
        <v>Low</v>
      </c>
      <c r="H92" t="str">
        <f ca="1">IF(E92="","",IF(B$2="Red/Black",LOOKUP(E92,Refs!D:D,Refs!F:F),IF(B$2="High/Low",LOOKUP(E92,Refs!D:D,Refs!H:H),IF(B$2="Odd/Even",LOOKUP(E92,Refs!D:D,Refs!J:J),""))))</f>
        <v>High</v>
      </c>
      <c r="I92">
        <f t="shared" ca="1" si="8"/>
        <v>-1</v>
      </c>
      <c r="J92">
        <f ca="1">IF(E91="","",IF(G92="","",IF(AND(Q91&gt;1,O91+P91&gt;=$B$4),$B$4,IF(Q91=1,O91,O91+P91))))</f>
        <v>7</v>
      </c>
      <c r="K92">
        <f t="shared" ca="1" si="9"/>
        <v>-7</v>
      </c>
      <c r="L92">
        <f t="shared" ca="1" si="10"/>
        <v>-103</v>
      </c>
      <c r="M92">
        <f t="shared" ca="1" si="11"/>
        <v>14</v>
      </c>
      <c r="N92">
        <f ca="1">IF(E91="","",IF(OR(AND($A$6="Yes",$M92&gt;$M91),AND($A$8="Yes",$O91+$P91&gt;=$B$4),AND($Q91&lt;=2,$I92=-1)),1,0))</f>
        <v>0</v>
      </c>
      <c r="O92">
        <f ca="1">IF(E92="","",R92)</f>
        <v>3</v>
      </c>
      <c r="P92">
        <f ca="1">IF(E92="","",MAX(R92:DM92))</f>
        <v>3</v>
      </c>
      <c r="Q92" s="2">
        <f ca="1">IF(E92="","",COUNTIF(R92:DM92,"&gt;0"))</f>
        <v>1</v>
      </c>
      <c r="R92" s="4">
        <f ca="1">IF(E91="","",IF($G92="",R91,IF($N92=1,LOOKUP(R$9,$A$12:$A$111,$B$12:$B$111),IF(AND($I92=-1,S$9=$Q91),"",IF($I92=-1,S91,IF($I92=1,R91))))))</f>
        <v>3</v>
      </c>
      <c r="S92" t="str">
        <f ca="1">IF($E91="","",IF($G92="",S91,IF(AND($N92=1,S$9&gt;$B$9),"",IF(AND($N92=1,S$9&lt;=$B$9),LOOKUP(S$9,$A$12:$A$111,$B$12:$B$111),IF(AND($I92=-1,T$9=$Q91),"",IF($I92=-1,T91,IF(AND($I92=1,R$9=$Q91),$K92,IF($I92=1,S91,""))))))))</f>
        <v/>
      </c>
      <c r="T92" t="str">
        <f ca="1">IF($E91="","",IF($G92="",T91,IF(AND($N92=1,T$9&gt;$B$9),"",IF(AND($N92=1,T$9&lt;=$B$9),LOOKUP(T$9,$A$12:$A$111,$B$12:$B$111),IF(AND($I92=-1,U$9=$Q91),"",IF($I92=-1,U91,IF(AND($I92=1,S$9=$Q91),$K92,IF($I92=1,T91,""))))))))</f>
        <v/>
      </c>
      <c r="U92" t="str">
        <f ca="1">IF($E91="","",IF($G92="",U91,IF(AND($N92=1,U$9&gt;$B$9),"",IF(AND($N92=1,U$9&lt;=$B$9),LOOKUP(U$9,$A$12:$A$111,$B$12:$B$111),IF(AND($I92=-1,V$9=$Q91),"",IF($I92=-1,V91,IF(AND($I92=1,T$9=$Q91),$K92,IF($I92=1,U91,""))))))))</f>
        <v/>
      </c>
      <c r="V92" t="str">
        <f ca="1">IF($E91="","",IF($G92="",V91,IF(AND($N92=1,V$9&gt;$B$9),"",IF(AND($N92=1,V$9&lt;=$B$9),LOOKUP(V$9,$A$12:$A$111,$B$12:$B$111),IF(AND($I92=-1,W$9=$Q91),"",IF($I92=-1,W91,IF(AND($I92=1,U$9=$Q91),$K92,IF($I92=1,V91,""))))))))</f>
        <v/>
      </c>
      <c r="W92" t="str">
        <f ca="1">IF($E91="","",IF($G92="",W91,IF(AND($N92=1,W$9&gt;$B$9),"",IF(AND($N92=1,W$9&lt;=$B$9),LOOKUP(W$9,$A$12:$A$111,$B$12:$B$111),IF(AND($I92=-1,X$9=$Q91),"",IF($I92=-1,X91,IF(AND($I92=1,V$9=$Q91),$K92,IF($I92=1,W91,""))))))))</f>
        <v/>
      </c>
      <c r="X92" t="str">
        <f ca="1">IF($E91="","",IF($G92="",X91,IF(AND($N92=1,X$9&gt;$B$9),"",IF(AND($N92=1,X$9&lt;=$B$9),LOOKUP(X$9,$A$12:$A$111,$B$12:$B$111),IF(AND($I92=-1,Y$9=$Q91),"",IF($I92=-1,Y91,IF(AND($I92=1,W$9=$Q91),$K92,IF($I92=1,X91,""))))))))</f>
        <v/>
      </c>
      <c r="Y92" t="str">
        <f ca="1">IF($E91="","",IF($G92="",Y91,IF(AND($N92=1,Y$9&gt;$B$9),"",IF(AND($N92=1,Y$9&lt;=$B$9),LOOKUP(Y$9,$A$12:$A$111,$B$12:$B$111),IF(AND($I92=-1,Z$9=$Q91),"",IF($I92=-1,Z91,IF(AND($I92=1,X$9=$Q91),$K92,IF($I92=1,Y91,""))))))))</f>
        <v/>
      </c>
      <c r="Z92" t="str">
        <f ca="1">IF($E91="","",IF($G92="",Z91,IF(AND($N92=1,Z$9&gt;$B$9),"",IF(AND($N92=1,Z$9&lt;=$B$9),LOOKUP(Z$9,$A$12:$A$111,$B$12:$B$111),IF(AND($I92=-1,AA$9=$Q91),"",IF($I92=-1,AA91,IF(AND($I92=1,Y$9=$Q91),$K92,IF($I92=1,Z91,""))))))))</f>
        <v/>
      </c>
      <c r="AA92" t="str">
        <f ca="1">IF($E91="","",IF($G92="",AA91,IF(AND($N92=1,AA$9&gt;$B$9),"",IF(AND($N92=1,AA$9&lt;=$B$9),LOOKUP(AA$9,$A$12:$A$111,$B$12:$B$111),IF(AND($I92=-1,AB$9=$Q91),"",IF($I92=-1,AB91,IF(AND($I92=1,Z$9=$Q91),$K92,IF($I92=1,AA91,""))))))))</f>
        <v/>
      </c>
      <c r="AB92" t="str">
        <f ca="1">IF($E91="","",IF($G92="",AB91,IF(AND($N92=1,AB$9&gt;$B$9),"",IF(AND($N92=1,AB$9&lt;=$B$9),LOOKUP(AB$9,$A$12:$A$111,$B$12:$B$111),IF(AND($I92=-1,AC$9=$Q91),"",IF($I92=-1,AC91,IF(AND($I92=1,AA$9=$Q91),$K92,IF($I92=1,AB91,""))))))))</f>
        <v/>
      </c>
      <c r="AC92" t="str">
        <f ca="1">IF($E91="","",IF($G92="",AC91,IF(AND($N92=1,AC$9&gt;$B$9),"",IF(AND($N92=1,AC$9&lt;=$B$9),LOOKUP(AC$9,$A$12:$A$111,$B$12:$B$111),IF(AND($I92=-1,AD$9=$Q91),"",IF($I92=-1,AD91,IF(AND($I92=1,AB$9=$Q91),$K92,IF($I92=1,AC91,""))))))))</f>
        <v/>
      </c>
      <c r="AD92" t="str">
        <f ca="1">IF($E91="","",IF($G92="",AD91,IF(AND($N92=1,AD$9&gt;$B$9),"",IF(AND($N92=1,AD$9&lt;=$B$9),LOOKUP(AD$9,$A$12:$A$111,$B$12:$B$111),IF(AND($I92=-1,AE$9=$Q91),"",IF($I92=-1,AE91,IF(AND($I92=1,AC$9=$Q91),$K92,IF($I92=1,AD91,""))))))))</f>
        <v/>
      </c>
      <c r="AE92" t="str">
        <f ca="1">IF($E91="","",IF($G92="",AE91,IF(AND($N92=1,AE$9&gt;$B$9),"",IF(AND($N92=1,AE$9&lt;=$B$9),LOOKUP(AE$9,$A$12:$A$111,$B$12:$B$111),IF(AND($I92=-1,AF$9=$Q91),"",IF($I92=-1,AF91,IF(AND($I92=1,AD$9=$Q91),$K92,IF($I92=1,AE91,""))))))))</f>
        <v/>
      </c>
      <c r="AF92" t="str">
        <f ca="1">IF($E91="","",IF($G92="",AF91,IF(AND($N92=1,AF$9&gt;$B$9),"",IF(AND($N92=1,AF$9&lt;=$B$9),LOOKUP(AF$9,$A$12:$A$111,$B$12:$B$111),IF(AND($I92=-1,AG$9=$Q91),"",IF($I92=-1,AG91,IF(AND($I92=1,AE$9=$Q91),$K92,IF($I92=1,AF91,""))))))))</f>
        <v/>
      </c>
      <c r="AG92" t="str">
        <f ca="1">IF($E91="","",IF($G92="",AG91,IF(AND($N92=1,AG$9&gt;$B$9),"",IF(AND($N92=1,AG$9&lt;=$B$9),LOOKUP(AG$9,$A$12:$A$111,$B$12:$B$111),IF(AND($I92=-1,AH$9=$Q91),"",IF($I92=-1,AH91,IF(AND($I92=1,AF$9=$Q91),$K92,IF($I92=1,AG91,""))))))))</f>
        <v/>
      </c>
      <c r="AH92" t="str">
        <f ca="1">IF($E91="","",IF($G92="",AH91,IF(AND($N92=1,AH$9&gt;$B$9),"",IF(AND($N92=1,AH$9&lt;=$B$9),LOOKUP(AH$9,$A$12:$A$111,$B$12:$B$111),IF(AND($I92=-1,AI$9=$Q91),"",IF($I92=-1,AI91,IF(AND($I92=1,AG$9=$Q91),$K92,IF($I92=1,AH91,""))))))))</f>
        <v/>
      </c>
      <c r="AI92" t="str">
        <f ca="1">IF($E91="","",IF($G92="",AI91,IF(AND($N92=1,AI$9&gt;$B$9),"",IF(AND($N92=1,AI$9&lt;=$B$9),LOOKUP(AI$9,$A$12:$A$111,$B$12:$B$111),IF(AND($I92=-1,AJ$9=$Q91),"",IF($I92=-1,AJ91,IF(AND($I92=1,AH$9=$Q91),$K92,IF($I92=1,AI91,""))))))))</f>
        <v/>
      </c>
      <c r="AJ92" t="str">
        <f ca="1">IF($E91="","",IF($G92="",AJ91,IF(AND($N92=1,AJ$9&gt;$B$9),"",IF(AND($N92=1,AJ$9&lt;=$B$9),LOOKUP(AJ$9,$A$12:$A$111,$B$12:$B$111),IF(AND($I92=-1,AK$9=$Q91),"",IF($I92=-1,AK91,IF(AND($I92=1,AI$9=$Q91),$K92,IF($I92=1,AJ91,""))))))))</f>
        <v/>
      </c>
      <c r="AK92" t="str">
        <f ca="1">IF($E91="","",IF($G92="",AK91,IF(AND($N92=1,AK$9&gt;$B$9),"",IF(AND($N92=1,AK$9&lt;=$B$9),LOOKUP(AK$9,$A$12:$A$111,$B$12:$B$111),IF(AND($I92=-1,AL$9=$Q91),"",IF($I92=-1,AL91,IF(AND($I92=1,AJ$9=$Q91),$K92,IF($I92=1,AK91,""))))))))</f>
        <v/>
      </c>
      <c r="AL92" t="str">
        <f ca="1">IF($E91="","",IF($G92="",AL91,IF(AND($N92=1,AL$9&gt;$B$9),"",IF(AND($N92=1,AL$9&lt;=$B$9),LOOKUP(AL$9,$A$12:$A$111,$B$12:$B$111),IF(AND($I92=-1,AM$9=$Q91),"",IF($I92=-1,AM91,IF(AND($I92=1,AK$9=$Q91),$K92,IF($I92=1,AL91,""))))))))</f>
        <v/>
      </c>
      <c r="AM92" t="str">
        <f ca="1">IF($E91="","",IF($G92="",AM91,IF(AND($N92=1,AM$9&gt;$B$9),"",IF(AND($N92=1,AM$9&lt;=$B$9),LOOKUP(AM$9,$A$12:$A$111,$B$12:$B$111),IF(AND($I92=-1,AN$9=$Q91),"",IF($I92=-1,AN91,IF(AND($I92=1,AL$9=$Q91),$K92,IF($I92=1,AM91,""))))))))</f>
        <v/>
      </c>
      <c r="AN92" t="str">
        <f ca="1">IF($E91="","",IF($G92="",AN91,IF(AND($N92=1,AN$9&gt;$B$9),"",IF(AND($N92=1,AN$9&lt;=$B$9),LOOKUP(AN$9,$A$12:$A$111,$B$12:$B$111),IF(AND($I92=-1,AO$9=$Q91),"",IF($I92=-1,AO91,IF(AND($I92=1,AM$9=$Q91),$K92,IF($I92=1,AN91,""))))))))</f>
        <v/>
      </c>
      <c r="AO92" t="str">
        <f ca="1">IF($E91="","",IF($G92="",AO91,IF(AND($N92=1,AO$9&gt;$B$9),"",IF(AND($N92=1,AO$9&lt;=$B$9),LOOKUP(AO$9,$A$12:$A$111,$B$12:$B$111),IF(AND($I92=-1,AP$9=$Q91),"",IF($I92=-1,AP91,IF(AND($I92=1,AN$9=$Q91),$K92,IF($I92=1,AO91,""))))))))</f>
        <v/>
      </c>
      <c r="AP92" t="str">
        <f ca="1">IF($E91="","",IF($G92="",AP91,IF(AND($N92=1,AP$9&gt;$B$9),"",IF(AND($N92=1,AP$9&lt;=$B$9),LOOKUP(AP$9,$A$12:$A$111,$B$12:$B$111),IF(AND($I92=-1,AQ$9=$Q91),"",IF($I92=-1,AQ91,IF(AND($I92=1,AO$9=$Q91),$K92,IF($I92=1,AP91,""))))))))</f>
        <v/>
      </c>
      <c r="AQ92" t="str">
        <f ca="1">IF($E91="","",IF($G92="",AQ91,IF(AND($N92=1,AQ$9&gt;$B$9),"",IF(AND($N92=1,AQ$9&lt;=$B$9),LOOKUP(AQ$9,$A$12:$A$111,$B$12:$B$111),IF(AND($I92=-1,AR$9=$Q91),"",IF($I92=-1,AR91,IF(AND($I92=1,AP$9=$Q91),$K92,IF($I92=1,AQ91,""))))))))</f>
        <v/>
      </c>
      <c r="AR92" t="str">
        <f ca="1">IF($E91="","",IF($G92="",AR91,IF(AND($N92=1,AR$9&gt;$B$9),"",IF(AND($N92=1,AR$9&lt;=$B$9),LOOKUP(AR$9,$A$12:$A$111,$B$12:$B$111),IF(AND($I92=-1,AS$9=$Q91),"",IF($I92=-1,AS91,IF(AND($I92=1,AQ$9=$Q91),$K92,IF($I92=1,AR91,""))))))))</f>
        <v/>
      </c>
      <c r="AS92" t="str">
        <f ca="1">IF($E91="","",IF($G92="",AS91,IF(AND($N92=1,AS$9&gt;$B$9),"",IF(AND($N92=1,AS$9&lt;=$B$9),LOOKUP(AS$9,$A$12:$A$111,$B$12:$B$111),IF(AND($I92=-1,AT$9=$Q91),"",IF($I92=-1,AT91,IF(AND($I92=1,AR$9=$Q91),$K92,IF($I92=1,AS91,""))))))))</f>
        <v/>
      </c>
      <c r="AT92" t="str">
        <f ca="1">IF($E91="","",IF($G92="",AT91,IF(AND($N92=1,AT$9&gt;$B$9),"",IF(AND($N92=1,AT$9&lt;=$B$9),LOOKUP(AT$9,$A$12:$A$111,$B$12:$B$111),IF(AND($I92=-1,AU$9=$Q91),"",IF($I92=-1,AU91,IF(AND($I92=1,AS$9=$Q91),$K92,IF($I92=1,AT91,""))))))))</f>
        <v/>
      </c>
      <c r="AU92" t="str">
        <f ca="1">IF($E91="","",IF($G92="",AU91,IF(AND($N92=1,AU$9&gt;$B$9),"",IF(AND($N92=1,AU$9&lt;=$B$9),LOOKUP(AU$9,$A$12:$A$111,$B$12:$B$111),IF(AND($I92=-1,AV$9=$Q91),"",IF($I92=-1,AV91,IF(AND($I92=1,AT$9=$Q91),$K92,IF($I92=1,AU91,""))))))))</f>
        <v/>
      </c>
      <c r="AV92" t="str">
        <f ca="1">IF($E91="","",IF($G92="",AV91,IF(AND($N92=1,AV$9&gt;$B$9),"",IF(AND($N92=1,AV$9&lt;=$B$9),LOOKUP(AV$9,$A$12:$A$111,$B$12:$B$111),IF(AND($I92=-1,AW$9=$Q91),"",IF($I92=-1,AW91,IF(AND($I92=1,AU$9=$Q91),$K92,IF($I92=1,AV91,""))))))))</f>
        <v/>
      </c>
      <c r="AW92" t="str">
        <f ca="1">IF($E91="","",IF($G92="",AW91,IF(AND($N92=1,AW$9&gt;$B$9),"",IF(AND($N92=1,AW$9&lt;=$B$9),LOOKUP(AW$9,$A$12:$A$111,$B$12:$B$111),IF(AND($I92=-1,AX$9=$Q91),"",IF($I92=-1,AX91,IF(AND($I92=1,AV$9=$Q91),$K92,IF($I92=1,AW91,""))))))))</f>
        <v/>
      </c>
      <c r="AX92" t="str">
        <f ca="1">IF($E91="","",IF($G92="",AX91,IF(AND($N92=1,AX$9&gt;$B$9),"",IF(AND($N92=1,AX$9&lt;=$B$9),LOOKUP(AX$9,$A$12:$A$111,$B$12:$B$111),IF(AND($I92=-1,AY$9=$Q91),"",IF($I92=-1,AY91,IF(AND($I92=1,AW$9=$Q91),$K92,IF($I92=1,AX91,""))))))))</f>
        <v/>
      </c>
      <c r="AY92" t="str">
        <f ca="1">IF($E91="","",IF($G92="",AY91,IF(AND($N92=1,AY$9&gt;$B$9),"",IF(AND($N92=1,AY$9&lt;=$B$9),LOOKUP(AY$9,$A$12:$A$111,$B$12:$B$111),IF(AND($I92=-1,AZ$9=$Q91),"",IF($I92=-1,AZ91,IF(AND($I92=1,AX$9=$Q91),$K92,IF($I92=1,AY91,""))))))))</f>
        <v/>
      </c>
      <c r="AZ92" t="str">
        <f ca="1">IF($E91="","",IF($G92="",AZ91,IF(AND($N92=1,AZ$9&gt;$B$9),"",IF(AND($N92=1,AZ$9&lt;=$B$9),LOOKUP(AZ$9,$A$12:$A$111,$B$12:$B$111),IF(AND($I92=-1,BA$9=$Q91),"",IF($I92=-1,BA91,IF(AND($I92=1,AY$9=$Q91),$K92,IF($I92=1,AZ91,""))))))))</f>
        <v/>
      </c>
      <c r="BA92" t="str">
        <f ca="1">IF($E91="","",IF($G92="",BA91,IF(AND($N92=1,BA$9&gt;$B$9),"",IF(AND($N92=1,BA$9&lt;=$B$9),LOOKUP(BA$9,$A$12:$A$111,$B$12:$B$111),IF(AND($I92=-1,BB$9=$Q91),"",IF($I92=-1,BB91,IF(AND($I92=1,AZ$9=$Q91),$K92,IF($I92=1,BA91,""))))))))</f>
        <v/>
      </c>
      <c r="BB92" t="str">
        <f ca="1">IF($E91="","",IF($G92="",BB91,IF(AND($N92=1,BB$9&gt;$B$9),"",IF(AND($N92=1,BB$9&lt;=$B$9),LOOKUP(BB$9,$A$12:$A$111,$B$12:$B$111),IF(AND($I92=-1,BC$9=$Q91),"",IF($I92=-1,BC91,IF(AND($I92=1,BA$9=$Q91),$K92,IF($I92=1,BB91,""))))))))</f>
        <v/>
      </c>
      <c r="BC92" t="str">
        <f ca="1">IF($E91="","",IF($G92="",BC91,IF(AND($N92=1,BC$9&gt;$B$9),"",IF(AND($N92=1,BC$9&lt;=$B$9),LOOKUP(BC$9,$A$12:$A$111,$B$12:$B$111),IF(AND($I92=-1,BD$9=$Q91),"",IF($I92=-1,BD91,IF(AND($I92=1,BB$9=$Q91),$K92,IF($I92=1,BC91,""))))))))</f>
        <v/>
      </c>
      <c r="BD92" t="str">
        <f ca="1">IF($E91="","",IF($G92="",BD91,IF(AND($N92=1,BD$9&gt;$B$9),"",IF(AND($N92=1,BD$9&lt;=$B$9),LOOKUP(BD$9,$A$12:$A$111,$B$12:$B$111),IF(AND($I92=-1,BE$9=$Q91),"",IF($I92=-1,BE91,IF(AND($I92=1,BC$9=$Q91),$K92,IF($I92=1,BD91,""))))))))</f>
        <v/>
      </c>
      <c r="BE92" t="str">
        <f ca="1">IF($E91="","",IF($G92="",BE91,IF(AND($N92=1,BE$9&gt;$B$9),"",IF(AND($N92=1,BE$9&lt;=$B$9),LOOKUP(BE$9,$A$12:$A$111,$B$12:$B$111),IF(AND($I92=-1,BF$9=$Q91),"",IF($I92=-1,BF91,IF(AND($I92=1,BD$9=$Q91),$K92,IF($I92=1,BE91,""))))))))</f>
        <v/>
      </c>
      <c r="BF92" t="str">
        <f ca="1">IF($E91="","",IF($G92="",BF91,IF(AND($N92=1,BF$9&gt;$B$9),"",IF(AND($N92=1,BF$9&lt;=$B$9),LOOKUP(BF$9,$A$12:$A$111,$B$12:$B$111),IF(AND($I92=-1,BG$9=$Q91),"",IF($I92=-1,BG91,IF(AND($I92=1,BE$9=$Q91),$K92,IF($I92=1,BF91,""))))))))</f>
        <v/>
      </c>
      <c r="BG92" t="str">
        <f ca="1">IF($E91="","",IF($G92="",BG91,IF(AND($N92=1,BG$9&gt;$B$9),"",IF(AND($N92=1,BG$9&lt;=$B$9),LOOKUP(BG$9,$A$12:$A$111,$B$12:$B$111),IF(AND($I92=-1,BH$9=$Q91),"",IF($I92=-1,BH91,IF(AND($I92=1,BF$9=$Q91),$K92,IF($I92=1,BG91,""))))))))</f>
        <v/>
      </c>
      <c r="BH92" t="str">
        <f ca="1">IF($E91="","",IF($G92="",BH91,IF(AND($N92=1,BH$9&gt;$B$9),"",IF(AND($N92=1,BH$9&lt;=$B$9),LOOKUP(BH$9,$A$12:$A$111,$B$12:$B$111),IF(AND($I92=-1,BI$9=$Q91),"",IF($I92=-1,BI91,IF(AND($I92=1,BG$9=$Q91),$K92,IF($I92=1,BH91,""))))))))</f>
        <v/>
      </c>
      <c r="BI92" t="str">
        <f ca="1">IF($E91="","",IF($G92="",BI91,IF(AND($N92=1,BI$9&gt;$B$9),"",IF(AND($N92=1,BI$9&lt;=$B$9),LOOKUP(BI$9,$A$12:$A$111,$B$12:$B$111),IF(AND($I92=-1,BJ$9=$Q91),"",IF($I92=-1,BJ91,IF(AND($I92=1,BH$9=$Q91),$K92,IF($I92=1,BI91,""))))))))</f>
        <v/>
      </c>
      <c r="BJ92" t="str">
        <f ca="1">IF($E91="","",IF($G92="",BJ91,IF(AND($N92=1,BJ$9&gt;$B$9),"",IF(AND($N92=1,BJ$9&lt;=$B$9),LOOKUP(BJ$9,$A$12:$A$111,$B$12:$B$111),IF(AND($I92=-1,BK$9=$Q91),"",IF($I92=-1,BK91,IF(AND($I92=1,BI$9=$Q91),$K92,IF($I92=1,BJ91,""))))))))</f>
        <v/>
      </c>
      <c r="BK92" t="str">
        <f ca="1">IF($E91="","",IF($G92="",BK91,IF(AND($N92=1,BK$9&gt;$B$9),"",IF(AND($N92=1,BK$9&lt;=$B$9),LOOKUP(BK$9,$A$12:$A$111,$B$12:$B$111),IF(AND($I92=-1,BL$9=$Q91),"",IF($I92=-1,BL91,IF(AND($I92=1,BJ$9=$Q91),$K92,IF($I92=1,BK91,""))))))))</f>
        <v/>
      </c>
      <c r="BL92" t="str">
        <f ca="1">IF($E91="","",IF($G92="",BL91,IF(AND($N92=1,BL$9&gt;$B$9),"",IF(AND($N92=1,BL$9&lt;=$B$9),LOOKUP(BL$9,$A$12:$A$111,$B$12:$B$111),IF(AND($I92=-1,BM$9=$Q91),"",IF($I92=-1,BM91,IF(AND($I92=1,BK$9=$Q91),$K92,IF($I92=1,BL91,""))))))))</f>
        <v/>
      </c>
      <c r="BM92" t="str">
        <f ca="1">IF($E91="","",IF($G92="",BM91,IF(AND($N92=1,BM$9&gt;$B$9),"",IF(AND($N92=1,BM$9&lt;=$B$9),LOOKUP(BM$9,$A$12:$A$111,$B$12:$B$111),IF(AND($I92=-1,BN$9=$Q91),"",IF($I92=-1,BN91,IF(AND($I92=1,BL$9=$Q91),$K92,IF($I92=1,BM91,""))))))))</f>
        <v/>
      </c>
      <c r="BN92">
        <f ca="1">IF($E91="","",IF($G92="",BN91,IF(AND($N92=1,BN$9&gt;$B$9),"",IF(AND($N92=1,BN$9&lt;=$B$9),LOOKUP(BN$9,$A$12:$A$111,$B$12:$B$111),IF(AND($I92=-1,BO$9=$Q91),"",IF($I92=-1,BO91,IF(AND($I92=1,BM$9=$Q91),$K92,IF($I92=1,BN91,""))))))))</f>
        <v>0</v>
      </c>
      <c r="BO92">
        <f ca="1">IF($E91="","",IF($G92="",BO91,IF(AND($N92=1,BO$9&gt;$B$9),"",IF(AND($N92=1,BO$9&lt;=$B$9),LOOKUP(BO$9,$A$12:$A$111,$B$12:$B$111),IF(AND($I92=-1,BP$9=$Q91),"",IF($I92=-1,BP91,IF(AND($I92=1,BN$9=$Q91),$K92,IF($I92=1,BO91,""))))))))</f>
        <v>0</v>
      </c>
    </row>
    <row r="93" spans="4:67" x14ac:dyDescent="0.25">
      <c r="D93" s="4">
        <v>83</v>
      </c>
      <c r="E93" s="1">
        <f t="shared" ca="1" si="7"/>
        <v>30</v>
      </c>
      <c r="G93" t="str">
        <f ca="1">IF(E92="","",IF($B$3=Refs!$B$17,RevLab!F93,IF(AND(B$3="Last",H92="Zero"),G92,IF(B$3="Last",H92,IF(B$3="2nd last","",IF(AND(B$3="Opposite",H92="Zero"),G92,IF(AND(B$3="Opposite",H92="Red"),"Black",IF(AND(B$3="Opposite",H92="Black"),"Red",IF(AND(B$3="Opposite",H92="Odd"),"Even",IF(AND(B$3="Opposite",H92="Even"),"Odd",IF(AND(B$3="Opposite",H92="High"),"Low",IF(AND(B$3="Opposite",H92="Low"),"High",IF(COUNTIF(Refs!$E$5:$I$6,B$3)=1,RevLab!B$3,"")))))))))))))</f>
        <v>Low</v>
      </c>
      <c r="H93" t="str">
        <f ca="1">IF(E93="","",IF(B$2="Red/Black",LOOKUP(E93,Refs!D:D,Refs!F:F),IF(B$2="High/Low",LOOKUP(E93,Refs!D:D,Refs!H:H),IF(B$2="Odd/Even",LOOKUP(E93,Refs!D:D,Refs!J:J),""))))</f>
        <v>High</v>
      </c>
      <c r="I93">
        <f t="shared" ca="1" si="8"/>
        <v>-1</v>
      </c>
      <c r="J93">
        <f ca="1">IF(E92="","",IF(G93="","",IF(AND(Q92&gt;1,O92+P92&gt;=$B$4),$B$4,IF(Q92=1,O92,O92+P92))))</f>
        <v>3</v>
      </c>
      <c r="K93">
        <f t="shared" ca="1" si="9"/>
        <v>-3</v>
      </c>
      <c r="L93">
        <f t="shared" ca="1" si="10"/>
        <v>-106</v>
      </c>
      <c r="M93">
        <f t="shared" ca="1" si="11"/>
        <v>14</v>
      </c>
      <c r="N93">
        <f ca="1">IF(E92="","",IF(OR(AND($A$6="Yes",$M93&gt;$M92),AND($A$8="Yes",$O92+$P92&gt;=$B$4),AND($Q92&lt;=2,$I93=-1)),1,0))</f>
        <v>1</v>
      </c>
      <c r="O93">
        <f ca="1">IF(E93="","",R93)</f>
        <v>1</v>
      </c>
      <c r="P93">
        <f ca="1">IF(E93="","",MAX(R93:DM93))</f>
        <v>4</v>
      </c>
      <c r="Q93" s="2">
        <f ca="1">IF(E93="","",COUNTIF(R93:DM93,"&gt;0"))</f>
        <v>4</v>
      </c>
      <c r="R93" s="4">
        <f ca="1">IF(E92="","",IF($G93="",R92,IF($N93=1,LOOKUP(R$9,$A$12:$A$111,$B$12:$B$111),IF(AND($I93=-1,S$9=$Q92),"",IF($I93=-1,S92,IF($I93=1,R92))))))</f>
        <v>1</v>
      </c>
      <c r="S93">
        <f ca="1">IF($E92="","",IF($G93="",S92,IF(AND($N93=1,S$9&gt;$B$9),"",IF(AND($N93=1,S$9&lt;=$B$9),LOOKUP(S$9,$A$12:$A$111,$B$12:$B$111),IF(AND($I93=-1,T$9=$Q92),"",IF($I93=-1,T92,IF(AND($I93=1,R$9=$Q92),$K93,IF($I93=1,S92,""))))))))</f>
        <v>2</v>
      </c>
      <c r="T93">
        <f ca="1">IF($E92="","",IF($G93="",T92,IF(AND($N93=1,T$9&gt;$B$9),"",IF(AND($N93=1,T$9&lt;=$B$9),LOOKUP(T$9,$A$12:$A$111,$B$12:$B$111),IF(AND($I93=-1,U$9=$Q92),"",IF($I93=-1,U92,IF(AND($I93=1,S$9=$Q92),$K93,IF($I93=1,T92,""))))))))</f>
        <v>3</v>
      </c>
      <c r="U93">
        <f ca="1">IF($E92="","",IF($G93="",U92,IF(AND($N93=1,U$9&gt;$B$9),"",IF(AND($N93=1,U$9&lt;=$B$9),LOOKUP(U$9,$A$12:$A$111,$B$12:$B$111),IF(AND($I93=-1,V$9=$Q92),"",IF($I93=-1,V92,IF(AND($I93=1,T$9=$Q92),$K93,IF($I93=1,U92,""))))))))</f>
        <v>4</v>
      </c>
      <c r="V93" t="str">
        <f ca="1">IF($E92="","",IF($G93="",V92,IF(AND($N93=1,V$9&gt;$B$9),"",IF(AND($N93=1,V$9&lt;=$B$9),LOOKUP(V$9,$A$12:$A$111,$B$12:$B$111),IF(AND($I93=-1,W$9=$Q92),"",IF($I93=-1,W92,IF(AND($I93=1,U$9=$Q92),$K93,IF($I93=1,V92,""))))))))</f>
        <v/>
      </c>
      <c r="W93" t="str">
        <f ca="1">IF($E92="","",IF($G93="",W92,IF(AND($N93=1,W$9&gt;$B$9),"",IF(AND($N93=1,W$9&lt;=$B$9),LOOKUP(W$9,$A$12:$A$111,$B$12:$B$111),IF(AND($I93=-1,X$9=$Q92),"",IF($I93=-1,X92,IF(AND($I93=1,V$9=$Q92),$K93,IF($I93=1,W92,""))))))))</f>
        <v/>
      </c>
      <c r="X93" t="str">
        <f ca="1">IF($E92="","",IF($G93="",X92,IF(AND($N93=1,X$9&gt;$B$9),"",IF(AND($N93=1,X$9&lt;=$B$9),LOOKUP(X$9,$A$12:$A$111,$B$12:$B$111),IF(AND($I93=-1,Y$9=$Q92),"",IF($I93=-1,Y92,IF(AND($I93=1,W$9=$Q92),$K93,IF($I93=1,X92,""))))))))</f>
        <v/>
      </c>
      <c r="Y93" t="str">
        <f ca="1">IF($E92="","",IF($G93="",Y92,IF(AND($N93=1,Y$9&gt;$B$9),"",IF(AND($N93=1,Y$9&lt;=$B$9),LOOKUP(Y$9,$A$12:$A$111,$B$12:$B$111),IF(AND($I93=-1,Z$9=$Q92),"",IF($I93=-1,Z92,IF(AND($I93=1,X$9=$Q92),$K93,IF($I93=1,Y92,""))))))))</f>
        <v/>
      </c>
      <c r="Z93" t="str">
        <f ca="1">IF($E92="","",IF($G93="",Z92,IF(AND($N93=1,Z$9&gt;$B$9),"",IF(AND($N93=1,Z$9&lt;=$B$9),LOOKUP(Z$9,$A$12:$A$111,$B$12:$B$111),IF(AND($I93=-1,AA$9=$Q92),"",IF($I93=-1,AA92,IF(AND($I93=1,Y$9=$Q92),$K93,IF($I93=1,Z92,""))))))))</f>
        <v/>
      </c>
      <c r="AA93" t="str">
        <f ca="1">IF($E92="","",IF($G93="",AA92,IF(AND($N93=1,AA$9&gt;$B$9),"",IF(AND($N93=1,AA$9&lt;=$B$9),LOOKUP(AA$9,$A$12:$A$111,$B$12:$B$111),IF(AND($I93=-1,AB$9=$Q92),"",IF($I93=-1,AB92,IF(AND($I93=1,Z$9=$Q92),$K93,IF($I93=1,AA92,""))))))))</f>
        <v/>
      </c>
      <c r="AB93" t="str">
        <f ca="1">IF($E92="","",IF($G93="",AB92,IF(AND($N93=1,AB$9&gt;$B$9),"",IF(AND($N93=1,AB$9&lt;=$B$9),LOOKUP(AB$9,$A$12:$A$111,$B$12:$B$111),IF(AND($I93=-1,AC$9=$Q92),"",IF($I93=-1,AC92,IF(AND($I93=1,AA$9=$Q92),$K93,IF($I93=1,AB92,""))))))))</f>
        <v/>
      </c>
      <c r="AC93" t="str">
        <f ca="1">IF($E92="","",IF($G93="",AC92,IF(AND($N93=1,AC$9&gt;$B$9),"",IF(AND($N93=1,AC$9&lt;=$B$9),LOOKUP(AC$9,$A$12:$A$111,$B$12:$B$111),IF(AND($I93=-1,AD$9=$Q92),"",IF($I93=-1,AD92,IF(AND($I93=1,AB$9=$Q92),$K93,IF($I93=1,AC92,""))))))))</f>
        <v/>
      </c>
      <c r="AD93" t="str">
        <f ca="1">IF($E92="","",IF($G93="",AD92,IF(AND($N93=1,AD$9&gt;$B$9),"",IF(AND($N93=1,AD$9&lt;=$B$9),LOOKUP(AD$9,$A$12:$A$111,$B$12:$B$111),IF(AND($I93=-1,AE$9=$Q92),"",IF($I93=-1,AE92,IF(AND($I93=1,AC$9=$Q92),$K93,IF($I93=1,AD92,""))))))))</f>
        <v/>
      </c>
      <c r="AE93" t="str">
        <f ca="1">IF($E92="","",IF($G93="",AE92,IF(AND($N93=1,AE$9&gt;$B$9),"",IF(AND($N93=1,AE$9&lt;=$B$9),LOOKUP(AE$9,$A$12:$A$111,$B$12:$B$111),IF(AND($I93=-1,AF$9=$Q92),"",IF($I93=-1,AF92,IF(AND($I93=1,AD$9=$Q92),$K93,IF($I93=1,AE92,""))))))))</f>
        <v/>
      </c>
      <c r="AF93" t="str">
        <f ca="1">IF($E92="","",IF($G93="",AF92,IF(AND($N93=1,AF$9&gt;$B$9),"",IF(AND($N93=1,AF$9&lt;=$B$9),LOOKUP(AF$9,$A$12:$A$111,$B$12:$B$111),IF(AND($I93=-1,AG$9=$Q92),"",IF($I93=-1,AG92,IF(AND($I93=1,AE$9=$Q92),$K93,IF($I93=1,AF92,""))))))))</f>
        <v/>
      </c>
      <c r="AG93" t="str">
        <f ca="1">IF($E92="","",IF($G93="",AG92,IF(AND($N93=1,AG$9&gt;$B$9),"",IF(AND($N93=1,AG$9&lt;=$B$9),LOOKUP(AG$9,$A$12:$A$111,$B$12:$B$111),IF(AND($I93=-1,AH$9=$Q92),"",IF($I93=-1,AH92,IF(AND($I93=1,AF$9=$Q92),$K93,IF($I93=1,AG92,""))))))))</f>
        <v/>
      </c>
      <c r="AH93" t="str">
        <f ca="1">IF($E92="","",IF($G93="",AH92,IF(AND($N93=1,AH$9&gt;$B$9),"",IF(AND($N93=1,AH$9&lt;=$B$9),LOOKUP(AH$9,$A$12:$A$111,$B$12:$B$111),IF(AND($I93=-1,AI$9=$Q92),"",IF($I93=-1,AI92,IF(AND($I93=1,AG$9=$Q92),$K93,IF($I93=1,AH92,""))))))))</f>
        <v/>
      </c>
      <c r="AI93" t="str">
        <f ca="1">IF($E92="","",IF($G93="",AI92,IF(AND($N93=1,AI$9&gt;$B$9),"",IF(AND($N93=1,AI$9&lt;=$B$9),LOOKUP(AI$9,$A$12:$A$111,$B$12:$B$111),IF(AND($I93=-1,AJ$9=$Q92),"",IF($I93=-1,AJ92,IF(AND($I93=1,AH$9=$Q92),$K93,IF($I93=1,AI92,""))))))))</f>
        <v/>
      </c>
      <c r="AJ93" t="str">
        <f ca="1">IF($E92="","",IF($G93="",AJ92,IF(AND($N93=1,AJ$9&gt;$B$9),"",IF(AND($N93=1,AJ$9&lt;=$B$9),LOOKUP(AJ$9,$A$12:$A$111,$B$12:$B$111),IF(AND($I93=-1,AK$9=$Q92),"",IF($I93=-1,AK92,IF(AND($I93=1,AI$9=$Q92),$K93,IF($I93=1,AJ92,""))))))))</f>
        <v/>
      </c>
      <c r="AK93" t="str">
        <f ca="1">IF($E92="","",IF($G93="",AK92,IF(AND($N93=1,AK$9&gt;$B$9),"",IF(AND($N93=1,AK$9&lt;=$B$9),LOOKUP(AK$9,$A$12:$A$111,$B$12:$B$111),IF(AND($I93=-1,AL$9=$Q92),"",IF($I93=-1,AL92,IF(AND($I93=1,AJ$9=$Q92),$K93,IF($I93=1,AK92,""))))))))</f>
        <v/>
      </c>
      <c r="AL93" t="str">
        <f ca="1">IF($E92="","",IF($G93="",AL92,IF(AND($N93=1,AL$9&gt;$B$9),"",IF(AND($N93=1,AL$9&lt;=$B$9),LOOKUP(AL$9,$A$12:$A$111,$B$12:$B$111),IF(AND($I93=-1,AM$9=$Q92),"",IF($I93=-1,AM92,IF(AND($I93=1,AK$9=$Q92),$K93,IF($I93=1,AL92,""))))))))</f>
        <v/>
      </c>
      <c r="AM93" t="str">
        <f ca="1">IF($E92="","",IF($G93="",AM92,IF(AND($N93=1,AM$9&gt;$B$9),"",IF(AND($N93=1,AM$9&lt;=$B$9),LOOKUP(AM$9,$A$12:$A$111,$B$12:$B$111),IF(AND($I93=-1,AN$9=$Q92),"",IF($I93=-1,AN92,IF(AND($I93=1,AL$9=$Q92),$K93,IF($I93=1,AM92,""))))))))</f>
        <v/>
      </c>
      <c r="AN93" t="str">
        <f ca="1">IF($E92="","",IF($G93="",AN92,IF(AND($N93=1,AN$9&gt;$B$9),"",IF(AND($N93=1,AN$9&lt;=$B$9),LOOKUP(AN$9,$A$12:$A$111,$B$12:$B$111),IF(AND($I93=-1,AO$9=$Q92),"",IF($I93=-1,AO92,IF(AND($I93=1,AM$9=$Q92),$K93,IF($I93=1,AN92,""))))))))</f>
        <v/>
      </c>
      <c r="AO93" t="str">
        <f ca="1">IF($E92="","",IF($G93="",AO92,IF(AND($N93=1,AO$9&gt;$B$9),"",IF(AND($N93=1,AO$9&lt;=$B$9),LOOKUP(AO$9,$A$12:$A$111,$B$12:$B$111),IF(AND($I93=-1,AP$9=$Q92),"",IF($I93=-1,AP92,IF(AND($I93=1,AN$9=$Q92),$K93,IF($I93=1,AO92,""))))))))</f>
        <v/>
      </c>
      <c r="AP93" t="str">
        <f ca="1">IF($E92="","",IF($G93="",AP92,IF(AND($N93=1,AP$9&gt;$B$9),"",IF(AND($N93=1,AP$9&lt;=$B$9),LOOKUP(AP$9,$A$12:$A$111,$B$12:$B$111),IF(AND($I93=-1,AQ$9=$Q92),"",IF($I93=-1,AQ92,IF(AND($I93=1,AO$9=$Q92),$K93,IF($I93=1,AP92,""))))))))</f>
        <v/>
      </c>
      <c r="AQ93" t="str">
        <f ca="1">IF($E92="","",IF($G93="",AQ92,IF(AND($N93=1,AQ$9&gt;$B$9),"",IF(AND($N93=1,AQ$9&lt;=$B$9),LOOKUP(AQ$9,$A$12:$A$111,$B$12:$B$111),IF(AND($I93=-1,AR$9=$Q92),"",IF($I93=-1,AR92,IF(AND($I93=1,AP$9=$Q92),$K93,IF($I93=1,AQ92,""))))))))</f>
        <v/>
      </c>
      <c r="AR93" t="str">
        <f ca="1">IF($E92="","",IF($G93="",AR92,IF(AND($N93=1,AR$9&gt;$B$9),"",IF(AND($N93=1,AR$9&lt;=$B$9),LOOKUP(AR$9,$A$12:$A$111,$B$12:$B$111),IF(AND($I93=-1,AS$9=$Q92),"",IF($I93=-1,AS92,IF(AND($I93=1,AQ$9=$Q92),$K93,IF($I93=1,AR92,""))))))))</f>
        <v/>
      </c>
      <c r="AS93" t="str">
        <f ca="1">IF($E92="","",IF($G93="",AS92,IF(AND($N93=1,AS$9&gt;$B$9),"",IF(AND($N93=1,AS$9&lt;=$B$9),LOOKUP(AS$9,$A$12:$A$111,$B$12:$B$111),IF(AND($I93=-1,AT$9=$Q92),"",IF($I93=-1,AT92,IF(AND($I93=1,AR$9=$Q92),$K93,IF($I93=1,AS92,""))))))))</f>
        <v/>
      </c>
      <c r="AT93" t="str">
        <f ca="1">IF($E92="","",IF($G93="",AT92,IF(AND($N93=1,AT$9&gt;$B$9),"",IF(AND($N93=1,AT$9&lt;=$B$9),LOOKUP(AT$9,$A$12:$A$111,$B$12:$B$111),IF(AND($I93=-1,AU$9=$Q92),"",IF($I93=-1,AU92,IF(AND($I93=1,AS$9=$Q92),$K93,IF($I93=1,AT92,""))))))))</f>
        <v/>
      </c>
      <c r="AU93" t="str">
        <f ca="1">IF($E92="","",IF($G93="",AU92,IF(AND($N93=1,AU$9&gt;$B$9),"",IF(AND($N93=1,AU$9&lt;=$B$9),LOOKUP(AU$9,$A$12:$A$111,$B$12:$B$111),IF(AND($I93=-1,AV$9=$Q92),"",IF($I93=-1,AV92,IF(AND($I93=1,AT$9=$Q92),$K93,IF($I93=1,AU92,""))))))))</f>
        <v/>
      </c>
      <c r="AV93" t="str">
        <f ca="1">IF($E92="","",IF($G93="",AV92,IF(AND($N93=1,AV$9&gt;$B$9),"",IF(AND($N93=1,AV$9&lt;=$B$9),LOOKUP(AV$9,$A$12:$A$111,$B$12:$B$111),IF(AND($I93=-1,AW$9=$Q92),"",IF($I93=-1,AW92,IF(AND($I93=1,AU$9=$Q92),$K93,IF($I93=1,AV92,""))))))))</f>
        <v/>
      </c>
      <c r="AW93" t="str">
        <f ca="1">IF($E92="","",IF($G93="",AW92,IF(AND($N93=1,AW$9&gt;$B$9),"",IF(AND($N93=1,AW$9&lt;=$B$9),LOOKUP(AW$9,$A$12:$A$111,$B$12:$B$111),IF(AND($I93=-1,AX$9=$Q92),"",IF($I93=-1,AX92,IF(AND($I93=1,AV$9=$Q92),$K93,IF($I93=1,AW92,""))))))))</f>
        <v/>
      </c>
      <c r="AX93" t="str">
        <f ca="1">IF($E92="","",IF($G93="",AX92,IF(AND($N93=1,AX$9&gt;$B$9),"",IF(AND($N93=1,AX$9&lt;=$B$9),LOOKUP(AX$9,$A$12:$A$111,$B$12:$B$111),IF(AND($I93=-1,AY$9=$Q92),"",IF($I93=-1,AY92,IF(AND($I93=1,AW$9=$Q92),$K93,IF($I93=1,AX92,""))))))))</f>
        <v/>
      </c>
      <c r="AY93" t="str">
        <f ca="1">IF($E92="","",IF($G93="",AY92,IF(AND($N93=1,AY$9&gt;$B$9),"",IF(AND($N93=1,AY$9&lt;=$B$9),LOOKUP(AY$9,$A$12:$A$111,$B$12:$B$111),IF(AND($I93=-1,AZ$9=$Q92),"",IF($I93=-1,AZ92,IF(AND($I93=1,AX$9=$Q92),$K93,IF($I93=1,AY92,""))))))))</f>
        <v/>
      </c>
      <c r="AZ93" t="str">
        <f ca="1">IF($E92="","",IF($G93="",AZ92,IF(AND($N93=1,AZ$9&gt;$B$9),"",IF(AND($N93=1,AZ$9&lt;=$B$9),LOOKUP(AZ$9,$A$12:$A$111,$B$12:$B$111),IF(AND($I93=-1,BA$9=$Q92),"",IF($I93=-1,BA92,IF(AND($I93=1,AY$9=$Q92),$K93,IF($I93=1,AZ92,""))))))))</f>
        <v/>
      </c>
      <c r="BA93" t="str">
        <f ca="1">IF($E92="","",IF($G93="",BA92,IF(AND($N93=1,BA$9&gt;$B$9),"",IF(AND($N93=1,BA$9&lt;=$B$9),LOOKUP(BA$9,$A$12:$A$111,$B$12:$B$111),IF(AND($I93=-1,BB$9=$Q92),"",IF($I93=-1,BB92,IF(AND($I93=1,AZ$9=$Q92),$K93,IF($I93=1,BA92,""))))))))</f>
        <v/>
      </c>
      <c r="BB93" t="str">
        <f ca="1">IF($E92="","",IF($G93="",BB92,IF(AND($N93=1,BB$9&gt;$B$9),"",IF(AND($N93=1,BB$9&lt;=$B$9),LOOKUP(BB$9,$A$12:$A$111,$B$12:$B$111),IF(AND($I93=-1,BC$9=$Q92),"",IF($I93=-1,BC92,IF(AND($I93=1,BA$9=$Q92),$K93,IF($I93=1,BB92,""))))))))</f>
        <v/>
      </c>
      <c r="BC93" t="str">
        <f ca="1">IF($E92="","",IF($G93="",BC92,IF(AND($N93=1,BC$9&gt;$B$9),"",IF(AND($N93=1,BC$9&lt;=$B$9),LOOKUP(BC$9,$A$12:$A$111,$B$12:$B$111),IF(AND($I93=-1,BD$9=$Q92),"",IF($I93=-1,BD92,IF(AND($I93=1,BB$9=$Q92),$K93,IF($I93=1,BC92,""))))))))</f>
        <v/>
      </c>
      <c r="BD93" t="str">
        <f ca="1">IF($E92="","",IF($G93="",BD92,IF(AND($N93=1,BD$9&gt;$B$9),"",IF(AND($N93=1,BD$9&lt;=$B$9),LOOKUP(BD$9,$A$12:$A$111,$B$12:$B$111),IF(AND($I93=-1,BE$9=$Q92),"",IF($I93=-1,BE92,IF(AND($I93=1,BC$9=$Q92),$K93,IF($I93=1,BD92,""))))))))</f>
        <v/>
      </c>
      <c r="BE93" t="str">
        <f ca="1">IF($E92="","",IF($G93="",BE92,IF(AND($N93=1,BE$9&gt;$B$9),"",IF(AND($N93=1,BE$9&lt;=$B$9),LOOKUP(BE$9,$A$12:$A$111,$B$12:$B$111),IF(AND($I93=-1,BF$9=$Q92),"",IF($I93=-1,BF92,IF(AND($I93=1,BD$9=$Q92),$K93,IF($I93=1,BE92,""))))))))</f>
        <v/>
      </c>
      <c r="BF93" t="str">
        <f ca="1">IF($E92="","",IF($G93="",BF92,IF(AND($N93=1,BF$9&gt;$B$9),"",IF(AND($N93=1,BF$9&lt;=$B$9),LOOKUP(BF$9,$A$12:$A$111,$B$12:$B$111),IF(AND($I93=-1,BG$9=$Q92),"",IF($I93=-1,BG92,IF(AND($I93=1,BE$9=$Q92),$K93,IF($I93=1,BF92,""))))))))</f>
        <v/>
      </c>
      <c r="BG93" t="str">
        <f ca="1">IF($E92="","",IF($G93="",BG92,IF(AND($N93=1,BG$9&gt;$B$9),"",IF(AND($N93=1,BG$9&lt;=$B$9),LOOKUP(BG$9,$A$12:$A$111,$B$12:$B$111),IF(AND($I93=-1,BH$9=$Q92),"",IF($I93=-1,BH92,IF(AND($I93=1,BF$9=$Q92),$K93,IF($I93=1,BG92,""))))))))</f>
        <v/>
      </c>
      <c r="BH93" t="str">
        <f ca="1">IF($E92="","",IF($G93="",BH92,IF(AND($N93=1,BH$9&gt;$B$9),"",IF(AND($N93=1,BH$9&lt;=$B$9),LOOKUP(BH$9,$A$12:$A$111,$B$12:$B$111),IF(AND($I93=-1,BI$9=$Q92),"",IF($I93=-1,BI92,IF(AND($I93=1,BG$9=$Q92),$K93,IF($I93=1,BH92,""))))))))</f>
        <v/>
      </c>
      <c r="BI93" t="str">
        <f ca="1">IF($E92="","",IF($G93="",BI92,IF(AND($N93=1,BI$9&gt;$B$9),"",IF(AND($N93=1,BI$9&lt;=$B$9),LOOKUP(BI$9,$A$12:$A$111,$B$12:$B$111),IF(AND($I93=-1,BJ$9=$Q92),"",IF($I93=-1,BJ92,IF(AND($I93=1,BH$9=$Q92),$K93,IF($I93=1,BI92,""))))))))</f>
        <v/>
      </c>
      <c r="BJ93" t="str">
        <f ca="1">IF($E92="","",IF($G93="",BJ92,IF(AND($N93=1,BJ$9&gt;$B$9),"",IF(AND($N93=1,BJ$9&lt;=$B$9),LOOKUP(BJ$9,$A$12:$A$111,$B$12:$B$111),IF(AND($I93=-1,BK$9=$Q92),"",IF($I93=-1,BK92,IF(AND($I93=1,BI$9=$Q92),$K93,IF($I93=1,BJ92,""))))))))</f>
        <v/>
      </c>
      <c r="BK93" t="str">
        <f ca="1">IF($E92="","",IF($G93="",BK92,IF(AND($N93=1,BK$9&gt;$B$9),"",IF(AND($N93=1,BK$9&lt;=$B$9),LOOKUP(BK$9,$A$12:$A$111,$B$12:$B$111),IF(AND($I93=-1,BL$9=$Q92),"",IF($I93=-1,BL92,IF(AND($I93=1,BJ$9=$Q92),$K93,IF($I93=1,BK92,""))))))))</f>
        <v/>
      </c>
      <c r="BL93" t="str">
        <f ca="1">IF($E92="","",IF($G93="",BL92,IF(AND($N93=1,BL$9&gt;$B$9),"",IF(AND($N93=1,BL$9&lt;=$B$9),LOOKUP(BL$9,$A$12:$A$111,$B$12:$B$111),IF(AND($I93=-1,BM$9=$Q92),"",IF($I93=-1,BM92,IF(AND($I93=1,BK$9=$Q92),$K93,IF($I93=1,BL92,""))))))))</f>
        <v/>
      </c>
      <c r="BM93" t="str">
        <f ca="1">IF($E92="","",IF($G93="",BM92,IF(AND($N93=1,BM$9&gt;$B$9),"",IF(AND($N93=1,BM$9&lt;=$B$9),LOOKUP(BM$9,$A$12:$A$111,$B$12:$B$111),IF(AND($I93=-1,BN$9=$Q92),"",IF($I93=-1,BN92,IF(AND($I93=1,BL$9=$Q92),$K93,IF($I93=1,BM92,""))))))))</f>
        <v/>
      </c>
      <c r="BN93" t="str">
        <f ca="1">IF($E92="","",IF($G93="",BN92,IF(AND($N93=1,BN$9&gt;$B$9),"",IF(AND($N93=1,BN$9&lt;=$B$9),LOOKUP(BN$9,$A$12:$A$111,$B$12:$B$111),IF(AND($I93=-1,BO$9=$Q92),"",IF($I93=-1,BO92,IF(AND($I93=1,BM$9=$Q92),$K93,IF($I93=1,BN92,""))))))))</f>
        <v/>
      </c>
      <c r="BO93" t="str">
        <f ca="1">IF($E92="","",IF($G93="",BO92,IF(AND($N93=1,BO$9&gt;$B$9),"",IF(AND($N93=1,BO$9&lt;=$B$9),LOOKUP(BO$9,$A$12:$A$111,$B$12:$B$111),IF(AND($I93=-1,BP$9=$Q92),"",IF($I93=-1,BP92,IF(AND($I93=1,BN$9=$Q92),$K93,IF($I93=1,BO92,""))))))))</f>
        <v/>
      </c>
    </row>
    <row r="94" spans="4:67" x14ac:dyDescent="0.25">
      <c r="D94" s="4">
        <v>84</v>
      </c>
      <c r="E94" s="1">
        <f t="shared" ca="1" si="7"/>
        <v>11</v>
      </c>
      <c r="G94" t="str">
        <f ca="1">IF(E93="","",IF($B$3=Refs!$B$17,RevLab!F94,IF(AND(B$3="Last",H93="Zero"),G93,IF(B$3="Last",H93,IF(B$3="2nd last","",IF(AND(B$3="Opposite",H93="Zero"),G93,IF(AND(B$3="Opposite",H93="Red"),"Black",IF(AND(B$3="Opposite",H93="Black"),"Red",IF(AND(B$3="Opposite",H93="Odd"),"Even",IF(AND(B$3="Opposite",H93="Even"),"Odd",IF(AND(B$3="Opposite",H93="High"),"Low",IF(AND(B$3="Opposite",H93="Low"),"High",IF(COUNTIF(Refs!$E$5:$I$6,B$3)=1,RevLab!B$3,"")))))))))))))</f>
        <v>Low</v>
      </c>
      <c r="H94" t="str">
        <f ca="1">IF(E94="","",IF(B$2="Red/Black",LOOKUP(E94,Refs!D:D,Refs!F:F),IF(B$2="High/Low",LOOKUP(E94,Refs!D:D,Refs!H:H),IF(B$2="Odd/Even",LOOKUP(E94,Refs!D:D,Refs!J:J),""))))</f>
        <v>Low</v>
      </c>
      <c r="I94">
        <f t="shared" ca="1" si="8"/>
        <v>1</v>
      </c>
      <c r="J94">
        <f ca="1">IF(E93="","",IF(G94="","",IF(AND(Q93&gt;1,O93+P93&gt;=$B$4),$B$4,IF(Q93=1,O93,O93+P93))))</f>
        <v>5</v>
      </c>
      <c r="K94">
        <f t="shared" ca="1" si="9"/>
        <v>5</v>
      </c>
      <c r="L94">
        <f t="shared" ca="1" si="10"/>
        <v>-101</v>
      </c>
      <c r="M94">
        <f t="shared" ca="1" si="11"/>
        <v>14</v>
      </c>
      <c r="N94">
        <f ca="1">IF(E93="","",IF(OR(AND($A$6="Yes",$M94&gt;$M93),AND($A$8="Yes",$O93+$P93&gt;=$B$4),AND($Q93&lt;=2,$I94=-1)),1,0))</f>
        <v>0</v>
      </c>
      <c r="O94">
        <f ca="1">IF(E94="","",R94)</f>
        <v>1</v>
      </c>
      <c r="P94">
        <f ca="1">IF(E94="","",MAX(R94:DM94))</f>
        <v>5</v>
      </c>
      <c r="Q94" s="2">
        <f ca="1">IF(E94="","",COUNTIF(R94:DM94,"&gt;0"))</f>
        <v>5</v>
      </c>
      <c r="R94" s="4">
        <f ca="1">IF(E93="","",IF($G94="",R93,IF($N94=1,LOOKUP(R$9,$A$12:$A$111,$B$12:$B$111),IF(AND($I94=-1,S$9=$Q93),"",IF($I94=-1,S93,IF($I94=1,R93))))))</f>
        <v>1</v>
      </c>
      <c r="S94">
        <f ca="1">IF($E93="","",IF($G94="",S93,IF(AND($N94=1,S$9&gt;$B$9),"",IF(AND($N94=1,S$9&lt;=$B$9),LOOKUP(S$9,$A$12:$A$111,$B$12:$B$111),IF(AND($I94=-1,T$9=$Q93),"",IF($I94=-1,T93,IF(AND($I94=1,R$9=$Q93),$K94,IF($I94=1,S93,""))))))))</f>
        <v>2</v>
      </c>
      <c r="T94">
        <f ca="1">IF($E93="","",IF($G94="",T93,IF(AND($N94=1,T$9&gt;$B$9),"",IF(AND($N94=1,T$9&lt;=$B$9),LOOKUP(T$9,$A$12:$A$111,$B$12:$B$111),IF(AND($I94=-1,U$9=$Q93),"",IF($I94=-1,U93,IF(AND($I94=1,S$9=$Q93),$K94,IF($I94=1,T93,""))))))))</f>
        <v>3</v>
      </c>
      <c r="U94">
        <f ca="1">IF($E93="","",IF($G94="",U93,IF(AND($N94=1,U$9&gt;$B$9),"",IF(AND($N94=1,U$9&lt;=$B$9),LOOKUP(U$9,$A$12:$A$111,$B$12:$B$111),IF(AND($I94=-1,V$9=$Q93),"",IF($I94=-1,V93,IF(AND($I94=1,T$9=$Q93),$K94,IF($I94=1,U93,""))))))))</f>
        <v>4</v>
      </c>
      <c r="V94">
        <f ca="1">IF($E93="","",IF($G94="",V93,IF(AND($N94=1,V$9&gt;$B$9),"",IF(AND($N94=1,V$9&lt;=$B$9),LOOKUP(V$9,$A$12:$A$111,$B$12:$B$111),IF(AND($I94=-1,W$9=$Q93),"",IF($I94=-1,W93,IF(AND($I94=1,U$9=$Q93),$K94,IF($I94=1,V93,""))))))))</f>
        <v>5</v>
      </c>
      <c r="W94" t="str">
        <f ca="1">IF($E93="","",IF($G94="",W93,IF(AND($N94=1,W$9&gt;$B$9),"",IF(AND($N94=1,W$9&lt;=$B$9),LOOKUP(W$9,$A$12:$A$111,$B$12:$B$111),IF(AND($I94=-1,X$9=$Q93),"",IF($I94=-1,X93,IF(AND($I94=1,V$9=$Q93),$K94,IF($I94=1,W93,""))))))))</f>
        <v/>
      </c>
      <c r="X94" t="str">
        <f ca="1">IF($E93="","",IF($G94="",X93,IF(AND($N94=1,X$9&gt;$B$9),"",IF(AND($N94=1,X$9&lt;=$B$9),LOOKUP(X$9,$A$12:$A$111,$B$12:$B$111),IF(AND($I94=-1,Y$9=$Q93),"",IF($I94=-1,Y93,IF(AND($I94=1,W$9=$Q93),$K94,IF($I94=1,X93,""))))))))</f>
        <v/>
      </c>
      <c r="Y94" t="str">
        <f ca="1">IF($E93="","",IF($G94="",Y93,IF(AND($N94=1,Y$9&gt;$B$9),"",IF(AND($N94=1,Y$9&lt;=$B$9),LOOKUP(Y$9,$A$12:$A$111,$B$12:$B$111),IF(AND($I94=-1,Z$9=$Q93),"",IF($I94=-1,Z93,IF(AND($I94=1,X$9=$Q93),$K94,IF($I94=1,Y93,""))))))))</f>
        <v/>
      </c>
      <c r="Z94" t="str">
        <f ca="1">IF($E93="","",IF($G94="",Z93,IF(AND($N94=1,Z$9&gt;$B$9),"",IF(AND($N94=1,Z$9&lt;=$B$9),LOOKUP(Z$9,$A$12:$A$111,$B$12:$B$111),IF(AND($I94=-1,AA$9=$Q93),"",IF($I94=-1,AA93,IF(AND($I94=1,Y$9=$Q93),$K94,IF($I94=1,Z93,""))))))))</f>
        <v/>
      </c>
      <c r="AA94" t="str">
        <f ca="1">IF($E93="","",IF($G94="",AA93,IF(AND($N94=1,AA$9&gt;$B$9),"",IF(AND($N94=1,AA$9&lt;=$B$9),LOOKUP(AA$9,$A$12:$A$111,$B$12:$B$111),IF(AND($I94=-1,AB$9=$Q93),"",IF($I94=-1,AB93,IF(AND($I94=1,Z$9=$Q93),$K94,IF($I94=1,AA93,""))))))))</f>
        <v/>
      </c>
      <c r="AB94" t="str">
        <f ca="1">IF($E93="","",IF($G94="",AB93,IF(AND($N94=1,AB$9&gt;$B$9),"",IF(AND($N94=1,AB$9&lt;=$B$9),LOOKUP(AB$9,$A$12:$A$111,$B$12:$B$111),IF(AND($I94=-1,AC$9=$Q93),"",IF($I94=-1,AC93,IF(AND($I94=1,AA$9=$Q93),$K94,IF($I94=1,AB93,""))))))))</f>
        <v/>
      </c>
      <c r="AC94" t="str">
        <f ca="1">IF($E93="","",IF($G94="",AC93,IF(AND($N94=1,AC$9&gt;$B$9),"",IF(AND($N94=1,AC$9&lt;=$B$9),LOOKUP(AC$9,$A$12:$A$111,$B$12:$B$111),IF(AND($I94=-1,AD$9=$Q93),"",IF($I94=-1,AD93,IF(AND($I94=1,AB$9=$Q93),$K94,IF($I94=1,AC93,""))))))))</f>
        <v/>
      </c>
      <c r="AD94" t="str">
        <f ca="1">IF($E93="","",IF($G94="",AD93,IF(AND($N94=1,AD$9&gt;$B$9),"",IF(AND($N94=1,AD$9&lt;=$B$9),LOOKUP(AD$9,$A$12:$A$111,$B$12:$B$111),IF(AND($I94=-1,AE$9=$Q93),"",IF($I94=-1,AE93,IF(AND($I94=1,AC$9=$Q93),$K94,IF($I94=1,AD93,""))))))))</f>
        <v/>
      </c>
      <c r="AE94" t="str">
        <f ca="1">IF($E93="","",IF($G94="",AE93,IF(AND($N94=1,AE$9&gt;$B$9),"",IF(AND($N94=1,AE$9&lt;=$B$9),LOOKUP(AE$9,$A$12:$A$111,$B$12:$B$111),IF(AND($I94=-1,AF$9=$Q93),"",IF($I94=-1,AF93,IF(AND($I94=1,AD$9=$Q93),$K94,IF($I94=1,AE93,""))))))))</f>
        <v/>
      </c>
      <c r="AF94" t="str">
        <f ca="1">IF($E93="","",IF($G94="",AF93,IF(AND($N94=1,AF$9&gt;$B$9),"",IF(AND($N94=1,AF$9&lt;=$B$9),LOOKUP(AF$9,$A$12:$A$111,$B$12:$B$111),IF(AND($I94=-1,AG$9=$Q93),"",IF($I94=-1,AG93,IF(AND($I94=1,AE$9=$Q93),$K94,IF($I94=1,AF93,""))))))))</f>
        <v/>
      </c>
      <c r="AG94" t="str">
        <f ca="1">IF($E93="","",IF($G94="",AG93,IF(AND($N94=1,AG$9&gt;$B$9),"",IF(AND($N94=1,AG$9&lt;=$B$9),LOOKUP(AG$9,$A$12:$A$111,$B$12:$B$111),IF(AND($I94=-1,AH$9=$Q93),"",IF($I94=-1,AH93,IF(AND($I94=1,AF$9=$Q93),$K94,IF($I94=1,AG93,""))))))))</f>
        <v/>
      </c>
      <c r="AH94" t="str">
        <f ca="1">IF($E93="","",IF($G94="",AH93,IF(AND($N94=1,AH$9&gt;$B$9),"",IF(AND($N94=1,AH$9&lt;=$B$9),LOOKUP(AH$9,$A$12:$A$111,$B$12:$B$111),IF(AND($I94=-1,AI$9=$Q93),"",IF($I94=-1,AI93,IF(AND($I94=1,AG$9=$Q93),$K94,IF($I94=1,AH93,""))))))))</f>
        <v/>
      </c>
      <c r="AI94" t="str">
        <f ca="1">IF($E93="","",IF($G94="",AI93,IF(AND($N94=1,AI$9&gt;$B$9),"",IF(AND($N94=1,AI$9&lt;=$B$9),LOOKUP(AI$9,$A$12:$A$111,$B$12:$B$111),IF(AND($I94=-1,AJ$9=$Q93),"",IF($I94=-1,AJ93,IF(AND($I94=1,AH$9=$Q93),$K94,IF($I94=1,AI93,""))))))))</f>
        <v/>
      </c>
      <c r="AJ94" t="str">
        <f ca="1">IF($E93="","",IF($G94="",AJ93,IF(AND($N94=1,AJ$9&gt;$B$9),"",IF(AND($N94=1,AJ$9&lt;=$B$9),LOOKUP(AJ$9,$A$12:$A$111,$B$12:$B$111),IF(AND($I94=-1,AK$9=$Q93),"",IF($I94=-1,AK93,IF(AND($I94=1,AI$9=$Q93),$K94,IF($I94=1,AJ93,""))))))))</f>
        <v/>
      </c>
      <c r="AK94" t="str">
        <f ca="1">IF($E93="","",IF($G94="",AK93,IF(AND($N94=1,AK$9&gt;$B$9),"",IF(AND($N94=1,AK$9&lt;=$B$9),LOOKUP(AK$9,$A$12:$A$111,$B$12:$B$111),IF(AND($I94=-1,AL$9=$Q93),"",IF($I94=-1,AL93,IF(AND($I94=1,AJ$9=$Q93),$K94,IF($I94=1,AK93,""))))))))</f>
        <v/>
      </c>
      <c r="AL94" t="str">
        <f ca="1">IF($E93="","",IF($G94="",AL93,IF(AND($N94=1,AL$9&gt;$B$9),"",IF(AND($N94=1,AL$9&lt;=$B$9),LOOKUP(AL$9,$A$12:$A$111,$B$12:$B$111),IF(AND($I94=-1,AM$9=$Q93),"",IF($I94=-1,AM93,IF(AND($I94=1,AK$9=$Q93),$K94,IF($I94=1,AL93,""))))))))</f>
        <v/>
      </c>
      <c r="AM94" t="str">
        <f ca="1">IF($E93="","",IF($G94="",AM93,IF(AND($N94=1,AM$9&gt;$B$9),"",IF(AND($N94=1,AM$9&lt;=$B$9),LOOKUP(AM$9,$A$12:$A$111,$B$12:$B$111),IF(AND($I94=-1,AN$9=$Q93),"",IF($I94=-1,AN93,IF(AND($I94=1,AL$9=$Q93),$K94,IF($I94=1,AM93,""))))))))</f>
        <v/>
      </c>
      <c r="AN94" t="str">
        <f ca="1">IF($E93="","",IF($G94="",AN93,IF(AND($N94=1,AN$9&gt;$B$9),"",IF(AND($N94=1,AN$9&lt;=$B$9),LOOKUP(AN$9,$A$12:$A$111,$B$12:$B$111),IF(AND($I94=-1,AO$9=$Q93),"",IF($I94=-1,AO93,IF(AND($I94=1,AM$9=$Q93),$K94,IF($I94=1,AN93,""))))))))</f>
        <v/>
      </c>
      <c r="AO94" t="str">
        <f ca="1">IF($E93="","",IF($G94="",AO93,IF(AND($N94=1,AO$9&gt;$B$9),"",IF(AND($N94=1,AO$9&lt;=$B$9),LOOKUP(AO$9,$A$12:$A$111,$B$12:$B$111),IF(AND($I94=-1,AP$9=$Q93),"",IF($I94=-1,AP93,IF(AND($I94=1,AN$9=$Q93),$K94,IF($I94=1,AO93,""))))))))</f>
        <v/>
      </c>
      <c r="AP94" t="str">
        <f ca="1">IF($E93="","",IF($G94="",AP93,IF(AND($N94=1,AP$9&gt;$B$9),"",IF(AND($N94=1,AP$9&lt;=$B$9),LOOKUP(AP$9,$A$12:$A$111,$B$12:$B$111),IF(AND($I94=-1,AQ$9=$Q93),"",IF($I94=-1,AQ93,IF(AND($I94=1,AO$9=$Q93),$K94,IF($I94=1,AP93,""))))))))</f>
        <v/>
      </c>
      <c r="AQ94" t="str">
        <f ca="1">IF($E93="","",IF($G94="",AQ93,IF(AND($N94=1,AQ$9&gt;$B$9),"",IF(AND($N94=1,AQ$9&lt;=$B$9),LOOKUP(AQ$9,$A$12:$A$111,$B$12:$B$111),IF(AND($I94=-1,AR$9=$Q93),"",IF($I94=-1,AR93,IF(AND($I94=1,AP$9=$Q93),$K94,IF($I94=1,AQ93,""))))))))</f>
        <v/>
      </c>
      <c r="AR94" t="str">
        <f ca="1">IF($E93="","",IF($G94="",AR93,IF(AND($N94=1,AR$9&gt;$B$9),"",IF(AND($N94=1,AR$9&lt;=$B$9),LOOKUP(AR$9,$A$12:$A$111,$B$12:$B$111),IF(AND($I94=-1,AS$9=$Q93),"",IF($I94=-1,AS93,IF(AND($I94=1,AQ$9=$Q93),$K94,IF($I94=1,AR93,""))))))))</f>
        <v/>
      </c>
      <c r="AS94" t="str">
        <f ca="1">IF($E93="","",IF($G94="",AS93,IF(AND($N94=1,AS$9&gt;$B$9),"",IF(AND($N94=1,AS$9&lt;=$B$9),LOOKUP(AS$9,$A$12:$A$111,$B$12:$B$111),IF(AND($I94=-1,AT$9=$Q93),"",IF($I94=-1,AT93,IF(AND($I94=1,AR$9=$Q93),$K94,IF($I94=1,AS93,""))))))))</f>
        <v/>
      </c>
      <c r="AT94" t="str">
        <f ca="1">IF($E93="","",IF($G94="",AT93,IF(AND($N94=1,AT$9&gt;$B$9),"",IF(AND($N94=1,AT$9&lt;=$B$9),LOOKUP(AT$9,$A$12:$A$111,$B$12:$B$111),IF(AND($I94=-1,AU$9=$Q93),"",IF($I94=-1,AU93,IF(AND($I94=1,AS$9=$Q93),$K94,IF($I94=1,AT93,""))))))))</f>
        <v/>
      </c>
      <c r="AU94" t="str">
        <f ca="1">IF($E93="","",IF($G94="",AU93,IF(AND($N94=1,AU$9&gt;$B$9),"",IF(AND($N94=1,AU$9&lt;=$B$9),LOOKUP(AU$9,$A$12:$A$111,$B$12:$B$111),IF(AND($I94=-1,AV$9=$Q93),"",IF($I94=-1,AV93,IF(AND($I94=1,AT$9=$Q93),$K94,IF($I94=1,AU93,""))))))))</f>
        <v/>
      </c>
      <c r="AV94" t="str">
        <f ca="1">IF($E93="","",IF($G94="",AV93,IF(AND($N94=1,AV$9&gt;$B$9),"",IF(AND($N94=1,AV$9&lt;=$B$9),LOOKUP(AV$9,$A$12:$A$111,$B$12:$B$111),IF(AND($I94=-1,AW$9=$Q93),"",IF($I94=-1,AW93,IF(AND($I94=1,AU$9=$Q93),$K94,IF($I94=1,AV93,""))))))))</f>
        <v/>
      </c>
      <c r="AW94" t="str">
        <f ca="1">IF($E93="","",IF($G94="",AW93,IF(AND($N94=1,AW$9&gt;$B$9),"",IF(AND($N94=1,AW$9&lt;=$B$9),LOOKUP(AW$9,$A$12:$A$111,$B$12:$B$111),IF(AND($I94=-1,AX$9=$Q93),"",IF($I94=-1,AX93,IF(AND($I94=1,AV$9=$Q93),$K94,IF($I94=1,AW93,""))))))))</f>
        <v/>
      </c>
      <c r="AX94" t="str">
        <f ca="1">IF($E93="","",IF($G94="",AX93,IF(AND($N94=1,AX$9&gt;$B$9),"",IF(AND($N94=1,AX$9&lt;=$B$9),LOOKUP(AX$9,$A$12:$A$111,$B$12:$B$111),IF(AND($I94=-1,AY$9=$Q93),"",IF($I94=-1,AY93,IF(AND($I94=1,AW$9=$Q93),$K94,IF($I94=1,AX93,""))))))))</f>
        <v/>
      </c>
      <c r="AY94" t="str">
        <f ca="1">IF($E93="","",IF($G94="",AY93,IF(AND($N94=1,AY$9&gt;$B$9),"",IF(AND($N94=1,AY$9&lt;=$B$9),LOOKUP(AY$9,$A$12:$A$111,$B$12:$B$111),IF(AND($I94=-1,AZ$9=$Q93),"",IF($I94=-1,AZ93,IF(AND($I94=1,AX$9=$Q93),$K94,IF($I94=1,AY93,""))))))))</f>
        <v/>
      </c>
      <c r="AZ94" t="str">
        <f ca="1">IF($E93="","",IF($G94="",AZ93,IF(AND($N94=1,AZ$9&gt;$B$9),"",IF(AND($N94=1,AZ$9&lt;=$B$9),LOOKUP(AZ$9,$A$12:$A$111,$B$12:$B$111),IF(AND($I94=-1,BA$9=$Q93),"",IF($I94=-1,BA93,IF(AND($I94=1,AY$9=$Q93),$K94,IF($I94=1,AZ93,""))))))))</f>
        <v/>
      </c>
      <c r="BA94" t="str">
        <f ca="1">IF($E93="","",IF($G94="",BA93,IF(AND($N94=1,BA$9&gt;$B$9),"",IF(AND($N94=1,BA$9&lt;=$B$9),LOOKUP(BA$9,$A$12:$A$111,$B$12:$B$111),IF(AND($I94=-1,BB$9=$Q93),"",IF($I94=-1,BB93,IF(AND($I94=1,AZ$9=$Q93),$K94,IF($I94=1,BA93,""))))))))</f>
        <v/>
      </c>
      <c r="BB94" t="str">
        <f ca="1">IF($E93="","",IF($G94="",BB93,IF(AND($N94=1,BB$9&gt;$B$9),"",IF(AND($N94=1,BB$9&lt;=$B$9),LOOKUP(BB$9,$A$12:$A$111,$B$12:$B$111),IF(AND($I94=-1,BC$9=$Q93),"",IF($I94=-1,BC93,IF(AND($I94=1,BA$9=$Q93),$K94,IF($I94=1,BB93,""))))))))</f>
        <v/>
      </c>
      <c r="BC94" t="str">
        <f ca="1">IF($E93="","",IF($G94="",BC93,IF(AND($N94=1,BC$9&gt;$B$9),"",IF(AND($N94=1,BC$9&lt;=$B$9),LOOKUP(BC$9,$A$12:$A$111,$B$12:$B$111),IF(AND($I94=-1,BD$9=$Q93),"",IF($I94=-1,BD93,IF(AND($I94=1,BB$9=$Q93),$K94,IF($I94=1,BC93,""))))))))</f>
        <v/>
      </c>
      <c r="BD94" t="str">
        <f ca="1">IF($E93="","",IF($G94="",BD93,IF(AND($N94=1,BD$9&gt;$B$9),"",IF(AND($N94=1,BD$9&lt;=$B$9),LOOKUP(BD$9,$A$12:$A$111,$B$12:$B$111),IF(AND($I94=-1,BE$9=$Q93),"",IF($I94=-1,BE93,IF(AND($I94=1,BC$9=$Q93),$K94,IF($I94=1,BD93,""))))))))</f>
        <v/>
      </c>
      <c r="BE94" t="str">
        <f ca="1">IF($E93="","",IF($G94="",BE93,IF(AND($N94=1,BE$9&gt;$B$9),"",IF(AND($N94=1,BE$9&lt;=$B$9),LOOKUP(BE$9,$A$12:$A$111,$B$12:$B$111),IF(AND($I94=-1,BF$9=$Q93),"",IF($I94=-1,BF93,IF(AND($I94=1,BD$9=$Q93),$K94,IF($I94=1,BE93,""))))))))</f>
        <v/>
      </c>
      <c r="BF94" t="str">
        <f ca="1">IF($E93="","",IF($G94="",BF93,IF(AND($N94=1,BF$9&gt;$B$9),"",IF(AND($N94=1,BF$9&lt;=$B$9),LOOKUP(BF$9,$A$12:$A$111,$B$12:$B$111),IF(AND($I94=-1,BG$9=$Q93),"",IF($I94=-1,BG93,IF(AND($I94=1,BE$9=$Q93),$K94,IF($I94=1,BF93,""))))))))</f>
        <v/>
      </c>
      <c r="BG94" t="str">
        <f ca="1">IF($E93="","",IF($G94="",BG93,IF(AND($N94=1,BG$9&gt;$B$9),"",IF(AND($N94=1,BG$9&lt;=$B$9),LOOKUP(BG$9,$A$12:$A$111,$B$12:$B$111),IF(AND($I94=-1,BH$9=$Q93),"",IF($I94=-1,BH93,IF(AND($I94=1,BF$9=$Q93),$K94,IF($I94=1,BG93,""))))))))</f>
        <v/>
      </c>
      <c r="BH94" t="str">
        <f ca="1">IF($E93="","",IF($G94="",BH93,IF(AND($N94=1,BH$9&gt;$B$9),"",IF(AND($N94=1,BH$9&lt;=$B$9),LOOKUP(BH$9,$A$12:$A$111,$B$12:$B$111),IF(AND($I94=-1,BI$9=$Q93),"",IF($I94=-1,BI93,IF(AND($I94=1,BG$9=$Q93),$K94,IF($I94=1,BH93,""))))))))</f>
        <v/>
      </c>
      <c r="BI94" t="str">
        <f ca="1">IF($E93="","",IF($G94="",BI93,IF(AND($N94=1,BI$9&gt;$B$9),"",IF(AND($N94=1,BI$9&lt;=$B$9),LOOKUP(BI$9,$A$12:$A$111,$B$12:$B$111),IF(AND($I94=-1,BJ$9=$Q93),"",IF($I94=-1,BJ93,IF(AND($I94=1,BH$9=$Q93),$K94,IF($I94=1,BI93,""))))))))</f>
        <v/>
      </c>
      <c r="BJ94" t="str">
        <f ca="1">IF($E93="","",IF($G94="",BJ93,IF(AND($N94=1,BJ$9&gt;$B$9),"",IF(AND($N94=1,BJ$9&lt;=$B$9),LOOKUP(BJ$9,$A$12:$A$111,$B$12:$B$111),IF(AND($I94=-1,BK$9=$Q93),"",IF($I94=-1,BK93,IF(AND($I94=1,BI$9=$Q93),$K94,IF($I94=1,BJ93,""))))))))</f>
        <v/>
      </c>
      <c r="BK94" t="str">
        <f ca="1">IF($E93="","",IF($G94="",BK93,IF(AND($N94=1,BK$9&gt;$B$9),"",IF(AND($N94=1,BK$9&lt;=$B$9),LOOKUP(BK$9,$A$12:$A$111,$B$12:$B$111),IF(AND($I94=-1,BL$9=$Q93),"",IF($I94=-1,BL93,IF(AND($I94=1,BJ$9=$Q93),$K94,IF($I94=1,BK93,""))))))))</f>
        <v/>
      </c>
      <c r="BL94" t="str">
        <f ca="1">IF($E93="","",IF($G94="",BL93,IF(AND($N94=1,BL$9&gt;$B$9),"",IF(AND($N94=1,BL$9&lt;=$B$9),LOOKUP(BL$9,$A$12:$A$111,$B$12:$B$111),IF(AND($I94=-1,BM$9=$Q93),"",IF($I94=-1,BM93,IF(AND($I94=1,BK$9=$Q93),$K94,IF($I94=1,BL93,""))))))))</f>
        <v/>
      </c>
      <c r="BM94" t="str">
        <f ca="1">IF($E93="","",IF($G94="",BM93,IF(AND($N94=1,BM$9&gt;$B$9),"",IF(AND($N94=1,BM$9&lt;=$B$9),LOOKUP(BM$9,$A$12:$A$111,$B$12:$B$111),IF(AND($I94=-1,BN$9=$Q93),"",IF($I94=-1,BN93,IF(AND($I94=1,BL$9=$Q93),$K94,IF($I94=1,BM93,""))))))))</f>
        <v/>
      </c>
      <c r="BN94" t="str">
        <f ca="1">IF($E93="","",IF($G94="",BN93,IF(AND($N94=1,BN$9&gt;$B$9),"",IF(AND($N94=1,BN$9&lt;=$B$9),LOOKUP(BN$9,$A$12:$A$111,$B$12:$B$111),IF(AND($I94=-1,BO$9=$Q93),"",IF($I94=-1,BO93,IF(AND($I94=1,BM$9=$Q93),$K94,IF($I94=1,BN93,""))))))))</f>
        <v/>
      </c>
      <c r="BO94" t="str">
        <f ca="1">IF($E93="","",IF($G94="",BO93,IF(AND($N94=1,BO$9&gt;$B$9),"",IF(AND($N94=1,BO$9&lt;=$B$9),LOOKUP(BO$9,$A$12:$A$111,$B$12:$B$111),IF(AND($I94=-1,BP$9=$Q93),"",IF($I94=-1,BP93,IF(AND($I94=1,BN$9=$Q93),$K94,IF($I94=1,BO93,""))))))))</f>
        <v/>
      </c>
    </row>
    <row r="95" spans="4:67" x14ac:dyDescent="0.25">
      <c r="D95" s="4">
        <v>85</v>
      </c>
      <c r="E95" s="1">
        <f t="shared" ca="1" si="7"/>
        <v>34</v>
      </c>
      <c r="G95" t="str">
        <f ca="1">IF(E94="","",IF($B$3=Refs!$B$17,RevLab!F95,IF(AND(B$3="Last",H94="Zero"),G94,IF(B$3="Last",H94,IF(B$3="2nd last","",IF(AND(B$3="Opposite",H94="Zero"),G94,IF(AND(B$3="Opposite",H94="Red"),"Black",IF(AND(B$3="Opposite",H94="Black"),"Red",IF(AND(B$3="Opposite",H94="Odd"),"Even",IF(AND(B$3="Opposite",H94="Even"),"Odd",IF(AND(B$3="Opposite",H94="High"),"Low",IF(AND(B$3="Opposite",H94="Low"),"High",IF(COUNTIF(Refs!$E$5:$I$6,B$3)=1,RevLab!B$3,"")))))))))))))</f>
        <v>Low</v>
      </c>
      <c r="H95" t="str">
        <f ca="1">IF(E95="","",IF(B$2="Red/Black",LOOKUP(E95,Refs!D:D,Refs!F:F),IF(B$2="High/Low",LOOKUP(E95,Refs!D:D,Refs!H:H),IF(B$2="Odd/Even",LOOKUP(E95,Refs!D:D,Refs!J:J),""))))</f>
        <v>High</v>
      </c>
      <c r="I95">
        <f t="shared" ca="1" si="8"/>
        <v>-1</v>
      </c>
      <c r="J95">
        <f ca="1">IF(E94="","",IF(G95="","",IF(AND(Q94&gt;1,O94+P94&gt;=$B$4),$B$4,IF(Q94=1,O94,O94+P94))))</f>
        <v>6</v>
      </c>
      <c r="K95">
        <f t="shared" ca="1" si="9"/>
        <v>-6</v>
      </c>
      <c r="L95">
        <f t="shared" ca="1" si="10"/>
        <v>-107</v>
      </c>
      <c r="M95">
        <f t="shared" ca="1" si="11"/>
        <v>14</v>
      </c>
      <c r="N95">
        <f ca="1">IF(E94="","",IF(OR(AND($A$6="Yes",$M95&gt;$M94),AND($A$8="Yes",$O94+$P94&gt;=$B$4),AND($Q94&lt;=2,$I95=-1)),1,0))</f>
        <v>0</v>
      </c>
      <c r="O95">
        <f ca="1">IF(E95="","",R95)</f>
        <v>2</v>
      </c>
      <c r="P95">
        <f ca="1">IF(E95="","",MAX(R95:DM95))</f>
        <v>4</v>
      </c>
      <c r="Q95" s="2">
        <f ca="1">IF(E95="","",COUNTIF(R95:DM95,"&gt;0"))</f>
        <v>3</v>
      </c>
      <c r="R95" s="4">
        <f ca="1">IF(E94="","",IF($G95="",R94,IF($N95=1,LOOKUP(R$9,$A$12:$A$111,$B$12:$B$111),IF(AND($I95=-1,S$9=$Q94),"",IF($I95=-1,S94,IF($I95=1,R94))))))</f>
        <v>2</v>
      </c>
      <c r="S95">
        <f ca="1">IF($E94="","",IF($G95="",S94,IF(AND($N95=1,S$9&gt;$B$9),"",IF(AND($N95=1,S$9&lt;=$B$9),LOOKUP(S$9,$A$12:$A$111,$B$12:$B$111),IF(AND($I95=-1,T$9=$Q94),"",IF($I95=-1,T94,IF(AND($I95=1,R$9=$Q94),$K95,IF($I95=1,S94,""))))))))</f>
        <v>3</v>
      </c>
      <c r="T95">
        <f ca="1">IF($E94="","",IF($G95="",T94,IF(AND($N95=1,T$9&gt;$B$9),"",IF(AND($N95=1,T$9&lt;=$B$9),LOOKUP(T$9,$A$12:$A$111,$B$12:$B$111),IF(AND($I95=-1,U$9=$Q94),"",IF($I95=-1,U94,IF(AND($I95=1,S$9=$Q94),$K95,IF($I95=1,T94,""))))))))</f>
        <v>4</v>
      </c>
      <c r="U95" t="str">
        <f ca="1">IF($E94="","",IF($G95="",U94,IF(AND($N95=1,U$9&gt;$B$9),"",IF(AND($N95=1,U$9&lt;=$B$9),LOOKUP(U$9,$A$12:$A$111,$B$12:$B$111),IF(AND($I95=-1,V$9=$Q94),"",IF($I95=-1,V94,IF(AND($I95=1,T$9=$Q94),$K95,IF($I95=1,U94,""))))))))</f>
        <v/>
      </c>
      <c r="V95" t="str">
        <f ca="1">IF($E94="","",IF($G95="",V94,IF(AND($N95=1,V$9&gt;$B$9),"",IF(AND($N95=1,V$9&lt;=$B$9),LOOKUP(V$9,$A$12:$A$111,$B$12:$B$111),IF(AND($I95=-1,W$9=$Q94),"",IF($I95=-1,W94,IF(AND($I95=1,U$9=$Q94),$K95,IF($I95=1,V94,""))))))))</f>
        <v/>
      </c>
      <c r="W95" t="str">
        <f ca="1">IF($E94="","",IF($G95="",W94,IF(AND($N95=1,W$9&gt;$B$9),"",IF(AND($N95=1,W$9&lt;=$B$9),LOOKUP(W$9,$A$12:$A$111,$B$12:$B$111),IF(AND($I95=-1,X$9=$Q94),"",IF($I95=-1,X94,IF(AND($I95=1,V$9=$Q94),$K95,IF($I95=1,W94,""))))))))</f>
        <v/>
      </c>
      <c r="X95" t="str">
        <f ca="1">IF($E94="","",IF($G95="",X94,IF(AND($N95=1,X$9&gt;$B$9),"",IF(AND($N95=1,X$9&lt;=$B$9),LOOKUP(X$9,$A$12:$A$111,$B$12:$B$111),IF(AND($I95=-1,Y$9=$Q94),"",IF($I95=-1,Y94,IF(AND($I95=1,W$9=$Q94),$K95,IF($I95=1,X94,""))))))))</f>
        <v/>
      </c>
      <c r="Y95" t="str">
        <f ca="1">IF($E94="","",IF($G95="",Y94,IF(AND($N95=1,Y$9&gt;$B$9),"",IF(AND($N95=1,Y$9&lt;=$B$9),LOOKUP(Y$9,$A$12:$A$111,$B$12:$B$111),IF(AND($I95=-1,Z$9=$Q94),"",IF($I95=-1,Z94,IF(AND($I95=1,X$9=$Q94),$K95,IF($I95=1,Y94,""))))))))</f>
        <v/>
      </c>
      <c r="Z95" t="str">
        <f ca="1">IF($E94="","",IF($G95="",Z94,IF(AND($N95=1,Z$9&gt;$B$9),"",IF(AND($N95=1,Z$9&lt;=$B$9),LOOKUP(Z$9,$A$12:$A$111,$B$12:$B$111),IF(AND($I95=-1,AA$9=$Q94),"",IF($I95=-1,AA94,IF(AND($I95=1,Y$9=$Q94),$K95,IF($I95=1,Z94,""))))))))</f>
        <v/>
      </c>
      <c r="AA95" t="str">
        <f ca="1">IF($E94="","",IF($G95="",AA94,IF(AND($N95=1,AA$9&gt;$B$9),"",IF(AND($N95=1,AA$9&lt;=$B$9),LOOKUP(AA$9,$A$12:$A$111,$B$12:$B$111),IF(AND($I95=-1,AB$9=$Q94),"",IF($I95=-1,AB94,IF(AND($I95=1,Z$9=$Q94),$K95,IF($I95=1,AA94,""))))))))</f>
        <v/>
      </c>
      <c r="AB95" t="str">
        <f ca="1">IF($E94="","",IF($G95="",AB94,IF(AND($N95=1,AB$9&gt;$B$9),"",IF(AND($N95=1,AB$9&lt;=$B$9),LOOKUP(AB$9,$A$12:$A$111,$B$12:$B$111),IF(AND($I95=-1,AC$9=$Q94),"",IF($I95=-1,AC94,IF(AND($I95=1,AA$9=$Q94),$K95,IF($I95=1,AB94,""))))))))</f>
        <v/>
      </c>
      <c r="AC95" t="str">
        <f ca="1">IF($E94="","",IF($G95="",AC94,IF(AND($N95=1,AC$9&gt;$B$9),"",IF(AND($N95=1,AC$9&lt;=$B$9),LOOKUP(AC$9,$A$12:$A$111,$B$12:$B$111),IF(AND($I95=-1,AD$9=$Q94),"",IF($I95=-1,AD94,IF(AND($I95=1,AB$9=$Q94),$K95,IF($I95=1,AC94,""))))))))</f>
        <v/>
      </c>
      <c r="AD95" t="str">
        <f ca="1">IF($E94="","",IF($G95="",AD94,IF(AND($N95=1,AD$9&gt;$B$9),"",IF(AND($N95=1,AD$9&lt;=$B$9),LOOKUP(AD$9,$A$12:$A$111,$B$12:$B$111),IF(AND($I95=-1,AE$9=$Q94),"",IF($I95=-1,AE94,IF(AND($I95=1,AC$9=$Q94),$K95,IF($I95=1,AD94,""))))))))</f>
        <v/>
      </c>
      <c r="AE95" t="str">
        <f ca="1">IF($E94="","",IF($G95="",AE94,IF(AND($N95=1,AE$9&gt;$B$9),"",IF(AND($N95=1,AE$9&lt;=$B$9),LOOKUP(AE$9,$A$12:$A$111,$B$12:$B$111),IF(AND($I95=-1,AF$9=$Q94),"",IF($I95=-1,AF94,IF(AND($I95=1,AD$9=$Q94),$K95,IF($I95=1,AE94,""))))))))</f>
        <v/>
      </c>
      <c r="AF95" t="str">
        <f ca="1">IF($E94="","",IF($G95="",AF94,IF(AND($N95=1,AF$9&gt;$B$9),"",IF(AND($N95=1,AF$9&lt;=$B$9),LOOKUP(AF$9,$A$12:$A$111,$B$12:$B$111),IF(AND($I95=-1,AG$9=$Q94),"",IF($I95=-1,AG94,IF(AND($I95=1,AE$9=$Q94),$K95,IF($I95=1,AF94,""))))))))</f>
        <v/>
      </c>
      <c r="AG95" t="str">
        <f ca="1">IF($E94="","",IF($G95="",AG94,IF(AND($N95=1,AG$9&gt;$B$9),"",IF(AND($N95=1,AG$9&lt;=$B$9),LOOKUP(AG$9,$A$12:$A$111,$B$12:$B$111),IF(AND($I95=-1,AH$9=$Q94),"",IF($I95=-1,AH94,IF(AND($I95=1,AF$9=$Q94),$K95,IF($I95=1,AG94,""))))))))</f>
        <v/>
      </c>
      <c r="AH95" t="str">
        <f ca="1">IF($E94="","",IF($G95="",AH94,IF(AND($N95=1,AH$9&gt;$B$9),"",IF(AND($N95=1,AH$9&lt;=$B$9),LOOKUP(AH$9,$A$12:$A$111,$B$12:$B$111),IF(AND($I95=-1,AI$9=$Q94),"",IF($I95=-1,AI94,IF(AND($I95=1,AG$9=$Q94),$K95,IF($I95=1,AH94,""))))))))</f>
        <v/>
      </c>
      <c r="AI95" t="str">
        <f ca="1">IF($E94="","",IF($G95="",AI94,IF(AND($N95=1,AI$9&gt;$B$9),"",IF(AND($N95=1,AI$9&lt;=$B$9),LOOKUP(AI$9,$A$12:$A$111,$B$12:$B$111),IF(AND($I95=-1,AJ$9=$Q94),"",IF($I95=-1,AJ94,IF(AND($I95=1,AH$9=$Q94),$K95,IF($I95=1,AI94,""))))))))</f>
        <v/>
      </c>
      <c r="AJ95" t="str">
        <f ca="1">IF($E94="","",IF($G95="",AJ94,IF(AND($N95=1,AJ$9&gt;$B$9),"",IF(AND($N95=1,AJ$9&lt;=$B$9),LOOKUP(AJ$9,$A$12:$A$111,$B$12:$B$111),IF(AND($I95=-1,AK$9=$Q94),"",IF($I95=-1,AK94,IF(AND($I95=1,AI$9=$Q94),$K95,IF($I95=1,AJ94,""))))))))</f>
        <v/>
      </c>
      <c r="AK95" t="str">
        <f ca="1">IF($E94="","",IF($G95="",AK94,IF(AND($N95=1,AK$9&gt;$B$9),"",IF(AND($N95=1,AK$9&lt;=$B$9),LOOKUP(AK$9,$A$12:$A$111,$B$12:$B$111),IF(AND($I95=-1,AL$9=$Q94),"",IF($I95=-1,AL94,IF(AND($I95=1,AJ$9=$Q94),$K95,IF($I95=1,AK94,""))))))))</f>
        <v/>
      </c>
      <c r="AL95" t="str">
        <f ca="1">IF($E94="","",IF($G95="",AL94,IF(AND($N95=1,AL$9&gt;$B$9),"",IF(AND($N95=1,AL$9&lt;=$B$9),LOOKUP(AL$9,$A$12:$A$111,$B$12:$B$111),IF(AND($I95=-1,AM$9=$Q94),"",IF($I95=-1,AM94,IF(AND($I95=1,AK$9=$Q94),$K95,IF($I95=1,AL94,""))))))))</f>
        <v/>
      </c>
      <c r="AM95" t="str">
        <f ca="1">IF($E94="","",IF($G95="",AM94,IF(AND($N95=1,AM$9&gt;$B$9),"",IF(AND($N95=1,AM$9&lt;=$B$9),LOOKUP(AM$9,$A$12:$A$111,$B$12:$B$111),IF(AND($I95=-1,AN$9=$Q94),"",IF($I95=-1,AN94,IF(AND($I95=1,AL$9=$Q94),$K95,IF($I95=1,AM94,""))))))))</f>
        <v/>
      </c>
      <c r="AN95" t="str">
        <f ca="1">IF($E94="","",IF($G95="",AN94,IF(AND($N95=1,AN$9&gt;$B$9),"",IF(AND($N95=1,AN$9&lt;=$B$9),LOOKUP(AN$9,$A$12:$A$111,$B$12:$B$111),IF(AND($I95=-1,AO$9=$Q94),"",IF($I95=-1,AO94,IF(AND($I95=1,AM$9=$Q94),$K95,IF($I95=1,AN94,""))))))))</f>
        <v/>
      </c>
      <c r="AO95" t="str">
        <f ca="1">IF($E94="","",IF($G95="",AO94,IF(AND($N95=1,AO$9&gt;$B$9),"",IF(AND($N95=1,AO$9&lt;=$B$9),LOOKUP(AO$9,$A$12:$A$111,$B$12:$B$111),IF(AND($I95=-1,AP$9=$Q94),"",IF($I95=-1,AP94,IF(AND($I95=1,AN$9=$Q94),$K95,IF($I95=1,AO94,""))))))))</f>
        <v/>
      </c>
      <c r="AP95" t="str">
        <f ca="1">IF($E94="","",IF($G95="",AP94,IF(AND($N95=1,AP$9&gt;$B$9),"",IF(AND($N95=1,AP$9&lt;=$B$9),LOOKUP(AP$9,$A$12:$A$111,$B$12:$B$111),IF(AND($I95=-1,AQ$9=$Q94),"",IF($I95=-1,AQ94,IF(AND($I95=1,AO$9=$Q94),$K95,IF($I95=1,AP94,""))))))))</f>
        <v/>
      </c>
      <c r="AQ95" t="str">
        <f ca="1">IF($E94="","",IF($G95="",AQ94,IF(AND($N95=1,AQ$9&gt;$B$9),"",IF(AND($N95=1,AQ$9&lt;=$B$9),LOOKUP(AQ$9,$A$12:$A$111,$B$12:$B$111),IF(AND($I95=-1,AR$9=$Q94),"",IF($I95=-1,AR94,IF(AND($I95=1,AP$9=$Q94),$K95,IF($I95=1,AQ94,""))))))))</f>
        <v/>
      </c>
      <c r="AR95" t="str">
        <f ca="1">IF($E94="","",IF($G95="",AR94,IF(AND($N95=1,AR$9&gt;$B$9),"",IF(AND($N95=1,AR$9&lt;=$B$9),LOOKUP(AR$9,$A$12:$A$111,$B$12:$B$111),IF(AND($I95=-1,AS$9=$Q94),"",IF($I95=-1,AS94,IF(AND($I95=1,AQ$9=$Q94),$K95,IF($I95=1,AR94,""))))))))</f>
        <v/>
      </c>
      <c r="AS95" t="str">
        <f ca="1">IF($E94="","",IF($G95="",AS94,IF(AND($N95=1,AS$9&gt;$B$9),"",IF(AND($N95=1,AS$9&lt;=$B$9),LOOKUP(AS$9,$A$12:$A$111,$B$12:$B$111),IF(AND($I95=-1,AT$9=$Q94),"",IF($I95=-1,AT94,IF(AND($I95=1,AR$9=$Q94),$K95,IF($I95=1,AS94,""))))))))</f>
        <v/>
      </c>
      <c r="AT95" t="str">
        <f ca="1">IF($E94="","",IF($G95="",AT94,IF(AND($N95=1,AT$9&gt;$B$9),"",IF(AND($N95=1,AT$9&lt;=$B$9),LOOKUP(AT$9,$A$12:$A$111,$B$12:$B$111),IF(AND($I95=-1,AU$9=$Q94),"",IF($I95=-1,AU94,IF(AND($I95=1,AS$9=$Q94),$K95,IF($I95=1,AT94,""))))))))</f>
        <v/>
      </c>
      <c r="AU95" t="str">
        <f ca="1">IF($E94="","",IF($G95="",AU94,IF(AND($N95=1,AU$9&gt;$B$9),"",IF(AND($N95=1,AU$9&lt;=$B$9),LOOKUP(AU$9,$A$12:$A$111,$B$12:$B$111),IF(AND($I95=-1,AV$9=$Q94),"",IF($I95=-1,AV94,IF(AND($I95=1,AT$9=$Q94),$K95,IF($I95=1,AU94,""))))))))</f>
        <v/>
      </c>
      <c r="AV95" t="str">
        <f ca="1">IF($E94="","",IF($G95="",AV94,IF(AND($N95=1,AV$9&gt;$B$9),"",IF(AND($N95=1,AV$9&lt;=$B$9),LOOKUP(AV$9,$A$12:$A$111,$B$12:$B$111),IF(AND($I95=-1,AW$9=$Q94),"",IF($I95=-1,AW94,IF(AND($I95=1,AU$9=$Q94),$K95,IF($I95=1,AV94,""))))))))</f>
        <v/>
      </c>
      <c r="AW95" t="str">
        <f ca="1">IF($E94="","",IF($G95="",AW94,IF(AND($N95=1,AW$9&gt;$B$9),"",IF(AND($N95=1,AW$9&lt;=$B$9),LOOKUP(AW$9,$A$12:$A$111,$B$12:$B$111),IF(AND($I95=-1,AX$9=$Q94),"",IF($I95=-1,AX94,IF(AND($I95=1,AV$9=$Q94),$K95,IF($I95=1,AW94,""))))))))</f>
        <v/>
      </c>
      <c r="AX95" t="str">
        <f ca="1">IF($E94="","",IF($G95="",AX94,IF(AND($N95=1,AX$9&gt;$B$9),"",IF(AND($N95=1,AX$9&lt;=$B$9),LOOKUP(AX$9,$A$12:$A$111,$B$12:$B$111),IF(AND($I95=-1,AY$9=$Q94),"",IF($I95=-1,AY94,IF(AND($I95=1,AW$9=$Q94),$K95,IF($I95=1,AX94,""))))))))</f>
        <v/>
      </c>
      <c r="AY95" t="str">
        <f ca="1">IF($E94="","",IF($G95="",AY94,IF(AND($N95=1,AY$9&gt;$B$9),"",IF(AND($N95=1,AY$9&lt;=$B$9),LOOKUP(AY$9,$A$12:$A$111,$B$12:$B$111),IF(AND($I95=-1,AZ$9=$Q94),"",IF($I95=-1,AZ94,IF(AND($I95=1,AX$9=$Q94),$K95,IF($I95=1,AY94,""))))))))</f>
        <v/>
      </c>
      <c r="AZ95" t="str">
        <f ca="1">IF($E94="","",IF($G95="",AZ94,IF(AND($N95=1,AZ$9&gt;$B$9),"",IF(AND($N95=1,AZ$9&lt;=$B$9),LOOKUP(AZ$9,$A$12:$A$111,$B$12:$B$111),IF(AND($I95=-1,BA$9=$Q94),"",IF($I95=-1,BA94,IF(AND($I95=1,AY$9=$Q94),$K95,IF($I95=1,AZ94,""))))))))</f>
        <v/>
      </c>
      <c r="BA95" t="str">
        <f ca="1">IF($E94="","",IF($G95="",BA94,IF(AND($N95=1,BA$9&gt;$B$9),"",IF(AND($N95=1,BA$9&lt;=$B$9),LOOKUP(BA$9,$A$12:$A$111,$B$12:$B$111),IF(AND($I95=-1,BB$9=$Q94),"",IF($I95=-1,BB94,IF(AND($I95=1,AZ$9=$Q94),$K95,IF($I95=1,BA94,""))))))))</f>
        <v/>
      </c>
      <c r="BB95" t="str">
        <f ca="1">IF($E94="","",IF($G95="",BB94,IF(AND($N95=1,BB$9&gt;$B$9),"",IF(AND($N95=1,BB$9&lt;=$B$9),LOOKUP(BB$9,$A$12:$A$111,$B$12:$B$111),IF(AND($I95=-1,BC$9=$Q94),"",IF($I95=-1,BC94,IF(AND($I95=1,BA$9=$Q94),$K95,IF($I95=1,BB94,""))))))))</f>
        <v/>
      </c>
      <c r="BC95" t="str">
        <f ca="1">IF($E94="","",IF($G95="",BC94,IF(AND($N95=1,BC$9&gt;$B$9),"",IF(AND($N95=1,BC$9&lt;=$B$9),LOOKUP(BC$9,$A$12:$A$111,$B$12:$B$111),IF(AND($I95=-1,BD$9=$Q94),"",IF($I95=-1,BD94,IF(AND($I95=1,BB$9=$Q94),$K95,IF($I95=1,BC94,""))))))))</f>
        <v/>
      </c>
      <c r="BD95" t="str">
        <f ca="1">IF($E94="","",IF($G95="",BD94,IF(AND($N95=1,BD$9&gt;$B$9),"",IF(AND($N95=1,BD$9&lt;=$B$9),LOOKUP(BD$9,$A$12:$A$111,$B$12:$B$111),IF(AND($I95=-1,BE$9=$Q94),"",IF($I95=-1,BE94,IF(AND($I95=1,BC$9=$Q94),$K95,IF($I95=1,BD94,""))))))))</f>
        <v/>
      </c>
      <c r="BE95" t="str">
        <f ca="1">IF($E94="","",IF($G95="",BE94,IF(AND($N95=1,BE$9&gt;$B$9),"",IF(AND($N95=1,BE$9&lt;=$B$9),LOOKUP(BE$9,$A$12:$A$111,$B$12:$B$111),IF(AND($I95=-1,BF$9=$Q94),"",IF($I95=-1,BF94,IF(AND($I95=1,BD$9=$Q94),$K95,IF($I95=1,BE94,""))))))))</f>
        <v/>
      </c>
      <c r="BF95" t="str">
        <f ca="1">IF($E94="","",IF($G95="",BF94,IF(AND($N95=1,BF$9&gt;$B$9),"",IF(AND($N95=1,BF$9&lt;=$B$9),LOOKUP(BF$9,$A$12:$A$111,$B$12:$B$111),IF(AND($I95=-1,BG$9=$Q94),"",IF($I95=-1,BG94,IF(AND($I95=1,BE$9=$Q94),$K95,IF($I95=1,BF94,""))))))))</f>
        <v/>
      </c>
      <c r="BG95" t="str">
        <f ca="1">IF($E94="","",IF($G95="",BG94,IF(AND($N95=1,BG$9&gt;$B$9),"",IF(AND($N95=1,BG$9&lt;=$B$9),LOOKUP(BG$9,$A$12:$A$111,$B$12:$B$111),IF(AND($I95=-1,BH$9=$Q94),"",IF($I95=-1,BH94,IF(AND($I95=1,BF$9=$Q94),$K95,IF($I95=1,BG94,""))))))))</f>
        <v/>
      </c>
      <c r="BH95" t="str">
        <f ca="1">IF($E94="","",IF($G95="",BH94,IF(AND($N95=1,BH$9&gt;$B$9),"",IF(AND($N95=1,BH$9&lt;=$B$9),LOOKUP(BH$9,$A$12:$A$111,$B$12:$B$111),IF(AND($I95=-1,BI$9=$Q94),"",IF($I95=-1,BI94,IF(AND($I95=1,BG$9=$Q94),$K95,IF($I95=1,BH94,""))))))))</f>
        <v/>
      </c>
      <c r="BI95" t="str">
        <f ca="1">IF($E94="","",IF($G95="",BI94,IF(AND($N95=1,BI$9&gt;$B$9),"",IF(AND($N95=1,BI$9&lt;=$B$9),LOOKUP(BI$9,$A$12:$A$111,$B$12:$B$111),IF(AND($I95=-1,BJ$9=$Q94),"",IF($I95=-1,BJ94,IF(AND($I95=1,BH$9=$Q94),$K95,IF($I95=1,BI94,""))))))))</f>
        <v/>
      </c>
      <c r="BJ95" t="str">
        <f ca="1">IF($E94="","",IF($G95="",BJ94,IF(AND($N95=1,BJ$9&gt;$B$9),"",IF(AND($N95=1,BJ$9&lt;=$B$9),LOOKUP(BJ$9,$A$12:$A$111,$B$12:$B$111),IF(AND($I95=-1,BK$9=$Q94),"",IF($I95=-1,BK94,IF(AND($I95=1,BI$9=$Q94),$K95,IF($I95=1,BJ94,""))))))))</f>
        <v/>
      </c>
      <c r="BK95" t="str">
        <f ca="1">IF($E94="","",IF($G95="",BK94,IF(AND($N95=1,BK$9&gt;$B$9),"",IF(AND($N95=1,BK$9&lt;=$B$9),LOOKUP(BK$9,$A$12:$A$111,$B$12:$B$111),IF(AND($I95=-1,BL$9=$Q94),"",IF($I95=-1,BL94,IF(AND($I95=1,BJ$9=$Q94),$K95,IF($I95=1,BK94,""))))))))</f>
        <v/>
      </c>
      <c r="BL95" t="str">
        <f ca="1">IF($E94="","",IF($G95="",BL94,IF(AND($N95=1,BL$9&gt;$B$9),"",IF(AND($N95=1,BL$9&lt;=$B$9),LOOKUP(BL$9,$A$12:$A$111,$B$12:$B$111),IF(AND($I95=-1,BM$9=$Q94),"",IF($I95=-1,BM94,IF(AND($I95=1,BK$9=$Q94),$K95,IF($I95=1,BL94,""))))))))</f>
        <v/>
      </c>
      <c r="BM95" t="str">
        <f ca="1">IF($E94="","",IF($G95="",BM94,IF(AND($N95=1,BM$9&gt;$B$9),"",IF(AND($N95=1,BM$9&lt;=$B$9),LOOKUP(BM$9,$A$12:$A$111,$B$12:$B$111),IF(AND($I95=-1,BN$9=$Q94),"",IF($I95=-1,BN94,IF(AND($I95=1,BL$9=$Q94),$K95,IF($I95=1,BM94,""))))))))</f>
        <v/>
      </c>
      <c r="BN95" t="str">
        <f ca="1">IF($E94="","",IF($G95="",BN94,IF(AND($N95=1,BN$9&gt;$B$9),"",IF(AND($N95=1,BN$9&lt;=$B$9),LOOKUP(BN$9,$A$12:$A$111,$B$12:$B$111),IF(AND($I95=-1,BO$9=$Q94),"",IF($I95=-1,BO94,IF(AND($I95=1,BM$9=$Q94),$K95,IF($I95=1,BN94,""))))))))</f>
        <v/>
      </c>
      <c r="BO95">
        <f ca="1">IF($E94="","",IF($G95="",BO94,IF(AND($N95=1,BO$9&gt;$B$9),"",IF(AND($N95=1,BO$9&lt;=$B$9),LOOKUP(BO$9,$A$12:$A$111,$B$12:$B$111),IF(AND($I95=-1,BP$9=$Q94),"",IF($I95=-1,BP94,IF(AND($I95=1,BN$9=$Q94),$K95,IF($I95=1,BO94,""))))))))</f>
        <v>0</v>
      </c>
    </row>
    <row r="96" spans="4:67" x14ac:dyDescent="0.25">
      <c r="D96" s="4">
        <v>86</v>
      </c>
      <c r="E96" s="1">
        <f t="shared" ca="1" si="7"/>
        <v>6</v>
      </c>
      <c r="G96" t="str">
        <f ca="1">IF(E95="","",IF($B$3=Refs!$B$17,RevLab!F96,IF(AND(B$3="Last",H95="Zero"),G95,IF(B$3="Last",H95,IF(B$3="2nd last","",IF(AND(B$3="Opposite",H95="Zero"),G95,IF(AND(B$3="Opposite",H95="Red"),"Black",IF(AND(B$3="Opposite",H95="Black"),"Red",IF(AND(B$3="Opposite",H95="Odd"),"Even",IF(AND(B$3="Opposite",H95="Even"),"Odd",IF(AND(B$3="Opposite",H95="High"),"Low",IF(AND(B$3="Opposite",H95="Low"),"High",IF(COUNTIF(Refs!$E$5:$I$6,B$3)=1,RevLab!B$3,"")))))))))))))</f>
        <v>Low</v>
      </c>
      <c r="H96" t="str">
        <f ca="1">IF(E96="","",IF(B$2="Red/Black",LOOKUP(E96,Refs!D:D,Refs!F:F),IF(B$2="High/Low",LOOKUP(E96,Refs!D:D,Refs!H:H),IF(B$2="Odd/Even",LOOKUP(E96,Refs!D:D,Refs!J:J),""))))</f>
        <v>Low</v>
      </c>
      <c r="I96">
        <f t="shared" ca="1" si="8"/>
        <v>1</v>
      </c>
      <c r="J96">
        <f ca="1">IF(E95="","",IF(G96="","",IF(AND(Q95&gt;1,O95+P95&gt;=$B$4),$B$4,IF(Q95=1,O95,O95+P95))))</f>
        <v>6</v>
      </c>
      <c r="K96">
        <f t="shared" ca="1" si="9"/>
        <v>6</v>
      </c>
      <c r="L96">
        <f t="shared" ca="1" si="10"/>
        <v>-101</v>
      </c>
      <c r="M96">
        <f t="shared" ca="1" si="11"/>
        <v>14</v>
      </c>
      <c r="N96">
        <f ca="1">IF(E95="","",IF(OR(AND($A$6="Yes",$M96&gt;$M95),AND($A$8="Yes",$O95+$P95&gt;=$B$4),AND($Q95&lt;=2,$I96=-1)),1,0))</f>
        <v>0</v>
      </c>
      <c r="O96">
        <f ca="1">IF(E96="","",R96)</f>
        <v>2</v>
      </c>
      <c r="P96">
        <f ca="1">IF(E96="","",MAX(R96:DM96))</f>
        <v>6</v>
      </c>
      <c r="Q96" s="2">
        <f ca="1">IF(E96="","",COUNTIF(R96:DM96,"&gt;0"))</f>
        <v>4</v>
      </c>
      <c r="R96" s="4">
        <f ca="1">IF(E95="","",IF($G96="",R95,IF($N96=1,LOOKUP(R$9,$A$12:$A$111,$B$12:$B$111),IF(AND($I96=-1,S$9=$Q95),"",IF($I96=-1,S95,IF($I96=1,R95))))))</f>
        <v>2</v>
      </c>
      <c r="S96">
        <f ca="1">IF($E95="","",IF($G96="",S95,IF(AND($N96=1,S$9&gt;$B$9),"",IF(AND($N96=1,S$9&lt;=$B$9),LOOKUP(S$9,$A$12:$A$111,$B$12:$B$111),IF(AND($I96=-1,T$9=$Q95),"",IF($I96=-1,T95,IF(AND($I96=1,R$9=$Q95),$K96,IF($I96=1,S95,""))))))))</f>
        <v>3</v>
      </c>
      <c r="T96">
        <f ca="1">IF($E95="","",IF($G96="",T95,IF(AND($N96=1,T$9&gt;$B$9),"",IF(AND($N96=1,T$9&lt;=$B$9),LOOKUP(T$9,$A$12:$A$111,$B$12:$B$111),IF(AND($I96=-1,U$9=$Q95),"",IF($I96=-1,U95,IF(AND($I96=1,S$9=$Q95),$K96,IF($I96=1,T95,""))))))))</f>
        <v>4</v>
      </c>
      <c r="U96">
        <f ca="1">IF($E95="","",IF($G96="",U95,IF(AND($N96=1,U$9&gt;$B$9),"",IF(AND($N96=1,U$9&lt;=$B$9),LOOKUP(U$9,$A$12:$A$111,$B$12:$B$111),IF(AND($I96=-1,V$9=$Q95),"",IF($I96=-1,V95,IF(AND($I96=1,T$9=$Q95),$K96,IF($I96=1,U95,""))))))))</f>
        <v>6</v>
      </c>
      <c r="V96" t="str">
        <f ca="1">IF($E95="","",IF($G96="",V95,IF(AND($N96=1,V$9&gt;$B$9),"",IF(AND($N96=1,V$9&lt;=$B$9),LOOKUP(V$9,$A$12:$A$111,$B$12:$B$111),IF(AND($I96=-1,W$9=$Q95),"",IF($I96=-1,W95,IF(AND($I96=1,U$9=$Q95),$K96,IF($I96=1,V95,""))))))))</f>
        <v/>
      </c>
      <c r="W96" t="str">
        <f ca="1">IF($E95="","",IF($G96="",W95,IF(AND($N96=1,W$9&gt;$B$9),"",IF(AND($N96=1,W$9&lt;=$B$9),LOOKUP(W$9,$A$12:$A$111,$B$12:$B$111),IF(AND($I96=-1,X$9=$Q95),"",IF($I96=-1,X95,IF(AND($I96=1,V$9=$Q95),$K96,IF($I96=1,W95,""))))))))</f>
        <v/>
      </c>
      <c r="X96" t="str">
        <f ca="1">IF($E95="","",IF($G96="",X95,IF(AND($N96=1,X$9&gt;$B$9),"",IF(AND($N96=1,X$9&lt;=$B$9),LOOKUP(X$9,$A$12:$A$111,$B$12:$B$111),IF(AND($I96=-1,Y$9=$Q95),"",IF($I96=-1,Y95,IF(AND($I96=1,W$9=$Q95),$K96,IF($I96=1,X95,""))))))))</f>
        <v/>
      </c>
      <c r="Y96" t="str">
        <f ca="1">IF($E95="","",IF($G96="",Y95,IF(AND($N96=1,Y$9&gt;$B$9),"",IF(AND($N96=1,Y$9&lt;=$B$9),LOOKUP(Y$9,$A$12:$A$111,$B$12:$B$111),IF(AND($I96=-1,Z$9=$Q95),"",IF($I96=-1,Z95,IF(AND($I96=1,X$9=$Q95),$K96,IF($I96=1,Y95,""))))))))</f>
        <v/>
      </c>
      <c r="Z96" t="str">
        <f ca="1">IF($E95="","",IF($G96="",Z95,IF(AND($N96=1,Z$9&gt;$B$9),"",IF(AND($N96=1,Z$9&lt;=$B$9),LOOKUP(Z$9,$A$12:$A$111,$B$12:$B$111),IF(AND($I96=-1,AA$9=$Q95),"",IF($I96=-1,AA95,IF(AND($I96=1,Y$9=$Q95),$K96,IF($I96=1,Z95,""))))))))</f>
        <v/>
      </c>
      <c r="AA96" t="str">
        <f ca="1">IF($E95="","",IF($G96="",AA95,IF(AND($N96=1,AA$9&gt;$B$9),"",IF(AND($N96=1,AA$9&lt;=$B$9),LOOKUP(AA$9,$A$12:$A$111,$B$12:$B$111),IF(AND($I96=-1,AB$9=$Q95),"",IF($I96=-1,AB95,IF(AND($I96=1,Z$9=$Q95),$K96,IF($I96=1,AA95,""))))))))</f>
        <v/>
      </c>
      <c r="AB96" t="str">
        <f ca="1">IF($E95="","",IF($G96="",AB95,IF(AND($N96=1,AB$9&gt;$B$9),"",IF(AND($N96=1,AB$9&lt;=$B$9),LOOKUP(AB$9,$A$12:$A$111,$B$12:$B$111),IF(AND($I96=-1,AC$9=$Q95),"",IF($I96=-1,AC95,IF(AND($I96=1,AA$9=$Q95),$K96,IF($I96=1,AB95,""))))))))</f>
        <v/>
      </c>
      <c r="AC96" t="str">
        <f ca="1">IF($E95="","",IF($G96="",AC95,IF(AND($N96=1,AC$9&gt;$B$9),"",IF(AND($N96=1,AC$9&lt;=$B$9),LOOKUP(AC$9,$A$12:$A$111,$B$12:$B$111),IF(AND($I96=-1,AD$9=$Q95),"",IF($I96=-1,AD95,IF(AND($I96=1,AB$9=$Q95),$K96,IF($I96=1,AC95,""))))))))</f>
        <v/>
      </c>
      <c r="AD96" t="str">
        <f ca="1">IF($E95="","",IF($G96="",AD95,IF(AND($N96=1,AD$9&gt;$B$9),"",IF(AND($N96=1,AD$9&lt;=$B$9),LOOKUP(AD$9,$A$12:$A$111,$B$12:$B$111),IF(AND($I96=-1,AE$9=$Q95),"",IF($I96=-1,AE95,IF(AND($I96=1,AC$9=$Q95),$K96,IF($I96=1,AD95,""))))))))</f>
        <v/>
      </c>
      <c r="AE96" t="str">
        <f ca="1">IF($E95="","",IF($G96="",AE95,IF(AND($N96=1,AE$9&gt;$B$9),"",IF(AND($N96=1,AE$9&lt;=$B$9),LOOKUP(AE$9,$A$12:$A$111,$B$12:$B$111),IF(AND($I96=-1,AF$9=$Q95),"",IF($I96=-1,AF95,IF(AND($I96=1,AD$9=$Q95),$K96,IF($I96=1,AE95,""))))))))</f>
        <v/>
      </c>
      <c r="AF96" t="str">
        <f ca="1">IF($E95="","",IF($G96="",AF95,IF(AND($N96=1,AF$9&gt;$B$9),"",IF(AND($N96=1,AF$9&lt;=$B$9),LOOKUP(AF$9,$A$12:$A$111,$B$12:$B$111),IF(AND($I96=-1,AG$9=$Q95),"",IF($I96=-1,AG95,IF(AND($I96=1,AE$9=$Q95),$K96,IF($I96=1,AF95,""))))))))</f>
        <v/>
      </c>
      <c r="AG96" t="str">
        <f ca="1">IF($E95="","",IF($G96="",AG95,IF(AND($N96=1,AG$9&gt;$B$9),"",IF(AND($N96=1,AG$9&lt;=$B$9),LOOKUP(AG$9,$A$12:$A$111,$B$12:$B$111),IF(AND($I96=-1,AH$9=$Q95),"",IF($I96=-1,AH95,IF(AND($I96=1,AF$9=$Q95),$K96,IF($I96=1,AG95,""))))))))</f>
        <v/>
      </c>
      <c r="AH96" t="str">
        <f ca="1">IF($E95="","",IF($G96="",AH95,IF(AND($N96=1,AH$9&gt;$B$9),"",IF(AND($N96=1,AH$9&lt;=$B$9),LOOKUP(AH$9,$A$12:$A$111,$B$12:$B$111),IF(AND($I96=-1,AI$9=$Q95),"",IF($I96=-1,AI95,IF(AND($I96=1,AG$9=$Q95),$K96,IF($I96=1,AH95,""))))))))</f>
        <v/>
      </c>
      <c r="AI96" t="str">
        <f ca="1">IF($E95="","",IF($G96="",AI95,IF(AND($N96=1,AI$9&gt;$B$9),"",IF(AND($N96=1,AI$9&lt;=$B$9),LOOKUP(AI$9,$A$12:$A$111,$B$12:$B$111),IF(AND($I96=-1,AJ$9=$Q95),"",IF($I96=-1,AJ95,IF(AND($I96=1,AH$9=$Q95),$K96,IF($I96=1,AI95,""))))))))</f>
        <v/>
      </c>
      <c r="AJ96" t="str">
        <f ca="1">IF($E95="","",IF($G96="",AJ95,IF(AND($N96=1,AJ$9&gt;$B$9),"",IF(AND($N96=1,AJ$9&lt;=$B$9),LOOKUP(AJ$9,$A$12:$A$111,$B$12:$B$111),IF(AND($I96=-1,AK$9=$Q95),"",IF($I96=-1,AK95,IF(AND($I96=1,AI$9=$Q95),$K96,IF($I96=1,AJ95,""))))))))</f>
        <v/>
      </c>
      <c r="AK96" t="str">
        <f ca="1">IF($E95="","",IF($G96="",AK95,IF(AND($N96=1,AK$9&gt;$B$9),"",IF(AND($N96=1,AK$9&lt;=$B$9),LOOKUP(AK$9,$A$12:$A$111,$B$12:$B$111),IF(AND($I96=-1,AL$9=$Q95),"",IF($I96=-1,AL95,IF(AND($I96=1,AJ$9=$Q95),$K96,IF($I96=1,AK95,""))))))))</f>
        <v/>
      </c>
      <c r="AL96" t="str">
        <f ca="1">IF($E95="","",IF($G96="",AL95,IF(AND($N96=1,AL$9&gt;$B$9),"",IF(AND($N96=1,AL$9&lt;=$B$9),LOOKUP(AL$9,$A$12:$A$111,$B$12:$B$111),IF(AND($I96=-1,AM$9=$Q95),"",IF($I96=-1,AM95,IF(AND($I96=1,AK$9=$Q95),$K96,IF($I96=1,AL95,""))))))))</f>
        <v/>
      </c>
      <c r="AM96" t="str">
        <f ca="1">IF($E95="","",IF($G96="",AM95,IF(AND($N96=1,AM$9&gt;$B$9),"",IF(AND($N96=1,AM$9&lt;=$B$9),LOOKUP(AM$9,$A$12:$A$111,$B$12:$B$111),IF(AND($I96=-1,AN$9=$Q95),"",IF($I96=-1,AN95,IF(AND($I96=1,AL$9=$Q95),$K96,IF($I96=1,AM95,""))))))))</f>
        <v/>
      </c>
      <c r="AN96" t="str">
        <f ca="1">IF($E95="","",IF($G96="",AN95,IF(AND($N96=1,AN$9&gt;$B$9),"",IF(AND($N96=1,AN$9&lt;=$B$9),LOOKUP(AN$9,$A$12:$A$111,$B$12:$B$111),IF(AND($I96=-1,AO$9=$Q95),"",IF($I96=-1,AO95,IF(AND($I96=1,AM$9=$Q95),$K96,IF($I96=1,AN95,""))))))))</f>
        <v/>
      </c>
      <c r="AO96" t="str">
        <f ca="1">IF($E95="","",IF($G96="",AO95,IF(AND($N96=1,AO$9&gt;$B$9),"",IF(AND($N96=1,AO$9&lt;=$B$9),LOOKUP(AO$9,$A$12:$A$111,$B$12:$B$111),IF(AND($I96=-1,AP$9=$Q95),"",IF($I96=-1,AP95,IF(AND($I96=1,AN$9=$Q95),$K96,IF($I96=1,AO95,""))))))))</f>
        <v/>
      </c>
      <c r="AP96" t="str">
        <f ca="1">IF($E95="","",IF($G96="",AP95,IF(AND($N96=1,AP$9&gt;$B$9),"",IF(AND($N96=1,AP$9&lt;=$B$9),LOOKUP(AP$9,$A$12:$A$111,$B$12:$B$111),IF(AND($I96=-1,AQ$9=$Q95),"",IF($I96=-1,AQ95,IF(AND($I96=1,AO$9=$Q95),$K96,IF($I96=1,AP95,""))))))))</f>
        <v/>
      </c>
      <c r="AQ96" t="str">
        <f ca="1">IF($E95="","",IF($G96="",AQ95,IF(AND($N96=1,AQ$9&gt;$B$9),"",IF(AND($N96=1,AQ$9&lt;=$B$9),LOOKUP(AQ$9,$A$12:$A$111,$B$12:$B$111),IF(AND($I96=-1,AR$9=$Q95),"",IF($I96=-1,AR95,IF(AND($I96=1,AP$9=$Q95),$K96,IF($I96=1,AQ95,""))))))))</f>
        <v/>
      </c>
      <c r="AR96" t="str">
        <f ca="1">IF($E95="","",IF($G96="",AR95,IF(AND($N96=1,AR$9&gt;$B$9),"",IF(AND($N96=1,AR$9&lt;=$B$9),LOOKUP(AR$9,$A$12:$A$111,$B$12:$B$111),IF(AND($I96=-1,AS$9=$Q95),"",IF($I96=-1,AS95,IF(AND($I96=1,AQ$9=$Q95),$K96,IF($I96=1,AR95,""))))))))</f>
        <v/>
      </c>
      <c r="AS96" t="str">
        <f ca="1">IF($E95="","",IF($G96="",AS95,IF(AND($N96=1,AS$9&gt;$B$9),"",IF(AND($N96=1,AS$9&lt;=$B$9),LOOKUP(AS$9,$A$12:$A$111,$B$12:$B$111),IF(AND($I96=-1,AT$9=$Q95),"",IF($I96=-1,AT95,IF(AND($I96=1,AR$9=$Q95),$K96,IF($I96=1,AS95,""))))))))</f>
        <v/>
      </c>
      <c r="AT96" t="str">
        <f ca="1">IF($E95="","",IF($G96="",AT95,IF(AND($N96=1,AT$9&gt;$B$9),"",IF(AND($N96=1,AT$9&lt;=$B$9),LOOKUP(AT$9,$A$12:$A$111,$B$12:$B$111),IF(AND($I96=-1,AU$9=$Q95),"",IF($I96=-1,AU95,IF(AND($I96=1,AS$9=$Q95),$K96,IF($I96=1,AT95,""))))))))</f>
        <v/>
      </c>
      <c r="AU96" t="str">
        <f ca="1">IF($E95="","",IF($G96="",AU95,IF(AND($N96=1,AU$9&gt;$B$9),"",IF(AND($N96=1,AU$9&lt;=$B$9),LOOKUP(AU$9,$A$12:$A$111,$B$12:$B$111),IF(AND($I96=-1,AV$9=$Q95),"",IF($I96=-1,AV95,IF(AND($I96=1,AT$9=$Q95),$K96,IF($I96=1,AU95,""))))))))</f>
        <v/>
      </c>
      <c r="AV96" t="str">
        <f ca="1">IF($E95="","",IF($G96="",AV95,IF(AND($N96=1,AV$9&gt;$B$9),"",IF(AND($N96=1,AV$9&lt;=$B$9),LOOKUP(AV$9,$A$12:$A$111,$B$12:$B$111),IF(AND($I96=-1,AW$9=$Q95),"",IF($I96=-1,AW95,IF(AND($I96=1,AU$9=$Q95),$K96,IF($I96=1,AV95,""))))))))</f>
        <v/>
      </c>
      <c r="AW96" t="str">
        <f ca="1">IF($E95="","",IF($G96="",AW95,IF(AND($N96=1,AW$9&gt;$B$9),"",IF(AND($N96=1,AW$9&lt;=$B$9),LOOKUP(AW$9,$A$12:$A$111,$B$12:$B$111),IF(AND($I96=-1,AX$9=$Q95),"",IF($I96=-1,AX95,IF(AND($I96=1,AV$9=$Q95),$K96,IF($I96=1,AW95,""))))))))</f>
        <v/>
      </c>
      <c r="AX96" t="str">
        <f ca="1">IF($E95="","",IF($G96="",AX95,IF(AND($N96=1,AX$9&gt;$B$9),"",IF(AND($N96=1,AX$9&lt;=$B$9),LOOKUP(AX$9,$A$12:$A$111,$B$12:$B$111),IF(AND($I96=-1,AY$9=$Q95),"",IF($I96=-1,AY95,IF(AND($I96=1,AW$9=$Q95),$K96,IF($I96=1,AX95,""))))))))</f>
        <v/>
      </c>
      <c r="AY96" t="str">
        <f ca="1">IF($E95="","",IF($G96="",AY95,IF(AND($N96=1,AY$9&gt;$B$9),"",IF(AND($N96=1,AY$9&lt;=$B$9),LOOKUP(AY$9,$A$12:$A$111,$B$12:$B$111),IF(AND($I96=-1,AZ$9=$Q95),"",IF($I96=-1,AZ95,IF(AND($I96=1,AX$9=$Q95),$K96,IF($I96=1,AY95,""))))))))</f>
        <v/>
      </c>
      <c r="AZ96" t="str">
        <f ca="1">IF($E95="","",IF($G96="",AZ95,IF(AND($N96=1,AZ$9&gt;$B$9),"",IF(AND($N96=1,AZ$9&lt;=$B$9),LOOKUP(AZ$9,$A$12:$A$111,$B$12:$B$111),IF(AND($I96=-1,BA$9=$Q95),"",IF($I96=-1,BA95,IF(AND($I96=1,AY$9=$Q95),$K96,IF($I96=1,AZ95,""))))))))</f>
        <v/>
      </c>
      <c r="BA96" t="str">
        <f ca="1">IF($E95="","",IF($G96="",BA95,IF(AND($N96=1,BA$9&gt;$B$9),"",IF(AND($N96=1,BA$9&lt;=$B$9),LOOKUP(BA$9,$A$12:$A$111,$B$12:$B$111),IF(AND($I96=-1,BB$9=$Q95),"",IF($I96=-1,BB95,IF(AND($I96=1,AZ$9=$Q95),$K96,IF($I96=1,BA95,""))))))))</f>
        <v/>
      </c>
      <c r="BB96" t="str">
        <f ca="1">IF($E95="","",IF($G96="",BB95,IF(AND($N96=1,BB$9&gt;$B$9),"",IF(AND($N96=1,BB$9&lt;=$B$9),LOOKUP(BB$9,$A$12:$A$111,$B$12:$B$111),IF(AND($I96=-1,BC$9=$Q95),"",IF($I96=-1,BC95,IF(AND($I96=1,BA$9=$Q95),$K96,IF($I96=1,BB95,""))))))))</f>
        <v/>
      </c>
      <c r="BC96" t="str">
        <f ca="1">IF($E95="","",IF($G96="",BC95,IF(AND($N96=1,BC$9&gt;$B$9),"",IF(AND($N96=1,BC$9&lt;=$B$9),LOOKUP(BC$9,$A$12:$A$111,$B$12:$B$111),IF(AND($I96=-1,BD$9=$Q95),"",IF($I96=-1,BD95,IF(AND($I96=1,BB$9=$Q95),$K96,IF($I96=1,BC95,""))))))))</f>
        <v/>
      </c>
      <c r="BD96" t="str">
        <f ca="1">IF($E95="","",IF($G96="",BD95,IF(AND($N96=1,BD$9&gt;$B$9),"",IF(AND($N96=1,BD$9&lt;=$B$9),LOOKUP(BD$9,$A$12:$A$111,$B$12:$B$111),IF(AND($I96=-1,BE$9=$Q95),"",IF($I96=-1,BE95,IF(AND($I96=1,BC$9=$Q95),$K96,IF($I96=1,BD95,""))))))))</f>
        <v/>
      </c>
      <c r="BE96" t="str">
        <f ca="1">IF($E95="","",IF($G96="",BE95,IF(AND($N96=1,BE$9&gt;$B$9),"",IF(AND($N96=1,BE$9&lt;=$B$9),LOOKUP(BE$9,$A$12:$A$111,$B$12:$B$111),IF(AND($I96=-1,BF$9=$Q95),"",IF($I96=-1,BF95,IF(AND($I96=1,BD$9=$Q95),$K96,IF($I96=1,BE95,""))))))))</f>
        <v/>
      </c>
      <c r="BF96" t="str">
        <f ca="1">IF($E95="","",IF($G96="",BF95,IF(AND($N96=1,BF$9&gt;$B$9),"",IF(AND($N96=1,BF$9&lt;=$B$9),LOOKUP(BF$9,$A$12:$A$111,$B$12:$B$111),IF(AND($I96=-1,BG$9=$Q95),"",IF($I96=-1,BG95,IF(AND($I96=1,BE$9=$Q95),$K96,IF($I96=1,BF95,""))))))))</f>
        <v/>
      </c>
      <c r="BG96" t="str">
        <f ca="1">IF($E95="","",IF($G96="",BG95,IF(AND($N96=1,BG$9&gt;$B$9),"",IF(AND($N96=1,BG$9&lt;=$B$9),LOOKUP(BG$9,$A$12:$A$111,$B$12:$B$111),IF(AND($I96=-1,BH$9=$Q95),"",IF($I96=-1,BH95,IF(AND($I96=1,BF$9=$Q95),$K96,IF($I96=1,BG95,""))))))))</f>
        <v/>
      </c>
      <c r="BH96" t="str">
        <f ca="1">IF($E95="","",IF($G96="",BH95,IF(AND($N96=1,BH$9&gt;$B$9),"",IF(AND($N96=1,BH$9&lt;=$B$9),LOOKUP(BH$9,$A$12:$A$111,$B$12:$B$111),IF(AND($I96=-1,BI$9=$Q95),"",IF($I96=-1,BI95,IF(AND($I96=1,BG$9=$Q95),$K96,IF($I96=1,BH95,""))))))))</f>
        <v/>
      </c>
      <c r="BI96" t="str">
        <f ca="1">IF($E95="","",IF($G96="",BI95,IF(AND($N96=1,BI$9&gt;$B$9),"",IF(AND($N96=1,BI$9&lt;=$B$9),LOOKUP(BI$9,$A$12:$A$111,$B$12:$B$111),IF(AND($I96=-1,BJ$9=$Q95),"",IF($I96=-1,BJ95,IF(AND($I96=1,BH$9=$Q95),$K96,IF($I96=1,BI95,""))))))))</f>
        <v/>
      </c>
      <c r="BJ96" t="str">
        <f ca="1">IF($E95="","",IF($G96="",BJ95,IF(AND($N96=1,BJ$9&gt;$B$9),"",IF(AND($N96=1,BJ$9&lt;=$B$9),LOOKUP(BJ$9,$A$12:$A$111,$B$12:$B$111),IF(AND($I96=-1,BK$9=$Q95),"",IF($I96=-1,BK95,IF(AND($I96=1,BI$9=$Q95),$K96,IF($I96=1,BJ95,""))))))))</f>
        <v/>
      </c>
      <c r="BK96" t="str">
        <f ca="1">IF($E95="","",IF($G96="",BK95,IF(AND($N96=1,BK$9&gt;$B$9),"",IF(AND($N96=1,BK$9&lt;=$B$9),LOOKUP(BK$9,$A$12:$A$111,$B$12:$B$111),IF(AND($I96=-1,BL$9=$Q95),"",IF($I96=-1,BL95,IF(AND($I96=1,BJ$9=$Q95),$K96,IF($I96=1,BK95,""))))))))</f>
        <v/>
      </c>
      <c r="BL96" t="str">
        <f ca="1">IF($E95="","",IF($G96="",BL95,IF(AND($N96=1,BL$9&gt;$B$9),"",IF(AND($N96=1,BL$9&lt;=$B$9),LOOKUP(BL$9,$A$12:$A$111,$B$12:$B$111),IF(AND($I96=-1,BM$9=$Q95),"",IF($I96=-1,BM95,IF(AND($I96=1,BK$9=$Q95),$K96,IF($I96=1,BL95,""))))))))</f>
        <v/>
      </c>
      <c r="BM96" t="str">
        <f ca="1">IF($E95="","",IF($G96="",BM95,IF(AND($N96=1,BM$9&gt;$B$9),"",IF(AND($N96=1,BM$9&lt;=$B$9),LOOKUP(BM$9,$A$12:$A$111,$B$12:$B$111),IF(AND($I96=-1,BN$9=$Q95),"",IF($I96=-1,BN95,IF(AND($I96=1,BL$9=$Q95),$K96,IF($I96=1,BM95,""))))))))</f>
        <v/>
      </c>
      <c r="BN96" t="str">
        <f ca="1">IF($E95="","",IF($G96="",BN95,IF(AND($N96=1,BN$9&gt;$B$9),"",IF(AND($N96=1,BN$9&lt;=$B$9),LOOKUP(BN$9,$A$12:$A$111,$B$12:$B$111),IF(AND($I96=-1,BO$9=$Q95),"",IF($I96=-1,BO95,IF(AND($I96=1,BM$9=$Q95),$K96,IF($I96=1,BN95,""))))))))</f>
        <v/>
      </c>
      <c r="BO96">
        <f ca="1">IF($E95="","",IF($G96="",BO95,IF(AND($N96=1,BO$9&gt;$B$9),"",IF(AND($N96=1,BO$9&lt;=$B$9),LOOKUP(BO$9,$A$12:$A$111,$B$12:$B$111),IF(AND($I96=-1,BP$9=$Q95),"",IF($I96=-1,BP95,IF(AND($I96=1,BN$9=$Q95),$K96,IF($I96=1,BO95,""))))))))</f>
        <v>0</v>
      </c>
    </row>
    <row r="97" spans="4:67" x14ac:dyDescent="0.25">
      <c r="D97" s="4">
        <v>87</v>
      </c>
      <c r="E97" s="1">
        <f t="shared" ca="1" si="7"/>
        <v>28</v>
      </c>
      <c r="G97" t="str">
        <f ca="1">IF(E96="","",IF($B$3=Refs!$B$17,RevLab!F97,IF(AND(B$3="Last",H96="Zero"),G96,IF(B$3="Last",H96,IF(B$3="2nd last","",IF(AND(B$3="Opposite",H96="Zero"),G96,IF(AND(B$3="Opposite",H96="Red"),"Black",IF(AND(B$3="Opposite",H96="Black"),"Red",IF(AND(B$3="Opposite",H96="Odd"),"Even",IF(AND(B$3="Opposite",H96="Even"),"Odd",IF(AND(B$3="Opposite",H96="High"),"Low",IF(AND(B$3="Opposite",H96="Low"),"High",IF(COUNTIF(Refs!$E$5:$I$6,B$3)=1,RevLab!B$3,"")))))))))))))</f>
        <v>Low</v>
      </c>
      <c r="H97" t="str">
        <f ca="1">IF(E97="","",IF(B$2="Red/Black",LOOKUP(E97,Refs!D:D,Refs!F:F),IF(B$2="High/Low",LOOKUP(E97,Refs!D:D,Refs!H:H),IF(B$2="Odd/Even",LOOKUP(E97,Refs!D:D,Refs!J:J),""))))</f>
        <v>High</v>
      </c>
      <c r="I97">
        <f t="shared" ca="1" si="8"/>
        <v>-1</v>
      </c>
      <c r="J97">
        <f ca="1">IF(E96="","",IF(G97="","",IF(AND(Q96&gt;1,O96+P96&gt;=$B$4),$B$4,IF(Q96=1,O96,O96+P96))))</f>
        <v>8</v>
      </c>
      <c r="K97">
        <f t="shared" ca="1" si="9"/>
        <v>-8</v>
      </c>
      <c r="L97">
        <f t="shared" ca="1" si="10"/>
        <v>-109</v>
      </c>
      <c r="M97">
        <f t="shared" ca="1" si="11"/>
        <v>14</v>
      </c>
      <c r="N97">
        <f ca="1">IF(E96="","",IF(OR(AND($A$6="Yes",$M97&gt;$M96),AND($A$8="Yes",$O96+$P96&gt;=$B$4),AND($Q96&lt;=2,$I97=-1)),1,0))</f>
        <v>0</v>
      </c>
      <c r="O97">
        <f ca="1">IF(E97="","",R97)</f>
        <v>3</v>
      </c>
      <c r="P97">
        <f ca="1">IF(E97="","",MAX(R97:DM97))</f>
        <v>4</v>
      </c>
      <c r="Q97" s="2">
        <f ca="1">IF(E97="","",COUNTIF(R97:DM97,"&gt;0"))</f>
        <v>2</v>
      </c>
      <c r="R97" s="4">
        <f ca="1">IF(E96="","",IF($G97="",R96,IF($N97=1,LOOKUP(R$9,$A$12:$A$111,$B$12:$B$111),IF(AND($I97=-1,S$9=$Q96),"",IF($I97=-1,S96,IF($I97=1,R96))))))</f>
        <v>3</v>
      </c>
      <c r="S97">
        <f ca="1">IF($E96="","",IF($G97="",S96,IF(AND($N97=1,S$9&gt;$B$9),"",IF(AND($N97=1,S$9&lt;=$B$9),LOOKUP(S$9,$A$12:$A$111,$B$12:$B$111),IF(AND($I97=-1,T$9=$Q96),"",IF($I97=-1,T96,IF(AND($I97=1,R$9=$Q96),$K97,IF($I97=1,S96,""))))))))</f>
        <v>4</v>
      </c>
      <c r="T97" t="str">
        <f ca="1">IF($E96="","",IF($G97="",T96,IF(AND($N97=1,T$9&gt;$B$9),"",IF(AND($N97=1,T$9&lt;=$B$9),LOOKUP(T$9,$A$12:$A$111,$B$12:$B$111),IF(AND($I97=-1,U$9=$Q96),"",IF($I97=-1,U96,IF(AND($I97=1,S$9=$Q96),$K97,IF($I97=1,T96,""))))))))</f>
        <v/>
      </c>
      <c r="U97" t="str">
        <f ca="1">IF($E96="","",IF($G97="",U96,IF(AND($N97=1,U$9&gt;$B$9),"",IF(AND($N97=1,U$9&lt;=$B$9),LOOKUP(U$9,$A$12:$A$111,$B$12:$B$111),IF(AND($I97=-1,V$9=$Q96),"",IF($I97=-1,V96,IF(AND($I97=1,T$9=$Q96),$K97,IF($I97=1,U96,""))))))))</f>
        <v/>
      </c>
      <c r="V97" t="str">
        <f ca="1">IF($E96="","",IF($G97="",V96,IF(AND($N97=1,V$9&gt;$B$9),"",IF(AND($N97=1,V$9&lt;=$B$9),LOOKUP(V$9,$A$12:$A$111,$B$12:$B$111),IF(AND($I97=-1,W$9=$Q96),"",IF($I97=-1,W96,IF(AND($I97=1,U$9=$Q96),$K97,IF($I97=1,V96,""))))))))</f>
        <v/>
      </c>
      <c r="W97" t="str">
        <f ca="1">IF($E96="","",IF($G97="",W96,IF(AND($N97=1,W$9&gt;$B$9),"",IF(AND($N97=1,W$9&lt;=$B$9),LOOKUP(W$9,$A$12:$A$111,$B$12:$B$111),IF(AND($I97=-1,X$9=$Q96),"",IF($I97=-1,X96,IF(AND($I97=1,V$9=$Q96),$K97,IF($I97=1,W96,""))))))))</f>
        <v/>
      </c>
      <c r="X97" t="str">
        <f ca="1">IF($E96="","",IF($G97="",X96,IF(AND($N97=1,X$9&gt;$B$9),"",IF(AND($N97=1,X$9&lt;=$B$9),LOOKUP(X$9,$A$12:$A$111,$B$12:$B$111),IF(AND($I97=-1,Y$9=$Q96),"",IF($I97=-1,Y96,IF(AND($I97=1,W$9=$Q96),$K97,IF($I97=1,X96,""))))))))</f>
        <v/>
      </c>
      <c r="Y97" t="str">
        <f ca="1">IF($E96="","",IF($G97="",Y96,IF(AND($N97=1,Y$9&gt;$B$9),"",IF(AND($N97=1,Y$9&lt;=$B$9),LOOKUP(Y$9,$A$12:$A$111,$B$12:$B$111),IF(AND($I97=-1,Z$9=$Q96),"",IF($I97=-1,Z96,IF(AND($I97=1,X$9=$Q96),$K97,IF($I97=1,Y96,""))))))))</f>
        <v/>
      </c>
      <c r="Z97" t="str">
        <f ca="1">IF($E96="","",IF($G97="",Z96,IF(AND($N97=1,Z$9&gt;$B$9),"",IF(AND($N97=1,Z$9&lt;=$B$9),LOOKUP(Z$9,$A$12:$A$111,$B$12:$B$111),IF(AND($I97=-1,AA$9=$Q96),"",IF($I97=-1,AA96,IF(AND($I97=1,Y$9=$Q96),$K97,IF($I97=1,Z96,""))))))))</f>
        <v/>
      </c>
      <c r="AA97" t="str">
        <f ca="1">IF($E96="","",IF($G97="",AA96,IF(AND($N97=1,AA$9&gt;$B$9),"",IF(AND($N97=1,AA$9&lt;=$B$9),LOOKUP(AA$9,$A$12:$A$111,$B$12:$B$111),IF(AND($I97=-1,AB$9=$Q96),"",IF($I97=-1,AB96,IF(AND($I97=1,Z$9=$Q96),$K97,IF($I97=1,AA96,""))))))))</f>
        <v/>
      </c>
      <c r="AB97" t="str">
        <f ca="1">IF($E96="","",IF($G97="",AB96,IF(AND($N97=1,AB$9&gt;$B$9),"",IF(AND($N97=1,AB$9&lt;=$B$9),LOOKUP(AB$9,$A$12:$A$111,$B$12:$B$111),IF(AND($I97=-1,AC$9=$Q96),"",IF($I97=-1,AC96,IF(AND($I97=1,AA$9=$Q96),$K97,IF($I97=1,AB96,""))))))))</f>
        <v/>
      </c>
      <c r="AC97" t="str">
        <f ca="1">IF($E96="","",IF($G97="",AC96,IF(AND($N97=1,AC$9&gt;$B$9),"",IF(AND($N97=1,AC$9&lt;=$B$9),LOOKUP(AC$9,$A$12:$A$111,$B$12:$B$111),IF(AND($I97=-1,AD$9=$Q96),"",IF($I97=-1,AD96,IF(AND($I97=1,AB$9=$Q96),$K97,IF($I97=1,AC96,""))))))))</f>
        <v/>
      </c>
      <c r="AD97" t="str">
        <f ca="1">IF($E96="","",IF($G97="",AD96,IF(AND($N97=1,AD$9&gt;$B$9),"",IF(AND($N97=1,AD$9&lt;=$B$9),LOOKUP(AD$9,$A$12:$A$111,$B$12:$B$111),IF(AND($I97=-1,AE$9=$Q96),"",IF($I97=-1,AE96,IF(AND($I97=1,AC$9=$Q96),$K97,IF($I97=1,AD96,""))))))))</f>
        <v/>
      </c>
      <c r="AE97" t="str">
        <f ca="1">IF($E96="","",IF($G97="",AE96,IF(AND($N97=1,AE$9&gt;$B$9),"",IF(AND($N97=1,AE$9&lt;=$B$9),LOOKUP(AE$9,$A$12:$A$111,$B$12:$B$111),IF(AND($I97=-1,AF$9=$Q96),"",IF($I97=-1,AF96,IF(AND($I97=1,AD$9=$Q96),$K97,IF($I97=1,AE96,""))))))))</f>
        <v/>
      </c>
      <c r="AF97" t="str">
        <f ca="1">IF($E96="","",IF($G97="",AF96,IF(AND($N97=1,AF$9&gt;$B$9),"",IF(AND($N97=1,AF$9&lt;=$B$9),LOOKUP(AF$9,$A$12:$A$111,$B$12:$B$111),IF(AND($I97=-1,AG$9=$Q96),"",IF($I97=-1,AG96,IF(AND($I97=1,AE$9=$Q96),$K97,IF($I97=1,AF96,""))))))))</f>
        <v/>
      </c>
      <c r="AG97" t="str">
        <f ca="1">IF($E96="","",IF($G97="",AG96,IF(AND($N97=1,AG$9&gt;$B$9),"",IF(AND($N97=1,AG$9&lt;=$B$9),LOOKUP(AG$9,$A$12:$A$111,$B$12:$B$111),IF(AND($I97=-1,AH$9=$Q96),"",IF($I97=-1,AH96,IF(AND($I97=1,AF$9=$Q96),$K97,IF($I97=1,AG96,""))))))))</f>
        <v/>
      </c>
      <c r="AH97" t="str">
        <f ca="1">IF($E96="","",IF($G97="",AH96,IF(AND($N97=1,AH$9&gt;$B$9),"",IF(AND($N97=1,AH$9&lt;=$B$9),LOOKUP(AH$9,$A$12:$A$111,$B$12:$B$111),IF(AND($I97=-1,AI$9=$Q96),"",IF($I97=-1,AI96,IF(AND($I97=1,AG$9=$Q96),$K97,IF($I97=1,AH96,""))))))))</f>
        <v/>
      </c>
      <c r="AI97" t="str">
        <f ca="1">IF($E96="","",IF($G97="",AI96,IF(AND($N97=1,AI$9&gt;$B$9),"",IF(AND($N97=1,AI$9&lt;=$B$9),LOOKUP(AI$9,$A$12:$A$111,$B$12:$B$111),IF(AND($I97=-1,AJ$9=$Q96),"",IF($I97=-1,AJ96,IF(AND($I97=1,AH$9=$Q96),$K97,IF($I97=1,AI96,""))))))))</f>
        <v/>
      </c>
      <c r="AJ97" t="str">
        <f ca="1">IF($E96="","",IF($G97="",AJ96,IF(AND($N97=1,AJ$9&gt;$B$9),"",IF(AND($N97=1,AJ$9&lt;=$B$9),LOOKUP(AJ$9,$A$12:$A$111,$B$12:$B$111),IF(AND($I97=-1,AK$9=$Q96),"",IF($I97=-1,AK96,IF(AND($I97=1,AI$9=$Q96),$K97,IF($I97=1,AJ96,""))))))))</f>
        <v/>
      </c>
      <c r="AK97" t="str">
        <f ca="1">IF($E96="","",IF($G97="",AK96,IF(AND($N97=1,AK$9&gt;$B$9),"",IF(AND($N97=1,AK$9&lt;=$B$9),LOOKUP(AK$9,$A$12:$A$111,$B$12:$B$111),IF(AND($I97=-1,AL$9=$Q96),"",IF($I97=-1,AL96,IF(AND($I97=1,AJ$9=$Q96),$K97,IF($I97=1,AK96,""))))))))</f>
        <v/>
      </c>
      <c r="AL97" t="str">
        <f ca="1">IF($E96="","",IF($G97="",AL96,IF(AND($N97=1,AL$9&gt;$B$9),"",IF(AND($N97=1,AL$9&lt;=$B$9),LOOKUP(AL$9,$A$12:$A$111,$B$12:$B$111),IF(AND($I97=-1,AM$9=$Q96),"",IF($I97=-1,AM96,IF(AND($I97=1,AK$9=$Q96),$K97,IF($I97=1,AL96,""))))))))</f>
        <v/>
      </c>
      <c r="AM97" t="str">
        <f ca="1">IF($E96="","",IF($G97="",AM96,IF(AND($N97=1,AM$9&gt;$B$9),"",IF(AND($N97=1,AM$9&lt;=$B$9),LOOKUP(AM$9,$A$12:$A$111,$B$12:$B$111),IF(AND($I97=-1,AN$9=$Q96),"",IF($I97=-1,AN96,IF(AND($I97=1,AL$9=$Q96),$K97,IF($I97=1,AM96,""))))))))</f>
        <v/>
      </c>
      <c r="AN97" t="str">
        <f ca="1">IF($E96="","",IF($G97="",AN96,IF(AND($N97=1,AN$9&gt;$B$9),"",IF(AND($N97=1,AN$9&lt;=$B$9),LOOKUP(AN$9,$A$12:$A$111,$B$12:$B$111),IF(AND($I97=-1,AO$9=$Q96),"",IF($I97=-1,AO96,IF(AND($I97=1,AM$9=$Q96),$K97,IF($I97=1,AN96,""))))))))</f>
        <v/>
      </c>
      <c r="AO97" t="str">
        <f ca="1">IF($E96="","",IF($G97="",AO96,IF(AND($N97=1,AO$9&gt;$B$9),"",IF(AND($N97=1,AO$9&lt;=$B$9),LOOKUP(AO$9,$A$12:$A$111,$B$12:$B$111),IF(AND($I97=-1,AP$9=$Q96),"",IF($I97=-1,AP96,IF(AND($I97=1,AN$9=$Q96),$K97,IF($I97=1,AO96,""))))))))</f>
        <v/>
      </c>
      <c r="AP97" t="str">
        <f ca="1">IF($E96="","",IF($G97="",AP96,IF(AND($N97=1,AP$9&gt;$B$9),"",IF(AND($N97=1,AP$9&lt;=$B$9),LOOKUP(AP$9,$A$12:$A$111,$B$12:$B$111),IF(AND($I97=-1,AQ$9=$Q96),"",IF($I97=-1,AQ96,IF(AND($I97=1,AO$9=$Q96),$K97,IF($I97=1,AP96,""))))))))</f>
        <v/>
      </c>
      <c r="AQ97" t="str">
        <f ca="1">IF($E96="","",IF($G97="",AQ96,IF(AND($N97=1,AQ$9&gt;$B$9),"",IF(AND($N97=1,AQ$9&lt;=$B$9),LOOKUP(AQ$9,$A$12:$A$111,$B$12:$B$111),IF(AND($I97=-1,AR$9=$Q96),"",IF($I97=-1,AR96,IF(AND($I97=1,AP$9=$Q96),$K97,IF($I97=1,AQ96,""))))))))</f>
        <v/>
      </c>
      <c r="AR97" t="str">
        <f ca="1">IF($E96="","",IF($G97="",AR96,IF(AND($N97=1,AR$9&gt;$B$9),"",IF(AND($N97=1,AR$9&lt;=$B$9),LOOKUP(AR$9,$A$12:$A$111,$B$12:$B$111),IF(AND($I97=-1,AS$9=$Q96),"",IF($I97=-1,AS96,IF(AND($I97=1,AQ$9=$Q96),$K97,IF($I97=1,AR96,""))))))))</f>
        <v/>
      </c>
      <c r="AS97" t="str">
        <f ca="1">IF($E96="","",IF($G97="",AS96,IF(AND($N97=1,AS$9&gt;$B$9),"",IF(AND($N97=1,AS$9&lt;=$B$9),LOOKUP(AS$9,$A$12:$A$111,$B$12:$B$111),IF(AND($I97=-1,AT$9=$Q96),"",IF($I97=-1,AT96,IF(AND($I97=1,AR$9=$Q96),$K97,IF($I97=1,AS96,""))))))))</f>
        <v/>
      </c>
      <c r="AT97" t="str">
        <f ca="1">IF($E96="","",IF($G97="",AT96,IF(AND($N97=1,AT$9&gt;$B$9),"",IF(AND($N97=1,AT$9&lt;=$B$9),LOOKUP(AT$9,$A$12:$A$111,$B$12:$B$111),IF(AND($I97=-1,AU$9=$Q96),"",IF($I97=-1,AU96,IF(AND($I97=1,AS$9=$Q96),$K97,IF($I97=1,AT96,""))))))))</f>
        <v/>
      </c>
      <c r="AU97" t="str">
        <f ca="1">IF($E96="","",IF($G97="",AU96,IF(AND($N97=1,AU$9&gt;$B$9),"",IF(AND($N97=1,AU$9&lt;=$B$9),LOOKUP(AU$9,$A$12:$A$111,$B$12:$B$111),IF(AND($I97=-1,AV$9=$Q96),"",IF($I97=-1,AV96,IF(AND($I97=1,AT$9=$Q96),$K97,IF($I97=1,AU96,""))))))))</f>
        <v/>
      </c>
      <c r="AV97" t="str">
        <f ca="1">IF($E96="","",IF($G97="",AV96,IF(AND($N97=1,AV$9&gt;$B$9),"",IF(AND($N97=1,AV$9&lt;=$B$9),LOOKUP(AV$9,$A$12:$A$111,$B$12:$B$111),IF(AND($I97=-1,AW$9=$Q96),"",IF($I97=-1,AW96,IF(AND($I97=1,AU$9=$Q96),$K97,IF($I97=1,AV96,""))))))))</f>
        <v/>
      </c>
      <c r="AW97" t="str">
        <f ca="1">IF($E96="","",IF($G97="",AW96,IF(AND($N97=1,AW$9&gt;$B$9),"",IF(AND($N97=1,AW$9&lt;=$B$9),LOOKUP(AW$9,$A$12:$A$111,$B$12:$B$111),IF(AND($I97=-1,AX$9=$Q96),"",IF($I97=-1,AX96,IF(AND($I97=1,AV$9=$Q96),$K97,IF($I97=1,AW96,""))))))))</f>
        <v/>
      </c>
      <c r="AX97" t="str">
        <f ca="1">IF($E96="","",IF($G97="",AX96,IF(AND($N97=1,AX$9&gt;$B$9),"",IF(AND($N97=1,AX$9&lt;=$B$9),LOOKUP(AX$9,$A$12:$A$111,$B$12:$B$111),IF(AND($I97=-1,AY$9=$Q96),"",IF($I97=-1,AY96,IF(AND($I97=1,AW$9=$Q96),$K97,IF($I97=1,AX96,""))))))))</f>
        <v/>
      </c>
      <c r="AY97" t="str">
        <f ca="1">IF($E96="","",IF($G97="",AY96,IF(AND($N97=1,AY$9&gt;$B$9),"",IF(AND($N97=1,AY$9&lt;=$B$9),LOOKUP(AY$9,$A$12:$A$111,$B$12:$B$111),IF(AND($I97=-1,AZ$9=$Q96),"",IF($I97=-1,AZ96,IF(AND($I97=1,AX$9=$Q96),$K97,IF($I97=1,AY96,""))))))))</f>
        <v/>
      </c>
      <c r="AZ97" t="str">
        <f ca="1">IF($E96="","",IF($G97="",AZ96,IF(AND($N97=1,AZ$9&gt;$B$9),"",IF(AND($N97=1,AZ$9&lt;=$B$9),LOOKUP(AZ$9,$A$12:$A$111,$B$12:$B$111),IF(AND($I97=-1,BA$9=$Q96),"",IF($I97=-1,BA96,IF(AND($I97=1,AY$9=$Q96),$K97,IF($I97=1,AZ96,""))))))))</f>
        <v/>
      </c>
      <c r="BA97" t="str">
        <f ca="1">IF($E96="","",IF($G97="",BA96,IF(AND($N97=1,BA$9&gt;$B$9),"",IF(AND($N97=1,BA$9&lt;=$B$9),LOOKUP(BA$9,$A$12:$A$111,$B$12:$B$111),IF(AND($I97=-1,BB$9=$Q96),"",IF($I97=-1,BB96,IF(AND($I97=1,AZ$9=$Q96),$K97,IF($I97=1,BA96,""))))))))</f>
        <v/>
      </c>
      <c r="BB97" t="str">
        <f ca="1">IF($E96="","",IF($G97="",BB96,IF(AND($N97=1,BB$9&gt;$B$9),"",IF(AND($N97=1,BB$9&lt;=$B$9),LOOKUP(BB$9,$A$12:$A$111,$B$12:$B$111),IF(AND($I97=-1,BC$9=$Q96),"",IF($I97=-1,BC96,IF(AND($I97=1,BA$9=$Q96),$K97,IF($I97=1,BB96,""))))))))</f>
        <v/>
      </c>
      <c r="BC97" t="str">
        <f ca="1">IF($E96="","",IF($G97="",BC96,IF(AND($N97=1,BC$9&gt;$B$9),"",IF(AND($N97=1,BC$9&lt;=$B$9),LOOKUP(BC$9,$A$12:$A$111,$B$12:$B$111),IF(AND($I97=-1,BD$9=$Q96),"",IF($I97=-1,BD96,IF(AND($I97=1,BB$9=$Q96),$K97,IF($I97=1,BC96,""))))))))</f>
        <v/>
      </c>
      <c r="BD97" t="str">
        <f ca="1">IF($E96="","",IF($G97="",BD96,IF(AND($N97=1,BD$9&gt;$B$9),"",IF(AND($N97=1,BD$9&lt;=$B$9),LOOKUP(BD$9,$A$12:$A$111,$B$12:$B$111),IF(AND($I97=-1,BE$9=$Q96),"",IF($I97=-1,BE96,IF(AND($I97=1,BC$9=$Q96),$K97,IF($I97=1,BD96,""))))))))</f>
        <v/>
      </c>
      <c r="BE97" t="str">
        <f ca="1">IF($E96="","",IF($G97="",BE96,IF(AND($N97=1,BE$9&gt;$B$9),"",IF(AND($N97=1,BE$9&lt;=$B$9),LOOKUP(BE$9,$A$12:$A$111,$B$12:$B$111),IF(AND($I97=-1,BF$9=$Q96),"",IF($I97=-1,BF96,IF(AND($I97=1,BD$9=$Q96),$K97,IF($I97=1,BE96,""))))))))</f>
        <v/>
      </c>
      <c r="BF97" t="str">
        <f ca="1">IF($E96="","",IF($G97="",BF96,IF(AND($N97=1,BF$9&gt;$B$9),"",IF(AND($N97=1,BF$9&lt;=$B$9),LOOKUP(BF$9,$A$12:$A$111,$B$12:$B$111),IF(AND($I97=-1,BG$9=$Q96),"",IF($I97=-1,BG96,IF(AND($I97=1,BE$9=$Q96),$K97,IF($I97=1,BF96,""))))))))</f>
        <v/>
      </c>
      <c r="BG97" t="str">
        <f ca="1">IF($E96="","",IF($G97="",BG96,IF(AND($N97=1,BG$9&gt;$B$9),"",IF(AND($N97=1,BG$9&lt;=$B$9),LOOKUP(BG$9,$A$12:$A$111,$B$12:$B$111),IF(AND($I97=-1,BH$9=$Q96),"",IF($I97=-1,BH96,IF(AND($I97=1,BF$9=$Q96),$K97,IF($I97=1,BG96,""))))))))</f>
        <v/>
      </c>
      <c r="BH97" t="str">
        <f ca="1">IF($E96="","",IF($G97="",BH96,IF(AND($N97=1,BH$9&gt;$B$9),"",IF(AND($N97=1,BH$9&lt;=$B$9),LOOKUP(BH$9,$A$12:$A$111,$B$12:$B$111),IF(AND($I97=-1,BI$9=$Q96),"",IF($I97=-1,BI96,IF(AND($I97=1,BG$9=$Q96),$K97,IF($I97=1,BH96,""))))))))</f>
        <v/>
      </c>
      <c r="BI97" t="str">
        <f ca="1">IF($E96="","",IF($G97="",BI96,IF(AND($N97=1,BI$9&gt;$B$9),"",IF(AND($N97=1,BI$9&lt;=$B$9),LOOKUP(BI$9,$A$12:$A$111,$B$12:$B$111),IF(AND($I97=-1,BJ$9=$Q96),"",IF($I97=-1,BJ96,IF(AND($I97=1,BH$9=$Q96),$K97,IF($I97=1,BI96,""))))))))</f>
        <v/>
      </c>
      <c r="BJ97" t="str">
        <f ca="1">IF($E96="","",IF($G97="",BJ96,IF(AND($N97=1,BJ$9&gt;$B$9),"",IF(AND($N97=1,BJ$9&lt;=$B$9),LOOKUP(BJ$9,$A$12:$A$111,$B$12:$B$111),IF(AND($I97=-1,BK$9=$Q96),"",IF($I97=-1,BK96,IF(AND($I97=1,BI$9=$Q96),$K97,IF($I97=1,BJ96,""))))))))</f>
        <v/>
      </c>
      <c r="BK97" t="str">
        <f ca="1">IF($E96="","",IF($G97="",BK96,IF(AND($N97=1,BK$9&gt;$B$9),"",IF(AND($N97=1,BK$9&lt;=$B$9),LOOKUP(BK$9,$A$12:$A$111,$B$12:$B$111),IF(AND($I97=-1,BL$9=$Q96),"",IF($I97=-1,BL96,IF(AND($I97=1,BJ$9=$Q96),$K97,IF($I97=1,BK96,""))))))))</f>
        <v/>
      </c>
      <c r="BL97" t="str">
        <f ca="1">IF($E96="","",IF($G97="",BL96,IF(AND($N97=1,BL$9&gt;$B$9),"",IF(AND($N97=1,BL$9&lt;=$B$9),LOOKUP(BL$9,$A$12:$A$111,$B$12:$B$111),IF(AND($I97=-1,BM$9=$Q96),"",IF($I97=-1,BM96,IF(AND($I97=1,BK$9=$Q96),$K97,IF($I97=1,BL96,""))))))))</f>
        <v/>
      </c>
      <c r="BM97" t="str">
        <f ca="1">IF($E96="","",IF($G97="",BM96,IF(AND($N97=1,BM$9&gt;$B$9),"",IF(AND($N97=1,BM$9&lt;=$B$9),LOOKUP(BM$9,$A$12:$A$111,$B$12:$B$111),IF(AND($I97=-1,BN$9=$Q96),"",IF($I97=-1,BN96,IF(AND($I97=1,BL$9=$Q96),$K97,IF($I97=1,BM96,""))))))))</f>
        <v/>
      </c>
      <c r="BN97">
        <f ca="1">IF($E96="","",IF($G97="",BN96,IF(AND($N97=1,BN$9&gt;$B$9),"",IF(AND($N97=1,BN$9&lt;=$B$9),LOOKUP(BN$9,$A$12:$A$111,$B$12:$B$111),IF(AND($I97=-1,BO$9=$Q96),"",IF($I97=-1,BO96,IF(AND($I97=1,BM$9=$Q96),$K97,IF($I97=1,BN96,""))))))))</f>
        <v>0</v>
      </c>
      <c r="BO97">
        <f ca="1">IF($E96="","",IF($G97="",BO96,IF(AND($N97=1,BO$9&gt;$B$9),"",IF(AND($N97=1,BO$9&lt;=$B$9),LOOKUP(BO$9,$A$12:$A$111,$B$12:$B$111),IF(AND($I97=-1,BP$9=$Q96),"",IF($I97=-1,BP96,IF(AND($I97=1,BN$9=$Q96),$K97,IF($I97=1,BO96,""))))))))</f>
        <v>0</v>
      </c>
    </row>
    <row r="98" spans="4:67" x14ac:dyDescent="0.25">
      <c r="D98" s="4">
        <v>88</v>
      </c>
      <c r="E98" s="1">
        <f t="shared" ca="1" si="7"/>
        <v>2</v>
      </c>
      <c r="G98" t="str">
        <f ca="1">IF(E97="","",IF($B$3=Refs!$B$17,RevLab!F98,IF(AND(B$3="Last",H97="Zero"),G97,IF(B$3="Last",H97,IF(B$3="2nd last","",IF(AND(B$3="Opposite",H97="Zero"),G97,IF(AND(B$3="Opposite",H97="Red"),"Black",IF(AND(B$3="Opposite",H97="Black"),"Red",IF(AND(B$3="Opposite",H97="Odd"),"Even",IF(AND(B$3="Opposite",H97="Even"),"Odd",IF(AND(B$3="Opposite",H97="High"),"Low",IF(AND(B$3="Opposite",H97="Low"),"High",IF(COUNTIF(Refs!$E$5:$I$6,B$3)=1,RevLab!B$3,"")))))))))))))</f>
        <v>Low</v>
      </c>
      <c r="H98" t="str">
        <f ca="1">IF(E98="","",IF(B$2="Red/Black",LOOKUP(E98,Refs!D:D,Refs!F:F),IF(B$2="High/Low",LOOKUP(E98,Refs!D:D,Refs!H:H),IF(B$2="Odd/Even",LOOKUP(E98,Refs!D:D,Refs!J:J),""))))</f>
        <v>Low</v>
      </c>
      <c r="I98">
        <f t="shared" ca="1" si="8"/>
        <v>1</v>
      </c>
      <c r="J98">
        <f ca="1">IF(E97="","",IF(G98="","",IF(AND(Q97&gt;1,O97+P97&gt;=$B$4),$B$4,IF(Q97=1,O97,O97+P97))))</f>
        <v>7</v>
      </c>
      <c r="K98">
        <f t="shared" ca="1" si="9"/>
        <v>7</v>
      </c>
      <c r="L98">
        <f t="shared" ca="1" si="10"/>
        <v>-102</v>
      </c>
      <c r="M98">
        <f t="shared" ca="1" si="11"/>
        <v>14</v>
      </c>
      <c r="N98">
        <f ca="1">IF(E97="","",IF(OR(AND($A$6="Yes",$M98&gt;$M97),AND($A$8="Yes",$O97+$P97&gt;=$B$4),AND($Q97&lt;=2,$I98=-1)),1,0))</f>
        <v>0</v>
      </c>
      <c r="O98">
        <f ca="1">IF(E98="","",R98)</f>
        <v>3</v>
      </c>
      <c r="P98">
        <f ca="1">IF(E98="","",MAX(R98:DM98))</f>
        <v>7</v>
      </c>
      <c r="Q98" s="2">
        <f ca="1">IF(E98="","",COUNTIF(R98:DM98,"&gt;0"))</f>
        <v>3</v>
      </c>
      <c r="R98" s="4">
        <f ca="1">IF(E97="","",IF($G98="",R97,IF($N98=1,LOOKUP(R$9,$A$12:$A$111,$B$12:$B$111),IF(AND($I98=-1,S$9=$Q97),"",IF($I98=-1,S97,IF($I98=1,R97))))))</f>
        <v>3</v>
      </c>
      <c r="S98">
        <f ca="1">IF($E97="","",IF($G98="",S97,IF(AND($N98=1,S$9&gt;$B$9),"",IF(AND($N98=1,S$9&lt;=$B$9),LOOKUP(S$9,$A$12:$A$111,$B$12:$B$111),IF(AND($I98=-1,T$9=$Q97),"",IF($I98=-1,T97,IF(AND($I98=1,R$9=$Q97),$K98,IF($I98=1,S97,""))))))))</f>
        <v>4</v>
      </c>
      <c r="T98">
        <f ca="1">IF($E97="","",IF($G98="",T97,IF(AND($N98=1,T$9&gt;$B$9),"",IF(AND($N98=1,T$9&lt;=$B$9),LOOKUP(T$9,$A$12:$A$111,$B$12:$B$111),IF(AND($I98=-1,U$9=$Q97),"",IF($I98=-1,U97,IF(AND($I98=1,S$9=$Q97),$K98,IF($I98=1,T97,""))))))))</f>
        <v>7</v>
      </c>
      <c r="U98" t="str">
        <f ca="1">IF($E97="","",IF($G98="",U97,IF(AND($N98=1,U$9&gt;$B$9),"",IF(AND($N98=1,U$9&lt;=$B$9),LOOKUP(U$9,$A$12:$A$111,$B$12:$B$111),IF(AND($I98=-1,V$9=$Q97),"",IF($I98=-1,V97,IF(AND($I98=1,T$9=$Q97),$K98,IF($I98=1,U97,""))))))))</f>
        <v/>
      </c>
      <c r="V98" t="str">
        <f ca="1">IF($E97="","",IF($G98="",V97,IF(AND($N98=1,V$9&gt;$B$9),"",IF(AND($N98=1,V$9&lt;=$B$9),LOOKUP(V$9,$A$12:$A$111,$B$12:$B$111),IF(AND($I98=-1,W$9=$Q97),"",IF($I98=-1,W97,IF(AND($I98=1,U$9=$Q97),$K98,IF($I98=1,V97,""))))))))</f>
        <v/>
      </c>
      <c r="W98" t="str">
        <f ca="1">IF($E97="","",IF($G98="",W97,IF(AND($N98=1,W$9&gt;$B$9),"",IF(AND($N98=1,W$9&lt;=$B$9),LOOKUP(W$9,$A$12:$A$111,$B$12:$B$111),IF(AND($I98=-1,X$9=$Q97),"",IF($I98=-1,X97,IF(AND($I98=1,V$9=$Q97),$K98,IF($I98=1,W97,""))))))))</f>
        <v/>
      </c>
      <c r="X98" t="str">
        <f ca="1">IF($E97="","",IF($G98="",X97,IF(AND($N98=1,X$9&gt;$B$9),"",IF(AND($N98=1,X$9&lt;=$B$9),LOOKUP(X$9,$A$12:$A$111,$B$12:$B$111),IF(AND($I98=-1,Y$9=$Q97),"",IF($I98=-1,Y97,IF(AND($I98=1,W$9=$Q97),$K98,IF($I98=1,X97,""))))))))</f>
        <v/>
      </c>
      <c r="Y98" t="str">
        <f ca="1">IF($E97="","",IF($G98="",Y97,IF(AND($N98=1,Y$9&gt;$B$9),"",IF(AND($N98=1,Y$9&lt;=$B$9),LOOKUP(Y$9,$A$12:$A$111,$B$12:$B$111),IF(AND($I98=-1,Z$9=$Q97),"",IF($I98=-1,Z97,IF(AND($I98=1,X$9=$Q97),$K98,IF($I98=1,Y97,""))))))))</f>
        <v/>
      </c>
      <c r="Z98" t="str">
        <f ca="1">IF($E97="","",IF($G98="",Z97,IF(AND($N98=1,Z$9&gt;$B$9),"",IF(AND($N98=1,Z$9&lt;=$B$9),LOOKUP(Z$9,$A$12:$A$111,$B$12:$B$111),IF(AND($I98=-1,AA$9=$Q97),"",IF($I98=-1,AA97,IF(AND($I98=1,Y$9=$Q97),$K98,IF($I98=1,Z97,""))))))))</f>
        <v/>
      </c>
      <c r="AA98" t="str">
        <f ca="1">IF($E97="","",IF($G98="",AA97,IF(AND($N98=1,AA$9&gt;$B$9),"",IF(AND($N98=1,AA$9&lt;=$B$9),LOOKUP(AA$9,$A$12:$A$111,$B$12:$B$111),IF(AND($I98=-1,AB$9=$Q97),"",IF($I98=-1,AB97,IF(AND($I98=1,Z$9=$Q97),$K98,IF($I98=1,AA97,""))))))))</f>
        <v/>
      </c>
      <c r="AB98" t="str">
        <f ca="1">IF($E97="","",IF($G98="",AB97,IF(AND($N98=1,AB$9&gt;$B$9),"",IF(AND($N98=1,AB$9&lt;=$B$9),LOOKUP(AB$9,$A$12:$A$111,$B$12:$B$111),IF(AND($I98=-1,AC$9=$Q97),"",IF($I98=-1,AC97,IF(AND($I98=1,AA$9=$Q97),$K98,IF($I98=1,AB97,""))))))))</f>
        <v/>
      </c>
      <c r="AC98" t="str">
        <f ca="1">IF($E97="","",IF($G98="",AC97,IF(AND($N98=1,AC$9&gt;$B$9),"",IF(AND($N98=1,AC$9&lt;=$B$9),LOOKUP(AC$9,$A$12:$A$111,$B$12:$B$111),IF(AND($I98=-1,AD$9=$Q97),"",IF($I98=-1,AD97,IF(AND($I98=1,AB$9=$Q97),$K98,IF($I98=1,AC97,""))))))))</f>
        <v/>
      </c>
      <c r="AD98" t="str">
        <f ca="1">IF($E97="","",IF($G98="",AD97,IF(AND($N98=1,AD$9&gt;$B$9),"",IF(AND($N98=1,AD$9&lt;=$B$9),LOOKUP(AD$9,$A$12:$A$111,$B$12:$B$111),IF(AND($I98=-1,AE$9=$Q97),"",IF($I98=-1,AE97,IF(AND($I98=1,AC$9=$Q97),$K98,IF($I98=1,AD97,""))))))))</f>
        <v/>
      </c>
      <c r="AE98" t="str">
        <f ca="1">IF($E97="","",IF($G98="",AE97,IF(AND($N98=1,AE$9&gt;$B$9),"",IF(AND($N98=1,AE$9&lt;=$B$9),LOOKUP(AE$9,$A$12:$A$111,$B$12:$B$111),IF(AND($I98=-1,AF$9=$Q97),"",IF($I98=-1,AF97,IF(AND($I98=1,AD$9=$Q97),$K98,IF($I98=1,AE97,""))))))))</f>
        <v/>
      </c>
      <c r="AF98" t="str">
        <f ca="1">IF($E97="","",IF($G98="",AF97,IF(AND($N98=1,AF$9&gt;$B$9),"",IF(AND($N98=1,AF$9&lt;=$B$9),LOOKUP(AF$9,$A$12:$A$111,$B$12:$B$111),IF(AND($I98=-1,AG$9=$Q97),"",IF($I98=-1,AG97,IF(AND($I98=1,AE$9=$Q97),$K98,IF($I98=1,AF97,""))))))))</f>
        <v/>
      </c>
      <c r="AG98" t="str">
        <f ca="1">IF($E97="","",IF($G98="",AG97,IF(AND($N98=1,AG$9&gt;$B$9),"",IF(AND($N98=1,AG$9&lt;=$B$9),LOOKUP(AG$9,$A$12:$A$111,$B$12:$B$111),IF(AND($I98=-1,AH$9=$Q97),"",IF($I98=-1,AH97,IF(AND($I98=1,AF$9=$Q97),$K98,IF($I98=1,AG97,""))))))))</f>
        <v/>
      </c>
      <c r="AH98" t="str">
        <f ca="1">IF($E97="","",IF($G98="",AH97,IF(AND($N98=1,AH$9&gt;$B$9),"",IF(AND($N98=1,AH$9&lt;=$B$9),LOOKUP(AH$9,$A$12:$A$111,$B$12:$B$111),IF(AND($I98=-1,AI$9=$Q97),"",IF($I98=-1,AI97,IF(AND($I98=1,AG$9=$Q97),$K98,IF($I98=1,AH97,""))))))))</f>
        <v/>
      </c>
      <c r="AI98" t="str">
        <f ca="1">IF($E97="","",IF($G98="",AI97,IF(AND($N98=1,AI$9&gt;$B$9),"",IF(AND($N98=1,AI$9&lt;=$B$9),LOOKUP(AI$9,$A$12:$A$111,$B$12:$B$111),IF(AND($I98=-1,AJ$9=$Q97),"",IF($I98=-1,AJ97,IF(AND($I98=1,AH$9=$Q97),$K98,IF($I98=1,AI97,""))))))))</f>
        <v/>
      </c>
      <c r="AJ98" t="str">
        <f ca="1">IF($E97="","",IF($G98="",AJ97,IF(AND($N98=1,AJ$9&gt;$B$9),"",IF(AND($N98=1,AJ$9&lt;=$B$9),LOOKUP(AJ$9,$A$12:$A$111,$B$12:$B$111),IF(AND($I98=-1,AK$9=$Q97),"",IF($I98=-1,AK97,IF(AND($I98=1,AI$9=$Q97),$K98,IF($I98=1,AJ97,""))))))))</f>
        <v/>
      </c>
      <c r="AK98" t="str">
        <f ca="1">IF($E97="","",IF($G98="",AK97,IF(AND($N98=1,AK$9&gt;$B$9),"",IF(AND($N98=1,AK$9&lt;=$B$9),LOOKUP(AK$9,$A$12:$A$111,$B$12:$B$111),IF(AND($I98=-1,AL$9=$Q97),"",IF($I98=-1,AL97,IF(AND($I98=1,AJ$9=$Q97),$K98,IF($I98=1,AK97,""))))))))</f>
        <v/>
      </c>
      <c r="AL98" t="str">
        <f ca="1">IF($E97="","",IF($G98="",AL97,IF(AND($N98=1,AL$9&gt;$B$9),"",IF(AND($N98=1,AL$9&lt;=$B$9),LOOKUP(AL$9,$A$12:$A$111,$B$12:$B$111),IF(AND($I98=-1,AM$9=$Q97),"",IF($I98=-1,AM97,IF(AND($I98=1,AK$9=$Q97),$K98,IF($I98=1,AL97,""))))))))</f>
        <v/>
      </c>
      <c r="AM98" t="str">
        <f ca="1">IF($E97="","",IF($G98="",AM97,IF(AND($N98=1,AM$9&gt;$B$9),"",IF(AND($N98=1,AM$9&lt;=$B$9),LOOKUP(AM$9,$A$12:$A$111,$B$12:$B$111),IF(AND($I98=-1,AN$9=$Q97),"",IF($I98=-1,AN97,IF(AND($I98=1,AL$9=$Q97),$K98,IF($I98=1,AM97,""))))))))</f>
        <v/>
      </c>
      <c r="AN98" t="str">
        <f ca="1">IF($E97="","",IF($G98="",AN97,IF(AND($N98=1,AN$9&gt;$B$9),"",IF(AND($N98=1,AN$9&lt;=$B$9),LOOKUP(AN$9,$A$12:$A$111,$B$12:$B$111),IF(AND($I98=-1,AO$9=$Q97),"",IF($I98=-1,AO97,IF(AND($I98=1,AM$9=$Q97),$K98,IF($I98=1,AN97,""))))))))</f>
        <v/>
      </c>
      <c r="AO98" t="str">
        <f ca="1">IF($E97="","",IF($G98="",AO97,IF(AND($N98=1,AO$9&gt;$B$9),"",IF(AND($N98=1,AO$9&lt;=$B$9),LOOKUP(AO$9,$A$12:$A$111,$B$12:$B$111),IF(AND($I98=-1,AP$9=$Q97),"",IF($I98=-1,AP97,IF(AND($I98=1,AN$9=$Q97),$K98,IF($I98=1,AO97,""))))))))</f>
        <v/>
      </c>
      <c r="AP98" t="str">
        <f ca="1">IF($E97="","",IF($G98="",AP97,IF(AND($N98=1,AP$9&gt;$B$9),"",IF(AND($N98=1,AP$9&lt;=$B$9),LOOKUP(AP$9,$A$12:$A$111,$B$12:$B$111),IF(AND($I98=-1,AQ$9=$Q97),"",IF($I98=-1,AQ97,IF(AND($I98=1,AO$9=$Q97),$K98,IF($I98=1,AP97,""))))))))</f>
        <v/>
      </c>
      <c r="AQ98" t="str">
        <f ca="1">IF($E97="","",IF($G98="",AQ97,IF(AND($N98=1,AQ$9&gt;$B$9),"",IF(AND($N98=1,AQ$9&lt;=$B$9),LOOKUP(AQ$9,$A$12:$A$111,$B$12:$B$111),IF(AND($I98=-1,AR$9=$Q97),"",IF($I98=-1,AR97,IF(AND($I98=1,AP$9=$Q97),$K98,IF($I98=1,AQ97,""))))))))</f>
        <v/>
      </c>
      <c r="AR98" t="str">
        <f ca="1">IF($E97="","",IF($G98="",AR97,IF(AND($N98=1,AR$9&gt;$B$9),"",IF(AND($N98=1,AR$9&lt;=$B$9),LOOKUP(AR$9,$A$12:$A$111,$B$12:$B$111),IF(AND($I98=-1,AS$9=$Q97),"",IF($I98=-1,AS97,IF(AND($I98=1,AQ$9=$Q97),$K98,IF($I98=1,AR97,""))))))))</f>
        <v/>
      </c>
      <c r="AS98" t="str">
        <f ca="1">IF($E97="","",IF($G98="",AS97,IF(AND($N98=1,AS$9&gt;$B$9),"",IF(AND($N98=1,AS$9&lt;=$B$9),LOOKUP(AS$9,$A$12:$A$111,$B$12:$B$111),IF(AND($I98=-1,AT$9=$Q97),"",IF($I98=-1,AT97,IF(AND($I98=1,AR$9=$Q97),$K98,IF($I98=1,AS97,""))))))))</f>
        <v/>
      </c>
      <c r="AT98" t="str">
        <f ca="1">IF($E97="","",IF($G98="",AT97,IF(AND($N98=1,AT$9&gt;$B$9),"",IF(AND($N98=1,AT$9&lt;=$B$9),LOOKUP(AT$9,$A$12:$A$111,$B$12:$B$111),IF(AND($I98=-1,AU$9=$Q97),"",IF($I98=-1,AU97,IF(AND($I98=1,AS$9=$Q97),$K98,IF($I98=1,AT97,""))))))))</f>
        <v/>
      </c>
      <c r="AU98" t="str">
        <f ca="1">IF($E97="","",IF($G98="",AU97,IF(AND($N98=1,AU$9&gt;$B$9),"",IF(AND($N98=1,AU$9&lt;=$B$9),LOOKUP(AU$9,$A$12:$A$111,$B$12:$B$111),IF(AND($I98=-1,AV$9=$Q97),"",IF($I98=-1,AV97,IF(AND($I98=1,AT$9=$Q97),$K98,IF($I98=1,AU97,""))))))))</f>
        <v/>
      </c>
      <c r="AV98" t="str">
        <f ca="1">IF($E97="","",IF($G98="",AV97,IF(AND($N98=1,AV$9&gt;$B$9),"",IF(AND($N98=1,AV$9&lt;=$B$9),LOOKUP(AV$9,$A$12:$A$111,$B$12:$B$111),IF(AND($I98=-1,AW$9=$Q97),"",IF($I98=-1,AW97,IF(AND($I98=1,AU$9=$Q97),$K98,IF($I98=1,AV97,""))))))))</f>
        <v/>
      </c>
      <c r="AW98" t="str">
        <f ca="1">IF($E97="","",IF($G98="",AW97,IF(AND($N98=1,AW$9&gt;$B$9),"",IF(AND($N98=1,AW$9&lt;=$B$9),LOOKUP(AW$9,$A$12:$A$111,$B$12:$B$111),IF(AND($I98=-1,AX$9=$Q97),"",IF($I98=-1,AX97,IF(AND($I98=1,AV$9=$Q97),$K98,IF($I98=1,AW97,""))))))))</f>
        <v/>
      </c>
      <c r="AX98" t="str">
        <f ca="1">IF($E97="","",IF($G98="",AX97,IF(AND($N98=1,AX$9&gt;$B$9),"",IF(AND($N98=1,AX$9&lt;=$B$9),LOOKUP(AX$9,$A$12:$A$111,$B$12:$B$111),IF(AND($I98=-1,AY$9=$Q97),"",IF($I98=-1,AY97,IF(AND($I98=1,AW$9=$Q97),$K98,IF($I98=1,AX97,""))))))))</f>
        <v/>
      </c>
      <c r="AY98" t="str">
        <f ca="1">IF($E97="","",IF($G98="",AY97,IF(AND($N98=1,AY$9&gt;$B$9),"",IF(AND($N98=1,AY$9&lt;=$B$9),LOOKUP(AY$9,$A$12:$A$111,$B$12:$B$111),IF(AND($I98=-1,AZ$9=$Q97),"",IF($I98=-1,AZ97,IF(AND($I98=1,AX$9=$Q97),$K98,IF($I98=1,AY97,""))))))))</f>
        <v/>
      </c>
      <c r="AZ98" t="str">
        <f ca="1">IF($E97="","",IF($G98="",AZ97,IF(AND($N98=1,AZ$9&gt;$B$9),"",IF(AND($N98=1,AZ$9&lt;=$B$9),LOOKUP(AZ$9,$A$12:$A$111,$B$12:$B$111),IF(AND($I98=-1,BA$9=$Q97),"",IF($I98=-1,BA97,IF(AND($I98=1,AY$9=$Q97),$K98,IF($I98=1,AZ97,""))))))))</f>
        <v/>
      </c>
      <c r="BA98" t="str">
        <f ca="1">IF($E97="","",IF($G98="",BA97,IF(AND($N98=1,BA$9&gt;$B$9),"",IF(AND($N98=1,BA$9&lt;=$B$9),LOOKUP(BA$9,$A$12:$A$111,$B$12:$B$111),IF(AND($I98=-1,BB$9=$Q97),"",IF($I98=-1,BB97,IF(AND($I98=1,AZ$9=$Q97),$K98,IF($I98=1,BA97,""))))))))</f>
        <v/>
      </c>
      <c r="BB98" t="str">
        <f ca="1">IF($E97="","",IF($G98="",BB97,IF(AND($N98=1,BB$9&gt;$B$9),"",IF(AND($N98=1,BB$9&lt;=$B$9),LOOKUP(BB$9,$A$12:$A$111,$B$12:$B$111),IF(AND($I98=-1,BC$9=$Q97),"",IF($I98=-1,BC97,IF(AND($I98=1,BA$9=$Q97),$K98,IF($I98=1,BB97,""))))))))</f>
        <v/>
      </c>
      <c r="BC98" t="str">
        <f ca="1">IF($E97="","",IF($G98="",BC97,IF(AND($N98=1,BC$9&gt;$B$9),"",IF(AND($N98=1,BC$9&lt;=$B$9),LOOKUP(BC$9,$A$12:$A$111,$B$12:$B$111),IF(AND($I98=-1,BD$9=$Q97),"",IF($I98=-1,BD97,IF(AND($I98=1,BB$9=$Q97),$K98,IF($I98=1,BC97,""))))))))</f>
        <v/>
      </c>
      <c r="BD98" t="str">
        <f ca="1">IF($E97="","",IF($G98="",BD97,IF(AND($N98=1,BD$9&gt;$B$9),"",IF(AND($N98=1,BD$9&lt;=$B$9),LOOKUP(BD$9,$A$12:$A$111,$B$12:$B$111),IF(AND($I98=-1,BE$9=$Q97),"",IF($I98=-1,BE97,IF(AND($I98=1,BC$9=$Q97),$K98,IF($I98=1,BD97,""))))))))</f>
        <v/>
      </c>
      <c r="BE98" t="str">
        <f ca="1">IF($E97="","",IF($G98="",BE97,IF(AND($N98=1,BE$9&gt;$B$9),"",IF(AND($N98=1,BE$9&lt;=$B$9),LOOKUP(BE$9,$A$12:$A$111,$B$12:$B$111),IF(AND($I98=-1,BF$9=$Q97),"",IF($I98=-1,BF97,IF(AND($I98=1,BD$9=$Q97),$K98,IF($I98=1,BE97,""))))))))</f>
        <v/>
      </c>
      <c r="BF98" t="str">
        <f ca="1">IF($E97="","",IF($G98="",BF97,IF(AND($N98=1,BF$9&gt;$B$9),"",IF(AND($N98=1,BF$9&lt;=$B$9),LOOKUP(BF$9,$A$12:$A$111,$B$12:$B$111),IF(AND($I98=-1,BG$9=$Q97),"",IF($I98=-1,BG97,IF(AND($I98=1,BE$9=$Q97),$K98,IF($I98=1,BF97,""))))))))</f>
        <v/>
      </c>
      <c r="BG98" t="str">
        <f ca="1">IF($E97="","",IF($G98="",BG97,IF(AND($N98=1,BG$9&gt;$B$9),"",IF(AND($N98=1,BG$9&lt;=$B$9),LOOKUP(BG$9,$A$12:$A$111,$B$12:$B$111),IF(AND($I98=-1,BH$9=$Q97),"",IF($I98=-1,BH97,IF(AND($I98=1,BF$9=$Q97),$K98,IF($I98=1,BG97,""))))))))</f>
        <v/>
      </c>
      <c r="BH98" t="str">
        <f ca="1">IF($E97="","",IF($G98="",BH97,IF(AND($N98=1,BH$9&gt;$B$9),"",IF(AND($N98=1,BH$9&lt;=$B$9),LOOKUP(BH$9,$A$12:$A$111,$B$12:$B$111),IF(AND($I98=-1,BI$9=$Q97),"",IF($I98=-1,BI97,IF(AND($I98=1,BG$9=$Q97),$K98,IF($I98=1,BH97,""))))))))</f>
        <v/>
      </c>
      <c r="BI98" t="str">
        <f ca="1">IF($E97="","",IF($G98="",BI97,IF(AND($N98=1,BI$9&gt;$B$9),"",IF(AND($N98=1,BI$9&lt;=$B$9),LOOKUP(BI$9,$A$12:$A$111,$B$12:$B$111),IF(AND($I98=-1,BJ$9=$Q97),"",IF($I98=-1,BJ97,IF(AND($I98=1,BH$9=$Q97),$K98,IF($I98=1,BI97,""))))))))</f>
        <v/>
      </c>
      <c r="BJ98" t="str">
        <f ca="1">IF($E97="","",IF($G98="",BJ97,IF(AND($N98=1,BJ$9&gt;$B$9),"",IF(AND($N98=1,BJ$9&lt;=$B$9),LOOKUP(BJ$9,$A$12:$A$111,$B$12:$B$111),IF(AND($I98=-1,BK$9=$Q97),"",IF($I98=-1,BK97,IF(AND($I98=1,BI$9=$Q97),$K98,IF($I98=1,BJ97,""))))))))</f>
        <v/>
      </c>
      <c r="BK98" t="str">
        <f ca="1">IF($E97="","",IF($G98="",BK97,IF(AND($N98=1,BK$9&gt;$B$9),"",IF(AND($N98=1,BK$9&lt;=$B$9),LOOKUP(BK$9,$A$12:$A$111,$B$12:$B$111),IF(AND($I98=-1,BL$9=$Q97),"",IF($I98=-1,BL97,IF(AND($I98=1,BJ$9=$Q97),$K98,IF($I98=1,BK97,""))))))))</f>
        <v/>
      </c>
      <c r="BL98" t="str">
        <f ca="1">IF($E97="","",IF($G98="",BL97,IF(AND($N98=1,BL$9&gt;$B$9),"",IF(AND($N98=1,BL$9&lt;=$B$9),LOOKUP(BL$9,$A$12:$A$111,$B$12:$B$111),IF(AND($I98=-1,BM$9=$Q97),"",IF($I98=-1,BM97,IF(AND($I98=1,BK$9=$Q97),$K98,IF($I98=1,BL97,""))))))))</f>
        <v/>
      </c>
      <c r="BM98" t="str">
        <f ca="1">IF($E97="","",IF($G98="",BM97,IF(AND($N98=1,BM$9&gt;$B$9),"",IF(AND($N98=1,BM$9&lt;=$B$9),LOOKUP(BM$9,$A$12:$A$111,$B$12:$B$111),IF(AND($I98=-1,BN$9=$Q97),"",IF($I98=-1,BN97,IF(AND($I98=1,BL$9=$Q97),$K98,IF($I98=1,BM97,""))))))))</f>
        <v/>
      </c>
      <c r="BN98">
        <f ca="1">IF($E97="","",IF($G98="",BN97,IF(AND($N98=1,BN$9&gt;$B$9),"",IF(AND($N98=1,BN$9&lt;=$B$9),LOOKUP(BN$9,$A$12:$A$111,$B$12:$B$111),IF(AND($I98=-1,BO$9=$Q97),"",IF($I98=-1,BO97,IF(AND($I98=1,BM$9=$Q97),$K98,IF($I98=1,BN97,""))))))))</f>
        <v>0</v>
      </c>
      <c r="BO98">
        <f ca="1">IF($E97="","",IF($G98="",BO97,IF(AND($N98=1,BO$9&gt;$B$9),"",IF(AND($N98=1,BO$9&lt;=$B$9),LOOKUP(BO$9,$A$12:$A$111,$B$12:$B$111),IF(AND($I98=-1,BP$9=$Q97),"",IF($I98=-1,BP97,IF(AND($I98=1,BN$9=$Q97),$K98,IF($I98=1,BO97,""))))))))</f>
        <v>0</v>
      </c>
    </row>
    <row r="99" spans="4:67" x14ac:dyDescent="0.25">
      <c r="D99" s="4">
        <v>89</v>
      </c>
      <c r="E99" s="1">
        <f t="shared" ca="1" si="7"/>
        <v>6</v>
      </c>
      <c r="G99" t="str">
        <f ca="1">IF(E98="","",IF($B$3=Refs!$B$17,RevLab!F99,IF(AND(B$3="Last",H98="Zero"),G98,IF(B$3="Last",H98,IF(B$3="2nd last","",IF(AND(B$3="Opposite",H98="Zero"),G98,IF(AND(B$3="Opposite",H98="Red"),"Black",IF(AND(B$3="Opposite",H98="Black"),"Red",IF(AND(B$3="Opposite",H98="Odd"),"Even",IF(AND(B$3="Opposite",H98="Even"),"Odd",IF(AND(B$3="Opposite",H98="High"),"Low",IF(AND(B$3="Opposite",H98="Low"),"High",IF(COUNTIF(Refs!$E$5:$I$6,B$3)=1,RevLab!B$3,"")))))))))))))</f>
        <v>Low</v>
      </c>
      <c r="H99" t="str">
        <f ca="1">IF(E99="","",IF(B$2="Red/Black",LOOKUP(E99,Refs!D:D,Refs!F:F),IF(B$2="High/Low",LOOKUP(E99,Refs!D:D,Refs!H:H),IF(B$2="Odd/Even",LOOKUP(E99,Refs!D:D,Refs!J:J),""))))</f>
        <v>Low</v>
      </c>
      <c r="I99">
        <f t="shared" ca="1" si="8"/>
        <v>1</v>
      </c>
      <c r="J99">
        <f ca="1">IF(E98="","",IF(G99="","",IF(AND(Q98&gt;1,O98+P98&gt;=$B$4),$B$4,IF(Q98=1,O98,O98+P98))))</f>
        <v>10</v>
      </c>
      <c r="K99">
        <f t="shared" ca="1" si="9"/>
        <v>10</v>
      </c>
      <c r="L99">
        <f t="shared" ca="1" si="10"/>
        <v>-92</v>
      </c>
      <c r="M99">
        <f t="shared" ca="1" si="11"/>
        <v>14</v>
      </c>
      <c r="N99">
        <f ca="1">IF(E98="","",IF(OR(AND($A$6="Yes",$M99&gt;$M98),AND($A$8="Yes",$O98+$P98&gt;=$B$4),AND($Q98&lt;=2,$I99=-1)),1,0))</f>
        <v>0</v>
      </c>
      <c r="O99">
        <f ca="1">IF(E99="","",R99)</f>
        <v>3</v>
      </c>
      <c r="P99">
        <f ca="1">IF(E99="","",MAX(R99:DM99))</f>
        <v>10</v>
      </c>
      <c r="Q99" s="2">
        <f ca="1">IF(E99="","",COUNTIF(R99:DM99,"&gt;0"))</f>
        <v>4</v>
      </c>
      <c r="R99" s="4">
        <f ca="1">IF(E98="","",IF($G99="",R98,IF($N99=1,LOOKUP(R$9,$A$12:$A$111,$B$12:$B$111),IF(AND($I99=-1,S$9=$Q98),"",IF($I99=-1,S98,IF($I99=1,R98))))))</f>
        <v>3</v>
      </c>
      <c r="S99">
        <f ca="1">IF($E98="","",IF($G99="",S98,IF(AND($N99=1,S$9&gt;$B$9),"",IF(AND($N99=1,S$9&lt;=$B$9),LOOKUP(S$9,$A$12:$A$111,$B$12:$B$111),IF(AND($I99=-1,T$9=$Q98),"",IF($I99=-1,T98,IF(AND($I99=1,R$9=$Q98),$K99,IF($I99=1,S98,""))))))))</f>
        <v>4</v>
      </c>
      <c r="T99">
        <f ca="1">IF($E98="","",IF($G99="",T98,IF(AND($N99=1,T$9&gt;$B$9),"",IF(AND($N99=1,T$9&lt;=$B$9),LOOKUP(T$9,$A$12:$A$111,$B$12:$B$111),IF(AND($I99=-1,U$9=$Q98),"",IF($I99=-1,U98,IF(AND($I99=1,S$9=$Q98),$K99,IF($I99=1,T98,""))))))))</f>
        <v>7</v>
      </c>
      <c r="U99">
        <f ca="1">IF($E98="","",IF($G99="",U98,IF(AND($N99=1,U$9&gt;$B$9),"",IF(AND($N99=1,U$9&lt;=$B$9),LOOKUP(U$9,$A$12:$A$111,$B$12:$B$111),IF(AND($I99=-1,V$9=$Q98),"",IF($I99=-1,V98,IF(AND($I99=1,T$9=$Q98),$K99,IF($I99=1,U98,""))))))))</f>
        <v>10</v>
      </c>
      <c r="V99" t="str">
        <f ca="1">IF($E98="","",IF($G99="",V98,IF(AND($N99=1,V$9&gt;$B$9),"",IF(AND($N99=1,V$9&lt;=$B$9),LOOKUP(V$9,$A$12:$A$111,$B$12:$B$111),IF(AND($I99=-1,W$9=$Q98),"",IF($I99=-1,W98,IF(AND($I99=1,U$9=$Q98),$K99,IF($I99=1,V98,""))))))))</f>
        <v/>
      </c>
      <c r="W99" t="str">
        <f ca="1">IF($E98="","",IF($G99="",W98,IF(AND($N99=1,W$9&gt;$B$9),"",IF(AND($N99=1,W$9&lt;=$B$9),LOOKUP(W$9,$A$12:$A$111,$B$12:$B$111),IF(AND($I99=-1,X$9=$Q98),"",IF($I99=-1,X98,IF(AND($I99=1,V$9=$Q98),$K99,IF($I99=1,W98,""))))))))</f>
        <v/>
      </c>
      <c r="X99" t="str">
        <f ca="1">IF($E98="","",IF($G99="",X98,IF(AND($N99=1,X$9&gt;$B$9),"",IF(AND($N99=1,X$9&lt;=$B$9),LOOKUP(X$9,$A$12:$A$111,$B$12:$B$111),IF(AND($I99=-1,Y$9=$Q98),"",IF($I99=-1,Y98,IF(AND($I99=1,W$9=$Q98),$K99,IF($I99=1,X98,""))))))))</f>
        <v/>
      </c>
      <c r="Y99" t="str">
        <f ca="1">IF($E98="","",IF($G99="",Y98,IF(AND($N99=1,Y$9&gt;$B$9),"",IF(AND($N99=1,Y$9&lt;=$B$9),LOOKUP(Y$9,$A$12:$A$111,$B$12:$B$111),IF(AND($I99=-1,Z$9=$Q98),"",IF($I99=-1,Z98,IF(AND($I99=1,X$9=$Q98),$K99,IF($I99=1,Y98,""))))))))</f>
        <v/>
      </c>
      <c r="Z99" t="str">
        <f ca="1">IF($E98="","",IF($G99="",Z98,IF(AND($N99=1,Z$9&gt;$B$9),"",IF(AND($N99=1,Z$9&lt;=$B$9),LOOKUP(Z$9,$A$12:$A$111,$B$12:$B$111),IF(AND($I99=-1,AA$9=$Q98),"",IF($I99=-1,AA98,IF(AND($I99=1,Y$9=$Q98),$K99,IF($I99=1,Z98,""))))))))</f>
        <v/>
      </c>
      <c r="AA99" t="str">
        <f ca="1">IF($E98="","",IF($G99="",AA98,IF(AND($N99=1,AA$9&gt;$B$9),"",IF(AND($N99=1,AA$9&lt;=$B$9),LOOKUP(AA$9,$A$12:$A$111,$B$12:$B$111),IF(AND($I99=-1,AB$9=$Q98),"",IF($I99=-1,AB98,IF(AND($I99=1,Z$9=$Q98),$K99,IF($I99=1,AA98,""))))))))</f>
        <v/>
      </c>
      <c r="AB99" t="str">
        <f ca="1">IF($E98="","",IF($G99="",AB98,IF(AND($N99=1,AB$9&gt;$B$9),"",IF(AND($N99=1,AB$9&lt;=$B$9),LOOKUP(AB$9,$A$12:$A$111,$B$12:$B$111),IF(AND($I99=-1,AC$9=$Q98),"",IF($I99=-1,AC98,IF(AND($I99=1,AA$9=$Q98),$K99,IF($I99=1,AB98,""))))))))</f>
        <v/>
      </c>
      <c r="AC99" t="str">
        <f ca="1">IF($E98="","",IF($G99="",AC98,IF(AND($N99=1,AC$9&gt;$B$9),"",IF(AND($N99=1,AC$9&lt;=$B$9),LOOKUP(AC$9,$A$12:$A$111,$B$12:$B$111),IF(AND($I99=-1,AD$9=$Q98),"",IF($I99=-1,AD98,IF(AND($I99=1,AB$9=$Q98),$K99,IF($I99=1,AC98,""))))))))</f>
        <v/>
      </c>
      <c r="AD99" t="str">
        <f ca="1">IF($E98="","",IF($G99="",AD98,IF(AND($N99=1,AD$9&gt;$B$9),"",IF(AND($N99=1,AD$9&lt;=$B$9),LOOKUP(AD$9,$A$12:$A$111,$B$12:$B$111),IF(AND($I99=-1,AE$9=$Q98),"",IF($I99=-1,AE98,IF(AND($I99=1,AC$9=$Q98),$K99,IF($I99=1,AD98,""))))))))</f>
        <v/>
      </c>
      <c r="AE99" t="str">
        <f ca="1">IF($E98="","",IF($G99="",AE98,IF(AND($N99=1,AE$9&gt;$B$9),"",IF(AND($N99=1,AE$9&lt;=$B$9),LOOKUP(AE$9,$A$12:$A$111,$B$12:$B$111),IF(AND($I99=-1,AF$9=$Q98),"",IF($I99=-1,AF98,IF(AND($I99=1,AD$9=$Q98),$K99,IF($I99=1,AE98,""))))))))</f>
        <v/>
      </c>
      <c r="AF99" t="str">
        <f ca="1">IF($E98="","",IF($G99="",AF98,IF(AND($N99=1,AF$9&gt;$B$9),"",IF(AND($N99=1,AF$9&lt;=$B$9),LOOKUP(AF$9,$A$12:$A$111,$B$12:$B$111),IF(AND($I99=-1,AG$9=$Q98),"",IF($I99=-1,AG98,IF(AND($I99=1,AE$9=$Q98),$K99,IF($I99=1,AF98,""))))))))</f>
        <v/>
      </c>
      <c r="AG99" t="str">
        <f ca="1">IF($E98="","",IF($G99="",AG98,IF(AND($N99=1,AG$9&gt;$B$9),"",IF(AND($N99=1,AG$9&lt;=$B$9),LOOKUP(AG$9,$A$12:$A$111,$B$12:$B$111),IF(AND($I99=-1,AH$9=$Q98),"",IF($I99=-1,AH98,IF(AND($I99=1,AF$9=$Q98),$K99,IF($I99=1,AG98,""))))))))</f>
        <v/>
      </c>
      <c r="AH99" t="str">
        <f ca="1">IF($E98="","",IF($G99="",AH98,IF(AND($N99=1,AH$9&gt;$B$9),"",IF(AND($N99=1,AH$9&lt;=$B$9),LOOKUP(AH$9,$A$12:$A$111,$B$12:$B$111),IF(AND($I99=-1,AI$9=$Q98),"",IF($I99=-1,AI98,IF(AND($I99=1,AG$9=$Q98),$K99,IF($I99=1,AH98,""))))))))</f>
        <v/>
      </c>
      <c r="AI99" t="str">
        <f ca="1">IF($E98="","",IF($G99="",AI98,IF(AND($N99=1,AI$9&gt;$B$9),"",IF(AND($N99=1,AI$9&lt;=$B$9),LOOKUP(AI$9,$A$12:$A$111,$B$12:$B$111),IF(AND($I99=-1,AJ$9=$Q98),"",IF($I99=-1,AJ98,IF(AND($I99=1,AH$9=$Q98),$K99,IF($I99=1,AI98,""))))))))</f>
        <v/>
      </c>
      <c r="AJ99" t="str">
        <f ca="1">IF($E98="","",IF($G99="",AJ98,IF(AND($N99=1,AJ$9&gt;$B$9),"",IF(AND($N99=1,AJ$9&lt;=$B$9),LOOKUP(AJ$9,$A$12:$A$111,$B$12:$B$111),IF(AND($I99=-1,AK$9=$Q98),"",IF($I99=-1,AK98,IF(AND($I99=1,AI$9=$Q98),$K99,IF($I99=1,AJ98,""))))))))</f>
        <v/>
      </c>
      <c r="AK99" t="str">
        <f ca="1">IF($E98="","",IF($G99="",AK98,IF(AND($N99=1,AK$9&gt;$B$9),"",IF(AND($N99=1,AK$9&lt;=$B$9),LOOKUP(AK$9,$A$12:$A$111,$B$12:$B$111),IF(AND($I99=-1,AL$9=$Q98),"",IF($I99=-1,AL98,IF(AND($I99=1,AJ$9=$Q98),$K99,IF($I99=1,AK98,""))))))))</f>
        <v/>
      </c>
      <c r="AL99" t="str">
        <f ca="1">IF($E98="","",IF($G99="",AL98,IF(AND($N99=1,AL$9&gt;$B$9),"",IF(AND($N99=1,AL$9&lt;=$B$9),LOOKUP(AL$9,$A$12:$A$111,$B$12:$B$111),IF(AND($I99=-1,AM$9=$Q98),"",IF($I99=-1,AM98,IF(AND($I99=1,AK$9=$Q98),$K99,IF($I99=1,AL98,""))))))))</f>
        <v/>
      </c>
      <c r="AM99" t="str">
        <f ca="1">IF($E98="","",IF($G99="",AM98,IF(AND($N99=1,AM$9&gt;$B$9),"",IF(AND($N99=1,AM$9&lt;=$B$9),LOOKUP(AM$9,$A$12:$A$111,$B$12:$B$111),IF(AND($I99=-1,AN$9=$Q98),"",IF($I99=-1,AN98,IF(AND($I99=1,AL$9=$Q98),$K99,IF($I99=1,AM98,""))))))))</f>
        <v/>
      </c>
      <c r="AN99" t="str">
        <f ca="1">IF($E98="","",IF($G99="",AN98,IF(AND($N99=1,AN$9&gt;$B$9),"",IF(AND($N99=1,AN$9&lt;=$B$9),LOOKUP(AN$9,$A$12:$A$111,$B$12:$B$111),IF(AND($I99=-1,AO$9=$Q98),"",IF($I99=-1,AO98,IF(AND($I99=1,AM$9=$Q98),$K99,IF($I99=1,AN98,""))))))))</f>
        <v/>
      </c>
      <c r="AO99" t="str">
        <f ca="1">IF($E98="","",IF($G99="",AO98,IF(AND($N99=1,AO$9&gt;$B$9),"",IF(AND($N99=1,AO$9&lt;=$B$9),LOOKUP(AO$9,$A$12:$A$111,$B$12:$B$111),IF(AND($I99=-1,AP$9=$Q98),"",IF($I99=-1,AP98,IF(AND($I99=1,AN$9=$Q98),$K99,IF($I99=1,AO98,""))))))))</f>
        <v/>
      </c>
      <c r="AP99" t="str">
        <f ca="1">IF($E98="","",IF($G99="",AP98,IF(AND($N99=1,AP$9&gt;$B$9),"",IF(AND($N99=1,AP$9&lt;=$B$9),LOOKUP(AP$9,$A$12:$A$111,$B$12:$B$111),IF(AND($I99=-1,AQ$9=$Q98),"",IF($I99=-1,AQ98,IF(AND($I99=1,AO$9=$Q98),$K99,IF($I99=1,AP98,""))))))))</f>
        <v/>
      </c>
      <c r="AQ99" t="str">
        <f ca="1">IF($E98="","",IF($G99="",AQ98,IF(AND($N99=1,AQ$9&gt;$B$9),"",IF(AND($N99=1,AQ$9&lt;=$B$9),LOOKUP(AQ$9,$A$12:$A$111,$B$12:$B$111),IF(AND($I99=-1,AR$9=$Q98),"",IF($I99=-1,AR98,IF(AND($I99=1,AP$9=$Q98),$K99,IF($I99=1,AQ98,""))))))))</f>
        <v/>
      </c>
      <c r="AR99" t="str">
        <f ca="1">IF($E98="","",IF($G99="",AR98,IF(AND($N99=1,AR$9&gt;$B$9),"",IF(AND($N99=1,AR$9&lt;=$B$9),LOOKUP(AR$9,$A$12:$A$111,$B$12:$B$111),IF(AND($I99=-1,AS$9=$Q98),"",IF($I99=-1,AS98,IF(AND($I99=1,AQ$9=$Q98),$K99,IF($I99=1,AR98,""))))))))</f>
        <v/>
      </c>
      <c r="AS99" t="str">
        <f ca="1">IF($E98="","",IF($G99="",AS98,IF(AND($N99=1,AS$9&gt;$B$9),"",IF(AND($N99=1,AS$9&lt;=$B$9),LOOKUP(AS$9,$A$12:$A$111,$B$12:$B$111),IF(AND($I99=-1,AT$9=$Q98),"",IF($I99=-1,AT98,IF(AND($I99=1,AR$9=$Q98),$K99,IF($I99=1,AS98,""))))))))</f>
        <v/>
      </c>
      <c r="AT99" t="str">
        <f ca="1">IF($E98="","",IF($G99="",AT98,IF(AND($N99=1,AT$9&gt;$B$9),"",IF(AND($N99=1,AT$9&lt;=$B$9),LOOKUP(AT$9,$A$12:$A$111,$B$12:$B$111),IF(AND($I99=-1,AU$9=$Q98),"",IF($I99=-1,AU98,IF(AND($I99=1,AS$9=$Q98),$K99,IF($I99=1,AT98,""))))))))</f>
        <v/>
      </c>
      <c r="AU99" t="str">
        <f ca="1">IF($E98="","",IF($G99="",AU98,IF(AND($N99=1,AU$9&gt;$B$9),"",IF(AND($N99=1,AU$9&lt;=$B$9),LOOKUP(AU$9,$A$12:$A$111,$B$12:$B$111),IF(AND($I99=-1,AV$9=$Q98),"",IF($I99=-1,AV98,IF(AND($I99=1,AT$9=$Q98),$K99,IF($I99=1,AU98,""))))))))</f>
        <v/>
      </c>
      <c r="AV99" t="str">
        <f ca="1">IF($E98="","",IF($G99="",AV98,IF(AND($N99=1,AV$9&gt;$B$9),"",IF(AND($N99=1,AV$9&lt;=$B$9),LOOKUP(AV$9,$A$12:$A$111,$B$12:$B$111),IF(AND($I99=-1,AW$9=$Q98),"",IF($I99=-1,AW98,IF(AND($I99=1,AU$9=$Q98),$K99,IF($I99=1,AV98,""))))))))</f>
        <v/>
      </c>
      <c r="AW99" t="str">
        <f ca="1">IF($E98="","",IF($G99="",AW98,IF(AND($N99=1,AW$9&gt;$B$9),"",IF(AND($N99=1,AW$9&lt;=$B$9),LOOKUP(AW$9,$A$12:$A$111,$B$12:$B$111),IF(AND($I99=-1,AX$9=$Q98),"",IF($I99=-1,AX98,IF(AND($I99=1,AV$9=$Q98),$K99,IF($I99=1,AW98,""))))))))</f>
        <v/>
      </c>
      <c r="AX99" t="str">
        <f ca="1">IF($E98="","",IF($G99="",AX98,IF(AND($N99=1,AX$9&gt;$B$9),"",IF(AND($N99=1,AX$9&lt;=$B$9),LOOKUP(AX$9,$A$12:$A$111,$B$12:$B$111),IF(AND($I99=-1,AY$9=$Q98),"",IF($I99=-1,AY98,IF(AND($I99=1,AW$9=$Q98),$K99,IF($I99=1,AX98,""))))))))</f>
        <v/>
      </c>
      <c r="AY99" t="str">
        <f ca="1">IF($E98="","",IF($G99="",AY98,IF(AND($N99=1,AY$9&gt;$B$9),"",IF(AND($N99=1,AY$9&lt;=$B$9),LOOKUP(AY$9,$A$12:$A$111,$B$12:$B$111),IF(AND($I99=-1,AZ$9=$Q98),"",IF($I99=-1,AZ98,IF(AND($I99=1,AX$9=$Q98),$K99,IF($I99=1,AY98,""))))))))</f>
        <v/>
      </c>
      <c r="AZ99" t="str">
        <f ca="1">IF($E98="","",IF($G99="",AZ98,IF(AND($N99=1,AZ$9&gt;$B$9),"",IF(AND($N99=1,AZ$9&lt;=$B$9),LOOKUP(AZ$9,$A$12:$A$111,$B$12:$B$111),IF(AND($I99=-1,BA$9=$Q98),"",IF($I99=-1,BA98,IF(AND($I99=1,AY$9=$Q98),$K99,IF($I99=1,AZ98,""))))))))</f>
        <v/>
      </c>
      <c r="BA99" t="str">
        <f ca="1">IF($E98="","",IF($G99="",BA98,IF(AND($N99=1,BA$9&gt;$B$9),"",IF(AND($N99=1,BA$9&lt;=$B$9),LOOKUP(BA$9,$A$12:$A$111,$B$12:$B$111),IF(AND($I99=-1,BB$9=$Q98),"",IF($I99=-1,BB98,IF(AND($I99=1,AZ$9=$Q98),$K99,IF($I99=1,BA98,""))))))))</f>
        <v/>
      </c>
      <c r="BB99" t="str">
        <f ca="1">IF($E98="","",IF($G99="",BB98,IF(AND($N99=1,BB$9&gt;$B$9),"",IF(AND($N99=1,BB$9&lt;=$B$9),LOOKUP(BB$9,$A$12:$A$111,$B$12:$B$111),IF(AND($I99=-1,BC$9=$Q98),"",IF($I99=-1,BC98,IF(AND($I99=1,BA$9=$Q98),$K99,IF($I99=1,BB98,""))))))))</f>
        <v/>
      </c>
      <c r="BC99" t="str">
        <f ca="1">IF($E98="","",IF($G99="",BC98,IF(AND($N99=1,BC$9&gt;$B$9),"",IF(AND($N99=1,BC$9&lt;=$B$9),LOOKUP(BC$9,$A$12:$A$111,$B$12:$B$111),IF(AND($I99=-1,BD$9=$Q98),"",IF($I99=-1,BD98,IF(AND($I99=1,BB$9=$Q98),$K99,IF($I99=1,BC98,""))))))))</f>
        <v/>
      </c>
      <c r="BD99" t="str">
        <f ca="1">IF($E98="","",IF($G99="",BD98,IF(AND($N99=1,BD$9&gt;$B$9),"",IF(AND($N99=1,BD$9&lt;=$B$9),LOOKUP(BD$9,$A$12:$A$111,$B$12:$B$111),IF(AND($I99=-1,BE$9=$Q98),"",IF($I99=-1,BE98,IF(AND($I99=1,BC$9=$Q98),$K99,IF($I99=1,BD98,""))))))))</f>
        <v/>
      </c>
      <c r="BE99" t="str">
        <f ca="1">IF($E98="","",IF($G99="",BE98,IF(AND($N99=1,BE$9&gt;$B$9),"",IF(AND($N99=1,BE$9&lt;=$B$9),LOOKUP(BE$9,$A$12:$A$111,$B$12:$B$111),IF(AND($I99=-1,BF$9=$Q98),"",IF($I99=-1,BF98,IF(AND($I99=1,BD$9=$Q98),$K99,IF($I99=1,BE98,""))))))))</f>
        <v/>
      </c>
      <c r="BF99" t="str">
        <f ca="1">IF($E98="","",IF($G99="",BF98,IF(AND($N99=1,BF$9&gt;$B$9),"",IF(AND($N99=1,BF$9&lt;=$B$9),LOOKUP(BF$9,$A$12:$A$111,$B$12:$B$111),IF(AND($I99=-1,BG$9=$Q98),"",IF($I99=-1,BG98,IF(AND($I99=1,BE$9=$Q98),$K99,IF($I99=1,BF98,""))))))))</f>
        <v/>
      </c>
      <c r="BG99" t="str">
        <f ca="1">IF($E98="","",IF($G99="",BG98,IF(AND($N99=1,BG$9&gt;$B$9),"",IF(AND($N99=1,BG$9&lt;=$B$9),LOOKUP(BG$9,$A$12:$A$111,$B$12:$B$111),IF(AND($I99=-1,BH$9=$Q98),"",IF($I99=-1,BH98,IF(AND($I99=1,BF$9=$Q98),$K99,IF($I99=1,BG98,""))))))))</f>
        <v/>
      </c>
      <c r="BH99" t="str">
        <f ca="1">IF($E98="","",IF($G99="",BH98,IF(AND($N99=1,BH$9&gt;$B$9),"",IF(AND($N99=1,BH$9&lt;=$B$9),LOOKUP(BH$9,$A$12:$A$111,$B$12:$B$111),IF(AND($I99=-1,BI$9=$Q98),"",IF($I99=-1,BI98,IF(AND($I99=1,BG$9=$Q98),$K99,IF($I99=1,BH98,""))))))))</f>
        <v/>
      </c>
      <c r="BI99" t="str">
        <f ca="1">IF($E98="","",IF($G99="",BI98,IF(AND($N99=1,BI$9&gt;$B$9),"",IF(AND($N99=1,BI$9&lt;=$B$9),LOOKUP(BI$9,$A$12:$A$111,$B$12:$B$111),IF(AND($I99=-1,BJ$9=$Q98),"",IF($I99=-1,BJ98,IF(AND($I99=1,BH$9=$Q98),$K99,IF($I99=1,BI98,""))))))))</f>
        <v/>
      </c>
      <c r="BJ99" t="str">
        <f ca="1">IF($E98="","",IF($G99="",BJ98,IF(AND($N99=1,BJ$9&gt;$B$9),"",IF(AND($N99=1,BJ$9&lt;=$B$9),LOOKUP(BJ$9,$A$12:$A$111,$B$12:$B$111),IF(AND($I99=-1,BK$9=$Q98),"",IF($I99=-1,BK98,IF(AND($I99=1,BI$9=$Q98),$K99,IF($I99=1,BJ98,""))))))))</f>
        <v/>
      </c>
      <c r="BK99" t="str">
        <f ca="1">IF($E98="","",IF($G99="",BK98,IF(AND($N99=1,BK$9&gt;$B$9),"",IF(AND($N99=1,BK$9&lt;=$B$9),LOOKUP(BK$9,$A$12:$A$111,$B$12:$B$111),IF(AND($I99=-1,BL$9=$Q98),"",IF($I99=-1,BL98,IF(AND($I99=1,BJ$9=$Q98),$K99,IF($I99=1,BK98,""))))))))</f>
        <v/>
      </c>
      <c r="BL99" t="str">
        <f ca="1">IF($E98="","",IF($G99="",BL98,IF(AND($N99=1,BL$9&gt;$B$9),"",IF(AND($N99=1,BL$9&lt;=$B$9),LOOKUP(BL$9,$A$12:$A$111,$B$12:$B$111),IF(AND($I99=-1,BM$9=$Q98),"",IF($I99=-1,BM98,IF(AND($I99=1,BK$9=$Q98),$K99,IF($I99=1,BL98,""))))))))</f>
        <v/>
      </c>
      <c r="BM99" t="str">
        <f ca="1">IF($E98="","",IF($G99="",BM98,IF(AND($N99=1,BM$9&gt;$B$9),"",IF(AND($N99=1,BM$9&lt;=$B$9),LOOKUP(BM$9,$A$12:$A$111,$B$12:$B$111),IF(AND($I99=-1,BN$9=$Q98),"",IF($I99=-1,BN98,IF(AND($I99=1,BL$9=$Q98),$K99,IF($I99=1,BM98,""))))))))</f>
        <v/>
      </c>
      <c r="BN99">
        <f ca="1">IF($E98="","",IF($G99="",BN98,IF(AND($N99=1,BN$9&gt;$B$9),"",IF(AND($N99=1,BN$9&lt;=$B$9),LOOKUP(BN$9,$A$12:$A$111,$B$12:$B$111),IF(AND($I99=-1,BO$9=$Q98),"",IF($I99=-1,BO98,IF(AND($I99=1,BM$9=$Q98),$K99,IF($I99=1,BN98,""))))))))</f>
        <v>0</v>
      </c>
      <c r="BO99">
        <f ca="1">IF($E98="","",IF($G99="",BO98,IF(AND($N99=1,BO$9&gt;$B$9),"",IF(AND($N99=1,BO$9&lt;=$B$9),LOOKUP(BO$9,$A$12:$A$111,$B$12:$B$111),IF(AND($I99=-1,BP$9=$Q98),"",IF($I99=-1,BP98,IF(AND($I99=1,BN$9=$Q98),$K99,IF($I99=1,BO98,""))))))))</f>
        <v>0</v>
      </c>
    </row>
    <row r="100" spans="4:67" x14ac:dyDescent="0.25">
      <c r="D100" s="4">
        <v>90</v>
      </c>
      <c r="E100" s="1">
        <f t="shared" ca="1" si="7"/>
        <v>17</v>
      </c>
      <c r="G100" t="str">
        <f ca="1">IF(E99="","",IF($B$3=Refs!$B$17,RevLab!F100,IF(AND(B$3="Last",H99="Zero"),G99,IF(B$3="Last",H99,IF(B$3="2nd last","",IF(AND(B$3="Opposite",H99="Zero"),G99,IF(AND(B$3="Opposite",H99="Red"),"Black",IF(AND(B$3="Opposite",H99="Black"),"Red",IF(AND(B$3="Opposite",H99="Odd"),"Even",IF(AND(B$3="Opposite",H99="Even"),"Odd",IF(AND(B$3="Opposite",H99="High"),"Low",IF(AND(B$3="Opposite",H99="Low"),"High",IF(COUNTIF(Refs!$E$5:$I$6,B$3)=1,RevLab!B$3,"")))))))))))))</f>
        <v>Low</v>
      </c>
      <c r="H100" t="str">
        <f ca="1">IF(E100="","",IF(B$2="Red/Black",LOOKUP(E100,Refs!D:D,Refs!F:F),IF(B$2="High/Low",LOOKUP(E100,Refs!D:D,Refs!H:H),IF(B$2="Odd/Even",LOOKUP(E100,Refs!D:D,Refs!J:J),""))))</f>
        <v>Low</v>
      </c>
      <c r="I100">
        <f t="shared" ca="1" si="8"/>
        <v>1</v>
      </c>
      <c r="J100">
        <f ca="1">IF(E99="","",IF(G100="","",IF(AND(Q99&gt;1,O99+P99&gt;=$B$4),$B$4,IF(Q99=1,O99,O99+P99))))</f>
        <v>13</v>
      </c>
      <c r="K100">
        <f t="shared" ca="1" si="9"/>
        <v>13</v>
      </c>
      <c r="L100">
        <f t="shared" ca="1" si="10"/>
        <v>-79</v>
      </c>
      <c r="M100">
        <f t="shared" ca="1" si="11"/>
        <v>14</v>
      </c>
      <c r="N100">
        <f ca="1">IF(E99="","",IF(OR(AND($A$6="Yes",$M100&gt;$M99),AND($A$8="Yes",$O99+$P99&gt;=$B$4),AND($Q99&lt;=2,$I100=-1)),1,0))</f>
        <v>0</v>
      </c>
      <c r="O100">
        <f ca="1">IF(E100="","",R100)</f>
        <v>3</v>
      </c>
      <c r="P100">
        <f ca="1">IF(E100="","",MAX(R100:DM100))</f>
        <v>13</v>
      </c>
      <c r="Q100" s="2">
        <f ca="1">IF(E100="","",COUNTIF(R100:DM100,"&gt;0"))</f>
        <v>5</v>
      </c>
      <c r="R100" s="4">
        <f ca="1">IF(E99="","",IF($G100="",R99,IF($N100=1,LOOKUP(R$9,$A$12:$A$111,$B$12:$B$111),IF(AND($I100=-1,S$9=$Q99),"",IF($I100=-1,S99,IF($I100=1,R99))))))</f>
        <v>3</v>
      </c>
      <c r="S100">
        <f ca="1">IF($E99="","",IF($G100="",S99,IF(AND($N100=1,S$9&gt;$B$9),"",IF(AND($N100=1,S$9&lt;=$B$9),LOOKUP(S$9,$A$12:$A$111,$B$12:$B$111),IF(AND($I100=-1,T$9=$Q99),"",IF($I100=-1,T99,IF(AND($I100=1,R$9=$Q99),$K100,IF($I100=1,S99,""))))))))</f>
        <v>4</v>
      </c>
      <c r="T100">
        <f ca="1">IF($E99="","",IF($G100="",T99,IF(AND($N100=1,T$9&gt;$B$9),"",IF(AND($N100=1,T$9&lt;=$B$9),LOOKUP(T$9,$A$12:$A$111,$B$12:$B$111),IF(AND($I100=-1,U$9=$Q99),"",IF($I100=-1,U99,IF(AND($I100=1,S$9=$Q99),$K100,IF($I100=1,T99,""))))))))</f>
        <v>7</v>
      </c>
      <c r="U100">
        <f ca="1">IF($E99="","",IF($G100="",U99,IF(AND($N100=1,U$9&gt;$B$9),"",IF(AND($N100=1,U$9&lt;=$B$9),LOOKUP(U$9,$A$12:$A$111,$B$12:$B$111),IF(AND($I100=-1,V$9=$Q99),"",IF($I100=-1,V99,IF(AND($I100=1,T$9=$Q99),$K100,IF($I100=1,U99,""))))))))</f>
        <v>10</v>
      </c>
      <c r="V100">
        <f ca="1">IF($E99="","",IF($G100="",V99,IF(AND($N100=1,V$9&gt;$B$9),"",IF(AND($N100=1,V$9&lt;=$B$9),LOOKUP(V$9,$A$12:$A$111,$B$12:$B$111),IF(AND($I100=-1,W$9=$Q99),"",IF($I100=-1,W99,IF(AND($I100=1,U$9=$Q99),$K100,IF($I100=1,V99,""))))))))</f>
        <v>13</v>
      </c>
      <c r="W100" t="str">
        <f ca="1">IF($E99="","",IF($G100="",W99,IF(AND($N100=1,W$9&gt;$B$9),"",IF(AND($N100=1,W$9&lt;=$B$9),LOOKUP(W$9,$A$12:$A$111,$B$12:$B$111),IF(AND($I100=-1,X$9=$Q99),"",IF($I100=-1,X99,IF(AND($I100=1,V$9=$Q99),$K100,IF($I100=1,W99,""))))))))</f>
        <v/>
      </c>
      <c r="X100" t="str">
        <f ca="1">IF($E99="","",IF($G100="",X99,IF(AND($N100=1,X$9&gt;$B$9),"",IF(AND($N100=1,X$9&lt;=$B$9),LOOKUP(X$9,$A$12:$A$111,$B$12:$B$111),IF(AND($I100=-1,Y$9=$Q99),"",IF($I100=-1,Y99,IF(AND($I100=1,W$9=$Q99),$K100,IF($I100=1,X99,""))))))))</f>
        <v/>
      </c>
      <c r="Y100" t="str">
        <f ca="1">IF($E99="","",IF($G100="",Y99,IF(AND($N100=1,Y$9&gt;$B$9),"",IF(AND($N100=1,Y$9&lt;=$B$9),LOOKUP(Y$9,$A$12:$A$111,$B$12:$B$111),IF(AND($I100=-1,Z$9=$Q99),"",IF($I100=-1,Z99,IF(AND($I100=1,X$9=$Q99),$K100,IF($I100=1,Y99,""))))))))</f>
        <v/>
      </c>
      <c r="Z100" t="str">
        <f ca="1">IF($E99="","",IF($G100="",Z99,IF(AND($N100=1,Z$9&gt;$B$9),"",IF(AND($N100=1,Z$9&lt;=$B$9),LOOKUP(Z$9,$A$12:$A$111,$B$12:$B$111),IF(AND($I100=-1,AA$9=$Q99),"",IF($I100=-1,AA99,IF(AND($I100=1,Y$9=$Q99),$K100,IF($I100=1,Z99,""))))))))</f>
        <v/>
      </c>
      <c r="AA100" t="str">
        <f ca="1">IF($E99="","",IF($G100="",AA99,IF(AND($N100=1,AA$9&gt;$B$9),"",IF(AND($N100=1,AA$9&lt;=$B$9),LOOKUP(AA$9,$A$12:$A$111,$B$12:$B$111),IF(AND($I100=-1,AB$9=$Q99),"",IF($I100=-1,AB99,IF(AND($I100=1,Z$9=$Q99),$K100,IF($I100=1,AA99,""))))))))</f>
        <v/>
      </c>
      <c r="AB100" t="str">
        <f ca="1">IF($E99="","",IF($G100="",AB99,IF(AND($N100=1,AB$9&gt;$B$9),"",IF(AND($N100=1,AB$9&lt;=$B$9),LOOKUP(AB$9,$A$12:$A$111,$B$12:$B$111),IF(AND($I100=-1,AC$9=$Q99),"",IF($I100=-1,AC99,IF(AND($I100=1,AA$9=$Q99),$K100,IF($I100=1,AB99,""))))))))</f>
        <v/>
      </c>
      <c r="AC100" t="str">
        <f ca="1">IF($E99="","",IF($G100="",AC99,IF(AND($N100=1,AC$9&gt;$B$9),"",IF(AND($N100=1,AC$9&lt;=$B$9),LOOKUP(AC$9,$A$12:$A$111,$B$12:$B$111),IF(AND($I100=-1,AD$9=$Q99),"",IF($I100=-1,AD99,IF(AND($I100=1,AB$9=$Q99),$K100,IF($I100=1,AC99,""))))))))</f>
        <v/>
      </c>
      <c r="AD100" t="str">
        <f ca="1">IF($E99="","",IF($G100="",AD99,IF(AND($N100=1,AD$9&gt;$B$9),"",IF(AND($N100=1,AD$9&lt;=$B$9),LOOKUP(AD$9,$A$12:$A$111,$B$12:$B$111),IF(AND($I100=-1,AE$9=$Q99),"",IF($I100=-1,AE99,IF(AND($I100=1,AC$9=$Q99),$K100,IF($I100=1,AD99,""))))))))</f>
        <v/>
      </c>
      <c r="AE100" t="str">
        <f ca="1">IF($E99="","",IF($G100="",AE99,IF(AND($N100=1,AE$9&gt;$B$9),"",IF(AND($N100=1,AE$9&lt;=$B$9),LOOKUP(AE$9,$A$12:$A$111,$B$12:$B$111),IF(AND($I100=-1,AF$9=$Q99),"",IF($I100=-1,AF99,IF(AND($I100=1,AD$9=$Q99),$K100,IF($I100=1,AE99,""))))))))</f>
        <v/>
      </c>
      <c r="AF100" t="str">
        <f ca="1">IF($E99="","",IF($G100="",AF99,IF(AND($N100=1,AF$9&gt;$B$9),"",IF(AND($N100=1,AF$9&lt;=$B$9),LOOKUP(AF$9,$A$12:$A$111,$B$12:$B$111),IF(AND($I100=-1,AG$9=$Q99),"",IF($I100=-1,AG99,IF(AND($I100=1,AE$9=$Q99),$K100,IF($I100=1,AF99,""))))))))</f>
        <v/>
      </c>
      <c r="AG100" t="str">
        <f ca="1">IF($E99="","",IF($G100="",AG99,IF(AND($N100=1,AG$9&gt;$B$9),"",IF(AND($N100=1,AG$9&lt;=$B$9),LOOKUP(AG$9,$A$12:$A$111,$B$12:$B$111),IF(AND($I100=-1,AH$9=$Q99),"",IF($I100=-1,AH99,IF(AND($I100=1,AF$9=$Q99),$K100,IF($I100=1,AG99,""))))))))</f>
        <v/>
      </c>
      <c r="AH100" t="str">
        <f ca="1">IF($E99="","",IF($G100="",AH99,IF(AND($N100=1,AH$9&gt;$B$9),"",IF(AND($N100=1,AH$9&lt;=$B$9),LOOKUP(AH$9,$A$12:$A$111,$B$12:$B$111),IF(AND($I100=-1,AI$9=$Q99),"",IF($I100=-1,AI99,IF(AND($I100=1,AG$9=$Q99),$K100,IF($I100=1,AH99,""))))))))</f>
        <v/>
      </c>
      <c r="AI100" t="str">
        <f ca="1">IF($E99="","",IF($G100="",AI99,IF(AND($N100=1,AI$9&gt;$B$9),"",IF(AND($N100=1,AI$9&lt;=$B$9),LOOKUP(AI$9,$A$12:$A$111,$B$12:$B$111),IF(AND($I100=-1,AJ$9=$Q99),"",IF($I100=-1,AJ99,IF(AND($I100=1,AH$9=$Q99),$K100,IF($I100=1,AI99,""))))))))</f>
        <v/>
      </c>
      <c r="AJ100" t="str">
        <f ca="1">IF($E99="","",IF($G100="",AJ99,IF(AND($N100=1,AJ$9&gt;$B$9),"",IF(AND($N100=1,AJ$9&lt;=$B$9),LOOKUP(AJ$9,$A$12:$A$111,$B$12:$B$111),IF(AND($I100=-1,AK$9=$Q99),"",IF($I100=-1,AK99,IF(AND($I100=1,AI$9=$Q99),$K100,IF($I100=1,AJ99,""))))))))</f>
        <v/>
      </c>
      <c r="AK100" t="str">
        <f ca="1">IF($E99="","",IF($G100="",AK99,IF(AND($N100=1,AK$9&gt;$B$9),"",IF(AND($N100=1,AK$9&lt;=$B$9),LOOKUP(AK$9,$A$12:$A$111,$B$12:$B$111),IF(AND($I100=-1,AL$9=$Q99),"",IF($I100=-1,AL99,IF(AND($I100=1,AJ$9=$Q99),$K100,IF($I100=1,AK99,""))))))))</f>
        <v/>
      </c>
      <c r="AL100" t="str">
        <f ca="1">IF($E99="","",IF($G100="",AL99,IF(AND($N100=1,AL$9&gt;$B$9),"",IF(AND($N100=1,AL$9&lt;=$B$9),LOOKUP(AL$9,$A$12:$A$111,$B$12:$B$111),IF(AND($I100=-1,AM$9=$Q99),"",IF($I100=-1,AM99,IF(AND($I100=1,AK$9=$Q99),$K100,IF($I100=1,AL99,""))))))))</f>
        <v/>
      </c>
      <c r="AM100" t="str">
        <f ca="1">IF($E99="","",IF($G100="",AM99,IF(AND($N100=1,AM$9&gt;$B$9),"",IF(AND($N100=1,AM$9&lt;=$B$9),LOOKUP(AM$9,$A$12:$A$111,$B$12:$B$111),IF(AND($I100=-1,AN$9=$Q99),"",IF($I100=-1,AN99,IF(AND($I100=1,AL$9=$Q99),$K100,IF($I100=1,AM99,""))))))))</f>
        <v/>
      </c>
      <c r="AN100" t="str">
        <f ca="1">IF($E99="","",IF($G100="",AN99,IF(AND($N100=1,AN$9&gt;$B$9),"",IF(AND($N100=1,AN$9&lt;=$B$9),LOOKUP(AN$9,$A$12:$A$111,$B$12:$B$111),IF(AND($I100=-1,AO$9=$Q99),"",IF($I100=-1,AO99,IF(AND($I100=1,AM$9=$Q99),$K100,IF($I100=1,AN99,""))))))))</f>
        <v/>
      </c>
      <c r="AO100" t="str">
        <f ca="1">IF($E99="","",IF($G100="",AO99,IF(AND($N100=1,AO$9&gt;$B$9),"",IF(AND($N100=1,AO$9&lt;=$B$9),LOOKUP(AO$9,$A$12:$A$111,$B$12:$B$111),IF(AND($I100=-1,AP$9=$Q99),"",IF($I100=-1,AP99,IF(AND($I100=1,AN$9=$Q99),$K100,IF($I100=1,AO99,""))))))))</f>
        <v/>
      </c>
      <c r="AP100" t="str">
        <f ca="1">IF($E99="","",IF($G100="",AP99,IF(AND($N100=1,AP$9&gt;$B$9),"",IF(AND($N100=1,AP$9&lt;=$B$9),LOOKUP(AP$9,$A$12:$A$111,$B$12:$B$111),IF(AND($I100=-1,AQ$9=$Q99),"",IF($I100=-1,AQ99,IF(AND($I100=1,AO$9=$Q99),$K100,IF($I100=1,AP99,""))))))))</f>
        <v/>
      </c>
      <c r="AQ100" t="str">
        <f ca="1">IF($E99="","",IF($G100="",AQ99,IF(AND($N100=1,AQ$9&gt;$B$9),"",IF(AND($N100=1,AQ$9&lt;=$B$9),LOOKUP(AQ$9,$A$12:$A$111,$B$12:$B$111),IF(AND($I100=-1,AR$9=$Q99),"",IF($I100=-1,AR99,IF(AND($I100=1,AP$9=$Q99),$K100,IF($I100=1,AQ99,""))))))))</f>
        <v/>
      </c>
      <c r="AR100" t="str">
        <f ca="1">IF($E99="","",IF($G100="",AR99,IF(AND($N100=1,AR$9&gt;$B$9),"",IF(AND($N100=1,AR$9&lt;=$B$9),LOOKUP(AR$9,$A$12:$A$111,$B$12:$B$111),IF(AND($I100=-1,AS$9=$Q99),"",IF($I100=-1,AS99,IF(AND($I100=1,AQ$9=$Q99),$K100,IF($I100=1,AR99,""))))))))</f>
        <v/>
      </c>
      <c r="AS100" t="str">
        <f ca="1">IF($E99="","",IF($G100="",AS99,IF(AND($N100=1,AS$9&gt;$B$9),"",IF(AND($N100=1,AS$9&lt;=$B$9),LOOKUP(AS$9,$A$12:$A$111,$B$12:$B$111),IF(AND($I100=-1,AT$9=$Q99),"",IF($I100=-1,AT99,IF(AND($I100=1,AR$9=$Q99),$K100,IF($I100=1,AS99,""))))))))</f>
        <v/>
      </c>
      <c r="AT100" t="str">
        <f ca="1">IF($E99="","",IF($G100="",AT99,IF(AND($N100=1,AT$9&gt;$B$9),"",IF(AND($N100=1,AT$9&lt;=$B$9),LOOKUP(AT$9,$A$12:$A$111,$B$12:$B$111),IF(AND($I100=-1,AU$9=$Q99),"",IF($I100=-1,AU99,IF(AND($I100=1,AS$9=$Q99),$K100,IF($I100=1,AT99,""))))))))</f>
        <v/>
      </c>
      <c r="AU100" t="str">
        <f ca="1">IF($E99="","",IF($G100="",AU99,IF(AND($N100=1,AU$9&gt;$B$9),"",IF(AND($N100=1,AU$9&lt;=$B$9),LOOKUP(AU$9,$A$12:$A$111,$B$12:$B$111),IF(AND($I100=-1,AV$9=$Q99),"",IF($I100=-1,AV99,IF(AND($I100=1,AT$9=$Q99),$K100,IF($I100=1,AU99,""))))))))</f>
        <v/>
      </c>
      <c r="AV100" t="str">
        <f ca="1">IF($E99="","",IF($G100="",AV99,IF(AND($N100=1,AV$9&gt;$B$9),"",IF(AND($N100=1,AV$9&lt;=$B$9),LOOKUP(AV$9,$A$12:$A$111,$B$12:$B$111),IF(AND($I100=-1,AW$9=$Q99),"",IF($I100=-1,AW99,IF(AND($I100=1,AU$9=$Q99),$K100,IF($I100=1,AV99,""))))))))</f>
        <v/>
      </c>
      <c r="AW100" t="str">
        <f ca="1">IF($E99="","",IF($G100="",AW99,IF(AND($N100=1,AW$9&gt;$B$9),"",IF(AND($N100=1,AW$9&lt;=$B$9),LOOKUP(AW$9,$A$12:$A$111,$B$12:$B$111),IF(AND($I100=-1,AX$9=$Q99),"",IF($I100=-1,AX99,IF(AND($I100=1,AV$9=$Q99),$K100,IF($I100=1,AW99,""))))))))</f>
        <v/>
      </c>
      <c r="AX100" t="str">
        <f ca="1">IF($E99="","",IF($G100="",AX99,IF(AND($N100=1,AX$9&gt;$B$9),"",IF(AND($N100=1,AX$9&lt;=$B$9),LOOKUP(AX$9,$A$12:$A$111,$B$12:$B$111),IF(AND($I100=-1,AY$9=$Q99),"",IF($I100=-1,AY99,IF(AND($I100=1,AW$9=$Q99),$K100,IF($I100=1,AX99,""))))))))</f>
        <v/>
      </c>
      <c r="AY100" t="str">
        <f ca="1">IF($E99="","",IF($G100="",AY99,IF(AND($N100=1,AY$9&gt;$B$9),"",IF(AND($N100=1,AY$9&lt;=$B$9),LOOKUP(AY$9,$A$12:$A$111,$B$12:$B$111),IF(AND($I100=-1,AZ$9=$Q99),"",IF($I100=-1,AZ99,IF(AND($I100=1,AX$9=$Q99),$K100,IF($I100=1,AY99,""))))))))</f>
        <v/>
      </c>
      <c r="AZ100" t="str">
        <f ca="1">IF($E99="","",IF($G100="",AZ99,IF(AND($N100=1,AZ$9&gt;$B$9),"",IF(AND($N100=1,AZ$9&lt;=$B$9),LOOKUP(AZ$9,$A$12:$A$111,$B$12:$B$111),IF(AND($I100=-1,BA$9=$Q99),"",IF($I100=-1,BA99,IF(AND($I100=1,AY$9=$Q99),$K100,IF($I100=1,AZ99,""))))))))</f>
        <v/>
      </c>
      <c r="BA100" t="str">
        <f ca="1">IF($E99="","",IF($G100="",BA99,IF(AND($N100=1,BA$9&gt;$B$9),"",IF(AND($N100=1,BA$9&lt;=$B$9),LOOKUP(BA$9,$A$12:$A$111,$B$12:$B$111),IF(AND($I100=-1,BB$9=$Q99),"",IF($I100=-1,BB99,IF(AND($I100=1,AZ$9=$Q99),$K100,IF($I100=1,BA99,""))))))))</f>
        <v/>
      </c>
      <c r="BB100" t="str">
        <f ca="1">IF($E99="","",IF($G100="",BB99,IF(AND($N100=1,BB$9&gt;$B$9),"",IF(AND($N100=1,BB$9&lt;=$B$9),LOOKUP(BB$9,$A$12:$A$111,$B$12:$B$111),IF(AND($I100=-1,BC$9=$Q99),"",IF($I100=-1,BC99,IF(AND($I100=1,BA$9=$Q99),$K100,IF($I100=1,BB99,""))))))))</f>
        <v/>
      </c>
      <c r="BC100" t="str">
        <f ca="1">IF($E99="","",IF($G100="",BC99,IF(AND($N100=1,BC$9&gt;$B$9),"",IF(AND($N100=1,BC$9&lt;=$B$9),LOOKUP(BC$9,$A$12:$A$111,$B$12:$B$111),IF(AND($I100=-1,BD$9=$Q99),"",IF($I100=-1,BD99,IF(AND($I100=1,BB$9=$Q99),$K100,IF($I100=1,BC99,""))))))))</f>
        <v/>
      </c>
      <c r="BD100" t="str">
        <f ca="1">IF($E99="","",IF($G100="",BD99,IF(AND($N100=1,BD$9&gt;$B$9),"",IF(AND($N100=1,BD$9&lt;=$B$9),LOOKUP(BD$9,$A$12:$A$111,$B$12:$B$111),IF(AND($I100=-1,BE$9=$Q99),"",IF($I100=-1,BE99,IF(AND($I100=1,BC$9=$Q99),$K100,IF($I100=1,BD99,""))))))))</f>
        <v/>
      </c>
      <c r="BE100" t="str">
        <f ca="1">IF($E99="","",IF($G100="",BE99,IF(AND($N100=1,BE$9&gt;$B$9),"",IF(AND($N100=1,BE$9&lt;=$B$9),LOOKUP(BE$9,$A$12:$A$111,$B$12:$B$111),IF(AND($I100=-1,BF$9=$Q99),"",IF($I100=-1,BF99,IF(AND($I100=1,BD$9=$Q99),$K100,IF($I100=1,BE99,""))))))))</f>
        <v/>
      </c>
      <c r="BF100" t="str">
        <f ca="1">IF($E99="","",IF($G100="",BF99,IF(AND($N100=1,BF$9&gt;$B$9),"",IF(AND($N100=1,BF$9&lt;=$B$9),LOOKUP(BF$9,$A$12:$A$111,$B$12:$B$111),IF(AND($I100=-1,BG$9=$Q99),"",IF($I100=-1,BG99,IF(AND($I100=1,BE$9=$Q99),$K100,IF($I100=1,BF99,""))))))))</f>
        <v/>
      </c>
      <c r="BG100" t="str">
        <f ca="1">IF($E99="","",IF($G100="",BG99,IF(AND($N100=1,BG$9&gt;$B$9),"",IF(AND($N100=1,BG$9&lt;=$B$9),LOOKUP(BG$9,$A$12:$A$111,$B$12:$B$111),IF(AND($I100=-1,BH$9=$Q99),"",IF($I100=-1,BH99,IF(AND($I100=1,BF$9=$Q99),$K100,IF($I100=1,BG99,""))))))))</f>
        <v/>
      </c>
      <c r="BH100" t="str">
        <f ca="1">IF($E99="","",IF($G100="",BH99,IF(AND($N100=1,BH$9&gt;$B$9),"",IF(AND($N100=1,BH$9&lt;=$B$9),LOOKUP(BH$9,$A$12:$A$111,$B$12:$B$111),IF(AND($I100=-1,BI$9=$Q99),"",IF($I100=-1,BI99,IF(AND($I100=1,BG$9=$Q99),$K100,IF($I100=1,BH99,""))))))))</f>
        <v/>
      </c>
      <c r="BI100" t="str">
        <f ca="1">IF($E99="","",IF($G100="",BI99,IF(AND($N100=1,BI$9&gt;$B$9),"",IF(AND($N100=1,BI$9&lt;=$B$9),LOOKUP(BI$9,$A$12:$A$111,$B$12:$B$111),IF(AND($I100=-1,BJ$9=$Q99),"",IF($I100=-1,BJ99,IF(AND($I100=1,BH$9=$Q99),$K100,IF($I100=1,BI99,""))))))))</f>
        <v/>
      </c>
      <c r="BJ100" t="str">
        <f ca="1">IF($E99="","",IF($G100="",BJ99,IF(AND($N100=1,BJ$9&gt;$B$9),"",IF(AND($N100=1,BJ$9&lt;=$B$9),LOOKUP(BJ$9,$A$12:$A$111,$B$12:$B$111),IF(AND($I100=-1,BK$9=$Q99),"",IF($I100=-1,BK99,IF(AND($I100=1,BI$9=$Q99),$K100,IF($I100=1,BJ99,""))))))))</f>
        <v/>
      </c>
      <c r="BK100" t="str">
        <f ca="1">IF($E99="","",IF($G100="",BK99,IF(AND($N100=1,BK$9&gt;$B$9),"",IF(AND($N100=1,BK$9&lt;=$B$9),LOOKUP(BK$9,$A$12:$A$111,$B$12:$B$111),IF(AND($I100=-1,BL$9=$Q99),"",IF($I100=-1,BL99,IF(AND($I100=1,BJ$9=$Q99),$K100,IF($I100=1,BK99,""))))))))</f>
        <v/>
      </c>
      <c r="BL100" t="str">
        <f ca="1">IF($E99="","",IF($G100="",BL99,IF(AND($N100=1,BL$9&gt;$B$9),"",IF(AND($N100=1,BL$9&lt;=$B$9),LOOKUP(BL$9,$A$12:$A$111,$B$12:$B$111),IF(AND($I100=-1,BM$9=$Q99),"",IF($I100=-1,BM99,IF(AND($I100=1,BK$9=$Q99),$K100,IF($I100=1,BL99,""))))))))</f>
        <v/>
      </c>
      <c r="BM100" t="str">
        <f ca="1">IF($E99="","",IF($G100="",BM99,IF(AND($N100=1,BM$9&gt;$B$9),"",IF(AND($N100=1,BM$9&lt;=$B$9),LOOKUP(BM$9,$A$12:$A$111,$B$12:$B$111),IF(AND($I100=-1,BN$9=$Q99),"",IF($I100=-1,BN99,IF(AND($I100=1,BL$9=$Q99),$K100,IF($I100=1,BM99,""))))))))</f>
        <v/>
      </c>
      <c r="BN100">
        <f ca="1">IF($E99="","",IF($G100="",BN99,IF(AND($N100=1,BN$9&gt;$B$9),"",IF(AND($N100=1,BN$9&lt;=$B$9),LOOKUP(BN$9,$A$12:$A$111,$B$12:$B$111),IF(AND($I100=-1,BO$9=$Q99),"",IF($I100=-1,BO99,IF(AND($I100=1,BM$9=$Q99),$K100,IF($I100=1,BN99,""))))))))</f>
        <v>0</v>
      </c>
      <c r="BO100">
        <f ca="1">IF($E99="","",IF($G100="",BO99,IF(AND($N100=1,BO$9&gt;$B$9),"",IF(AND($N100=1,BO$9&lt;=$B$9),LOOKUP(BO$9,$A$12:$A$111,$B$12:$B$111),IF(AND($I100=-1,BP$9=$Q99),"",IF($I100=-1,BP99,IF(AND($I100=1,BN$9=$Q99),$K100,IF($I100=1,BO99,""))))))))</f>
        <v>0</v>
      </c>
    </row>
    <row r="101" spans="4:67" x14ac:dyDescent="0.25">
      <c r="D101" s="4">
        <v>91</v>
      </c>
      <c r="E101" s="1">
        <f t="shared" ca="1" si="7"/>
        <v>27</v>
      </c>
      <c r="G101" t="str">
        <f ca="1">IF(E100="","",IF($B$3=Refs!$B$17,RevLab!F101,IF(AND(B$3="Last",H100="Zero"),G100,IF(B$3="Last",H100,IF(B$3="2nd last","",IF(AND(B$3="Opposite",H100="Zero"),G100,IF(AND(B$3="Opposite",H100="Red"),"Black",IF(AND(B$3="Opposite",H100="Black"),"Red",IF(AND(B$3="Opposite",H100="Odd"),"Even",IF(AND(B$3="Opposite",H100="Even"),"Odd",IF(AND(B$3="Opposite",H100="High"),"Low",IF(AND(B$3="Opposite",H100="Low"),"High",IF(COUNTIF(Refs!$E$5:$I$6,B$3)=1,RevLab!B$3,"")))))))))))))</f>
        <v>Low</v>
      </c>
      <c r="H101" t="str">
        <f ca="1">IF(E101="","",IF(B$2="Red/Black",LOOKUP(E101,Refs!D:D,Refs!F:F),IF(B$2="High/Low",LOOKUP(E101,Refs!D:D,Refs!H:H),IF(B$2="Odd/Even",LOOKUP(E101,Refs!D:D,Refs!J:J),""))))</f>
        <v>High</v>
      </c>
      <c r="I101">
        <f t="shared" ca="1" si="8"/>
        <v>-1</v>
      </c>
      <c r="J101">
        <f ca="1">IF(E100="","",IF(G101="","",IF(AND(Q100&gt;1,O100+P100&gt;=$B$4),$B$4,IF(Q100=1,O100,O100+P100))))</f>
        <v>16</v>
      </c>
      <c r="K101">
        <f t="shared" ca="1" si="9"/>
        <v>-16</v>
      </c>
      <c r="L101">
        <f t="shared" ca="1" si="10"/>
        <v>-95</v>
      </c>
      <c r="M101">
        <f t="shared" ca="1" si="11"/>
        <v>14</v>
      </c>
      <c r="N101">
        <f ca="1">IF(E100="","",IF(OR(AND($A$6="Yes",$M101&gt;$M100),AND($A$8="Yes",$O100+$P100&gt;=$B$4),AND($Q100&lt;=2,$I101=-1)),1,0))</f>
        <v>0</v>
      </c>
      <c r="O101">
        <f ca="1">IF(E101="","",R101)</f>
        <v>4</v>
      </c>
      <c r="P101">
        <f ca="1">IF(E101="","",MAX(R101:DM101))</f>
        <v>10</v>
      </c>
      <c r="Q101" s="2">
        <f ca="1">IF(E101="","",COUNTIF(R101:DM101,"&gt;0"))</f>
        <v>3</v>
      </c>
      <c r="R101" s="4">
        <f ca="1">IF(E100="","",IF($G101="",R100,IF($N101=1,LOOKUP(R$9,$A$12:$A$111,$B$12:$B$111),IF(AND($I101=-1,S$9=$Q100),"",IF($I101=-1,S100,IF($I101=1,R100))))))</f>
        <v>4</v>
      </c>
      <c r="S101">
        <f ca="1">IF($E100="","",IF($G101="",S100,IF(AND($N101=1,S$9&gt;$B$9),"",IF(AND($N101=1,S$9&lt;=$B$9),LOOKUP(S$9,$A$12:$A$111,$B$12:$B$111),IF(AND($I101=-1,T$9=$Q100),"",IF($I101=-1,T100,IF(AND($I101=1,R$9=$Q100),$K101,IF($I101=1,S100,""))))))))</f>
        <v>7</v>
      </c>
      <c r="T101">
        <f ca="1">IF($E100="","",IF($G101="",T100,IF(AND($N101=1,T$9&gt;$B$9),"",IF(AND($N101=1,T$9&lt;=$B$9),LOOKUP(T$9,$A$12:$A$111,$B$12:$B$111),IF(AND($I101=-1,U$9=$Q100),"",IF($I101=-1,U100,IF(AND($I101=1,S$9=$Q100),$K101,IF($I101=1,T100,""))))))))</f>
        <v>10</v>
      </c>
      <c r="U101" t="str">
        <f ca="1">IF($E100="","",IF($G101="",U100,IF(AND($N101=1,U$9&gt;$B$9),"",IF(AND($N101=1,U$9&lt;=$B$9),LOOKUP(U$9,$A$12:$A$111,$B$12:$B$111),IF(AND($I101=-1,V$9=$Q100),"",IF($I101=-1,V100,IF(AND($I101=1,T$9=$Q100),$K101,IF($I101=1,U100,""))))))))</f>
        <v/>
      </c>
      <c r="V101" t="str">
        <f ca="1">IF($E100="","",IF($G101="",V100,IF(AND($N101=1,V$9&gt;$B$9),"",IF(AND($N101=1,V$9&lt;=$B$9),LOOKUP(V$9,$A$12:$A$111,$B$12:$B$111),IF(AND($I101=-1,W$9=$Q100),"",IF($I101=-1,W100,IF(AND($I101=1,U$9=$Q100),$K101,IF($I101=1,V100,""))))))))</f>
        <v/>
      </c>
      <c r="W101" t="str">
        <f ca="1">IF($E100="","",IF($G101="",W100,IF(AND($N101=1,W$9&gt;$B$9),"",IF(AND($N101=1,W$9&lt;=$B$9),LOOKUP(W$9,$A$12:$A$111,$B$12:$B$111),IF(AND($I101=-1,X$9=$Q100),"",IF($I101=-1,X100,IF(AND($I101=1,V$9=$Q100),$K101,IF($I101=1,W100,""))))))))</f>
        <v/>
      </c>
      <c r="X101" t="str">
        <f ca="1">IF($E100="","",IF($G101="",X100,IF(AND($N101=1,X$9&gt;$B$9),"",IF(AND($N101=1,X$9&lt;=$B$9),LOOKUP(X$9,$A$12:$A$111,$B$12:$B$111),IF(AND($I101=-1,Y$9=$Q100),"",IF($I101=-1,Y100,IF(AND($I101=1,W$9=$Q100),$K101,IF($I101=1,X100,""))))))))</f>
        <v/>
      </c>
      <c r="Y101" t="str">
        <f ca="1">IF($E100="","",IF($G101="",Y100,IF(AND($N101=1,Y$9&gt;$B$9),"",IF(AND($N101=1,Y$9&lt;=$B$9),LOOKUP(Y$9,$A$12:$A$111,$B$12:$B$111),IF(AND($I101=-1,Z$9=$Q100),"",IF($I101=-1,Z100,IF(AND($I101=1,X$9=$Q100),$K101,IF($I101=1,Y100,""))))))))</f>
        <v/>
      </c>
      <c r="Z101" t="str">
        <f ca="1">IF($E100="","",IF($G101="",Z100,IF(AND($N101=1,Z$9&gt;$B$9),"",IF(AND($N101=1,Z$9&lt;=$B$9),LOOKUP(Z$9,$A$12:$A$111,$B$12:$B$111),IF(AND($I101=-1,AA$9=$Q100),"",IF($I101=-1,AA100,IF(AND($I101=1,Y$9=$Q100),$K101,IF($I101=1,Z100,""))))))))</f>
        <v/>
      </c>
      <c r="AA101" t="str">
        <f ca="1">IF($E100="","",IF($G101="",AA100,IF(AND($N101=1,AA$9&gt;$B$9),"",IF(AND($N101=1,AA$9&lt;=$B$9),LOOKUP(AA$9,$A$12:$A$111,$B$12:$B$111),IF(AND($I101=-1,AB$9=$Q100),"",IF($I101=-1,AB100,IF(AND($I101=1,Z$9=$Q100),$K101,IF($I101=1,AA100,""))))))))</f>
        <v/>
      </c>
      <c r="AB101" t="str">
        <f ca="1">IF($E100="","",IF($G101="",AB100,IF(AND($N101=1,AB$9&gt;$B$9),"",IF(AND($N101=1,AB$9&lt;=$B$9),LOOKUP(AB$9,$A$12:$A$111,$B$12:$B$111),IF(AND($I101=-1,AC$9=$Q100),"",IF($I101=-1,AC100,IF(AND($I101=1,AA$9=$Q100),$K101,IF($I101=1,AB100,""))))))))</f>
        <v/>
      </c>
      <c r="AC101" t="str">
        <f ca="1">IF($E100="","",IF($G101="",AC100,IF(AND($N101=1,AC$9&gt;$B$9),"",IF(AND($N101=1,AC$9&lt;=$B$9),LOOKUP(AC$9,$A$12:$A$111,$B$12:$B$111),IF(AND($I101=-1,AD$9=$Q100),"",IF($I101=-1,AD100,IF(AND($I101=1,AB$9=$Q100),$K101,IF($I101=1,AC100,""))))))))</f>
        <v/>
      </c>
      <c r="AD101" t="str">
        <f ca="1">IF($E100="","",IF($G101="",AD100,IF(AND($N101=1,AD$9&gt;$B$9),"",IF(AND($N101=1,AD$9&lt;=$B$9),LOOKUP(AD$9,$A$12:$A$111,$B$12:$B$111),IF(AND($I101=-1,AE$9=$Q100),"",IF($I101=-1,AE100,IF(AND($I101=1,AC$9=$Q100),$K101,IF($I101=1,AD100,""))))))))</f>
        <v/>
      </c>
      <c r="AE101" t="str">
        <f ca="1">IF($E100="","",IF($G101="",AE100,IF(AND($N101=1,AE$9&gt;$B$9),"",IF(AND($N101=1,AE$9&lt;=$B$9),LOOKUP(AE$9,$A$12:$A$111,$B$12:$B$111),IF(AND($I101=-1,AF$9=$Q100),"",IF($I101=-1,AF100,IF(AND($I101=1,AD$9=$Q100),$K101,IF($I101=1,AE100,""))))))))</f>
        <v/>
      </c>
      <c r="AF101" t="str">
        <f ca="1">IF($E100="","",IF($G101="",AF100,IF(AND($N101=1,AF$9&gt;$B$9),"",IF(AND($N101=1,AF$9&lt;=$B$9),LOOKUP(AF$9,$A$12:$A$111,$B$12:$B$111),IF(AND($I101=-1,AG$9=$Q100),"",IF($I101=-1,AG100,IF(AND($I101=1,AE$9=$Q100),$K101,IF($I101=1,AF100,""))))))))</f>
        <v/>
      </c>
      <c r="AG101" t="str">
        <f ca="1">IF($E100="","",IF($G101="",AG100,IF(AND($N101=1,AG$9&gt;$B$9),"",IF(AND($N101=1,AG$9&lt;=$B$9),LOOKUP(AG$9,$A$12:$A$111,$B$12:$B$111),IF(AND($I101=-1,AH$9=$Q100),"",IF($I101=-1,AH100,IF(AND($I101=1,AF$9=$Q100),$K101,IF($I101=1,AG100,""))))))))</f>
        <v/>
      </c>
      <c r="AH101" t="str">
        <f ca="1">IF($E100="","",IF($G101="",AH100,IF(AND($N101=1,AH$9&gt;$B$9),"",IF(AND($N101=1,AH$9&lt;=$B$9),LOOKUP(AH$9,$A$12:$A$111,$B$12:$B$111),IF(AND($I101=-1,AI$9=$Q100),"",IF($I101=-1,AI100,IF(AND($I101=1,AG$9=$Q100),$K101,IF($I101=1,AH100,""))))))))</f>
        <v/>
      </c>
      <c r="AI101" t="str">
        <f ca="1">IF($E100="","",IF($G101="",AI100,IF(AND($N101=1,AI$9&gt;$B$9),"",IF(AND($N101=1,AI$9&lt;=$B$9),LOOKUP(AI$9,$A$12:$A$111,$B$12:$B$111),IF(AND($I101=-1,AJ$9=$Q100),"",IF($I101=-1,AJ100,IF(AND($I101=1,AH$9=$Q100),$K101,IF($I101=1,AI100,""))))))))</f>
        <v/>
      </c>
      <c r="AJ101" t="str">
        <f ca="1">IF($E100="","",IF($G101="",AJ100,IF(AND($N101=1,AJ$9&gt;$B$9),"",IF(AND($N101=1,AJ$9&lt;=$B$9),LOOKUP(AJ$9,$A$12:$A$111,$B$12:$B$111),IF(AND($I101=-1,AK$9=$Q100),"",IF($I101=-1,AK100,IF(AND($I101=1,AI$9=$Q100),$K101,IF($I101=1,AJ100,""))))))))</f>
        <v/>
      </c>
      <c r="AK101" t="str">
        <f ca="1">IF($E100="","",IF($G101="",AK100,IF(AND($N101=1,AK$9&gt;$B$9),"",IF(AND($N101=1,AK$9&lt;=$B$9),LOOKUP(AK$9,$A$12:$A$111,$B$12:$B$111),IF(AND($I101=-1,AL$9=$Q100),"",IF($I101=-1,AL100,IF(AND($I101=1,AJ$9=$Q100),$K101,IF($I101=1,AK100,""))))))))</f>
        <v/>
      </c>
      <c r="AL101" t="str">
        <f ca="1">IF($E100="","",IF($G101="",AL100,IF(AND($N101=1,AL$9&gt;$B$9),"",IF(AND($N101=1,AL$9&lt;=$B$9),LOOKUP(AL$9,$A$12:$A$111,$B$12:$B$111),IF(AND($I101=-1,AM$9=$Q100),"",IF($I101=-1,AM100,IF(AND($I101=1,AK$9=$Q100),$K101,IF($I101=1,AL100,""))))))))</f>
        <v/>
      </c>
      <c r="AM101" t="str">
        <f ca="1">IF($E100="","",IF($G101="",AM100,IF(AND($N101=1,AM$9&gt;$B$9),"",IF(AND($N101=1,AM$9&lt;=$B$9),LOOKUP(AM$9,$A$12:$A$111,$B$12:$B$111),IF(AND($I101=-1,AN$9=$Q100),"",IF($I101=-1,AN100,IF(AND($I101=1,AL$9=$Q100),$K101,IF($I101=1,AM100,""))))))))</f>
        <v/>
      </c>
      <c r="AN101" t="str">
        <f ca="1">IF($E100="","",IF($G101="",AN100,IF(AND($N101=1,AN$9&gt;$B$9),"",IF(AND($N101=1,AN$9&lt;=$B$9),LOOKUP(AN$9,$A$12:$A$111,$B$12:$B$111),IF(AND($I101=-1,AO$9=$Q100),"",IF($I101=-1,AO100,IF(AND($I101=1,AM$9=$Q100),$K101,IF($I101=1,AN100,""))))))))</f>
        <v/>
      </c>
      <c r="AO101" t="str">
        <f ca="1">IF($E100="","",IF($G101="",AO100,IF(AND($N101=1,AO$9&gt;$B$9),"",IF(AND($N101=1,AO$9&lt;=$B$9),LOOKUP(AO$9,$A$12:$A$111,$B$12:$B$111),IF(AND($I101=-1,AP$9=$Q100),"",IF($I101=-1,AP100,IF(AND($I101=1,AN$9=$Q100),$K101,IF($I101=1,AO100,""))))))))</f>
        <v/>
      </c>
      <c r="AP101" t="str">
        <f ca="1">IF($E100="","",IF($G101="",AP100,IF(AND($N101=1,AP$9&gt;$B$9),"",IF(AND($N101=1,AP$9&lt;=$B$9),LOOKUP(AP$9,$A$12:$A$111,$B$12:$B$111),IF(AND($I101=-1,AQ$9=$Q100),"",IF($I101=-1,AQ100,IF(AND($I101=1,AO$9=$Q100),$K101,IF($I101=1,AP100,""))))))))</f>
        <v/>
      </c>
      <c r="AQ101" t="str">
        <f ca="1">IF($E100="","",IF($G101="",AQ100,IF(AND($N101=1,AQ$9&gt;$B$9),"",IF(AND($N101=1,AQ$9&lt;=$B$9),LOOKUP(AQ$9,$A$12:$A$111,$B$12:$B$111),IF(AND($I101=-1,AR$9=$Q100),"",IF($I101=-1,AR100,IF(AND($I101=1,AP$9=$Q100),$K101,IF($I101=1,AQ100,""))))))))</f>
        <v/>
      </c>
      <c r="AR101" t="str">
        <f ca="1">IF($E100="","",IF($G101="",AR100,IF(AND($N101=1,AR$9&gt;$B$9),"",IF(AND($N101=1,AR$9&lt;=$B$9),LOOKUP(AR$9,$A$12:$A$111,$B$12:$B$111),IF(AND($I101=-1,AS$9=$Q100),"",IF($I101=-1,AS100,IF(AND($I101=1,AQ$9=$Q100),$K101,IF($I101=1,AR100,""))))))))</f>
        <v/>
      </c>
      <c r="AS101" t="str">
        <f ca="1">IF($E100="","",IF($G101="",AS100,IF(AND($N101=1,AS$9&gt;$B$9),"",IF(AND($N101=1,AS$9&lt;=$B$9),LOOKUP(AS$9,$A$12:$A$111,$B$12:$B$111),IF(AND($I101=-1,AT$9=$Q100),"",IF($I101=-1,AT100,IF(AND($I101=1,AR$9=$Q100),$K101,IF($I101=1,AS100,""))))))))</f>
        <v/>
      </c>
      <c r="AT101" t="str">
        <f ca="1">IF($E100="","",IF($G101="",AT100,IF(AND($N101=1,AT$9&gt;$B$9),"",IF(AND($N101=1,AT$9&lt;=$B$9),LOOKUP(AT$9,$A$12:$A$111,$B$12:$B$111),IF(AND($I101=-1,AU$9=$Q100),"",IF($I101=-1,AU100,IF(AND($I101=1,AS$9=$Q100),$K101,IF($I101=1,AT100,""))))))))</f>
        <v/>
      </c>
      <c r="AU101" t="str">
        <f ca="1">IF($E100="","",IF($G101="",AU100,IF(AND($N101=1,AU$9&gt;$B$9),"",IF(AND($N101=1,AU$9&lt;=$B$9),LOOKUP(AU$9,$A$12:$A$111,$B$12:$B$111),IF(AND($I101=-1,AV$9=$Q100),"",IF($I101=-1,AV100,IF(AND($I101=1,AT$9=$Q100),$K101,IF($I101=1,AU100,""))))))))</f>
        <v/>
      </c>
      <c r="AV101" t="str">
        <f ca="1">IF($E100="","",IF($G101="",AV100,IF(AND($N101=1,AV$9&gt;$B$9),"",IF(AND($N101=1,AV$9&lt;=$B$9),LOOKUP(AV$9,$A$12:$A$111,$B$12:$B$111),IF(AND($I101=-1,AW$9=$Q100),"",IF($I101=-1,AW100,IF(AND($I101=1,AU$9=$Q100),$K101,IF($I101=1,AV100,""))))))))</f>
        <v/>
      </c>
      <c r="AW101" t="str">
        <f ca="1">IF($E100="","",IF($G101="",AW100,IF(AND($N101=1,AW$9&gt;$B$9),"",IF(AND($N101=1,AW$9&lt;=$B$9),LOOKUP(AW$9,$A$12:$A$111,$B$12:$B$111),IF(AND($I101=-1,AX$9=$Q100),"",IF($I101=-1,AX100,IF(AND($I101=1,AV$9=$Q100),$K101,IF($I101=1,AW100,""))))))))</f>
        <v/>
      </c>
      <c r="AX101" t="str">
        <f ca="1">IF($E100="","",IF($G101="",AX100,IF(AND($N101=1,AX$9&gt;$B$9),"",IF(AND($N101=1,AX$9&lt;=$B$9),LOOKUP(AX$9,$A$12:$A$111,$B$12:$B$111),IF(AND($I101=-1,AY$9=$Q100),"",IF($I101=-1,AY100,IF(AND($I101=1,AW$9=$Q100),$K101,IF($I101=1,AX100,""))))))))</f>
        <v/>
      </c>
      <c r="AY101" t="str">
        <f ca="1">IF($E100="","",IF($G101="",AY100,IF(AND($N101=1,AY$9&gt;$B$9),"",IF(AND($N101=1,AY$9&lt;=$B$9),LOOKUP(AY$9,$A$12:$A$111,$B$12:$B$111),IF(AND($I101=-1,AZ$9=$Q100),"",IF($I101=-1,AZ100,IF(AND($I101=1,AX$9=$Q100),$K101,IF($I101=1,AY100,""))))))))</f>
        <v/>
      </c>
      <c r="AZ101" t="str">
        <f ca="1">IF($E100="","",IF($G101="",AZ100,IF(AND($N101=1,AZ$9&gt;$B$9),"",IF(AND($N101=1,AZ$9&lt;=$B$9),LOOKUP(AZ$9,$A$12:$A$111,$B$12:$B$111),IF(AND($I101=-1,BA$9=$Q100),"",IF($I101=-1,BA100,IF(AND($I101=1,AY$9=$Q100),$K101,IF($I101=1,AZ100,""))))))))</f>
        <v/>
      </c>
      <c r="BA101" t="str">
        <f ca="1">IF($E100="","",IF($G101="",BA100,IF(AND($N101=1,BA$9&gt;$B$9),"",IF(AND($N101=1,BA$9&lt;=$B$9),LOOKUP(BA$9,$A$12:$A$111,$B$12:$B$111),IF(AND($I101=-1,BB$9=$Q100),"",IF($I101=-1,BB100,IF(AND($I101=1,AZ$9=$Q100),$K101,IF($I101=1,BA100,""))))))))</f>
        <v/>
      </c>
      <c r="BB101" t="str">
        <f ca="1">IF($E100="","",IF($G101="",BB100,IF(AND($N101=1,BB$9&gt;$B$9),"",IF(AND($N101=1,BB$9&lt;=$B$9),LOOKUP(BB$9,$A$12:$A$111,$B$12:$B$111),IF(AND($I101=-1,BC$9=$Q100),"",IF($I101=-1,BC100,IF(AND($I101=1,BA$9=$Q100),$K101,IF($I101=1,BB100,""))))))))</f>
        <v/>
      </c>
      <c r="BC101" t="str">
        <f ca="1">IF($E100="","",IF($G101="",BC100,IF(AND($N101=1,BC$9&gt;$B$9),"",IF(AND($N101=1,BC$9&lt;=$B$9),LOOKUP(BC$9,$A$12:$A$111,$B$12:$B$111),IF(AND($I101=-1,BD$9=$Q100),"",IF($I101=-1,BD100,IF(AND($I101=1,BB$9=$Q100),$K101,IF($I101=1,BC100,""))))))))</f>
        <v/>
      </c>
      <c r="BD101" t="str">
        <f ca="1">IF($E100="","",IF($G101="",BD100,IF(AND($N101=1,BD$9&gt;$B$9),"",IF(AND($N101=1,BD$9&lt;=$B$9),LOOKUP(BD$9,$A$12:$A$111,$B$12:$B$111),IF(AND($I101=-1,BE$9=$Q100),"",IF($I101=-1,BE100,IF(AND($I101=1,BC$9=$Q100),$K101,IF($I101=1,BD100,""))))))))</f>
        <v/>
      </c>
      <c r="BE101" t="str">
        <f ca="1">IF($E100="","",IF($G101="",BE100,IF(AND($N101=1,BE$9&gt;$B$9),"",IF(AND($N101=1,BE$9&lt;=$B$9),LOOKUP(BE$9,$A$12:$A$111,$B$12:$B$111),IF(AND($I101=-1,BF$9=$Q100),"",IF($I101=-1,BF100,IF(AND($I101=1,BD$9=$Q100),$K101,IF($I101=1,BE100,""))))))))</f>
        <v/>
      </c>
      <c r="BF101" t="str">
        <f ca="1">IF($E100="","",IF($G101="",BF100,IF(AND($N101=1,BF$9&gt;$B$9),"",IF(AND($N101=1,BF$9&lt;=$B$9),LOOKUP(BF$9,$A$12:$A$111,$B$12:$B$111),IF(AND($I101=-1,BG$9=$Q100),"",IF($I101=-1,BG100,IF(AND($I101=1,BE$9=$Q100),$K101,IF($I101=1,BF100,""))))))))</f>
        <v/>
      </c>
      <c r="BG101" t="str">
        <f ca="1">IF($E100="","",IF($G101="",BG100,IF(AND($N101=1,BG$9&gt;$B$9),"",IF(AND($N101=1,BG$9&lt;=$B$9),LOOKUP(BG$9,$A$12:$A$111,$B$12:$B$111),IF(AND($I101=-1,BH$9=$Q100),"",IF($I101=-1,BH100,IF(AND($I101=1,BF$9=$Q100),$K101,IF($I101=1,BG100,""))))))))</f>
        <v/>
      </c>
      <c r="BH101" t="str">
        <f ca="1">IF($E100="","",IF($G101="",BH100,IF(AND($N101=1,BH$9&gt;$B$9),"",IF(AND($N101=1,BH$9&lt;=$B$9),LOOKUP(BH$9,$A$12:$A$111,$B$12:$B$111),IF(AND($I101=-1,BI$9=$Q100),"",IF($I101=-1,BI100,IF(AND($I101=1,BG$9=$Q100),$K101,IF($I101=1,BH100,""))))))))</f>
        <v/>
      </c>
      <c r="BI101" t="str">
        <f ca="1">IF($E100="","",IF($G101="",BI100,IF(AND($N101=1,BI$9&gt;$B$9),"",IF(AND($N101=1,BI$9&lt;=$B$9),LOOKUP(BI$9,$A$12:$A$111,$B$12:$B$111),IF(AND($I101=-1,BJ$9=$Q100),"",IF($I101=-1,BJ100,IF(AND($I101=1,BH$9=$Q100),$K101,IF($I101=1,BI100,""))))))))</f>
        <v/>
      </c>
      <c r="BJ101" t="str">
        <f ca="1">IF($E100="","",IF($G101="",BJ100,IF(AND($N101=1,BJ$9&gt;$B$9),"",IF(AND($N101=1,BJ$9&lt;=$B$9),LOOKUP(BJ$9,$A$12:$A$111,$B$12:$B$111),IF(AND($I101=-1,BK$9=$Q100),"",IF($I101=-1,BK100,IF(AND($I101=1,BI$9=$Q100),$K101,IF($I101=1,BJ100,""))))))))</f>
        <v/>
      </c>
      <c r="BK101" t="str">
        <f ca="1">IF($E100="","",IF($G101="",BK100,IF(AND($N101=1,BK$9&gt;$B$9),"",IF(AND($N101=1,BK$9&lt;=$B$9),LOOKUP(BK$9,$A$12:$A$111,$B$12:$B$111),IF(AND($I101=-1,BL$9=$Q100),"",IF($I101=-1,BL100,IF(AND($I101=1,BJ$9=$Q100),$K101,IF($I101=1,BK100,""))))))))</f>
        <v/>
      </c>
      <c r="BL101" t="str">
        <f ca="1">IF($E100="","",IF($G101="",BL100,IF(AND($N101=1,BL$9&gt;$B$9),"",IF(AND($N101=1,BL$9&lt;=$B$9),LOOKUP(BL$9,$A$12:$A$111,$B$12:$B$111),IF(AND($I101=-1,BM$9=$Q100),"",IF($I101=-1,BM100,IF(AND($I101=1,BK$9=$Q100),$K101,IF($I101=1,BL100,""))))))))</f>
        <v/>
      </c>
      <c r="BM101">
        <f ca="1">IF($E100="","",IF($G101="",BM100,IF(AND($N101=1,BM$9&gt;$B$9),"",IF(AND($N101=1,BM$9&lt;=$B$9),LOOKUP(BM$9,$A$12:$A$111,$B$12:$B$111),IF(AND($I101=-1,BN$9=$Q100),"",IF($I101=-1,BN100,IF(AND($I101=1,BL$9=$Q100),$K101,IF($I101=1,BM100,""))))))))</f>
        <v>0</v>
      </c>
      <c r="BN101">
        <f ca="1">IF($E100="","",IF($G101="",BN100,IF(AND($N101=1,BN$9&gt;$B$9),"",IF(AND($N101=1,BN$9&lt;=$B$9),LOOKUP(BN$9,$A$12:$A$111,$B$12:$B$111),IF(AND($I101=-1,BO$9=$Q100),"",IF($I101=-1,BO100,IF(AND($I101=1,BM$9=$Q100),$K101,IF($I101=1,BN100,""))))))))</f>
        <v>0</v>
      </c>
      <c r="BO101">
        <f ca="1">IF($E100="","",IF($G101="",BO100,IF(AND($N101=1,BO$9&gt;$B$9),"",IF(AND($N101=1,BO$9&lt;=$B$9),LOOKUP(BO$9,$A$12:$A$111,$B$12:$B$111),IF(AND($I101=-1,BP$9=$Q100),"",IF($I101=-1,BP100,IF(AND($I101=1,BN$9=$Q100),$K101,IF($I101=1,BO100,""))))))))</f>
        <v>0</v>
      </c>
    </row>
    <row r="102" spans="4:67" x14ac:dyDescent="0.25">
      <c r="D102" s="4">
        <v>92</v>
      </c>
      <c r="E102" s="1">
        <f t="shared" ca="1" si="7"/>
        <v>4</v>
      </c>
      <c r="G102" t="str">
        <f ca="1">IF(E101="","",IF($B$3=Refs!$B$17,RevLab!F102,IF(AND(B$3="Last",H101="Zero"),G101,IF(B$3="Last",H101,IF(B$3="2nd last","",IF(AND(B$3="Opposite",H101="Zero"),G101,IF(AND(B$3="Opposite",H101="Red"),"Black",IF(AND(B$3="Opposite",H101="Black"),"Red",IF(AND(B$3="Opposite",H101="Odd"),"Even",IF(AND(B$3="Opposite",H101="Even"),"Odd",IF(AND(B$3="Opposite",H101="High"),"Low",IF(AND(B$3="Opposite",H101="Low"),"High",IF(COUNTIF(Refs!$E$5:$I$6,B$3)=1,RevLab!B$3,"")))))))))))))</f>
        <v>Low</v>
      </c>
      <c r="H102" t="str">
        <f ca="1">IF(E102="","",IF(B$2="Red/Black",LOOKUP(E102,Refs!D:D,Refs!F:F),IF(B$2="High/Low",LOOKUP(E102,Refs!D:D,Refs!H:H),IF(B$2="Odd/Even",LOOKUP(E102,Refs!D:D,Refs!J:J),""))))</f>
        <v>Low</v>
      </c>
      <c r="I102">
        <f t="shared" ca="1" si="8"/>
        <v>1</v>
      </c>
      <c r="J102">
        <f ca="1">IF(E101="","",IF(G102="","",IF(AND(Q101&gt;1,O101+P101&gt;=$B$4),$B$4,IF(Q101=1,O101,O101+P101))))</f>
        <v>14</v>
      </c>
      <c r="K102">
        <f t="shared" ca="1" si="9"/>
        <v>14</v>
      </c>
      <c r="L102">
        <f t="shared" ca="1" si="10"/>
        <v>-81</v>
      </c>
      <c r="M102">
        <f t="shared" ca="1" si="11"/>
        <v>14</v>
      </c>
      <c r="N102">
        <f ca="1">IF(E101="","",IF(OR(AND($A$6="Yes",$M102&gt;$M101),AND($A$8="Yes",$O101+$P101&gt;=$B$4),AND($Q101&lt;=2,$I102=-1)),1,0))</f>
        <v>0</v>
      </c>
      <c r="O102">
        <f ca="1">IF(E102="","",R102)</f>
        <v>4</v>
      </c>
      <c r="P102">
        <f ca="1">IF(E102="","",MAX(R102:DM102))</f>
        <v>14</v>
      </c>
      <c r="Q102" s="2">
        <f ca="1">IF(E102="","",COUNTIF(R102:DM102,"&gt;0"))</f>
        <v>4</v>
      </c>
      <c r="R102" s="4">
        <f ca="1">IF(E101="","",IF($G102="",R101,IF($N102=1,LOOKUP(R$9,$A$12:$A$111,$B$12:$B$111),IF(AND($I102=-1,S$9=$Q101),"",IF($I102=-1,S101,IF($I102=1,R101))))))</f>
        <v>4</v>
      </c>
      <c r="S102">
        <f ca="1">IF($E101="","",IF($G102="",S101,IF(AND($N102=1,S$9&gt;$B$9),"",IF(AND($N102=1,S$9&lt;=$B$9),LOOKUP(S$9,$A$12:$A$111,$B$12:$B$111),IF(AND($I102=-1,T$9=$Q101),"",IF($I102=-1,T101,IF(AND($I102=1,R$9=$Q101),$K102,IF($I102=1,S101,""))))))))</f>
        <v>7</v>
      </c>
      <c r="T102">
        <f ca="1">IF($E101="","",IF($G102="",T101,IF(AND($N102=1,T$9&gt;$B$9),"",IF(AND($N102=1,T$9&lt;=$B$9),LOOKUP(T$9,$A$12:$A$111,$B$12:$B$111),IF(AND($I102=-1,U$9=$Q101),"",IF($I102=-1,U101,IF(AND($I102=1,S$9=$Q101),$K102,IF($I102=1,T101,""))))))))</f>
        <v>10</v>
      </c>
      <c r="U102">
        <f ca="1">IF($E101="","",IF($G102="",U101,IF(AND($N102=1,U$9&gt;$B$9),"",IF(AND($N102=1,U$9&lt;=$B$9),LOOKUP(U$9,$A$12:$A$111,$B$12:$B$111),IF(AND($I102=-1,V$9=$Q101),"",IF($I102=-1,V101,IF(AND($I102=1,T$9=$Q101),$K102,IF($I102=1,U101,""))))))))</f>
        <v>14</v>
      </c>
      <c r="V102" t="str">
        <f ca="1">IF($E101="","",IF($G102="",V101,IF(AND($N102=1,V$9&gt;$B$9),"",IF(AND($N102=1,V$9&lt;=$B$9),LOOKUP(V$9,$A$12:$A$111,$B$12:$B$111),IF(AND($I102=-1,W$9=$Q101),"",IF($I102=-1,W101,IF(AND($I102=1,U$9=$Q101),$K102,IF($I102=1,V101,""))))))))</f>
        <v/>
      </c>
      <c r="W102" t="str">
        <f ca="1">IF($E101="","",IF($G102="",W101,IF(AND($N102=1,W$9&gt;$B$9),"",IF(AND($N102=1,W$9&lt;=$B$9),LOOKUP(W$9,$A$12:$A$111,$B$12:$B$111),IF(AND($I102=-1,X$9=$Q101),"",IF($I102=-1,X101,IF(AND($I102=1,V$9=$Q101),$K102,IF($I102=1,W101,""))))))))</f>
        <v/>
      </c>
      <c r="X102" t="str">
        <f ca="1">IF($E101="","",IF($G102="",X101,IF(AND($N102=1,X$9&gt;$B$9),"",IF(AND($N102=1,X$9&lt;=$B$9),LOOKUP(X$9,$A$12:$A$111,$B$12:$B$111),IF(AND($I102=-1,Y$9=$Q101),"",IF($I102=-1,Y101,IF(AND($I102=1,W$9=$Q101),$K102,IF($I102=1,X101,""))))))))</f>
        <v/>
      </c>
      <c r="Y102" t="str">
        <f ca="1">IF($E101="","",IF($G102="",Y101,IF(AND($N102=1,Y$9&gt;$B$9),"",IF(AND($N102=1,Y$9&lt;=$B$9),LOOKUP(Y$9,$A$12:$A$111,$B$12:$B$111),IF(AND($I102=-1,Z$9=$Q101),"",IF($I102=-1,Z101,IF(AND($I102=1,X$9=$Q101),$K102,IF($I102=1,Y101,""))))))))</f>
        <v/>
      </c>
      <c r="Z102" t="str">
        <f ca="1">IF($E101="","",IF($G102="",Z101,IF(AND($N102=1,Z$9&gt;$B$9),"",IF(AND($N102=1,Z$9&lt;=$B$9),LOOKUP(Z$9,$A$12:$A$111,$B$12:$B$111),IF(AND($I102=-1,AA$9=$Q101),"",IF($I102=-1,AA101,IF(AND($I102=1,Y$9=$Q101),$K102,IF($I102=1,Z101,""))))))))</f>
        <v/>
      </c>
      <c r="AA102" t="str">
        <f ca="1">IF($E101="","",IF($G102="",AA101,IF(AND($N102=1,AA$9&gt;$B$9),"",IF(AND($N102=1,AA$9&lt;=$B$9),LOOKUP(AA$9,$A$12:$A$111,$B$12:$B$111),IF(AND($I102=-1,AB$9=$Q101),"",IF($I102=-1,AB101,IF(AND($I102=1,Z$9=$Q101),$K102,IF($I102=1,AA101,""))))))))</f>
        <v/>
      </c>
      <c r="AB102" t="str">
        <f ca="1">IF($E101="","",IF($G102="",AB101,IF(AND($N102=1,AB$9&gt;$B$9),"",IF(AND($N102=1,AB$9&lt;=$B$9),LOOKUP(AB$9,$A$12:$A$111,$B$12:$B$111),IF(AND($I102=-1,AC$9=$Q101),"",IF($I102=-1,AC101,IF(AND($I102=1,AA$9=$Q101),$K102,IF($I102=1,AB101,""))))))))</f>
        <v/>
      </c>
      <c r="AC102" t="str">
        <f ca="1">IF($E101="","",IF($G102="",AC101,IF(AND($N102=1,AC$9&gt;$B$9),"",IF(AND($N102=1,AC$9&lt;=$B$9),LOOKUP(AC$9,$A$12:$A$111,$B$12:$B$111),IF(AND($I102=-1,AD$9=$Q101),"",IF($I102=-1,AD101,IF(AND($I102=1,AB$9=$Q101),$K102,IF($I102=1,AC101,""))))))))</f>
        <v/>
      </c>
      <c r="AD102" t="str">
        <f ca="1">IF($E101="","",IF($G102="",AD101,IF(AND($N102=1,AD$9&gt;$B$9),"",IF(AND($N102=1,AD$9&lt;=$B$9),LOOKUP(AD$9,$A$12:$A$111,$B$12:$B$111),IF(AND($I102=-1,AE$9=$Q101),"",IF($I102=-1,AE101,IF(AND($I102=1,AC$9=$Q101),$K102,IF($I102=1,AD101,""))))))))</f>
        <v/>
      </c>
      <c r="AE102" t="str">
        <f ca="1">IF($E101="","",IF($G102="",AE101,IF(AND($N102=1,AE$9&gt;$B$9),"",IF(AND($N102=1,AE$9&lt;=$B$9),LOOKUP(AE$9,$A$12:$A$111,$B$12:$B$111),IF(AND($I102=-1,AF$9=$Q101),"",IF($I102=-1,AF101,IF(AND($I102=1,AD$9=$Q101),$K102,IF($I102=1,AE101,""))))))))</f>
        <v/>
      </c>
      <c r="AF102" t="str">
        <f ca="1">IF($E101="","",IF($G102="",AF101,IF(AND($N102=1,AF$9&gt;$B$9),"",IF(AND($N102=1,AF$9&lt;=$B$9),LOOKUP(AF$9,$A$12:$A$111,$B$12:$B$111),IF(AND($I102=-1,AG$9=$Q101),"",IF($I102=-1,AG101,IF(AND($I102=1,AE$9=$Q101),$K102,IF($I102=1,AF101,""))))))))</f>
        <v/>
      </c>
      <c r="AG102" t="str">
        <f ca="1">IF($E101="","",IF($G102="",AG101,IF(AND($N102=1,AG$9&gt;$B$9),"",IF(AND($N102=1,AG$9&lt;=$B$9),LOOKUP(AG$9,$A$12:$A$111,$B$12:$B$111),IF(AND($I102=-1,AH$9=$Q101),"",IF($I102=-1,AH101,IF(AND($I102=1,AF$9=$Q101),$K102,IF($I102=1,AG101,""))))))))</f>
        <v/>
      </c>
      <c r="AH102" t="str">
        <f ca="1">IF($E101="","",IF($G102="",AH101,IF(AND($N102=1,AH$9&gt;$B$9),"",IF(AND($N102=1,AH$9&lt;=$B$9),LOOKUP(AH$9,$A$12:$A$111,$B$12:$B$111),IF(AND($I102=-1,AI$9=$Q101),"",IF($I102=-1,AI101,IF(AND($I102=1,AG$9=$Q101),$K102,IF($I102=1,AH101,""))))))))</f>
        <v/>
      </c>
      <c r="AI102" t="str">
        <f ca="1">IF($E101="","",IF($G102="",AI101,IF(AND($N102=1,AI$9&gt;$B$9),"",IF(AND($N102=1,AI$9&lt;=$B$9),LOOKUP(AI$9,$A$12:$A$111,$B$12:$B$111),IF(AND($I102=-1,AJ$9=$Q101),"",IF($I102=-1,AJ101,IF(AND($I102=1,AH$9=$Q101),$K102,IF($I102=1,AI101,""))))))))</f>
        <v/>
      </c>
      <c r="AJ102" t="str">
        <f ca="1">IF($E101="","",IF($G102="",AJ101,IF(AND($N102=1,AJ$9&gt;$B$9),"",IF(AND($N102=1,AJ$9&lt;=$B$9),LOOKUP(AJ$9,$A$12:$A$111,$B$12:$B$111),IF(AND($I102=-1,AK$9=$Q101),"",IF($I102=-1,AK101,IF(AND($I102=1,AI$9=$Q101),$K102,IF($I102=1,AJ101,""))))))))</f>
        <v/>
      </c>
      <c r="AK102" t="str">
        <f ca="1">IF($E101="","",IF($G102="",AK101,IF(AND($N102=1,AK$9&gt;$B$9),"",IF(AND($N102=1,AK$9&lt;=$B$9),LOOKUP(AK$9,$A$12:$A$111,$B$12:$B$111),IF(AND($I102=-1,AL$9=$Q101),"",IF($I102=-1,AL101,IF(AND($I102=1,AJ$9=$Q101),$K102,IF($I102=1,AK101,""))))))))</f>
        <v/>
      </c>
      <c r="AL102" t="str">
        <f ca="1">IF($E101="","",IF($G102="",AL101,IF(AND($N102=1,AL$9&gt;$B$9),"",IF(AND($N102=1,AL$9&lt;=$B$9),LOOKUP(AL$9,$A$12:$A$111,$B$12:$B$111),IF(AND($I102=-1,AM$9=$Q101),"",IF($I102=-1,AM101,IF(AND($I102=1,AK$9=$Q101),$K102,IF($I102=1,AL101,""))))))))</f>
        <v/>
      </c>
      <c r="AM102" t="str">
        <f ca="1">IF($E101="","",IF($G102="",AM101,IF(AND($N102=1,AM$9&gt;$B$9),"",IF(AND($N102=1,AM$9&lt;=$B$9),LOOKUP(AM$9,$A$12:$A$111,$B$12:$B$111),IF(AND($I102=-1,AN$9=$Q101),"",IF($I102=-1,AN101,IF(AND($I102=1,AL$9=$Q101),$K102,IF($I102=1,AM101,""))))))))</f>
        <v/>
      </c>
      <c r="AN102" t="str">
        <f ca="1">IF($E101="","",IF($G102="",AN101,IF(AND($N102=1,AN$9&gt;$B$9),"",IF(AND($N102=1,AN$9&lt;=$B$9),LOOKUP(AN$9,$A$12:$A$111,$B$12:$B$111),IF(AND($I102=-1,AO$9=$Q101),"",IF($I102=-1,AO101,IF(AND($I102=1,AM$9=$Q101),$K102,IF($I102=1,AN101,""))))))))</f>
        <v/>
      </c>
      <c r="AO102" t="str">
        <f ca="1">IF($E101="","",IF($G102="",AO101,IF(AND($N102=1,AO$9&gt;$B$9),"",IF(AND($N102=1,AO$9&lt;=$B$9),LOOKUP(AO$9,$A$12:$A$111,$B$12:$B$111),IF(AND($I102=-1,AP$9=$Q101),"",IF($I102=-1,AP101,IF(AND($I102=1,AN$9=$Q101),$K102,IF($I102=1,AO101,""))))))))</f>
        <v/>
      </c>
      <c r="AP102" t="str">
        <f ca="1">IF($E101="","",IF($G102="",AP101,IF(AND($N102=1,AP$9&gt;$B$9),"",IF(AND($N102=1,AP$9&lt;=$B$9),LOOKUP(AP$9,$A$12:$A$111,$B$12:$B$111),IF(AND($I102=-1,AQ$9=$Q101),"",IF($I102=-1,AQ101,IF(AND($I102=1,AO$9=$Q101),$K102,IF($I102=1,AP101,""))))))))</f>
        <v/>
      </c>
      <c r="AQ102" t="str">
        <f ca="1">IF($E101="","",IF($G102="",AQ101,IF(AND($N102=1,AQ$9&gt;$B$9),"",IF(AND($N102=1,AQ$9&lt;=$B$9),LOOKUP(AQ$9,$A$12:$A$111,$B$12:$B$111),IF(AND($I102=-1,AR$9=$Q101),"",IF($I102=-1,AR101,IF(AND($I102=1,AP$9=$Q101),$K102,IF($I102=1,AQ101,""))))))))</f>
        <v/>
      </c>
      <c r="AR102" t="str">
        <f ca="1">IF($E101="","",IF($G102="",AR101,IF(AND($N102=1,AR$9&gt;$B$9),"",IF(AND($N102=1,AR$9&lt;=$B$9),LOOKUP(AR$9,$A$12:$A$111,$B$12:$B$111),IF(AND($I102=-1,AS$9=$Q101),"",IF($I102=-1,AS101,IF(AND($I102=1,AQ$9=$Q101),$K102,IF($I102=1,AR101,""))))))))</f>
        <v/>
      </c>
      <c r="AS102" t="str">
        <f ca="1">IF($E101="","",IF($G102="",AS101,IF(AND($N102=1,AS$9&gt;$B$9),"",IF(AND($N102=1,AS$9&lt;=$B$9),LOOKUP(AS$9,$A$12:$A$111,$B$12:$B$111),IF(AND($I102=-1,AT$9=$Q101),"",IF($I102=-1,AT101,IF(AND($I102=1,AR$9=$Q101),$K102,IF($I102=1,AS101,""))))))))</f>
        <v/>
      </c>
      <c r="AT102" t="str">
        <f ca="1">IF($E101="","",IF($G102="",AT101,IF(AND($N102=1,AT$9&gt;$B$9),"",IF(AND($N102=1,AT$9&lt;=$B$9),LOOKUP(AT$9,$A$12:$A$111,$B$12:$B$111),IF(AND($I102=-1,AU$9=$Q101),"",IF($I102=-1,AU101,IF(AND($I102=1,AS$9=$Q101),$K102,IF($I102=1,AT101,""))))))))</f>
        <v/>
      </c>
      <c r="AU102" t="str">
        <f ca="1">IF($E101="","",IF($G102="",AU101,IF(AND($N102=1,AU$9&gt;$B$9),"",IF(AND($N102=1,AU$9&lt;=$B$9),LOOKUP(AU$9,$A$12:$A$111,$B$12:$B$111),IF(AND($I102=-1,AV$9=$Q101),"",IF($I102=-1,AV101,IF(AND($I102=1,AT$9=$Q101),$K102,IF($I102=1,AU101,""))))))))</f>
        <v/>
      </c>
      <c r="AV102" t="str">
        <f ca="1">IF($E101="","",IF($G102="",AV101,IF(AND($N102=1,AV$9&gt;$B$9),"",IF(AND($N102=1,AV$9&lt;=$B$9),LOOKUP(AV$9,$A$12:$A$111,$B$12:$B$111),IF(AND($I102=-1,AW$9=$Q101),"",IF($I102=-1,AW101,IF(AND($I102=1,AU$9=$Q101),$K102,IF($I102=1,AV101,""))))))))</f>
        <v/>
      </c>
      <c r="AW102" t="str">
        <f ca="1">IF($E101="","",IF($G102="",AW101,IF(AND($N102=1,AW$9&gt;$B$9),"",IF(AND($N102=1,AW$9&lt;=$B$9),LOOKUP(AW$9,$A$12:$A$111,$B$12:$B$111),IF(AND($I102=-1,AX$9=$Q101),"",IF($I102=-1,AX101,IF(AND($I102=1,AV$9=$Q101),$K102,IF($I102=1,AW101,""))))))))</f>
        <v/>
      </c>
      <c r="AX102" t="str">
        <f ca="1">IF($E101="","",IF($G102="",AX101,IF(AND($N102=1,AX$9&gt;$B$9),"",IF(AND($N102=1,AX$9&lt;=$B$9),LOOKUP(AX$9,$A$12:$A$111,$B$12:$B$111),IF(AND($I102=-1,AY$9=$Q101),"",IF($I102=-1,AY101,IF(AND($I102=1,AW$9=$Q101),$K102,IF($I102=1,AX101,""))))))))</f>
        <v/>
      </c>
      <c r="AY102" t="str">
        <f ca="1">IF($E101="","",IF($G102="",AY101,IF(AND($N102=1,AY$9&gt;$B$9),"",IF(AND($N102=1,AY$9&lt;=$B$9),LOOKUP(AY$9,$A$12:$A$111,$B$12:$B$111),IF(AND($I102=-1,AZ$9=$Q101),"",IF($I102=-1,AZ101,IF(AND($I102=1,AX$9=$Q101),$K102,IF($I102=1,AY101,""))))))))</f>
        <v/>
      </c>
      <c r="AZ102" t="str">
        <f ca="1">IF($E101="","",IF($G102="",AZ101,IF(AND($N102=1,AZ$9&gt;$B$9),"",IF(AND($N102=1,AZ$9&lt;=$B$9),LOOKUP(AZ$9,$A$12:$A$111,$B$12:$B$111),IF(AND($I102=-1,BA$9=$Q101),"",IF($I102=-1,BA101,IF(AND($I102=1,AY$9=$Q101),$K102,IF($I102=1,AZ101,""))))))))</f>
        <v/>
      </c>
      <c r="BA102" t="str">
        <f ca="1">IF($E101="","",IF($G102="",BA101,IF(AND($N102=1,BA$9&gt;$B$9),"",IF(AND($N102=1,BA$9&lt;=$B$9),LOOKUP(BA$9,$A$12:$A$111,$B$12:$B$111),IF(AND($I102=-1,BB$9=$Q101),"",IF($I102=-1,BB101,IF(AND($I102=1,AZ$9=$Q101),$K102,IF($I102=1,BA101,""))))))))</f>
        <v/>
      </c>
      <c r="BB102" t="str">
        <f ca="1">IF($E101="","",IF($G102="",BB101,IF(AND($N102=1,BB$9&gt;$B$9),"",IF(AND($N102=1,BB$9&lt;=$B$9),LOOKUP(BB$9,$A$12:$A$111,$B$12:$B$111),IF(AND($I102=-1,BC$9=$Q101),"",IF($I102=-1,BC101,IF(AND($I102=1,BA$9=$Q101),$K102,IF($I102=1,BB101,""))))))))</f>
        <v/>
      </c>
      <c r="BC102" t="str">
        <f ca="1">IF($E101="","",IF($G102="",BC101,IF(AND($N102=1,BC$9&gt;$B$9),"",IF(AND($N102=1,BC$9&lt;=$B$9),LOOKUP(BC$9,$A$12:$A$111,$B$12:$B$111),IF(AND($I102=-1,BD$9=$Q101),"",IF($I102=-1,BD101,IF(AND($I102=1,BB$9=$Q101),$K102,IF($I102=1,BC101,""))))))))</f>
        <v/>
      </c>
      <c r="BD102" t="str">
        <f ca="1">IF($E101="","",IF($G102="",BD101,IF(AND($N102=1,BD$9&gt;$B$9),"",IF(AND($N102=1,BD$9&lt;=$B$9),LOOKUP(BD$9,$A$12:$A$111,$B$12:$B$111),IF(AND($I102=-1,BE$9=$Q101),"",IF($I102=-1,BE101,IF(AND($I102=1,BC$9=$Q101),$K102,IF($I102=1,BD101,""))))))))</f>
        <v/>
      </c>
      <c r="BE102" t="str">
        <f ca="1">IF($E101="","",IF($G102="",BE101,IF(AND($N102=1,BE$9&gt;$B$9),"",IF(AND($N102=1,BE$9&lt;=$B$9),LOOKUP(BE$9,$A$12:$A$111,$B$12:$B$111),IF(AND($I102=-1,BF$9=$Q101),"",IF($I102=-1,BF101,IF(AND($I102=1,BD$9=$Q101),$K102,IF($I102=1,BE101,""))))))))</f>
        <v/>
      </c>
      <c r="BF102" t="str">
        <f ca="1">IF($E101="","",IF($G102="",BF101,IF(AND($N102=1,BF$9&gt;$B$9),"",IF(AND($N102=1,BF$9&lt;=$B$9),LOOKUP(BF$9,$A$12:$A$111,$B$12:$B$111),IF(AND($I102=-1,BG$9=$Q101),"",IF($I102=-1,BG101,IF(AND($I102=1,BE$9=$Q101),$K102,IF($I102=1,BF101,""))))))))</f>
        <v/>
      </c>
      <c r="BG102" t="str">
        <f ca="1">IF($E101="","",IF($G102="",BG101,IF(AND($N102=1,BG$9&gt;$B$9),"",IF(AND($N102=1,BG$9&lt;=$B$9),LOOKUP(BG$9,$A$12:$A$111,$B$12:$B$111),IF(AND($I102=-1,BH$9=$Q101),"",IF($I102=-1,BH101,IF(AND($I102=1,BF$9=$Q101),$K102,IF($I102=1,BG101,""))))))))</f>
        <v/>
      </c>
      <c r="BH102" t="str">
        <f ca="1">IF($E101="","",IF($G102="",BH101,IF(AND($N102=1,BH$9&gt;$B$9),"",IF(AND($N102=1,BH$9&lt;=$B$9),LOOKUP(BH$9,$A$12:$A$111,$B$12:$B$111),IF(AND($I102=-1,BI$9=$Q101),"",IF($I102=-1,BI101,IF(AND($I102=1,BG$9=$Q101),$K102,IF($I102=1,BH101,""))))))))</f>
        <v/>
      </c>
      <c r="BI102" t="str">
        <f ca="1">IF($E101="","",IF($G102="",BI101,IF(AND($N102=1,BI$9&gt;$B$9),"",IF(AND($N102=1,BI$9&lt;=$B$9),LOOKUP(BI$9,$A$12:$A$111,$B$12:$B$111),IF(AND($I102=-1,BJ$9=$Q101),"",IF($I102=-1,BJ101,IF(AND($I102=1,BH$9=$Q101),$K102,IF($I102=1,BI101,""))))))))</f>
        <v/>
      </c>
      <c r="BJ102" t="str">
        <f ca="1">IF($E101="","",IF($G102="",BJ101,IF(AND($N102=1,BJ$9&gt;$B$9),"",IF(AND($N102=1,BJ$9&lt;=$B$9),LOOKUP(BJ$9,$A$12:$A$111,$B$12:$B$111),IF(AND($I102=-1,BK$9=$Q101),"",IF($I102=-1,BK101,IF(AND($I102=1,BI$9=$Q101),$K102,IF($I102=1,BJ101,""))))))))</f>
        <v/>
      </c>
      <c r="BK102" t="str">
        <f ca="1">IF($E101="","",IF($G102="",BK101,IF(AND($N102=1,BK$9&gt;$B$9),"",IF(AND($N102=1,BK$9&lt;=$B$9),LOOKUP(BK$9,$A$12:$A$111,$B$12:$B$111),IF(AND($I102=-1,BL$9=$Q101),"",IF($I102=-1,BL101,IF(AND($I102=1,BJ$9=$Q101),$K102,IF($I102=1,BK101,""))))))))</f>
        <v/>
      </c>
      <c r="BL102" t="str">
        <f ca="1">IF($E101="","",IF($G102="",BL101,IF(AND($N102=1,BL$9&gt;$B$9),"",IF(AND($N102=1,BL$9&lt;=$B$9),LOOKUP(BL$9,$A$12:$A$111,$B$12:$B$111),IF(AND($I102=-1,BM$9=$Q101),"",IF($I102=-1,BM101,IF(AND($I102=1,BK$9=$Q101),$K102,IF($I102=1,BL101,""))))))))</f>
        <v/>
      </c>
      <c r="BM102">
        <f ca="1">IF($E101="","",IF($G102="",BM101,IF(AND($N102=1,BM$9&gt;$B$9),"",IF(AND($N102=1,BM$9&lt;=$B$9),LOOKUP(BM$9,$A$12:$A$111,$B$12:$B$111),IF(AND($I102=-1,BN$9=$Q101),"",IF($I102=-1,BN101,IF(AND($I102=1,BL$9=$Q101),$K102,IF($I102=1,BM101,""))))))))</f>
        <v>0</v>
      </c>
      <c r="BN102">
        <f ca="1">IF($E101="","",IF($G102="",BN101,IF(AND($N102=1,BN$9&gt;$B$9),"",IF(AND($N102=1,BN$9&lt;=$B$9),LOOKUP(BN$9,$A$12:$A$111,$B$12:$B$111),IF(AND($I102=-1,BO$9=$Q101),"",IF($I102=-1,BO101,IF(AND($I102=1,BM$9=$Q101),$K102,IF($I102=1,BN101,""))))))))</f>
        <v>0</v>
      </c>
      <c r="BO102">
        <f ca="1">IF($E101="","",IF($G102="",BO101,IF(AND($N102=1,BO$9&gt;$B$9),"",IF(AND($N102=1,BO$9&lt;=$B$9),LOOKUP(BO$9,$A$12:$A$111,$B$12:$B$111),IF(AND($I102=-1,BP$9=$Q101),"",IF($I102=-1,BP101,IF(AND($I102=1,BN$9=$Q101),$K102,IF($I102=1,BO101,""))))))))</f>
        <v>0</v>
      </c>
    </row>
    <row r="103" spans="4:67" x14ac:dyDescent="0.25">
      <c r="D103" s="4">
        <v>93</v>
      </c>
      <c r="E103" s="1">
        <f t="shared" ca="1" si="7"/>
        <v>22</v>
      </c>
      <c r="G103" t="str">
        <f ca="1">IF(E102="","",IF($B$3=Refs!$B$17,RevLab!F103,IF(AND(B$3="Last",H102="Zero"),G102,IF(B$3="Last",H102,IF(B$3="2nd last","",IF(AND(B$3="Opposite",H102="Zero"),G102,IF(AND(B$3="Opposite",H102="Red"),"Black",IF(AND(B$3="Opposite",H102="Black"),"Red",IF(AND(B$3="Opposite",H102="Odd"),"Even",IF(AND(B$3="Opposite",H102="Even"),"Odd",IF(AND(B$3="Opposite",H102="High"),"Low",IF(AND(B$3="Opposite",H102="Low"),"High",IF(COUNTIF(Refs!$E$5:$I$6,B$3)=1,RevLab!B$3,"")))))))))))))</f>
        <v>Low</v>
      </c>
      <c r="H103" t="str">
        <f ca="1">IF(E103="","",IF(B$2="Red/Black",LOOKUP(E103,Refs!D:D,Refs!F:F),IF(B$2="High/Low",LOOKUP(E103,Refs!D:D,Refs!H:H),IF(B$2="Odd/Even",LOOKUP(E103,Refs!D:D,Refs!J:J),""))))</f>
        <v>High</v>
      </c>
      <c r="I103">
        <f t="shared" ca="1" si="8"/>
        <v>-1</v>
      </c>
      <c r="J103">
        <f ca="1">IF(E102="","",IF(G103="","",IF(AND(Q102&gt;1,O102+P102&gt;=$B$4),$B$4,IF(Q102=1,O102,O102+P102))))</f>
        <v>18</v>
      </c>
      <c r="K103">
        <f t="shared" ca="1" si="9"/>
        <v>-18</v>
      </c>
      <c r="L103">
        <f t="shared" ca="1" si="10"/>
        <v>-99</v>
      </c>
      <c r="M103">
        <f t="shared" ca="1" si="11"/>
        <v>14</v>
      </c>
      <c r="N103">
        <f ca="1">IF(E102="","",IF(OR(AND($A$6="Yes",$M103&gt;$M102),AND($A$8="Yes",$O102+$P102&gt;=$B$4),AND($Q102&lt;=2,$I103=-1)),1,0))</f>
        <v>0</v>
      </c>
      <c r="O103">
        <f ca="1">IF(E103="","",R103)</f>
        <v>7</v>
      </c>
      <c r="P103">
        <f ca="1">IF(E103="","",MAX(R103:DM103))</f>
        <v>10</v>
      </c>
      <c r="Q103" s="2">
        <f ca="1">IF(E103="","",COUNTIF(R103:DM103,"&gt;0"))</f>
        <v>2</v>
      </c>
      <c r="R103" s="4">
        <f ca="1">IF(E102="","",IF($G103="",R102,IF($N103=1,LOOKUP(R$9,$A$12:$A$111,$B$12:$B$111),IF(AND($I103=-1,S$9=$Q102),"",IF($I103=-1,S102,IF($I103=1,R102))))))</f>
        <v>7</v>
      </c>
      <c r="S103">
        <f ca="1">IF($E102="","",IF($G103="",S102,IF(AND($N103=1,S$9&gt;$B$9),"",IF(AND($N103=1,S$9&lt;=$B$9),LOOKUP(S$9,$A$12:$A$111,$B$12:$B$111),IF(AND($I103=-1,T$9=$Q102),"",IF($I103=-1,T102,IF(AND($I103=1,R$9=$Q102),$K103,IF($I103=1,S102,""))))))))</f>
        <v>10</v>
      </c>
      <c r="T103" t="str">
        <f ca="1">IF($E102="","",IF($G103="",T102,IF(AND($N103=1,T$9&gt;$B$9),"",IF(AND($N103=1,T$9&lt;=$B$9),LOOKUP(T$9,$A$12:$A$111,$B$12:$B$111),IF(AND($I103=-1,U$9=$Q102),"",IF($I103=-1,U102,IF(AND($I103=1,S$9=$Q102),$K103,IF($I103=1,T102,""))))))))</f>
        <v/>
      </c>
      <c r="U103" t="str">
        <f ca="1">IF($E102="","",IF($G103="",U102,IF(AND($N103=1,U$9&gt;$B$9),"",IF(AND($N103=1,U$9&lt;=$B$9),LOOKUP(U$9,$A$12:$A$111,$B$12:$B$111),IF(AND($I103=-1,V$9=$Q102),"",IF($I103=-1,V102,IF(AND($I103=1,T$9=$Q102),$K103,IF($I103=1,U102,""))))))))</f>
        <v/>
      </c>
      <c r="V103" t="str">
        <f ca="1">IF($E102="","",IF($G103="",V102,IF(AND($N103=1,V$9&gt;$B$9),"",IF(AND($N103=1,V$9&lt;=$B$9),LOOKUP(V$9,$A$12:$A$111,$B$12:$B$111),IF(AND($I103=-1,W$9=$Q102),"",IF($I103=-1,W102,IF(AND($I103=1,U$9=$Q102),$K103,IF($I103=1,V102,""))))))))</f>
        <v/>
      </c>
      <c r="W103" t="str">
        <f ca="1">IF($E102="","",IF($G103="",W102,IF(AND($N103=1,W$9&gt;$B$9),"",IF(AND($N103=1,W$9&lt;=$B$9),LOOKUP(W$9,$A$12:$A$111,$B$12:$B$111),IF(AND($I103=-1,X$9=$Q102),"",IF($I103=-1,X102,IF(AND($I103=1,V$9=$Q102),$K103,IF($I103=1,W102,""))))))))</f>
        <v/>
      </c>
      <c r="X103" t="str">
        <f ca="1">IF($E102="","",IF($G103="",X102,IF(AND($N103=1,X$9&gt;$B$9),"",IF(AND($N103=1,X$9&lt;=$B$9),LOOKUP(X$9,$A$12:$A$111,$B$12:$B$111),IF(AND($I103=-1,Y$9=$Q102),"",IF($I103=-1,Y102,IF(AND($I103=1,W$9=$Q102),$K103,IF($I103=1,X102,""))))))))</f>
        <v/>
      </c>
      <c r="Y103" t="str">
        <f ca="1">IF($E102="","",IF($G103="",Y102,IF(AND($N103=1,Y$9&gt;$B$9),"",IF(AND($N103=1,Y$9&lt;=$B$9),LOOKUP(Y$9,$A$12:$A$111,$B$12:$B$111),IF(AND($I103=-1,Z$9=$Q102),"",IF($I103=-1,Z102,IF(AND($I103=1,X$9=$Q102),$K103,IF($I103=1,Y102,""))))))))</f>
        <v/>
      </c>
      <c r="Z103" t="str">
        <f ca="1">IF($E102="","",IF($G103="",Z102,IF(AND($N103=1,Z$9&gt;$B$9),"",IF(AND($N103=1,Z$9&lt;=$B$9),LOOKUP(Z$9,$A$12:$A$111,$B$12:$B$111),IF(AND($I103=-1,AA$9=$Q102),"",IF($I103=-1,AA102,IF(AND($I103=1,Y$9=$Q102),$K103,IF($I103=1,Z102,""))))))))</f>
        <v/>
      </c>
      <c r="AA103" t="str">
        <f ca="1">IF($E102="","",IF($G103="",AA102,IF(AND($N103=1,AA$9&gt;$B$9),"",IF(AND($N103=1,AA$9&lt;=$B$9),LOOKUP(AA$9,$A$12:$A$111,$B$12:$B$111),IF(AND($I103=-1,AB$9=$Q102),"",IF($I103=-1,AB102,IF(AND($I103=1,Z$9=$Q102),$K103,IF($I103=1,AA102,""))))))))</f>
        <v/>
      </c>
      <c r="AB103" t="str">
        <f ca="1">IF($E102="","",IF($G103="",AB102,IF(AND($N103=1,AB$9&gt;$B$9),"",IF(AND($N103=1,AB$9&lt;=$B$9),LOOKUP(AB$9,$A$12:$A$111,$B$12:$B$111),IF(AND($I103=-1,AC$9=$Q102),"",IF($I103=-1,AC102,IF(AND($I103=1,AA$9=$Q102),$K103,IF($I103=1,AB102,""))))))))</f>
        <v/>
      </c>
      <c r="AC103" t="str">
        <f ca="1">IF($E102="","",IF($G103="",AC102,IF(AND($N103=1,AC$9&gt;$B$9),"",IF(AND($N103=1,AC$9&lt;=$B$9),LOOKUP(AC$9,$A$12:$A$111,$B$12:$B$111),IF(AND($I103=-1,AD$9=$Q102),"",IF($I103=-1,AD102,IF(AND($I103=1,AB$9=$Q102),$K103,IF($I103=1,AC102,""))))))))</f>
        <v/>
      </c>
      <c r="AD103" t="str">
        <f ca="1">IF($E102="","",IF($G103="",AD102,IF(AND($N103=1,AD$9&gt;$B$9),"",IF(AND($N103=1,AD$9&lt;=$B$9),LOOKUP(AD$9,$A$12:$A$111,$B$12:$B$111),IF(AND($I103=-1,AE$9=$Q102),"",IF($I103=-1,AE102,IF(AND($I103=1,AC$9=$Q102),$K103,IF($I103=1,AD102,""))))))))</f>
        <v/>
      </c>
      <c r="AE103" t="str">
        <f ca="1">IF($E102="","",IF($G103="",AE102,IF(AND($N103=1,AE$9&gt;$B$9),"",IF(AND($N103=1,AE$9&lt;=$B$9),LOOKUP(AE$9,$A$12:$A$111,$B$12:$B$111),IF(AND($I103=-1,AF$9=$Q102),"",IF($I103=-1,AF102,IF(AND($I103=1,AD$9=$Q102),$K103,IF($I103=1,AE102,""))))))))</f>
        <v/>
      </c>
      <c r="AF103" t="str">
        <f ca="1">IF($E102="","",IF($G103="",AF102,IF(AND($N103=1,AF$9&gt;$B$9),"",IF(AND($N103=1,AF$9&lt;=$B$9),LOOKUP(AF$9,$A$12:$A$111,$B$12:$B$111),IF(AND($I103=-1,AG$9=$Q102),"",IF($I103=-1,AG102,IF(AND($I103=1,AE$9=$Q102),$K103,IF($I103=1,AF102,""))))))))</f>
        <v/>
      </c>
      <c r="AG103" t="str">
        <f ca="1">IF($E102="","",IF($G103="",AG102,IF(AND($N103=1,AG$9&gt;$B$9),"",IF(AND($N103=1,AG$9&lt;=$B$9),LOOKUP(AG$9,$A$12:$A$111,$B$12:$B$111),IF(AND($I103=-1,AH$9=$Q102),"",IF($I103=-1,AH102,IF(AND($I103=1,AF$9=$Q102),$K103,IF($I103=1,AG102,""))))))))</f>
        <v/>
      </c>
      <c r="AH103" t="str">
        <f ca="1">IF($E102="","",IF($G103="",AH102,IF(AND($N103=1,AH$9&gt;$B$9),"",IF(AND($N103=1,AH$9&lt;=$B$9),LOOKUP(AH$9,$A$12:$A$111,$B$12:$B$111),IF(AND($I103=-1,AI$9=$Q102),"",IF($I103=-1,AI102,IF(AND($I103=1,AG$9=$Q102),$K103,IF($I103=1,AH102,""))))))))</f>
        <v/>
      </c>
      <c r="AI103" t="str">
        <f ca="1">IF($E102="","",IF($G103="",AI102,IF(AND($N103=1,AI$9&gt;$B$9),"",IF(AND($N103=1,AI$9&lt;=$B$9),LOOKUP(AI$9,$A$12:$A$111,$B$12:$B$111),IF(AND($I103=-1,AJ$9=$Q102),"",IF($I103=-1,AJ102,IF(AND($I103=1,AH$9=$Q102),$K103,IF($I103=1,AI102,""))))))))</f>
        <v/>
      </c>
      <c r="AJ103" t="str">
        <f ca="1">IF($E102="","",IF($G103="",AJ102,IF(AND($N103=1,AJ$9&gt;$B$9),"",IF(AND($N103=1,AJ$9&lt;=$B$9),LOOKUP(AJ$9,$A$12:$A$111,$B$12:$B$111),IF(AND($I103=-1,AK$9=$Q102),"",IF($I103=-1,AK102,IF(AND($I103=1,AI$9=$Q102),$K103,IF($I103=1,AJ102,""))))))))</f>
        <v/>
      </c>
      <c r="AK103" t="str">
        <f ca="1">IF($E102="","",IF($G103="",AK102,IF(AND($N103=1,AK$9&gt;$B$9),"",IF(AND($N103=1,AK$9&lt;=$B$9),LOOKUP(AK$9,$A$12:$A$111,$B$12:$B$111),IF(AND($I103=-1,AL$9=$Q102),"",IF($I103=-1,AL102,IF(AND($I103=1,AJ$9=$Q102),$K103,IF($I103=1,AK102,""))))))))</f>
        <v/>
      </c>
      <c r="AL103" t="str">
        <f ca="1">IF($E102="","",IF($G103="",AL102,IF(AND($N103=1,AL$9&gt;$B$9),"",IF(AND($N103=1,AL$9&lt;=$B$9),LOOKUP(AL$9,$A$12:$A$111,$B$12:$B$111),IF(AND($I103=-1,AM$9=$Q102),"",IF($I103=-1,AM102,IF(AND($I103=1,AK$9=$Q102),$K103,IF($I103=1,AL102,""))))))))</f>
        <v/>
      </c>
      <c r="AM103" t="str">
        <f ca="1">IF($E102="","",IF($G103="",AM102,IF(AND($N103=1,AM$9&gt;$B$9),"",IF(AND($N103=1,AM$9&lt;=$B$9),LOOKUP(AM$9,$A$12:$A$111,$B$12:$B$111),IF(AND($I103=-1,AN$9=$Q102),"",IF($I103=-1,AN102,IF(AND($I103=1,AL$9=$Q102),$K103,IF($I103=1,AM102,""))))))))</f>
        <v/>
      </c>
      <c r="AN103" t="str">
        <f ca="1">IF($E102="","",IF($G103="",AN102,IF(AND($N103=1,AN$9&gt;$B$9),"",IF(AND($N103=1,AN$9&lt;=$B$9),LOOKUP(AN$9,$A$12:$A$111,$B$12:$B$111),IF(AND($I103=-1,AO$9=$Q102),"",IF($I103=-1,AO102,IF(AND($I103=1,AM$9=$Q102),$K103,IF($I103=1,AN102,""))))))))</f>
        <v/>
      </c>
      <c r="AO103" t="str">
        <f ca="1">IF($E102="","",IF($G103="",AO102,IF(AND($N103=1,AO$9&gt;$B$9),"",IF(AND($N103=1,AO$9&lt;=$B$9),LOOKUP(AO$9,$A$12:$A$111,$B$12:$B$111),IF(AND($I103=-1,AP$9=$Q102),"",IF($I103=-1,AP102,IF(AND($I103=1,AN$9=$Q102),$K103,IF($I103=1,AO102,""))))))))</f>
        <v/>
      </c>
      <c r="AP103" t="str">
        <f ca="1">IF($E102="","",IF($G103="",AP102,IF(AND($N103=1,AP$9&gt;$B$9),"",IF(AND($N103=1,AP$9&lt;=$B$9),LOOKUP(AP$9,$A$12:$A$111,$B$12:$B$111),IF(AND($I103=-1,AQ$9=$Q102),"",IF($I103=-1,AQ102,IF(AND($I103=1,AO$9=$Q102),$K103,IF($I103=1,AP102,""))))))))</f>
        <v/>
      </c>
      <c r="AQ103" t="str">
        <f ca="1">IF($E102="","",IF($G103="",AQ102,IF(AND($N103=1,AQ$9&gt;$B$9),"",IF(AND($N103=1,AQ$9&lt;=$B$9),LOOKUP(AQ$9,$A$12:$A$111,$B$12:$B$111),IF(AND($I103=-1,AR$9=$Q102),"",IF($I103=-1,AR102,IF(AND($I103=1,AP$9=$Q102),$K103,IF($I103=1,AQ102,""))))))))</f>
        <v/>
      </c>
      <c r="AR103" t="str">
        <f ca="1">IF($E102="","",IF($G103="",AR102,IF(AND($N103=1,AR$9&gt;$B$9),"",IF(AND($N103=1,AR$9&lt;=$B$9),LOOKUP(AR$9,$A$12:$A$111,$B$12:$B$111),IF(AND($I103=-1,AS$9=$Q102),"",IF($I103=-1,AS102,IF(AND($I103=1,AQ$9=$Q102),$K103,IF($I103=1,AR102,""))))))))</f>
        <v/>
      </c>
      <c r="AS103" t="str">
        <f ca="1">IF($E102="","",IF($G103="",AS102,IF(AND($N103=1,AS$9&gt;$B$9),"",IF(AND($N103=1,AS$9&lt;=$B$9),LOOKUP(AS$9,$A$12:$A$111,$B$12:$B$111),IF(AND($I103=-1,AT$9=$Q102),"",IF($I103=-1,AT102,IF(AND($I103=1,AR$9=$Q102),$K103,IF($I103=1,AS102,""))))))))</f>
        <v/>
      </c>
      <c r="AT103" t="str">
        <f ca="1">IF($E102="","",IF($G103="",AT102,IF(AND($N103=1,AT$9&gt;$B$9),"",IF(AND($N103=1,AT$9&lt;=$B$9),LOOKUP(AT$9,$A$12:$A$111,$B$12:$B$111),IF(AND($I103=-1,AU$9=$Q102),"",IF($I103=-1,AU102,IF(AND($I103=1,AS$9=$Q102),$K103,IF($I103=1,AT102,""))))))))</f>
        <v/>
      </c>
      <c r="AU103" t="str">
        <f ca="1">IF($E102="","",IF($G103="",AU102,IF(AND($N103=1,AU$9&gt;$B$9),"",IF(AND($N103=1,AU$9&lt;=$B$9),LOOKUP(AU$9,$A$12:$A$111,$B$12:$B$111),IF(AND($I103=-1,AV$9=$Q102),"",IF($I103=-1,AV102,IF(AND($I103=1,AT$9=$Q102),$K103,IF($I103=1,AU102,""))))))))</f>
        <v/>
      </c>
      <c r="AV103" t="str">
        <f ca="1">IF($E102="","",IF($G103="",AV102,IF(AND($N103=1,AV$9&gt;$B$9),"",IF(AND($N103=1,AV$9&lt;=$B$9),LOOKUP(AV$9,$A$12:$A$111,$B$12:$B$111),IF(AND($I103=-1,AW$9=$Q102),"",IF($I103=-1,AW102,IF(AND($I103=1,AU$9=$Q102),$K103,IF($I103=1,AV102,""))))))))</f>
        <v/>
      </c>
      <c r="AW103" t="str">
        <f ca="1">IF($E102="","",IF($G103="",AW102,IF(AND($N103=1,AW$9&gt;$B$9),"",IF(AND($N103=1,AW$9&lt;=$B$9),LOOKUP(AW$9,$A$12:$A$111,$B$12:$B$111),IF(AND($I103=-1,AX$9=$Q102),"",IF($I103=-1,AX102,IF(AND($I103=1,AV$9=$Q102),$K103,IF($I103=1,AW102,""))))))))</f>
        <v/>
      </c>
      <c r="AX103" t="str">
        <f ca="1">IF($E102="","",IF($G103="",AX102,IF(AND($N103=1,AX$9&gt;$B$9),"",IF(AND($N103=1,AX$9&lt;=$B$9),LOOKUP(AX$9,$A$12:$A$111,$B$12:$B$111),IF(AND($I103=-1,AY$9=$Q102),"",IF($I103=-1,AY102,IF(AND($I103=1,AW$9=$Q102),$K103,IF($I103=1,AX102,""))))))))</f>
        <v/>
      </c>
      <c r="AY103" t="str">
        <f ca="1">IF($E102="","",IF($G103="",AY102,IF(AND($N103=1,AY$9&gt;$B$9),"",IF(AND($N103=1,AY$9&lt;=$B$9),LOOKUP(AY$9,$A$12:$A$111,$B$12:$B$111),IF(AND($I103=-1,AZ$9=$Q102),"",IF($I103=-1,AZ102,IF(AND($I103=1,AX$9=$Q102),$K103,IF($I103=1,AY102,""))))))))</f>
        <v/>
      </c>
      <c r="AZ103" t="str">
        <f ca="1">IF($E102="","",IF($G103="",AZ102,IF(AND($N103=1,AZ$9&gt;$B$9),"",IF(AND($N103=1,AZ$9&lt;=$B$9),LOOKUP(AZ$9,$A$12:$A$111,$B$12:$B$111),IF(AND($I103=-1,BA$9=$Q102),"",IF($I103=-1,BA102,IF(AND($I103=1,AY$9=$Q102),$K103,IF($I103=1,AZ102,""))))))))</f>
        <v/>
      </c>
      <c r="BA103" t="str">
        <f ca="1">IF($E102="","",IF($G103="",BA102,IF(AND($N103=1,BA$9&gt;$B$9),"",IF(AND($N103=1,BA$9&lt;=$B$9),LOOKUP(BA$9,$A$12:$A$111,$B$12:$B$111),IF(AND($I103=-1,BB$9=$Q102),"",IF($I103=-1,BB102,IF(AND($I103=1,AZ$9=$Q102),$K103,IF($I103=1,BA102,""))))))))</f>
        <v/>
      </c>
      <c r="BB103" t="str">
        <f ca="1">IF($E102="","",IF($G103="",BB102,IF(AND($N103=1,BB$9&gt;$B$9),"",IF(AND($N103=1,BB$9&lt;=$B$9),LOOKUP(BB$9,$A$12:$A$111,$B$12:$B$111),IF(AND($I103=-1,BC$9=$Q102),"",IF($I103=-1,BC102,IF(AND($I103=1,BA$9=$Q102),$K103,IF($I103=1,BB102,""))))))))</f>
        <v/>
      </c>
      <c r="BC103" t="str">
        <f ca="1">IF($E102="","",IF($G103="",BC102,IF(AND($N103=1,BC$9&gt;$B$9),"",IF(AND($N103=1,BC$9&lt;=$B$9),LOOKUP(BC$9,$A$12:$A$111,$B$12:$B$111),IF(AND($I103=-1,BD$9=$Q102),"",IF($I103=-1,BD102,IF(AND($I103=1,BB$9=$Q102),$K103,IF($I103=1,BC102,""))))))))</f>
        <v/>
      </c>
      <c r="BD103" t="str">
        <f ca="1">IF($E102="","",IF($G103="",BD102,IF(AND($N103=1,BD$9&gt;$B$9),"",IF(AND($N103=1,BD$9&lt;=$B$9),LOOKUP(BD$9,$A$12:$A$111,$B$12:$B$111),IF(AND($I103=-1,BE$9=$Q102),"",IF($I103=-1,BE102,IF(AND($I103=1,BC$9=$Q102),$K103,IF($I103=1,BD102,""))))))))</f>
        <v/>
      </c>
      <c r="BE103" t="str">
        <f ca="1">IF($E102="","",IF($G103="",BE102,IF(AND($N103=1,BE$9&gt;$B$9),"",IF(AND($N103=1,BE$9&lt;=$B$9),LOOKUP(BE$9,$A$12:$A$111,$B$12:$B$111),IF(AND($I103=-1,BF$9=$Q102),"",IF($I103=-1,BF102,IF(AND($I103=1,BD$9=$Q102),$K103,IF($I103=1,BE102,""))))))))</f>
        <v/>
      </c>
      <c r="BF103" t="str">
        <f ca="1">IF($E102="","",IF($G103="",BF102,IF(AND($N103=1,BF$9&gt;$B$9),"",IF(AND($N103=1,BF$9&lt;=$B$9),LOOKUP(BF$9,$A$12:$A$111,$B$12:$B$111),IF(AND($I103=-1,BG$9=$Q102),"",IF($I103=-1,BG102,IF(AND($I103=1,BE$9=$Q102),$K103,IF($I103=1,BF102,""))))))))</f>
        <v/>
      </c>
      <c r="BG103" t="str">
        <f ca="1">IF($E102="","",IF($G103="",BG102,IF(AND($N103=1,BG$9&gt;$B$9),"",IF(AND($N103=1,BG$9&lt;=$B$9),LOOKUP(BG$9,$A$12:$A$111,$B$12:$B$111),IF(AND($I103=-1,BH$9=$Q102),"",IF($I103=-1,BH102,IF(AND($I103=1,BF$9=$Q102),$K103,IF($I103=1,BG102,""))))))))</f>
        <v/>
      </c>
      <c r="BH103" t="str">
        <f ca="1">IF($E102="","",IF($G103="",BH102,IF(AND($N103=1,BH$9&gt;$B$9),"",IF(AND($N103=1,BH$9&lt;=$B$9),LOOKUP(BH$9,$A$12:$A$111,$B$12:$B$111),IF(AND($I103=-1,BI$9=$Q102),"",IF($I103=-1,BI102,IF(AND($I103=1,BG$9=$Q102),$K103,IF($I103=1,BH102,""))))))))</f>
        <v/>
      </c>
      <c r="BI103" t="str">
        <f ca="1">IF($E102="","",IF($G103="",BI102,IF(AND($N103=1,BI$9&gt;$B$9),"",IF(AND($N103=1,BI$9&lt;=$B$9),LOOKUP(BI$9,$A$12:$A$111,$B$12:$B$111),IF(AND($I103=-1,BJ$9=$Q102),"",IF($I103=-1,BJ102,IF(AND($I103=1,BH$9=$Q102),$K103,IF($I103=1,BI102,""))))))))</f>
        <v/>
      </c>
      <c r="BJ103" t="str">
        <f ca="1">IF($E102="","",IF($G103="",BJ102,IF(AND($N103=1,BJ$9&gt;$B$9),"",IF(AND($N103=1,BJ$9&lt;=$B$9),LOOKUP(BJ$9,$A$12:$A$111,$B$12:$B$111),IF(AND($I103=-1,BK$9=$Q102),"",IF($I103=-1,BK102,IF(AND($I103=1,BI$9=$Q102),$K103,IF($I103=1,BJ102,""))))))))</f>
        <v/>
      </c>
      <c r="BK103" t="str">
        <f ca="1">IF($E102="","",IF($G103="",BK102,IF(AND($N103=1,BK$9&gt;$B$9),"",IF(AND($N103=1,BK$9&lt;=$B$9),LOOKUP(BK$9,$A$12:$A$111,$B$12:$B$111),IF(AND($I103=-1,BL$9=$Q102),"",IF($I103=-1,BL102,IF(AND($I103=1,BJ$9=$Q102),$K103,IF($I103=1,BK102,""))))))))</f>
        <v/>
      </c>
      <c r="BL103">
        <f ca="1">IF($E102="","",IF($G103="",BL102,IF(AND($N103=1,BL$9&gt;$B$9),"",IF(AND($N103=1,BL$9&lt;=$B$9),LOOKUP(BL$9,$A$12:$A$111,$B$12:$B$111),IF(AND($I103=-1,BM$9=$Q102),"",IF($I103=-1,BM102,IF(AND($I103=1,BK$9=$Q102),$K103,IF($I103=1,BL102,""))))))))</f>
        <v>0</v>
      </c>
      <c r="BM103">
        <f ca="1">IF($E102="","",IF($G103="",BM102,IF(AND($N103=1,BM$9&gt;$B$9),"",IF(AND($N103=1,BM$9&lt;=$B$9),LOOKUP(BM$9,$A$12:$A$111,$B$12:$B$111),IF(AND($I103=-1,BN$9=$Q102),"",IF($I103=-1,BN102,IF(AND($I103=1,BL$9=$Q102),$K103,IF($I103=1,BM102,""))))))))</f>
        <v>0</v>
      </c>
      <c r="BN103">
        <f ca="1">IF($E102="","",IF($G103="",BN102,IF(AND($N103=1,BN$9&gt;$B$9),"",IF(AND($N103=1,BN$9&lt;=$B$9),LOOKUP(BN$9,$A$12:$A$111,$B$12:$B$111),IF(AND($I103=-1,BO$9=$Q102),"",IF($I103=-1,BO102,IF(AND($I103=1,BM$9=$Q102),$K103,IF($I103=1,BN102,""))))))))</f>
        <v>0</v>
      </c>
      <c r="BO103">
        <f ca="1">IF($E102="","",IF($G103="",BO102,IF(AND($N103=1,BO$9&gt;$B$9),"",IF(AND($N103=1,BO$9&lt;=$B$9),LOOKUP(BO$9,$A$12:$A$111,$B$12:$B$111),IF(AND($I103=-1,BP$9=$Q102),"",IF($I103=-1,BP102,IF(AND($I103=1,BN$9=$Q102),$K103,IF($I103=1,BO102,""))))))))</f>
        <v>0</v>
      </c>
    </row>
    <row r="104" spans="4:67" x14ac:dyDescent="0.25">
      <c r="D104" s="4">
        <v>94</v>
      </c>
      <c r="E104" s="1">
        <f t="shared" ca="1" si="7"/>
        <v>21</v>
      </c>
      <c r="G104" t="str">
        <f ca="1">IF(E103="","",IF($B$3=Refs!$B$17,RevLab!F104,IF(AND(B$3="Last",H103="Zero"),G103,IF(B$3="Last",H103,IF(B$3="2nd last","",IF(AND(B$3="Opposite",H103="Zero"),G103,IF(AND(B$3="Opposite",H103="Red"),"Black",IF(AND(B$3="Opposite",H103="Black"),"Red",IF(AND(B$3="Opposite",H103="Odd"),"Even",IF(AND(B$3="Opposite",H103="Even"),"Odd",IF(AND(B$3="Opposite",H103="High"),"Low",IF(AND(B$3="Opposite",H103="Low"),"High",IF(COUNTIF(Refs!$E$5:$I$6,B$3)=1,RevLab!B$3,"")))))))))))))</f>
        <v>Low</v>
      </c>
      <c r="H104" t="str">
        <f ca="1">IF(E104="","",IF(B$2="Red/Black",LOOKUP(E104,Refs!D:D,Refs!F:F),IF(B$2="High/Low",LOOKUP(E104,Refs!D:D,Refs!H:H),IF(B$2="Odd/Even",LOOKUP(E104,Refs!D:D,Refs!J:J),""))))</f>
        <v>High</v>
      </c>
      <c r="I104">
        <f t="shared" ca="1" si="8"/>
        <v>-1</v>
      </c>
      <c r="J104">
        <f ca="1">IF(E103="","",IF(G104="","",IF(AND(Q103&gt;1,O103+P103&gt;=$B$4),$B$4,IF(Q103=1,O103,O103+P103))))</f>
        <v>17</v>
      </c>
      <c r="K104">
        <f t="shared" ca="1" si="9"/>
        <v>-17</v>
      </c>
      <c r="L104">
        <f t="shared" ca="1" si="10"/>
        <v>-116</v>
      </c>
      <c r="M104">
        <f t="shared" ca="1" si="11"/>
        <v>14</v>
      </c>
      <c r="N104">
        <f ca="1">IF(E103="","",IF(OR(AND($A$6="Yes",$M104&gt;$M103),AND($A$8="Yes",$O103+$P103&gt;=$B$4),AND($Q103&lt;=2,$I104=-1)),1,0))</f>
        <v>1</v>
      </c>
      <c r="O104">
        <f ca="1">IF(E104="","",R104)</f>
        <v>1</v>
      </c>
      <c r="P104">
        <f ca="1">IF(E104="","",MAX(R104:DM104))</f>
        <v>4</v>
      </c>
      <c r="Q104" s="2">
        <f ca="1">IF(E104="","",COUNTIF(R104:DM104,"&gt;0"))</f>
        <v>4</v>
      </c>
      <c r="R104" s="4">
        <f ca="1">IF(E103="","",IF($G104="",R103,IF($N104=1,LOOKUP(R$9,$A$12:$A$111,$B$12:$B$111),IF(AND($I104=-1,S$9=$Q103),"",IF($I104=-1,S103,IF($I104=1,R103))))))</f>
        <v>1</v>
      </c>
      <c r="S104">
        <f ca="1">IF($E103="","",IF($G104="",S103,IF(AND($N104=1,S$9&gt;$B$9),"",IF(AND($N104=1,S$9&lt;=$B$9),LOOKUP(S$9,$A$12:$A$111,$B$12:$B$111),IF(AND($I104=-1,T$9=$Q103),"",IF($I104=-1,T103,IF(AND($I104=1,R$9=$Q103),$K104,IF($I104=1,S103,""))))))))</f>
        <v>2</v>
      </c>
      <c r="T104">
        <f ca="1">IF($E103="","",IF($G104="",T103,IF(AND($N104=1,T$9&gt;$B$9),"",IF(AND($N104=1,T$9&lt;=$B$9),LOOKUP(T$9,$A$12:$A$111,$B$12:$B$111),IF(AND($I104=-1,U$9=$Q103),"",IF($I104=-1,U103,IF(AND($I104=1,S$9=$Q103),$K104,IF($I104=1,T103,""))))))))</f>
        <v>3</v>
      </c>
      <c r="U104">
        <f ca="1">IF($E103="","",IF($G104="",U103,IF(AND($N104=1,U$9&gt;$B$9),"",IF(AND($N104=1,U$9&lt;=$B$9),LOOKUP(U$9,$A$12:$A$111,$B$12:$B$111),IF(AND($I104=-1,V$9=$Q103),"",IF($I104=-1,V103,IF(AND($I104=1,T$9=$Q103),$K104,IF($I104=1,U103,""))))))))</f>
        <v>4</v>
      </c>
      <c r="V104" t="str">
        <f ca="1">IF($E103="","",IF($G104="",V103,IF(AND($N104=1,V$9&gt;$B$9),"",IF(AND($N104=1,V$9&lt;=$B$9),LOOKUP(V$9,$A$12:$A$111,$B$12:$B$111),IF(AND($I104=-1,W$9=$Q103),"",IF($I104=-1,W103,IF(AND($I104=1,U$9=$Q103),$K104,IF($I104=1,V103,""))))))))</f>
        <v/>
      </c>
      <c r="W104" t="str">
        <f ca="1">IF($E103="","",IF($G104="",W103,IF(AND($N104=1,W$9&gt;$B$9),"",IF(AND($N104=1,W$9&lt;=$B$9),LOOKUP(W$9,$A$12:$A$111,$B$12:$B$111),IF(AND($I104=-1,X$9=$Q103),"",IF($I104=-1,X103,IF(AND($I104=1,V$9=$Q103),$K104,IF($I104=1,W103,""))))))))</f>
        <v/>
      </c>
      <c r="X104" t="str">
        <f ca="1">IF($E103="","",IF($G104="",X103,IF(AND($N104=1,X$9&gt;$B$9),"",IF(AND($N104=1,X$9&lt;=$B$9),LOOKUP(X$9,$A$12:$A$111,$B$12:$B$111),IF(AND($I104=-1,Y$9=$Q103),"",IF($I104=-1,Y103,IF(AND($I104=1,W$9=$Q103),$K104,IF($I104=1,X103,""))))))))</f>
        <v/>
      </c>
      <c r="Y104" t="str">
        <f ca="1">IF($E103="","",IF($G104="",Y103,IF(AND($N104=1,Y$9&gt;$B$9),"",IF(AND($N104=1,Y$9&lt;=$B$9),LOOKUP(Y$9,$A$12:$A$111,$B$12:$B$111),IF(AND($I104=-1,Z$9=$Q103),"",IF($I104=-1,Z103,IF(AND($I104=1,X$9=$Q103),$K104,IF($I104=1,Y103,""))))))))</f>
        <v/>
      </c>
      <c r="Z104" t="str">
        <f ca="1">IF($E103="","",IF($G104="",Z103,IF(AND($N104=1,Z$9&gt;$B$9),"",IF(AND($N104=1,Z$9&lt;=$B$9),LOOKUP(Z$9,$A$12:$A$111,$B$12:$B$111),IF(AND($I104=-1,AA$9=$Q103),"",IF($I104=-1,AA103,IF(AND($I104=1,Y$9=$Q103),$K104,IF($I104=1,Z103,""))))))))</f>
        <v/>
      </c>
      <c r="AA104" t="str">
        <f ca="1">IF($E103="","",IF($G104="",AA103,IF(AND($N104=1,AA$9&gt;$B$9),"",IF(AND($N104=1,AA$9&lt;=$B$9),LOOKUP(AA$9,$A$12:$A$111,$B$12:$B$111),IF(AND($I104=-1,AB$9=$Q103),"",IF($I104=-1,AB103,IF(AND($I104=1,Z$9=$Q103),$K104,IF($I104=1,AA103,""))))))))</f>
        <v/>
      </c>
      <c r="AB104" t="str">
        <f ca="1">IF($E103="","",IF($G104="",AB103,IF(AND($N104=1,AB$9&gt;$B$9),"",IF(AND($N104=1,AB$9&lt;=$B$9),LOOKUP(AB$9,$A$12:$A$111,$B$12:$B$111),IF(AND($I104=-1,AC$9=$Q103),"",IF($I104=-1,AC103,IF(AND($I104=1,AA$9=$Q103),$K104,IF($I104=1,AB103,""))))))))</f>
        <v/>
      </c>
      <c r="AC104" t="str">
        <f ca="1">IF($E103="","",IF($G104="",AC103,IF(AND($N104=1,AC$9&gt;$B$9),"",IF(AND($N104=1,AC$9&lt;=$B$9),LOOKUP(AC$9,$A$12:$A$111,$B$12:$B$111),IF(AND($I104=-1,AD$9=$Q103),"",IF($I104=-1,AD103,IF(AND($I104=1,AB$9=$Q103),$K104,IF($I104=1,AC103,""))))))))</f>
        <v/>
      </c>
      <c r="AD104" t="str">
        <f ca="1">IF($E103="","",IF($G104="",AD103,IF(AND($N104=1,AD$9&gt;$B$9),"",IF(AND($N104=1,AD$9&lt;=$B$9),LOOKUP(AD$9,$A$12:$A$111,$B$12:$B$111),IF(AND($I104=-1,AE$9=$Q103),"",IF($I104=-1,AE103,IF(AND($I104=1,AC$9=$Q103),$K104,IF($I104=1,AD103,""))))))))</f>
        <v/>
      </c>
      <c r="AE104" t="str">
        <f ca="1">IF($E103="","",IF($G104="",AE103,IF(AND($N104=1,AE$9&gt;$B$9),"",IF(AND($N104=1,AE$9&lt;=$B$9),LOOKUP(AE$9,$A$12:$A$111,$B$12:$B$111),IF(AND($I104=-1,AF$9=$Q103),"",IF($I104=-1,AF103,IF(AND($I104=1,AD$9=$Q103),$K104,IF($I104=1,AE103,""))))))))</f>
        <v/>
      </c>
      <c r="AF104" t="str">
        <f ca="1">IF($E103="","",IF($G104="",AF103,IF(AND($N104=1,AF$9&gt;$B$9),"",IF(AND($N104=1,AF$9&lt;=$B$9),LOOKUP(AF$9,$A$12:$A$111,$B$12:$B$111),IF(AND($I104=-1,AG$9=$Q103),"",IF($I104=-1,AG103,IF(AND($I104=1,AE$9=$Q103),$K104,IF($I104=1,AF103,""))))))))</f>
        <v/>
      </c>
      <c r="AG104" t="str">
        <f ca="1">IF($E103="","",IF($G104="",AG103,IF(AND($N104=1,AG$9&gt;$B$9),"",IF(AND($N104=1,AG$9&lt;=$B$9),LOOKUP(AG$9,$A$12:$A$111,$B$12:$B$111),IF(AND($I104=-1,AH$9=$Q103),"",IF($I104=-1,AH103,IF(AND($I104=1,AF$9=$Q103),$K104,IF($I104=1,AG103,""))))))))</f>
        <v/>
      </c>
      <c r="AH104" t="str">
        <f ca="1">IF($E103="","",IF($G104="",AH103,IF(AND($N104=1,AH$9&gt;$B$9),"",IF(AND($N104=1,AH$9&lt;=$B$9),LOOKUP(AH$9,$A$12:$A$111,$B$12:$B$111),IF(AND($I104=-1,AI$9=$Q103),"",IF($I104=-1,AI103,IF(AND($I104=1,AG$9=$Q103),$K104,IF($I104=1,AH103,""))))))))</f>
        <v/>
      </c>
      <c r="AI104" t="str">
        <f ca="1">IF($E103="","",IF($G104="",AI103,IF(AND($N104=1,AI$9&gt;$B$9),"",IF(AND($N104=1,AI$9&lt;=$B$9),LOOKUP(AI$9,$A$12:$A$111,$B$12:$B$111),IF(AND($I104=-1,AJ$9=$Q103),"",IF($I104=-1,AJ103,IF(AND($I104=1,AH$9=$Q103),$K104,IF($I104=1,AI103,""))))))))</f>
        <v/>
      </c>
      <c r="AJ104" t="str">
        <f ca="1">IF($E103="","",IF($G104="",AJ103,IF(AND($N104=1,AJ$9&gt;$B$9),"",IF(AND($N104=1,AJ$9&lt;=$B$9),LOOKUP(AJ$9,$A$12:$A$111,$B$12:$B$111),IF(AND($I104=-1,AK$9=$Q103),"",IF($I104=-1,AK103,IF(AND($I104=1,AI$9=$Q103),$K104,IF($I104=1,AJ103,""))))))))</f>
        <v/>
      </c>
      <c r="AK104" t="str">
        <f ca="1">IF($E103="","",IF($G104="",AK103,IF(AND($N104=1,AK$9&gt;$B$9),"",IF(AND($N104=1,AK$9&lt;=$B$9),LOOKUP(AK$9,$A$12:$A$111,$B$12:$B$111),IF(AND($I104=-1,AL$9=$Q103),"",IF($I104=-1,AL103,IF(AND($I104=1,AJ$9=$Q103),$K104,IF($I104=1,AK103,""))))))))</f>
        <v/>
      </c>
      <c r="AL104" t="str">
        <f ca="1">IF($E103="","",IF($G104="",AL103,IF(AND($N104=1,AL$9&gt;$B$9),"",IF(AND($N104=1,AL$9&lt;=$B$9),LOOKUP(AL$9,$A$12:$A$111,$B$12:$B$111),IF(AND($I104=-1,AM$9=$Q103),"",IF($I104=-1,AM103,IF(AND($I104=1,AK$9=$Q103),$K104,IF($I104=1,AL103,""))))))))</f>
        <v/>
      </c>
      <c r="AM104" t="str">
        <f ca="1">IF($E103="","",IF($G104="",AM103,IF(AND($N104=1,AM$9&gt;$B$9),"",IF(AND($N104=1,AM$9&lt;=$B$9),LOOKUP(AM$9,$A$12:$A$111,$B$12:$B$111),IF(AND($I104=-1,AN$9=$Q103),"",IF($I104=-1,AN103,IF(AND($I104=1,AL$9=$Q103),$K104,IF($I104=1,AM103,""))))))))</f>
        <v/>
      </c>
      <c r="AN104" t="str">
        <f ca="1">IF($E103="","",IF($G104="",AN103,IF(AND($N104=1,AN$9&gt;$B$9),"",IF(AND($N104=1,AN$9&lt;=$B$9),LOOKUP(AN$9,$A$12:$A$111,$B$12:$B$111),IF(AND($I104=-1,AO$9=$Q103),"",IF($I104=-1,AO103,IF(AND($I104=1,AM$9=$Q103),$K104,IF($I104=1,AN103,""))))))))</f>
        <v/>
      </c>
      <c r="AO104" t="str">
        <f ca="1">IF($E103="","",IF($G104="",AO103,IF(AND($N104=1,AO$9&gt;$B$9),"",IF(AND($N104=1,AO$9&lt;=$B$9),LOOKUP(AO$9,$A$12:$A$111,$B$12:$B$111),IF(AND($I104=-1,AP$9=$Q103),"",IF($I104=-1,AP103,IF(AND($I104=1,AN$9=$Q103),$K104,IF($I104=1,AO103,""))))))))</f>
        <v/>
      </c>
      <c r="AP104" t="str">
        <f ca="1">IF($E103="","",IF($G104="",AP103,IF(AND($N104=1,AP$9&gt;$B$9),"",IF(AND($N104=1,AP$9&lt;=$B$9),LOOKUP(AP$9,$A$12:$A$111,$B$12:$B$111),IF(AND($I104=-1,AQ$9=$Q103),"",IF($I104=-1,AQ103,IF(AND($I104=1,AO$9=$Q103),$K104,IF($I104=1,AP103,""))))))))</f>
        <v/>
      </c>
      <c r="AQ104" t="str">
        <f ca="1">IF($E103="","",IF($G104="",AQ103,IF(AND($N104=1,AQ$9&gt;$B$9),"",IF(AND($N104=1,AQ$9&lt;=$B$9),LOOKUP(AQ$9,$A$12:$A$111,$B$12:$B$111),IF(AND($I104=-1,AR$9=$Q103),"",IF($I104=-1,AR103,IF(AND($I104=1,AP$9=$Q103),$K104,IF($I104=1,AQ103,""))))))))</f>
        <v/>
      </c>
      <c r="AR104" t="str">
        <f ca="1">IF($E103="","",IF($G104="",AR103,IF(AND($N104=1,AR$9&gt;$B$9),"",IF(AND($N104=1,AR$9&lt;=$B$9),LOOKUP(AR$9,$A$12:$A$111,$B$12:$B$111),IF(AND($I104=-1,AS$9=$Q103),"",IF($I104=-1,AS103,IF(AND($I104=1,AQ$9=$Q103),$K104,IF($I104=1,AR103,""))))))))</f>
        <v/>
      </c>
      <c r="AS104" t="str">
        <f ca="1">IF($E103="","",IF($G104="",AS103,IF(AND($N104=1,AS$9&gt;$B$9),"",IF(AND($N104=1,AS$9&lt;=$B$9),LOOKUP(AS$9,$A$12:$A$111,$B$12:$B$111),IF(AND($I104=-1,AT$9=$Q103),"",IF($I104=-1,AT103,IF(AND($I104=1,AR$9=$Q103),$K104,IF($I104=1,AS103,""))))))))</f>
        <v/>
      </c>
      <c r="AT104" t="str">
        <f ca="1">IF($E103="","",IF($G104="",AT103,IF(AND($N104=1,AT$9&gt;$B$9),"",IF(AND($N104=1,AT$9&lt;=$B$9),LOOKUP(AT$9,$A$12:$A$111,$B$12:$B$111),IF(AND($I104=-1,AU$9=$Q103),"",IF($I104=-1,AU103,IF(AND($I104=1,AS$9=$Q103),$K104,IF($I104=1,AT103,""))))))))</f>
        <v/>
      </c>
      <c r="AU104" t="str">
        <f ca="1">IF($E103="","",IF($G104="",AU103,IF(AND($N104=1,AU$9&gt;$B$9),"",IF(AND($N104=1,AU$9&lt;=$B$9),LOOKUP(AU$9,$A$12:$A$111,$B$12:$B$111),IF(AND($I104=-1,AV$9=$Q103),"",IF($I104=-1,AV103,IF(AND($I104=1,AT$9=$Q103),$K104,IF($I104=1,AU103,""))))))))</f>
        <v/>
      </c>
      <c r="AV104" t="str">
        <f ca="1">IF($E103="","",IF($G104="",AV103,IF(AND($N104=1,AV$9&gt;$B$9),"",IF(AND($N104=1,AV$9&lt;=$B$9),LOOKUP(AV$9,$A$12:$A$111,$B$12:$B$111),IF(AND($I104=-1,AW$9=$Q103),"",IF($I104=-1,AW103,IF(AND($I104=1,AU$9=$Q103),$K104,IF($I104=1,AV103,""))))))))</f>
        <v/>
      </c>
      <c r="AW104" t="str">
        <f ca="1">IF($E103="","",IF($G104="",AW103,IF(AND($N104=1,AW$9&gt;$B$9),"",IF(AND($N104=1,AW$9&lt;=$B$9),LOOKUP(AW$9,$A$12:$A$111,$B$12:$B$111),IF(AND($I104=-1,AX$9=$Q103),"",IF($I104=-1,AX103,IF(AND($I104=1,AV$9=$Q103),$K104,IF($I104=1,AW103,""))))))))</f>
        <v/>
      </c>
      <c r="AX104" t="str">
        <f ca="1">IF($E103="","",IF($G104="",AX103,IF(AND($N104=1,AX$9&gt;$B$9),"",IF(AND($N104=1,AX$9&lt;=$B$9),LOOKUP(AX$9,$A$12:$A$111,$B$12:$B$111),IF(AND($I104=-1,AY$9=$Q103),"",IF($I104=-1,AY103,IF(AND($I104=1,AW$9=$Q103),$K104,IF($I104=1,AX103,""))))))))</f>
        <v/>
      </c>
      <c r="AY104" t="str">
        <f ca="1">IF($E103="","",IF($G104="",AY103,IF(AND($N104=1,AY$9&gt;$B$9),"",IF(AND($N104=1,AY$9&lt;=$B$9),LOOKUP(AY$9,$A$12:$A$111,$B$12:$B$111),IF(AND($I104=-1,AZ$9=$Q103),"",IF($I104=-1,AZ103,IF(AND($I104=1,AX$9=$Q103),$K104,IF($I104=1,AY103,""))))))))</f>
        <v/>
      </c>
      <c r="AZ104" t="str">
        <f ca="1">IF($E103="","",IF($G104="",AZ103,IF(AND($N104=1,AZ$9&gt;$B$9),"",IF(AND($N104=1,AZ$9&lt;=$B$9),LOOKUP(AZ$9,$A$12:$A$111,$B$12:$B$111),IF(AND($I104=-1,BA$9=$Q103),"",IF($I104=-1,BA103,IF(AND($I104=1,AY$9=$Q103),$K104,IF($I104=1,AZ103,""))))))))</f>
        <v/>
      </c>
      <c r="BA104" t="str">
        <f ca="1">IF($E103="","",IF($G104="",BA103,IF(AND($N104=1,BA$9&gt;$B$9),"",IF(AND($N104=1,BA$9&lt;=$B$9),LOOKUP(BA$9,$A$12:$A$111,$B$12:$B$111),IF(AND($I104=-1,BB$9=$Q103),"",IF($I104=-1,BB103,IF(AND($I104=1,AZ$9=$Q103),$K104,IF($I104=1,BA103,""))))))))</f>
        <v/>
      </c>
      <c r="BB104" t="str">
        <f ca="1">IF($E103="","",IF($G104="",BB103,IF(AND($N104=1,BB$9&gt;$B$9),"",IF(AND($N104=1,BB$9&lt;=$B$9),LOOKUP(BB$9,$A$12:$A$111,$B$12:$B$111),IF(AND($I104=-1,BC$9=$Q103),"",IF($I104=-1,BC103,IF(AND($I104=1,BA$9=$Q103),$K104,IF($I104=1,BB103,""))))))))</f>
        <v/>
      </c>
      <c r="BC104" t="str">
        <f ca="1">IF($E103="","",IF($G104="",BC103,IF(AND($N104=1,BC$9&gt;$B$9),"",IF(AND($N104=1,BC$9&lt;=$B$9),LOOKUP(BC$9,$A$12:$A$111,$B$12:$B$111),IF(AND($I104=-1,BD$9=$Q103),"",IF($I104=-1,BD103,IF(AND($I104=1,BB$9=$Q103),$K104,IF($I104=1,BC103,""))))))))</f>
        <v/>
      </c>
      <c r="BD104" t="str">
        <f ca="1">IF($E103="","",IF($G104="",BD103,IF(AND($N104=1,BD$9&gt;$B$9),"",IF(AND($N104=1,BD$9&lt;=$B$9),LOOKUP(BD$9,$A$12:$A$111,$B$12:$B$111),IF(AND($I104=-1,BE$9=$Q103),"",IF($I104=-1,BE103,IF(AND($I104=1,BC$9=$Q103),$K104,IF($I104=1,BD103,""))))))))</f>
        <v/>
      </c>
      <c r="BE104" t="str">
        <f ca="1">IF($E103="","",IF($G104="",BE103,IF(AND($N104=1,BE$9&gt;$B$9),"",IF(AND($N104=1,BE$9&lt;=$B$9),LOOKUP(BE$9,$A$12:$A$111,$B$12:$B$111),IF(AND($I104=-1,BF$9=$Q103),"",IF($I104=-1,BF103,IF(AND($I104=1,BD$9=$Q103),$K104,IF($I104=1,BE103,""))))))))</f>
        <v/>
      </c>
      <c r="BF104" t="str">
        <f ca="1">IF($E103="","",IF($G104="",BF103,IF(AND($N104=1,BF$9&gt;$B$9),"",IF(AND($N104=1,BF$9&lt;=$B$9),LOOKUP(BF$9,$A$12:$A$111,$B$12:$B$111),IF(AND($I104=-1,BG$9=$Q103),"",IF($I104=-1,BG103,IF(AND($I104=1,BE$9=$Q103),$K104,IF($I104=1,BF103,""))))))))</f>
        <v/>
      </c>
      <c r="BG104" t="str">
        <f ca="1">IF($E103="","",IF($G104="",BG103,IF(AND($N104=1,BG$9&gt;$B$9),"",IF(AND($N104=1,BG$9&lt;=$B$9),LOOKUP(BG$9,$A$12:$A$111,$B$12:$B$111),IF(AND($I104=-1,BH$9=$Q103),"",IF($I104=-1,BH103,IF(AND($I104=1,BF$9=$Q103),$K104,IF($I104=1,BG103,""))))))))</f>
        <v/>
      </c>
      <c r="BH104" t="str">
        <f ca="1">IF($E103="","",IF($G104="",BH103,IF(AND($N104=1,BH$9&gt;$B$9),"",IF(AND($N104=1,BH$9&lt;=$B$9),LOOKUP(BH$9,$A$12:$A$111,$B$12:$B$111),IF(AND($I104=-1,BI$9=$Q103),"",IF($I104=-1,BI103,IF(AND($I104=1,BG$9=$Q103),$K104,IF($I104=1,BH103,""))))))))</f>
        <v/>
      </c>
      <c r="BI104" t="str">
        <f ca="1">IF($E103="","",IF($G104="",BI103,IF(AND($N104=1,BI$9&gt;$B$9),"",IF(AND($N104=1,BI$9&lt;=$B$9),LOOKUP(BI$9,$A$12:$A$111,$B$12:$B$111),IF(AND($I104=-1,BJ$9=$Q103),"",IF($I104=-1,BJ103,IF(AND($I104=1,BH$9=$Q103),$K104,IF($I104=1,BI103,""))))))))</f>
        <v/>
      </c>
      <c r="BJ104" t="str">
        <f ca="1">IF($E103="","",IF($G104="",BJ103,IF(AND($N104=1,BJ$9&gt;$B$9),"",IF(AND($N104=1,BJ$9&lt;=$B$9),LOOKUP(BJ$9,$A$12:$A$111,$B$12:$B$111),IF(AND($I104=-1,BK$9=$Q103),"",IF($I104=-1,BK103,IF(AND($I104=1,BI$9=$Q103),$K104,IF($I104=1,BJ103,""))))))))</f>
        <v/>
      </c>
      <c r="BK104" t="str">
        <f ca="1">IF($E103="","",IF($G104="",BK103,IF(AND($N104=1,BK$9&gt;$B$9),"",IF(AND($N104=1,BK$9&lt;=$B$9),LOOKUP(BK$9,$A$12:$A$111,$B$12:$B$111),IF(AND($I104=-1,BL$9=$Q103),"",IF($I104=-1,BL103,IF(AND($I104=1,BJ$9=$Q103),$K104,IF($I104=1,BK103,""))))))))</f>
        <v/>
      </c>
      <c r="BL104" t="str">
        <f ca="1">IF($E103="","",IF($G104="",BL103,IF(AND($N104=1,BL$9&gt;$B$9),"",IF(AND($N104=1,BL$9&lt;=$B$9),LOOKUP(BL$9,$A$12:$A$111,$B$12:$B$111),IF(AND($I104=-1,BM$9=$Q103),"",IF($I104=-1,BM103,IF(AND($I104=1,BK$9=$Q103),$K104,IF($I104=1,BL103,""))))))))</f>
        <v/>
      </c>
      <c r="BM104" t="str">
        <f ca="1">IF($E103="","",IF($G104="",BM103,IF(AND($N104=1,BM$9&gt;$B$9),"",IF(AND($N104=1,BM$9&lt;=$B$9),LOOKUP(BM$9,$A$12:$A$111,$B$12:$B$111),IF(AND($I104=-1,BN$9=$Q103),"",IF($I104=-1,BN103,IF(AND($I104=1,BL$9=$Q103),$K104,IF($I104=1,BM103,""))))))))</f>
        <v/>
      </c>
      <c r="BN104" t="str">
        <f ca="1">IF($E103="","",IF($G104="",BN103,IF(AND($N104=1,BN$9&gt;$B$9),"",IF(AND($N104=1,BN$9&lt;=$B$9),LOOKUP(BN$9,$A$12:$A$111,$B$12:$B$111),IF(AND($I104=-1,BO$9=$Q103),"",IF($I104=-1,BO103,IF(AND($I104=1,BM$9=$Q103),$K104,IF($I104=1,BN103,""))))))))</f>
        <v/>
      </c>
      <c r="BO104" t="str">
        <f ca="1">IF($E103="","",IF($G104="",BO103,IF(AND($N104=1,BO$9&gt;$B$9),"",IF(AND($N104=1,BO$9&lt;=$B$9),LOOKUP(BO$9,$A$12:$A$111,$B$12:$B$111),IF(AND($I104=-1,BP$9=$Q103),"",IF($I104=-1,BP103,IF(AND($I104=1,BN$9=$Q103),$K104,IF($I104=1,BO103,""))))))))</f>
        <v/>
      </c>
    </row>
    <row r="105" spans="4:67" x14ac:dyDescent="0.25">
      <c r="D105" s="4">
        <v>95</v>
      </c>
      <c r="E105" s="1">
        <f t="shared" ca="1" si="7"/>
        <v>16</v>
      </c>
      <c r="G105" t="str">
        <f ca="1">IF(E104="","",IF($B$3=Refs!$B$17,RevLab!F105,IF(AND(B$3="Last",H104="Zero"),G104,IF(B$3="Last",H104,IF(B$3="2nd last","",IF(AND(B$3="Opposite",H104="Zero"),G104,IF(AND(B$3="Opposite",H104="Red"),"Black",IF(AND(B$3="Opposite",H104="Black"),"Red",IF(AND(B$3="Opposite",H104="Odd"),"Even",IF(AND(B$3="Opposite",H104="Even"),"Odd",IF(AND(B$3="Opposite",H104="High"),"Low",IF(AND(B$3="Opposite",H104="Low"),"High",IF(COUNTIF(Refs!$E$5:$I$6,B$3)=1,RevLab!B$3,"")))))))))))))</f>
        <v>Low</v>
      </c>
      <c r="H105" t="str">
        <f ca="1">IF(E105="","",IF(B$2="Red/Black",LOOKUP(E105,Refs!D:D,Refs!F:F),IF(B$2="High/Low",LOOKUP(E105,Refs!D:D,Refs!H:H),IF(B$2="Odd/Even",LOOKUP(E105,Refs!D:D,Refs!J:J),""))))</f>
        <v>Low</v>
      </c>
      <c r="I105">
        <f t="shared" ca="1" si="8"/>
        <v>1</v>
      </c>
      <c r="J105">
        <f ca="1">IF(E104="","",IF(G105="","",IF(AND(Q104&gt;1,O104+P104&gt;=$B$4),$B$4,IF(Q104=1,O104,O104+P104))))</f>
        <v>5</v>
      </c>
      <c r="K105">
        <f t="shared" ca="1" si="9"/>
        <v>5</v>
      </c>
      <c r="L105">
        <f t="shared" ca="1" si="10"/>
        <v>-111</v>
      </c>
      <c r="M105">
        <f t="shared" ca="1" si="11"/>
        <v>14</v>
      </c>
      <c r="N105">
        <f ca="1">IF(E104="","",IF(OR(AND($A$6="Yes",$M105&gt;$M104),AND($A$8="Yes",$O104+$P104&gt;=$B$4),AND($Q104&lt;=2,$I105=-1)),1,0))</f>
        <v>0</v>
      </c>
      <c r="O105">
        <f ca="1">IF(E105="","",R105)</f>
        <v>1</v>
      </c>
      <c r="P105">
        <f ca="1">IF(E105="","",MAX(R105:DM105))</f>
        <v>5</v>
      </c>
      <c r="Q105" s="2">
        <f ca="1">IF(E105="","",COUNTIF(R105:DM105,"&gt;0"))</f>
        <v>5</v>
      </c>
      <c r="R105" s="4">
        <f ca="1">IF(E104="","",IF($G105="",R104,IF($N105=1,LOOKUP(R$9,$A$12:$A$111,$B$12:$B$111),IF(AND($I105=-1,S$9=$Q104),"",IF($I105=-1,S104,IF($I105=1,R104))))))</f>
        <v>1</v>
      </c>
      <c r="S105">
        <f ca="1">IF($E104="","",IF($G105="",S104,IF(AND($N105=1,S$9&gt;$B$9),"",IF(AND($N105=1,S$9&lt;=$B$9),LOOKUP(S$9,$A$12:$A$111,$B$12:$B$111),IF(AND($I105=-1,T$9=$Q104),"",IF($I105=-1,T104,IF(AND($I105=1,R$9=$Q104),$K105,IF($I105=1,S104,""))))))))</f>
        <v>2</v>
      </c>
      <c r="T105">
        <f ca="1">IF($E104="","",IF($G105="",T104,IF(AND($N105=1,T$9&gt;$B$9),"",IF(AND($N105=1,T$9&lt;=$B$9),LOOKUP(T$9,$A$12:$A$111,$B$12:$B$111),IF(AND($I105=-1,U$9=$Q104),"",IF($I105=-1,U104,IF(AND($I105=1,S$9=$Q104),$K105,IF($I105=1,T104,""))))))))</f>
        <v>3</v>
      </c>
      <c r="U105">
        <f ca="1">IF($E104="","",IF($G105="",U104,IF(AND($N105=1,U$9&gt;$B$9),"",IF(AND($N105=1,U$9&lt;=$B$9),LOOKUP(U$9,$A$12:$A$111,$B$12:$B$111),IF(AND($I105=-1,V$9=$Q104),"",IF($I105=-1,V104,IF(AND($I105=1,T$9=$Q104),$K105,IF($I105=1,U104,""))))))))</f>
        <v>4</v>
      </c>
      <c r="V105">
        <f ca="1">IF($E104="","",IF($G105="",V104,IF(AND($N105=1,V$9&gt;$B$9),"",IF(AND($N105=1,V$9&lt;=$B$9),LOOKUP(V$9,$A$12:$A$111,$B$12:$B$111),IF(AND($I105=-1,W$9=$Q104),"",IF($I105=-1,W104,IF(AND($I105=1,U$9=$Q104),$K105,IF($I105=1,V104,""))))))))</f>
        <v>5</v>
      </c>
      <c r="W105" t="str">
        <f ca="1">IF($E104="","",IF($G105="",W104,IF(AND($N105=1,W$9&gt;$B$9),"",IF(AND($N105=1,W$9&lt;=$B$9),LOOKUP(W$9,$A$12:$A$111,$B$12:$B$111),IF(AND($I105=-1,X$9=$Q104),"",IF($I105=-1,X104,IF(AND($I105=1,V$9=$Q104),$K105,IF($I105=1,W104,""))))))))</f>
        <v/>
      </c>
      <c r="X105" t="str">
        <f ca="1">IF($E104="","",IF($G105="",X104,IF(AND($N105=1,X$9&gt;$B$9),"",IF(AND($N105=1,X$9&lt;=$B$9),LOOKUP(X$9,$A$12:$A$111,$B$12:$B$111),IF(AND($I105=-1,Y$9=$Q104),"",IF($I105=-1,Y104,IF(AND($I105=1,W$9=$Q104),$K105,IF($I105=1,X104,""))))))))</f>
        <v/>
      </c>
      <c r="Y105" t="str">
        <f ca="1">IF($E104="","",IF($G105="",Y104,IF(AND($N105=1,Y$9&gt;$B$9),"",IF(AND($N105=1,Y$9&lt;=$B$9),LOOKUP(Y$9,$A$12:$A$111,$B$12:$B$111),IF(AND($I105=-1,Z$9=$Q104),"",IF($I105=-1,Z104,IF(AND($I105=1,X$9=$Q104),$K105,IF($I105=1,Y104,""))))))))</f>
        <v/>
      </c>
      <c r="Z105" t="str">
        <f ca="1">IF($E104="","",IF($G105="",Z104,IF(AND($N105=1,Z$9&gt;$B$9),"",IF(AND($N105=1,Z$9&lt;=$B$9),LOOKUP(Z$9,$A$12:$A$111,$B$12:$B$111),IF(AND($I105=-1,AA$9=$Q104),"",IF($I105=-1,AA104,IF(AND($I105=1,Y$9=$Q104),$K105,IF($I105=1,Z104,""))))))))</f>
        <v/>
      </c>
      <c r="AA105" t="str">
        <f ca="1">IF($E104="","",IF($G105="",AA104,IF(AND($N105=1,AA$9&gt;$B$9),"",IF(AND($N105=1,AA$9&lt;=$B$9),LOOKUP(AA$9,$A$12:$A$111,$B$12:$B$111),IF(AND($I105=-1,AB$9=$Q104),"",IF($I105=-1,AB104,IF(AND($I105=1,Z$9=$Q104),$K105,IF($I105=1,AA104,""))))))))</f>
        <v/>
      </c>
      <c r="AB105" t="str">
        <f ca="1">IF($E104="","",IF($G105="",AB104,IF(AND($N105=1,AB$9&gt;$B$9),"",IF(AND($N105=1,AB$9&lt;=$B$9),LOOKUP(AB$9,$A$12:$A$111,$B$12:$B$111),IF(AND($I105=-1,AC$9=$Q104),"",IF($I105=-1,AC104,IF(AND($I105=1,AA$9=$Q104),$K105,IF($I105=1,AB104,""))))))))</f>
        <v/>
      </c>
      <c r="AC105" t="str">
        <f ca="1">IF($E104="","",IF($G105="",AC104,IF(AND($N105=1,AC$9&gt;$B$9),"",IF(AND($N105=1,AC$9&lt;=$B$9),LOOKUP(AC$9,$A$12:$A$111,$B$12:$B$111),IF(AND($I105=-1,AD$9=$Q104),"",IF($I105=-1,AD104,IF(AND($I105=1,AB$9=$Q104),$K105,IF($I105=1,AC104,""))))))))</f>
        <v/>
      </c>
      <c r="AD105" t="str">
        <f ca="1">IF($E104="","",IF($G105="",AD104,IF(AND($N105=1,AD$9&gt;$B$9),"",IF(AND($N105=1,AD$9&lt;=$B$9),LOOKUP(AD$9,$A$12:$A$111,$B$12:$B$111),IF(AND($I105=-1,AE$9=$Q104),"",IF($I105=-1,AE104,IF(AND($I105=1,AC$9=$Q104),$K105,IF($I105=1,AD104,""))))))))</f>
        <v/>
      </c>
      <c r="AE105" t="str">
        <f ca="1">IF($E104="","",IF($G105="",AE104,IF(AND($N105=1,AE$9&gt;$B$9),"",IF(AND($N105=1,AE$9&lt;=$B$9),LOOKUP(AE$9,$A$12:$A$111,$B$12:$B$111),IF(AND($I105=-1,AF$9=$Q104),"",IF($I105=-1,AF104,IF(AND($I105=1,AD$9=$Q104),$K105,IF($I105=1,AE104,""))))))))</f>
        <v/>
      </c>
      <c r="AF105" t="str">
        <f ca="1">IF($E104="","",IF($G105="",AF104,IF(AND($N105=1,AF$9&gt;$B$9),"",IF(AND($N105=1,AF$9&lt;=$B$9),LOOKUP(AF$9,$A$12:$A$111,$B$12:$B$111),IF(AND($I105=-1,AG$9=$Q104),"",IF($I105=-1,AG104,IF(AND($I105=1,AE$9=$Q104),$K105,IF($I105=1,AF104,""))))))))</f>
        <v/>
      </c>
      <c r="AG105" t="str">
        <f ca="1">IF($E104="","",IF($G105="",AG104,IF(AND($N105=1,AG$9&gt;$B$9),"",IF(AND($N105=1,AG$9&lt;=$B$9),LOOKUP(AG$9,$A$12:$A$111,$B$12:$B$111),IF(AND($I105=-1,AH$9=$Q104),"",IF($I105=-1,AH104,IF(AND($I105=1,AF$9=$Q104),$K105,IF($I105=1,AG104,""))))))))</f>
        <v/>
      </c>
      <c r="AH105" t="str">
        <f ca="1">IF($E104="","",IF($G105="",AH104,IF(AND($N105=1,AH$9&gt;$B$9),"",IF(AND($N105=1,AH$9&lt;=$B$9),LOOKUP(AH$9,$A$12:$A$111,$B$12:$B$111),IF(AND($I105=-1,AI$9=$Q104),"",IF($I105=-1,AI104,IF(AND($I105=1,AG$9=$Q104),$K105,IF($I105=1,AH104,""))))))))</f>
        <v/>
      </c>
      <c r="AI105" t="str">
        <f ca="1">IF($E104="","",IF($G105="",AI104,IF(AND($N105=1,AI$9&gt;$B$9),"",IF(AND($N105=1,AI$9&lt;=$B$9),LOOKUP(AI$9,$A$12:$A$111,$B$12:$B$111),IF(AND($I105=-1,AJ$9=$Q104),"",IF($I105=-1,AJ104,IF(AND($I105=1,AH$9=$Q104),$K105,IF($I105=1,AI104,""))))))))</f>
        <v/>
      </c>
      <c r="AJ105" t="str">
        <f ca="1">IF($E104="","",IF($G105="",AJ104,IF(AND($N105=1,AJ$9&gt;$B$9),"",IF(AND($N105=1,AJ$9&lt;=$B$9),LOOKUP(AJ$9,$A$12:$A$111,$B$12:$B$111),IF(AND($I105=-1,AK$9=$Q104),"",IF($I105=-1,AK104,IF(AND($I105=1,AI$9=$Q104),$K105,IF($I105=1,AJ104,""))))))))</f>
        <v/>
      </c>
      <c r="AK105" t="str">
        <f ca="1">IF($E104="","",IF($G105="",AK104,IF(AND($N105=1,AK$9&gt;$B$9),"",IF(AND($N105=1,AK$9&lt;=$B$9),LOOKUP(AK$9,$A$12:$A$111,$B$12:$B$111),IF(AND($I105=-1,AL$9=$Q104),"",IF($I105=-1,AL104,IF(AND($I105=1,AJ$9=$Q104),$K105,IF($I105=1,AK104,""))))))))</f>
        <v/>
      </c>
      <c r="AL105" t="str">
        <f ca="1">IF($E104="","",IF($G105="",AL104,IF(AND($N105=1,AL$9&gt;$B$9),"",IF(AND($N105=1,AL$9&lt;=$B$9),LOOKUP(AL$9,$A$12:$A$111,$B$12:$B$111),IF(AND($I105=-1,AM$9=$Q104),"",IF($I105=-1,AM104,IF(AND($I105=1,AK$9=$Q104),$K105,IF($I105=1,AL104,""))))))))</f>
        <v/>
      </c>
      <c r="AM105" t="str">
        <f ca="1">IF($E104="","",IF($G105="",AM104,IF(AND($N105=1,AM$9&gt;$B$9),"",IF(AND($N105=1,AM$9&lt;=$B$9),LOOKUP(AM$9,$A$12:$A$111,$B$12:$B$111),IF(AND($I105=-1,AN$9=$Q104),"",IF($I105=-1,AN104,IF(AND($I105=1,AL$9=$Q104),$K105,IF($I105=1,AM104,""))))))))</f>
        <v/>
      </c>
      <c r="AN105" t="str">
        <f ca="1">IF($E104="","",IF($G105="",AN104,IF(AND($N105=1,AN$9&gt;$B$9),"",IF(AND($N105=1,AN$9&lt;=$B$9),LOOKUP(AN$9,$A$12:$A$111,$B$12:$B$111),IF(AND($I105=-1,AO$9=$Q104),"",IF($I105=-1,AO104,IF(AND($I105=1,AM$9=$Q104),$K105,IF($I105=1,AN104,""))))))))</f>
        <v/>
      </c>
      <c r="AO105" t="str">
        <f ca="1">IF($E104="","",IF($G105="",AO104,IF(AND($N105=1,AO$9&gt;$B$9),"",IF(AND($N105=1,AO$9&lt;=$B$9),LOOKUP(AO$9,$A$12:$A$111,$B$12:$B$111),IF(AND($I105=-1,AP$9=$Q104),"",IF($I105=-1,AP104,IF(AND($I105=1,AN$9=$Q104),$K105,IF($I105=1,AO104,""))))))))</f>
        <v/>
      </c>
      <c r="AP105" t="str">
        <f ca="1">IF($E104="","",IF($G105="",AP104,IF(AND($N105=1,AP$9&gt;$B$9),"",IF(AND($N105=1,AP$9&lt;=$B$9),LOOKUP(AP$9,$A$12:$A$111,$B$12:$B$111),IF(AND($I105=-1,AQ$9=$Q104),"",IF($I105=-1,AQ104,IF(AND($I105=1,AO$9=$Q104),$K105,IF($I105=1,AP104,""))))))))</f>
        <v/>
      </c>
      <c r="AQ105" t="str">
        <f ca="1">IF($E104="","",IF($G105="",AQ104,IF(AND($N105=1,AQ$9&gt;$B$9),"",IF(AND($N105=1,AQ$9&lt;=$B$9),LOOKUP(AQ$9,$A$12:$A$111,$B$12:$B$111),IF(AND($I105=-1,AR$9=$Q104),"",IF($I105=-1,AR104,IF(AND($I105=1,AP$9=$Q104),$K105,IF($I105=1,AQ104,""))))))))</f>
        <v/>
      </c>
      <c r="AR105" t="str">
        <f ca="1">IF($E104="","",IF($G105="",AR104,IF(AND($N105=1,AR$9&gt;$B$9),"",IF(AND($N105=1,AR$9&lt;=$B$9),LOOKUP(AR$9,$A$12:$A$111,$B$12:$B$111),IF(AND($I105=-1,AS$9=$Q104),"",IF($I105=-1,AS104,IF(AND($I105=1,AQ$9=$Q104),$K105,IF($I105=1,AR104,""))))))))</f>
        <v/>
      </c>
      <c r="AS105" t="str">
        <f ca="1">IF($E104="","",IF($G105="",AS104,IF(AND($N105=1,AS$9&gt;$B$9),"",IF(AND($N105=1,AS$9&lt;=$B$9),LOOKUP(AS$9,$A$12:$A$111,$B$12:$B$111),IF(AND($I105=-1,AT$9=$Q104),"",IF($I105=-1,AT104,IF(AND($I105=1,AR$9=$Q104),$K105,IF($I105=1,AS104,""))))))))</f>
        <v/>
      </c>
      <c r="AT105" t="str">
        <f ca="1">IF($E104="","",IF($G105="",AT104,IF(AND($N105=1,AT$9&gt;$B$9),"",IF(AND($N105=1,AT$9&lt;=$B$9),LOOKUP(AT$9,$A$12:$A$111,$B$12:$B$111),IF(AND($I105=-1,AU$9=$Q104),"",IF($I105=-1,AU104,IF(AND($I105=1,AS$9=$Q104),$K105,IF($I105=1,AT104,""))))))))</f>
        <v/>
      </c>
      <c r="AU105" t="str">
        <f ca="1">IF($E104="","",IF($G105="",AU104,IF(AND($N105=1,AU$9&gt;$B$9),"",IF(AND($N105=1,AU$9&lt;=$B$9),LOOKUP(AU$9,$A$12:$A$111,$B$12:$B$111),IF(AND($I105=-1,AV$9=$Q104),"",IF($I105=-1,AV104,IF(AND($I105=1,AT$9=$Q104),$K105,IF($I105=1,AU104,""))))))))</f>
        <v/>
      </c>
      <c r="AV105" t="str">
        <f ca="1">IF($E104="","",IF($G105="",AV104,IF(AND($N105=1,AV$9&gt;$B$9),"",IF(AND($N105=1,AV$9&lt;=$B$9),LOOKUP(AV$9,$A$12:$A$111,$B$12:$B$111),IF(AND($I105=-1,AW$9=$Q104),"",IF($I105=-1,AW104,IF(AND($I105=1,AU$9=$Q104),$K105,IF($I105=1,AV104,""))))))))</f>
        <v/>
      </c>
      <c r="AW105" t="str">
        <f ca="1">IF($E104="","",IF($G105="",AW104,IF(AND($N105=1,AW$9&gt;$B$9),"",IF(AND($N105=1,AW$9&lt;=$B$9),LOOKUP(AW$9,$A$12:$A$111,$B$12:$B$111),IF(AND($I105=-1,AX$9=$Q104),"",IF($I105=-1,AX104,IF(AND($I105=1,AV$9=$Q104),$K105,IF($I105=1,AW104,""))))))))</f>
        <v/>
      </c>
      <c r="AX105" t="str">
        <f ca="1">IF($E104="","",IF($G105="",AX104,IF(AND($N105=1,AX$9&gt;$B$9),"",IF(AND($N105=1,AX$9&lt;=$B$9),LOOKUP(AX$9,$A$12:$A$111,$B$12:$B$111),IF(AND($I105=-1,AY$9=$Q104),"",IF($I105=-1,AY104,IF(AND($I105=1,AW$9=$Q104),$K105,IF($I105=1,AX104,""))))))))</f>
        <v/>
      </c>
      <c r="AY105" t="str">
        <f ca="1">IF($E104="","",IF($G105="",AY104,IF(AND($N105=1,AY$9&gt;$B$9),"",IF(AND($N105=1,AY$9&lt;=$B$9),LOOKUP(AY$9,$A$12:$A$111,$B$12:$B$111),IF(AND($I105=-1,AZ$9=$Q104),"",IF($I105=-1,AZ104,IF(AND($I105=1,AX$9=$Q104),$K105,IF($I105=1,AY104,""))))))))</f>
        <v/>
      </c>
      <c r="AZ105" t="str">
        <f ca="1">IF($E104="","",IF($G105="",AZ104,IF(AND($N105=1,AZ$9&gt;$B$9),"",IF(AND($N105=1,AZ$9&lt;=$B$9),LOOKUP(AZ$9,$A$12:$A$111,$B$12:$B$111),IF(AND($I105=-1,BA$9=$Q104),"",IF($I105=-1,BA104,IF(AND($I105=1,AY$9=$Q104),$K105,IF($I105=1,AZ104,""))))))))</f>
        <v/>
      </c>
      <c r="BA105" t="str">
        <f ca="1">IF($E104="","",IF($G105="",BA104,IF(AND($N105=1,BA$9&gt;$B$9),"",IF(AND($N105=1,BA$9&lt;=$B$9),LOOKUP(BA$9,$A$12:$A$111,$B$12:$B$111),IF(AND($I105=-1,BB$9=$Q104),"",IF($I105=-1,BB104,IF(AND($I105=1,AZ$9=$Q104),$K105,IF($I105=1,BA104,""))))))))</f>
        <v/>
      </c>
      <c r="BB105" t="str">
        <f ca="1">IF($E104="","",IF($G105="",BB104,IF(AND($N105=1,BB$9&gt;$B$9),"",IF(AND($N105=1,BB$9&lt;=$B$9),LOOKUP(BB$9,$A$12:$A$111,$B$12:$B$111),IF(AND($I105=-1,BC$9=$Q104),"",IF($I105=-1,BC104,IF(AND($I105=1,BA$9=$Q104),$K105,IF($I105=1,BB104,""))))))))</f>
        <v/>
      </c>
      <c r="BC105" t="str">
        <f ca="1">IF($E104="","",IF($G105="",BC104,IF(AND($N105=1,BC$9&gt;$B$9),"",IF(AND($N105=1,BC$9&lt;=$B$9),LOOKUP(BC$9,$A$12:$A$111,$B$12:$B$111),IF(AND($I105=-1,BD$9=$Q104),"",IF($I105=-1,BD104,IF(AND($I105=1,BB$9=$Q104),$K105,IF($I105=1,BC104,""))))))))</f>
        <v/>
      </c>
      <c r="BD105" t="str">
        <f ca="1">IF($E104="","",IF($G105="",BD104,IF(AND($N105=1,BD$9&gt;$B$9),"",IF(AND($N105=1,BD$9&lt;=$B$9),LOOKUP(BD$9,$A$12:$A$111,$B$12:$B$111),IF(AND($I105=-1,BE$9=$Q104),"",IF($I105=-1,BE104,IF(AND($I105=1,BC$9=$Q104),$K105,IF($I105=1,BD104,""))))))))</f>
        <v/>
      </c>
      <c r="BE105" t="str">
        <f ca="1">IF($E104="","",IF($G105="",BE104,IF(AND($N105=1,BE$9&gt;$B$9),"",IF(AND($N105=1,BE$9&lt;=$B$9),LOOKUP(BE$9,$A$12:$A$111,$B$12:$B$111),IF(AND($I105=-1,BF$9=$Q104),"",IF($I105=-1,BF104,IF(AND($I105=1,BD$9=$Q104),$K105,IF($I105=1,BE104,""))))))))</f>
        <v/>
      </c>
      <c r="BF105" t="str">
        <f ca="1">IF($E104="","",IF($G105="",BF104,IF(AND($N105=1,BF$9&gt;$B$9),"",IF(AND($N105=1,BF$9&lt;=$B$9),LOOKUP(BF$9,$A$12:$A$111,$B$12:$B$111),IF(AND($I105=-1,BG$9=$Q104),"",IF($I105=-1,BG104,IF(AND($I105=1,BE$9=$Q104),$K105,IF($I105=1,BF104,""))))))))</f>
        <v/>
      </c>
      <c r="BG105" t="str">
        <f ca="1">IF($E104="","",IF($G105="",BG104,IF(AND($N105=1,BG$9&gt;$B$9),"",IF(AND($N105=1,BG$9&lt;=$B$9),LOOKUP(BG$9,$A$12:$A$111,$B$12:$B$111),IF(AND($I105=-1,BH$9=$Q104),"",IF($I105=-1,BH104,IF(AND($I105=1,BF$9=$Q104),$K105,IF($I105=1,BG104,""))))))))</f>
        <v/>
      </c>
      <c r="BH105" t="str">
        <f ca="1">IF($E104="","",IF($G105="",BH104,IF(AND($N105=1,BH$9&gt;$B$9),"",IF(AND($N105=1,BH$9&lt;=$B$9),LOOKUP(BH$9,$A$12:$A$111,$B$12:$B$111),IF(AND($I105=-1,BI$9=$Q104),"",IF($I105=-1,BI104,IF(AND($I105=1,BG$9=$Q104),$K105,IF($I105=1,BH104,""))))))))</f>
        <v/>
      </c>
      <c r="BI105" t="str">
        <f ca="1">IF($E104="","",IF($G105="",BI104,IF(AND($N105=1,BI$9&gt;$B$9),"",IF(AND($N105=1,BI$9&lt;=$B$9),LOOKUP(BI$9,$A$12:$A$111,$B$12:$B$111),IF(AND($I105=-1,BJ$9=$Q104),"",IF($I105=-1,BJ104,IF(AND($I105=1,BH$9=$Q104),$K105,IF($I105=1,BI104,""))))))))</f>
        <v/>
      </c>
      <c r="BJ105" t="str">
        <f ca="1">IF($E104="","",IF($G105="",BJ104,IF(AND($N105=1,BJ$9&gt;$B$9),"",IF(AND($N105=1,BJ$9&lt;=$B$9),LOOKUP(BJ$9,$A$12:$A$111,$B$12:$B$111),IF(AND($I105=-1,BK$9=$Q104),"",IF($I105=-1,BK104,IF(AND($I105=1,BI$9=$Q104),$K105,IF($I105=1,BJ104,""))))))))</f>
        <v/>
      </c>
      <c r="BK105" t="str">
        <f ca="1">IF($E104="","",IF($G105="",BK104,IF(AND($N105=1,BK$9&gt;$B$9),"",IF(AND($N105=1,BK$9&lt;=$B$9),LOOKUP(BK$9,$A$12:$A$111,$B$12:$B$111),IF(AND($I105=-1,BL$9=$Q104),"",IF($I105=-1,BL104,IF(AND($I105=1,BJ$9=$Q104),$K105,IF($I105=1,BK104,""))))))))</f>
        <v/>
      </c>
      <c r="BL105" t="str">
        <f ca="1">IF($E104="","",IF($G105="",BL104,IF(AND($N105=1,BL$9&gt;$B$9),"",IF(AND($N105=1,BL$9&lt;=$B$9),LOOKUP(BL$9,$A$12:$A$111,$B$12:$B$111),IF(AND($I105=-1,BM$9=$Q104),"",IF($I105=-1,BM104,IF(AND($I105=1,BK$9=$Q104),$K105,IF($I105=1,BL104,""))))))))</f>
        <v/>
      </c>
      <c r="BM105" t="str">
        <f ca="1">IF($E104="","",IF($G105="",BM104,IF(AND($N105=1,BM$9&gt;$B$9),"",IF(AND($N105=1,BM$9&lt;=$B$9),LOOKUP(BM$9,$A$12:$A$111,$B$12:$B$111),IF(AND($I105=-1,BN$9=$Q104),"",IF($I105=-1,BN104,IF(AND($I105=1,BL$9=$Q104),$K105,IF($I105=1,BM104,""))))))))</f>
        <v/>
      </c>
      <c r="BN105" t="str">
        <f ca="1">IF($E104="","",IF($G105="",BN104,IF(AND($N105=1,BN$9&gt;$B$9),"",IF(AND($N105=1,BN$9&lt;=$B$9),LOOKUP(BN$9,$A$12:$A$111,$B$12:$B$111),IF(AND($I105=-1,BO$9=$Q104),"",IF($I105=-1,BO104,IF(AND($I105=1,BM$9=$Q104),$K105,IF($I105=1,BN104,""))))))))</f>
        <v/>
      </c>
      <c r="BO105" t="str">
        <f ca="1">IF($E104="","",IF($G105="",BO104,IF(AND($N105=1,BO$9&gt;$B$9),"",IF(AND($N105=1,BO$9&lt;=$B$9),LOOKUP(BO$9,$A$12:$A$111,$B$12:$B$111),IF(AND($I105=-1,BP$9=$Q104),"",IF($I105=-1,BP104,IF(AND($I105=1,BN$9=$Q104),$K105,IF($I105=1,BO104,""))))))))</f>
        <v/>
      </c>
    </row>
    <row r="106" spans="4:67" x14ac:dyDescent="0.25">
      <c r="D106" s="4">
        <v>96</v>
      </c>
      <c r="E106" s="1">
        <f t="shared" ca="1" si="7"/>
        <v>19</v>
      </c>
      <c r="G106" t="str">
        <f ca="1">IF(E105="","",IF($B$3=Refs!$B$17,RevLab!F106,IF(AND(B$3="Last",H105="Zero"),G105,IF(B$3="Last",H105,IF(B$3="2nd last","",IF(AND(B$3="Opposite",H105="Zero"),G105,IF(AND(B$3="Opposite",H105="Red"),"Black",IF(AND(B$3="Opposite",H105="Black"),"Red",IF(AND(B$3="Opposite",H105="Odd"),"Even",IF(AND(B$3="Opposite",H105="Even"),"Odd",IF(AND(B$3="Opposite",H105="High"),"Low",IF(AND(B$3="Opposite",H105="Low"),"High",IF(COUNTIF(Refs!$E$5:$I$6,B$3)=1,RevLab!B$3,"")))))))))))))</f>
        <v>Low</v>
      </c>
      <c r="H106" t="str">
        <f ca="1">IF(E106="","",IF(B$2="Red/Black",LOOKUP(E106,Refs!D:D,Refs!F:F),IF(B$2="High/Low",LOOKUP(E106,Refs!D:D,Refs!H:H),IF(B$2="Odd/Even",LOOKUP(E106,Refs!D:D,Refs!J:J),""))))</f>
        <v>High</v>
      </c>
      <c r="I106">
        <f t="shared" ca="1" si="8"/>
        <v>-1</v>
      </c>
      <c r="J106">
        <f ca="1">IF(E105="","",IF(G106="","",IF(AND(Q105&gt;1,O105+P105&gt;=$B$4),$B$4,IF(Q105=1,O105,O105+P105))))</f>
        <v>6</v>
      </c>
      <c r="K106">
        <f t="shared" ca="1" si="9"/>
        <v>-6</v>
      </c>
      <c r="L106">
        <f t="shared" ca="1" si="10"/>
        <v>-117</v>
      </c>
      <c r="M106">
        <f t="shared" ca="1" si="11"/>
        <v>14</v>
      </c>
      <c r="N106">
        <f ca="1">IF(E105="","",IF(OR(AND($A$6="Yes",$M106&gt;$M105),AND($A$8="Yes",$O105+$P105&gt;=$B$4),AND($Q105&lt;=2,$I106=-1)),1,0))</f>
        <v>0</v>
      </c>
      <c r="O106">
        <f ca="1">IF(E106="","",R106)</f>
        <v>2</v>
      </c>
      <c r="P106">
        <f ca="1">IF(E106="","",MAX(R106:DM106))</f>
        <v>4</v>
      </c>
      <c r="Q106" s="2">
        <f ca="1">IF(E106="","",COUNTIF(R106:DM106,"&gt;0"))</f>
        <v>3</v>
      </c>
      <c r="R106" s="4">
        <f ca="1">IF(E105="","",IF($G106="",R105,IF($N106=1,LOOKUP(R$9,$A$12:$A$111,$B$12:$B$111),IF(AND($I106=-1,S$9=$Q105),"",IF($I106=-1,S105,IF($I106=1,R105))))))</f>
        <v>2</v>
      </c>
      <c r="S106">
        <f ca="1">IF($E105="","",IF($G106="",S105,IF(AND($N106=1,S$9&gt;$B$9),"",IF(AND($N106=1,S$9&lt;=$B$9),LOOKUP(S$9,$A$12:$A$111,$B$12:$B$111),IF(AND($I106=-1,T$9=$Q105),"",IF($I106=-1,T105,IF(AND($I106=1,R$9=$Q105),$K106,IF($I106=1,S105,""))))))))</f>
        <v>3</v>
      </c>
      <c r="T106">
        <f ca="1">IF($E105="","",IF($G106="",T105,IF(AND($N106=1,T$9&gt;$B$9),"",IF(AND($N106=1,T$9&lt;=$B$9),LOOKUP(T$9,$A$12:$A$111,$B$12:$B$111),IF(AND($I106=-1,U$9=$Q105),"",IF($I106=-1,U105,IF(AND($I106=1,S$9=$Q105),$K106,IF($I106=1,T105,""))))))))</f>
        <v>4</v>
      </c>
      <c r="U106" t="str">
        <f ca="1">IF($E105="","",IF($G106="",U105,IF(AND($N106=1,U$9&gt;$B$9),"",IF(AND($N106=1,U$9&lt;=$B$9),LOOKUP(U$9,$A$12:$A$111,$B$12:$B$111),IF(AND($I106=-1,V$9=$Q105),"",IF($I106=-1,V105,IF(AND($I106=1,T$9=$Q105),$K106,IF($I106=1,U105,""))))))))</f>
        <v/>
      </c>
      <c r="V106" t="str">
        <f ca="1">IF($E105="","",IF($G106="",V105,IF(AND($N106=1,V$9&gt;$B$9),"",IF(AND($N106=1,V$9&lt;=$B$9),LOOKUP(V$9,$A$12:$A$111,$B$12:$B$111),IF(AND($I106=-1,W$9=$Q105),"",IF($I106=-1,W105,IF(AND($I106=1,U$9=$Q105),$K106,IF($I106=1,V105,""))))))))</f>
        <v/>
      </c>
      <c r="W106" t="str">
        <f ca="1">IF($E105="","",IF($G106="",W105,IF(AND($N106=1,W$9&gt;$B$9),"",IF(AND($N106=1,W$9&lt;=$B$9),LOOKUP(W$9,$A$12:$A$111,$B$12:$B$111),IF(AND($I106=-1,X$9=$Q105),"",IF($I106=-1,X105,IF(AND($I106=1,V$9=$Q105),$K106,IF($I106=1,W105,""))))))))</f>
        <v/>
      </c>
      <c r="X106" t="str">
        <f ca="1">IF($E105="","",IF($G106="",X105,IF(AND($N106=1,X$9&gt;$B$9),"",IF(AND($N106=1,X$9&lt;=$B$9),LOOKUP(X$9,$A$12:$A$111,$B$12:$B$111),IF(AND($I106=-1,Y$9=$Q105),"",IF($I106=-1,Y105,IF(AND($I106=1,W$9=$Q105),$K106,IF($I106=1,X105,""))))))))</f>
        <v/>
      </c>
      <c r="Y106" t="str">
        <f ca="1">IF($E105="","",IF($G106="",Y105,IF(AND($N106=1,Y$9&gt;$B$9),"",IF(AND($N106=1,Y$9&lt;=$B$9),LOOKUP(Y$9,$A$12:$A$111,$B$12:$B$111),IF(AND($I106=-1,Z$9=$Q105),"",IF($I106=-1,Z105,IF(AND($I106=1,X$9=$Q105),$K106,IF($I106=1,Y105,""))))))))</f>
        <v/>
      </c>
      <c r="Z106" t="str">
        <f ca="1">IF($E105="","",IF($G106="",Z105,IF(AND($N106=1,Z$9&gt;$B$9),"",IF(AND($N106=1,Z$9&lt;=$B$9),LOOKUP(Z$9,$A$12:$A$111,$B$12:$B$111),IF(AND($I106=-1,AA$9=$Q105),"",IF($I106=-1,AA105,IF(AND($I106=1,Y$9=$Q105),$K106,IF($I106=1,Z105,""))))))))</f>
        <v/>
      </c>
      <c r="AA106" t="str">
        <f ca="1">IF($E105="","",IF($G106="",AA105,IF(AND($N106=1,AA$9&gt;$B$9),"",IF(AND($N106=1,AA$9&lt;=$B$9),LOOKUP(AA$9,$A$12:$A$111,$B$12:$B$111),IF(AND($I106=-1,AB$9=$Q105),"",IF($I106=-1,AB105,IF(AND($I106=1,Z$9=$Q105),$K106,IF($I106=1,AA105,""))))))))</f>
        <v/>
      </c>
      <c r="AB106" t="str">
        <f ca="1">IF($E105="","",IF($G106="",AB105,IF(AND($N106=1,AB$9&gt;$B$9),"",IF(AND($N106=1,AB$9&lt;=$B$9),LOOKUP(AB$9,$A$12:$A$111,$B$12:$B$111),IF(AND($I106=-1,AC$9=$Q105),"",IF($I106=-1,AC105,IF(AND($I106=1,AA$9=$Q105),$K106,IF($I106=1,AB105,""))))))))</f>
        <v/>
      </c>
      <c r="AC106" t="str">
        <f ca="1">IF($E105="","",IF($G106="",AC105,IF(AND($N106=1,AC$9&gt;$B$9),"",IF(AND($N106=1,AC$9&lt;=$B$9),LOOKUP(AC$9,$A$12:$A$111,$B$12:$B$111),IF(AND($I106=-1,AD$9=$Q105),"",IF($I106=-1,AD105,IF(AND($I106=1,AB$9=$Q105),$K106,IF($I106=1,AC105,""))))))))</f>
        <v/>
      </c>
      <c r="AD106" t="str">
        <f ca="1">IF($E105="","",IF($G106="",AD105,IF(AND($N106=1,AD$9&gt;$B$9),"",IF(AND($N106=1,AD$9&lt;=$B$9),LOOKUP(AD$9,$A$12:$A$111,$B$12:$B$111),IF(AND($I106=-1,AE$9=$Q105),"",IF($I106=-1,AE105,IF(AND($I106=1,AC$9=$Q105),$K106,IF($I106=1,AD105,""))))))))</f>
        <v/>
      </c>
      <c r="AE106" t="str">
        <f ca="1">IF($E105="","",IF($G106="",AE105,IF(AND($N106=1,AE$9&gt;$B$9),"",IF(AND($N106=1,AE$9&lt;=$B$9),LOOKUP(AE$9,$A$12:$A$111,$B$12:$B$111),IF(AND($I106=-1,AF$9=$Q105),"",IF($I106=-1,AF105,IF(AND($I106=1,AD$9=$Q105),$K106,IF($I106=1,AE105,""))))))))</f>
        <v/>
      </c>
      <c r="AF106" t="str">
        <f ca="1">IF($E105="","",IF($G106="",AF105,IF(AND($N106=1,AF$9&gt;$B$9),"",IF(AND($N106=1,AF$9&lt;=$B$9),LOOKUP(AF$9,$A$12:$A$111,$B$12:$B$111),IF(AND($I106=-1,AG$9=$Q105),"",IF($I106=-1,AG105,IF(AND($I106=1,AE$9=$Q105),$K106,IF($I106=1,AF105,""))))))))</f>
        <v/>
      </c>
      <c r="AG106" t="str">
        <f ca="1">IF($E105="","",IF($G106="",AG105,IF(AND($N106=1,AG$9&gt;$B$9),"",IF(AND($N106=1,AG$9&lt;=$B$9),LOOKUP(AG$9,$A$12:$A$111,$B$12:$B$111),IF(AND($I106=-1,AH$9=$Q105),"",IF($I106=-1,AH105,IF(AND($I106=1,AF$9=$Q105),$K106,IF($I106=1,AG105,""))))))))</f>
        <v/>
      </c>
      <c r="AH106" t="str">
        <f ca="1">IF($E105="","",IF($G106="",AH105,IF(AND($N106=1,AH$9&gt;$B$9),"",IF(AND($N106=1,AH$9&lt;=$B$9),LOOKUP(AH$9,$A$12:$A$111,$B$12:$B$111),IF(AND($I106=-1,AI$9=$Q105),"",IF($I106=-1,AI105,IF(AND($I106=1,AG$9=$Q105),$K106,IF($I106=1,AH105,""))))))))</f>
        <v/>
      </c>
      <c r="AI106" t="str">
        <f ca="1">IF($E105="","",IF($G106="",AI105,IF(AND($N106=1,AI$9&gt;$B$9),"",IF(AND($N106=1,AI$9&lt;=$B$9),LOOKUP(AI$9,$A$12:$A$111,$B$12:$B$111),IF(AND($I106=-1,AJ$9=$Q105),"",IF($I106=-1,AJ105,IF(AND($I106=1,AH$9=$Q105),$K106,IF($I106=1,AI105,""))))))))</f>
        <v/>
      </c>
      <c r="AJ106" t="str">
        <f ca="1">IF($E105="","",IF($G106="",AJ105,IF(AND($N106=1,AJ$9&gt;$B$9),"",IF(AND($N106=1,AJ$9&lt;=$B$9),LOOKUP(AJ$9,$A$12:$A$111,$B$12:$B$111),IF(AND($I106=-1,AK$9=$Q105),"",IF($I106=-1,AK105,IF(AND($I106=1,AI$9=$Q105),$K106,IF($I106=1,AJ105,""))))))))</f>
        <v/>
      </c>
      <c r="AK106" t="str">
        <f ca="1">IF($E105="","",IF($G106="",AK105,IF(AND($N106=1,AK$9&gt;$B$9),"",IF(AND($N106=1,AK$9&lt;=$B$9),LOOKUP(AK$9,$A$12:$A$111,$B$12:$B$111),IF(AND($I106=-1,AL$9=$Q105),"",IF($I106=-1,AL105,IF(AND($I106=1,AJ$9=$Q105),$K106,IF($I106=1,AK105,""))))))))</f>
        <v/>
      </c>
      <c r="AL106" t="str">
        <f ca="1">IF($E105="","",IF($G106="",AL105,IF(AND($N106=1,AL$9&gt;$B$9),"",IF(AND($N106=1,AL$9&lt;=$B$9),LOOKUP(AL$9,$A$12:$A$111,$B$12:$B$111),IF(AND($I106=-1,AM$9=$Q105),"",IF($I106=-1,AM105,IF(AND($I106=1,AK$9=$Q105),$K106,IF($I106=1,AL105,""))))))))</f>
        <v/>
      </c>
      <c r="AM106" t="str">
        <f ca="1">IF($E105="","",IF($G106="",AM105,IF(AND($N106=1,AM$9&gt;$B$9),"",IF(AND($N106=1,AM$9&lt;=$B$9),LOOKUP(AM$9,$A$12:$A$111,$B$12:$B$111),IF(AND($I106=-1,AN$9=$Q105),"",IF($I106=-1,AN105,IF(AND($I106=1,AL$9=$Q105),$K106,IF($I106=1,AM105,""))))))))</f>
        <v/>
      </c>
      <c r="AN106" t="str">
        <f ca="1">IF($E105="","",IF($G106="",AN105,IF(AND($N106=1,AN$9&gt;$B$9),"",IF(AND($N106=1,AN$9&lt;=$B$9),LOOKUP(AN$9,$A$12:$A$111,$B$12:$B$111),IF(AND($I106=-1,AO$9=$Q105),"",IF($I106=-1,AO105,IF(AND($I106=1,AM$9=$Q105),$K106,IF($I106=1,AN105,""))))))))</f>
        <v/>
      </c>
      <c r="AO106" t="str">
        <f ca="1">IF($E105="","",IF($G106="",AO105,IF(AND($N106=1,AO$9&gt;$B$9),"",IF(AND($N106=1,AO$9&lt;=$B$9),LOOKUP(AO$9,$A$12:$A$111,$B$12:$B$111),IF(AND($I106=-1,AP$9=$Q105),"",IF($I106=-1,AP105,IF(AND($I106=1,AN$9=$Q105),$K106,IF($I106=1,AO105,""))))))))</f>
        <v/>
      </c>
      <c r="AP106" t="str">
        <f ca="1">IF($E105="","",IF($G106="",AP105,IF(AND($N106=1,AP$9&gt;$B$9),"",IF(AND($N106=1,AP$9&lt;=$B$9),LOOKUP(AP$9,$A$12:$A$111,$B$12:$B$111),IF(AND($I106=-1,AQ$9=$Q105),"",IF($I106=-1,AQ105,IF(AND($I106=1,AO$9=$Q105),$K106,IF($I106=1,AP105,""))))))))</f>
        <v/>
      </c>
      <c r="AQ106" t="str">
        <f ca="1">IF($E105="","",IF($G106="",AQ105,IF(AND($N106=1,AQ$9&gt;$B$9),"",IF(AND($N106=1,AQ$9&lt;=$B$9),LOOKUP(AQ$9,$A$12:$A$111,$B$12:$B$111),IF(AND($I106=-1,AR$9=$Q105),"",IF($I106=-1,AR105,IF(AND($I106=1,AP$9=$Q105),$K106,IF($I106=1,AQ105,""))))))))</f>
        <v/>
      </c>
      <c r="AR106" t="str">
        <f ca="1">IF($E105="","",IF($G106="",AR105,IF(AND($N106=1,AR$9&gt;$B$9),"",IF(AND($N106=1,AR$9&lt;=$B$9),LOOKUP(AR$9,$A$12:$A$111,$B$12:$B$111),IF(AND($I106=-1,AS$9=$Q105),"",IF($I106=-1,AS105,IF(AND($I106=1,AQ$9=$Q105),$K106,IF($I106=1,AR105,""))))))))</f>
        <v/>
      </c>
      <c r="AS106" t="str">
        <f ca="1">IF($E105="","",IF($G106="",AS105,IF(AND($N106=1,AS$9&gt;$B$9),"",IF(AND($N106=1,AS$9&lt;=$B$9),LOOKUP(AS$9,$A$12:$A$111,$B$12:$B$111),IF(AND($I106=-1,AT$9=$Q105),"",IF($I106=-1,AT105,IF(AND($I106=1,AR$9=$Q105),$K106,IF($I106=1,AS105,""))))))))</f>
        <v/>
      </c>
      <c r="AT106" t="str">
        <f ca="1">IF($E105="","",IF($G106="",AT105,IF(AND($N106=1,AT$9&gt;$B$9),"",IF(AND($N106=1,AT$9&lt;=$B$9),LOOKUP(AT$9,$A$12:$A$111,$B$12:$B$111),IF(AND($I106=-1,AU$9=$Q105),"",IF($I106=-1,AU105,IF(AND($I106=1,AS$9=$Q105),$K106,IF($I106=1,AT105,""))))))))</f>
        <v/>
      </c>
      <c r="AU106" t="str">
        <f ca="1">IF($E105="","",IF($G106="",AU105,IF(AND($N106=1,AU$9&gt;$B$9),"",IF(AND($N106=1,AU$9&lt;=$B$9),LOOKUP(AU$9,$A$12:$A$111,$B$12:$B$111),IF(AND($I106=-1,AV$9=$Q105),"",IF($I106=-1,AV105,IF(AND($I106=1,AT$9=$Q105),$K106,IF($I106=1,AU105,""))))))))</f>
        <v/>
      </c>
      <c r="AV106" t="str">
        <f ca="1">IF($E105="","",IF($G106="",AV105,IF(AND($N106=1,AV$9&gt;$B$9),"",IF(AND($N106=1,AV$9&lt;=$B$9),LOOKUP(AV$9,$A$12:$A$111,$B$12:$B$111),IF(AND($I106=-1,AW$9=$Q105),"",IF($I106=-1,AW105,IF(AND($I106=1,AU$9=$Q105),$K106,IF($I106=1,AV105,""))))))))</f>
        <v/>
      </c>
      <c r="AW106" t="str">
        <f ca="1">IF($E105="","",IF($G106="",AW105,IF(AND($N106=1,AW$9&gt;$B$9),"",IF(AND($N106=1,AW$9&lt;=$B$9),LOOKUP(AW$9,$A$12:$A$111,$B$12:$B$111),IF(AND($I106=-1,AX$9=$Q105),"",IF($I106=-1,AX105,IF(AND($I106=1,AV$9=$Q105),$K106,IF($I106=1,AW105,""))))))))</f>
        <v/>
      </c>
      <c r="AX106" t="str">
        <f ca="1">IF($E105="","",IF($G106="",AX105,IF(AND($N106=1,AX$9&gt;$B$9),"",IF(AND($N106=1,AX$9&lt;=$B$9),LOOKUP(AX$9,$A$12:$A$111,$B$12:$B$111),IF(AND($I106=-1,AY$9=$Q105),"",IF($I106=-1,AY105,IF(AND($I106=1,AW$9=$Q105),$K106,IF($I106=1,AX105,""))))))))</f>
        <v/>
      </c>
      <c r="AY106" t="str">
        <f ca="1">IF($E105="","",IF($G106="",AY105,IF(AND($N106=1,AY$9&gt;$B$9),"",IF(AND($N106=1,AY$9&lt;=$B$9),LOOKUP(AY$9,$A$12:$A$111,$B$12:$B$111),IF(AND($I106=-1,AZ$9=$Q105),"",IF($I106=-1,AZ105,IF(AND($I106=1,AX$9=$Q105),$K106,IF($I106=1,AY105,""))))))))</f>
        <v/>
      </c>
      <c r="AZ106" t="str">
        <f ca="1">IF($E105="","",IF($G106="",AZ105,IF(AND($N106=1,AZ$9&gt;$B$9),"",IF(AND($N106=1,AZ$9&lt;=$B$9),LOOKUP(AZ$9,$A$12:$A$111,$B$12:$B$111),IF(AND($I106=-1,BA$9=$Q105),"",IF($I106=-1,BA105,IF(AND($I106=1,AY$9=$Q105),$K106,IF($I106=1,AZ105,""))))))))</f>
        <v/>
      </c>
      <c r="BA106" t="str">
        <f ca="1">IF($E105="","",IF($G106="",BA105,IF(AND($N106=1,BA$9&gt;$B$9),"",IF(AND($N106=1,BA$9&lt;=$B$9),LOOKUP(BA$9,$A$12:$A$111,$B$12:$B$111),IF(AND($I106=-1,BB$9=$Q105),"",IF($I106=-1,BB105,IF(AND($I106=1,AZ$9=$Q105),$K106,IF($I106=1,BA105,""))))))))</f>
        <v/>
      </c>
      <c r="BB106" t="str">
        <f ca="1">IF($E105="","",IF($G106="",BB105,IF(AND($N106=1,BB$9&gt;$B$9),"",IF(AND($N106=1,BB$9&lt;=$B$9),LOOKUP(BB$9,$A$12:$A$111,$B$12:$B$111),IF(AND($I106=-1,BC$9=$Q105),"",IF($I106=-1,BC105,IF(AND($I106=1,BA$9=$Q105),$K106,IF($I106=1,BB105,""))))))))</f>
        <v/>
      </c>
      <c r="BC106" t="str">
        <f ca="1">IF($E105="","",IF($G106="",BC105,IF(AND($N106=1,BC$9&gt;$B$9),"",IF(AND($N106=1,BC$9&lt;=$B$9),LOOKUP(BC$9,$A$12:$A$111,$B$12:$B$111),IF(AND($I106=-1,BD$9=$Q105),"",IF($I106=-1,BD105,IF(AND($I106=1,BB$9=$Q105),$K106,IF($I106=1,BC105,""))))))))</f>
        <v/>
      </c>
      <c r="BD106" t="str">
        <f ca="1">IF($E105="","",IF($G106="",BD105,IF(AND($N106=1,BD$9&gt;$B$9),"",IF(AND($N106=1,BD$9&lt;=$B$9),LOOKUP(BD$9,$A$12:$A$111,$B$12:$B$111),IF(AND($I106=-1,BE$9=$Q105),"",IF($I106=-1,BE105,IF(AND($I106=1,BC$9=$Q105),$K106,IF($I106=1,BD105,""))))))))</f>
        <v/>
      </c>
      <c r="BE106" t="str">
        <f ca="1">IF($E105="","",IF($G106="",BE105,IF(AND($N106=1,BE$9&gt;$B$9),"",IF(AND($N106=1,BE$9&lt;=$B$9),LOOKUP(BE$9,$A$12:$A$111,$B$12:$B$111),IF(AND($I106=-1,BF$9=$Q105),"",IF($I106=-1,BF105,IF(AND($I106=1,BD$9=$Q105),$K106,IF($I106=1,BE105,""))))))))</f>
        <v/>
      </c>
      <c r="BF106" t="str">
        <f ca="1">IF($E105="","",IF($G106="",BF105,IF(AND($N106=1,BF$9&gt;$B$9),"",IF(AND($N106=1,BF$9&lt;=$B$9),LOOKUP(BF$9,$A$12:$A$111,$B$12:$B$111),IF(AND($I106=-1,BG$9=$Q105),"",IF($I106=-1,BG105,IF(AND($I106=1,BE$9=$Q105),$K106,IF($I106=1,BF105,""))))))))</f>
        <v/>
      </c>
      <c r="BG106" t="str">
        <f ca="1">IF($E105="","",IF($G106="",BG105,IF(AND($N106=1,BG$9&gt;$B$9),"",IF(AND($N106=1,BG$9&lt;=$B$9),LOOKUP(BG$9,$A$12:$A$111,$B$12:$B$111),IF(AND($I106=-1,BH$9=$Q105),"",IF($I106=-1,BH105,IF(AND($I106=1,BF$9=$Q105),$K106,IF($I106=1,BG105,""))))))))</f>
        <v/>
      </c>
      <c r="BH106" t="str">
        <f ca="1">IF($E105="","",IF($G106="",BH105,IF(AND($N106=1,BH$9&gt;$B$9),"",IF(AND($N106=1,BH$9&lt;=$B$9),LOOKUP(BH$9,$A$12:$A$111,$B$12:$B$111),IF(AND($I106=-1,BI$9=$Q105),"",IF($I106=-1,BI105,IF(AND($I106=1,BG$9=$Q105),$K106,IF($I106=1,BH105,""))))))))</f>
        <v/>
      </c>
      <c r="BI106" t="str">
        <f ca="1">IF($E105="","",IF($G106="",BI105,IF(AND($N106=1,BI$9&gt;$B$9),"",IF(AND($N106=1,BI$9&lt;=$B$9),LOOKUP(BI$9,$A$12:$A$111,$B$12:$B$111),IF(AND($I106=-1,BJ$9=$Q105),"",IF($I106=-1,BJ105,IF(AND($I106=1,BH$9=$Q105),$K106,IF($I106=1,BI105,""))))))))</f>
        <v/>
      </c>
      <c r="BJ106" t="str">
        <f ca="1">IF($E105="","",IF($G106="",BJ105,IF(AND($N106=1,BJ$9&gt;$B$9),"",IF(AND($N106=1,BJ$9&lt;=$B$9),LOOKUP(BJ$9,$A$12:$A$111,$B$12:$B$111),IF(AND($I106=-1,BK$9=$Q105),"",IF($I106=-1,BK105,IF(AND($I106=1,BI$9=$Q105),$K106,IF($I106=1,BJ105,""))))))))</f>
        <v/>
      </c>
      <c r="BK106" t="str">
        <f ca="1">IF($E105="","",IF($G106="",BK105,IF(AND($N106=1,BK$9&gt;$B$9),"",IF(AND($N106=1,BK$9&lt;=$B$9),LOOKUP(BK$9,$A$12:$A$111,$B$12:$B$111),IF(AND($I106=-1,BL$9=$Q105),"",IF($I106=-1,BL105,IF(AND($I106=1,BJ$9=$Q105),$K106,IF($I106=1,BK105,""))))))))</f>
        <v/>
      </c>
      <c r="BL106" t="str">
        <f ca="1">IF($E105="","",IF($G106="",BL105,IF(AND($N106=1,BL$9&gt;$B$9),"",IF(AND($N106=1,BL$9&lt;=$B$9),LOOKUP(BL$9,$A$12:$A$111,$B$12:$B$111),IF(AND($I106=-1,BM$9=$Q105),"",IF($I106=-1,BM105,IF(AND($I106=1,BK$9=$Q105),$K106,IF($I106=1,BL105,""))))))))</f>
        <v/>
      </c>
      <c r="BM106" t="str">
        <f ca="1">IF($E105="","",IF($G106="",BM105,IF(AND($N106=1,BM$9&gt;$B$9),"",IF(AND($N106=1,BM$9&lt;=$B$9),LOOKUP(BM$9,$A$12:$A$111,$B$12:$B$111),IF(AND($I106=-1,BN$9=$Q105),"",IF($I106=-1,BN105,IF(AND($I106=1,BL$9=$Q105),$K106,IF($I106=1,BM105,""))))))))</f>
        <v/>
      </c>
      <c r="BN106" t="str">
        <f ca="1">IF($E105="","",IF($G106="",BN105,IF(AND($N106=1,BN$9&gt;$B$9),"",IF(AND($N106=1,BN$9&lt;=$B$9),LOOKUP(BN$9,$A$12:$A$111,$B$12:$B$111),IF(AND($I106=-1,BO$9=$Q105),"",IF($I106=-1,BO105,IF(AND($I106=1,BM$9=$Q105),$K106,IF($I106=1,BN105,""))))))))</f>
        <v/>
      </c>
      <c r="BO106">
        <f ca="1">IF($E105="","",IF($G106="",BO105,IF(AND($N106=1,BO$9&gt;$B$9),"",IF(AND($N106=1,BO$9&lt;=$B$9),LOOKUP(BO$9,$A$12:$A$111,$B$12:$B$111),IF(AND($I106=-1,BP$9=$Q105),"",IF($I106=-1,BP105,IF(AND($I106=1,BN$9=$Q105),$K106,IF($I106=1,BO105,""))))))))</f>
        <v>0</v>
      </c>
    </row>
    <row r="107" spans="4:67" x14ac:dyDescent="0.25">
      <c r="D107" s="4">
        <v>97</v>
      </c>
      <c r="E107" s="1">
        <f t="shared" ca="1" si="7"/>
        <v>13</v>
      </c>
      <c r="G107" t="str">
        <f ca="1">IF(E106="","",IF($B$3=Refs!$B$17,RevLab!F107,IF(AND(B$3="Last",H106="Zero"),G106,IF(B$3="Last",H106,IF(B$3="2nd last","",IF(AND(B$3="Opposite",H106="Zero"),G106,IF(AND(B$3="Opposite",H106="Red"),"Black",IF(AND(B$3="Opposite",H106="Black"),"Red",IF(AND(B$3="Opposite",H106="Odd"),"Even",IF(AND(B$3="Opposite",H106="Even"),"Odd",IF(AND(B$3="Opposite",H106="High"),"Low",IF(AND(B$3="Opposite",H106="Low"),"High",IF(COUNTIF(Refs!$E$5:$I$6,B$3)=1,RevLab!B$3,"")))))))))))))</f>
        <v>Low</v>
      </c>
      <c r="H107" t="str">
        <f ca="1">IF(E107="","",IF(B$2="Red/Black",LOOKUP(E107,Refs!D:D,Refs!F:F),IF(B$2="High/Low",LOOKUP(E107,Refs!D:D,Refs!H:H),IF(B$2="Odd/Even",LOOKUP(E107,Refs!D:D,Refs!J:J),""))))</f>
        <v>Low</v>
      </c>
      <c r="I107">
        <f t="shared" ca="1" si="8"/>
        <v>1</v>
      </c>
      <c r="J107">
        <f ca="1">IF(E106="","",IF(G107="","",IF(AND(Q106&gt;1,O106+P106&gt;=$B$4),$B$4,IF(Q106=1,O106,O106+P106))))</f>
        <v>6</v>
      </c>
      <c r="K107">
        <f t="shared" ca="1" si="9"/>
        <v>6</v>
      </c>
      <c r="L107">
        <f t="shared" ca="1" si="10"/>
        <v>-111</v>
      </c>
      <c r="M107">
        <f t="shared" ca="1" si="11"/>
        <v>14</v>
      </c>
      <c r="N107">
        <f ca="1">IF(E106="","",IF(OR(AND($A$6="Yes",$M107&gt;$M106),AND($A$8="Yes",$O106+$P106&gt;=$B$4),AND($Q106&lt;=2,$I107=-1)),1,0))</f>
        <v>0</v>
      </c>
      <c r="O107">
        <f ca="1">IF(E107="","",R107)</f>
        <v>2</v>
      </c>
      <c r="P107">
        <f ca="1">IF(E107="","",MAX(R107:DM107))</f>
        <v>6</v>
      </c>
      <c r="Q107" s="2">
        <f ca="1">IF(E107="","",COUNTIF(R107:DM107,"&gt;0"))</f>
        <v>4</v>
      </c>
      <c r="R107" s="4">
        <f ca="1">IF(E106="","",IF($G107="",R106,IF($N107=1,LOOKUP(R$9,$A$12:$A$111,$B$12:$B$111),IF(AND($I107=-1,S$9=$Q106),"",IF($I107=-1,S106,IF($I107=1,R106))))))</f>
        <v>2</v>
      </c>
      <c r="S107">
        <f ca="1">IF($E106="","",IF($G107="",S106,IF(AND($N107=1,S$9&gt;$B$9),"",IF(AND($N107=1,S$9&lt;=$B$9),LOOKUP(S$9,$A$12:$A$111,$B$12:$B$111),IF(AND($I107=-1,T$9=$Q106),"",IF($I107=-1,T106,IF(AND($I107=1,R$9=$Q106),$K107,IF($I107=1,S106,""))))))))</f>
        <v>3</v>
      </c>
      <c r="T107">
        <f ca="1">IF($E106="","",IF($G107="",T106,IF(AND($N107=1,T$9&gt;$B$9),"",IF(AND($N107=1,T$9&lt;=$B$9),LOOKUP(T$9,$A$12:$A$111,$B$12:$B$111),IF(AND($I107=-1,U$9=$Q106),"",IF($I107=-1,U106,IF(AND($I107=1,S$9=$Q106),$K107,IF($I107=1,T106,""))))))))</f>
        <v>4</v>
      </c>
      <c r="U107">
        <f ca="1">IF($E106="","",IF($G107="",U106,IF(AND($N107=1,U$9&gt;$B$9),"",IF(AND($N107=1,U$9&lt;=$B$9),LOOKUP(U$9,$A$12:$A$111,$B$12:$B$111),IF(AND($I107=-1,V$9=$Q106),"",IF($I107=-1,V106,IF(AND($I107=1,T$9=$Q106),$K107,IF($I107=1,U106,""))))))))</f>
        <v>6</v>
      </c>
      <c r="V107" t="str">
        <f ca="1">IF($E106="","",IF($G107="",V106,IF(AND($N107=1,V$9&gt;$B$9),"",IF(AND($N107=1,V$9&lt;=$B$9),LOOKUP(V$9,$A$12:$A$111,$B$12:$B$111),IF(AND($I107=-1,W$9=$Q106),"",IF($I107=-1,W106,IF(AND($I107=1,U$9=$Q106),$K107,IF($I107=1,V106,""))))))))</f>
        <v/>
      </c>
      <c r="W107" t="str">
        <f ca="1">IF($E106="","",IF($G107="",W106,IF(AND($N107=1,W$9&gt;$B$9),"",IF(AND($N107=1,W$9&lt;=$B$9),LOOKUP(W$9,$A$12:$A$111,$B$12:$B$111),IF(AND($I107=-1,X$9=$Q106),"",IF($I107=-1,X106,IF(AND($I107=1,V$9=$Q106),$K107,IF($I107=1,W106,""))))))))</f>
        <v/>
      </c>
      <c r="X107" t="str">
        <f ca="1">IF($E106="","",IF($G107="",X106,IF(AND($N107=1,X$9&gt;$B$9),"",IF(AND($N107=1,X$9&lt;=$B$9),LOOKUP(X$9,$A$12:$A$111,$B$12:$B$111),IF(AND($I107=-1,Y$9=$Q106),"",IF($I107=-1,Y106,IF(AND($I107=1,W$9=$Q106),$K107,IF($I107=1,X106,""))))))))</f>
        <v/>
      </c>
      <c r="Y107" t="str">
        <f ca="1">IF($E106="","",IF($G107="",Y106,IF(AND($N107=1,Y$9&gt;$B$9),"",IF(AND($N107=1,Y$9&lt;=$B$9),LOOKUP(Y$9,$A$12:$A$111,$B$12:$B$111),IF(AND($I107=-1,Z$9=$Q106),"",IF($I107=-1,Z106,IF(AND($I107=1,X$9=$Q106),$K107,IF($I107=1,Y106,""))))))))</f>
        <v/>
      </c>
      <c r="Z107" t="str">
        <f ca="1">IF($E106="","",IF($G107="",Z106,IF(AND($N107=1,Z$9&gt;$B$9),"",IF(AND($N107=1,Z$9&lt;=$B$9),LOOKUP(Z$9,$A$12:$A$111,$B$12:$B$111),IF(AND($I107=-1,AA$9=$Q106),"",IF($I107=-1,AA106,IF(AND($I107=1,Y$9=$Q106),$K107,IF($I107=1,Z106,""))))))))</f>
        <v/>
      </c>
      <c r="AA107" t="str">
        <f ca="1">IF($E106="","",IF($G107="",AA106,IF(AND($N107=1,AA$9&gt;$B$9),"",IF(AND($N107=1,AA$9&lt;=$B$9),LOOKUP(AA$9,$A$12:$A$111,$B$12:$B$111),IF(AND($I107=-1,AB$9=$Q106),"",IF($I107=-1,AB106,IF(AND($I107=1,Z$9=$Q106),$K107,IF($I107=1,AA106,""))))))))</f>
        <v/>
      </c>
      <c r="AB107" t="str">
        <f ca="1">IF($E106="","",IF($G107="",AB106,IF(AND($N107=1,AB$9&gt;$B$9),"",IF(AND($N107=1,AB$9&lt;=$B$9),LOOKUP(AB$9,$A$12:$A$111,$B$12:$B$111),IF(AND($I107=-1,AC$9=$Q106),"",IF($I107=-1,AC106,IF(AND($I107=1,AA$9=$Q106),$K107,IF($I107=1,AB106,""))))))))</f>
        <v/>
      </c>
      <c r="AC107" t="str">
        <f ca="1">IF($E106="","",IF($G107="",AC106,IF(AND($N107=1,AC$9&gt;$B$9),"",IF(AND($N107=1,AC$9&lt;=$B$9),LOOKUP(AC$9,$A$12:$A$111,$B$12:$B$111),IF(AND($I107=-1,AD$9=$Q106),"",IF($I107=-1,AD106,IF(AND($I107=1,AB$9=$Q106),$K107,IF($I107=1,AC106,""))))))))</f>
        <v/>
      </c>
      <c r="AD107" t="str">
        <f ca="1">IF($E106="","",IF($G107="",AD106,IF(AND($N107=1,AD$9&gt;$B$9),"",IF(AND($N107=1,AD$9&lt;=$B$9),LOOKUP(AD$9,$A$12:$A$111,$B$12:$B$111),IF(AND($I107=-1,AE$9=$Q106),"",IF($I107=-1,AE106,IF(AND($I107=1,AC$9=$Q106),$K107,IF($I107=1,AD106,""))))))))</f>
        <v/>
      </c>
      <c r="AE107" t="str">
        <f ca="1">IF($E106="","",IF($G107="",AE106,IF(AND($N107=1,AE$9&gt;$B$9),"",IF(AND($N107=1,AE$9&lt;=$B$9),LOOKUP(AE$9,$A$12:$A$111,$B$12:$B$111),IF(AND($I107=-1,AF$9=$Q106),"",IF($I107=-1,AF106,IF(AND($I107=1,AD$9=$Q106),$K107,IF($I107=1,AE106,""))))))))</f>
        <v/>
      </c>
      <c r="AF107" t="str">
        <f ca="1">IF($E106="","",IF($G107="",AF106,IF(AND($N107=1,AF$9&gt;$B$9),"",IF(AND($N107=1,AF$9&lt;=$B$9),LOOKUP(AF$9,$A$12:$A$111,$B$12:$B$111),IF(AND($I107=-1,AG$9=$Q106),"",IF($I107=-1,AG106,IF(AND($I107=1,AE$9=$Q106),$K107,IF($I107=1,AF106,""))))))))</f>
        <v/>
      </c>
      <c r="AG107" t="str">
        <f ca="1">IF($E106="","",IF($G107="",AG106,IF(AND($N107=1,AG$9&gt;$B$9),"",IF(AND($N107=1,AG$9&lt;=$B$9),LOOKUP(AG$9,$A$12:$A$111,$B$12:$B$111),IF(AND($I107=-1,AH$9=$Q106),"",IF($I107=-1,AH106,IF(AND($I107=1,AF$9=$Q106),$K107,IF($I107=1,AG106,""))))))))</f>
        <v/>
      </c>
      <c r="AH107" t="str">
        <f ca="1">IF($E106="","",IF($G107="",AH106,IF(AND($N107=1,AH$9&gt;$B$9),"",IF(AND($N107=1,AH$9&lt;=$B$9),LOOKUP(AH$9,$A$12:$A$111,$B$12:$B$111),IF(AND($I107=-1,AI$9=$Q106),"",IF($I107=-1,AI106,IF(AND($I107=1,AG$9=$Q106),$K107,IF($I107=1,AH106,""))))))))</f>
        <v/>
      </c>
      <c r="AI107" t="str">
        <f ca="1">IF($E106="","",IF($G107="",AI106,IF(AND($N107=1,AI$9&gt;$B$9),"",IF(AND($N107=1,AI$9&lt;=$B$9),LOOKUP(AI$9,$A$12:$A$111,$B$12:$B$111),IF(AND($I107=-1,AJ$9=$Q106),"",IF($I107=-1,AJ106,IF(AND($I107=1,AH$9=$Q106),$K107,IF($I107=1,AI106,""))))))))</f>
        <v/>
      </c>
      <c r="AJ107" t="str">
        <f ca="1">IF($E106="","",IF($G107="",AJ106,IF(AND($N107=1,AJ$9&gt;$B$9),"",IF(AND($N107=1,AJ$9&lt;=$B$9),LOOKUP(AJ$9,$A$12:$A$111,$B$12:$B$111),IF(AND($I107=-1,AK$9=$Q106),"",IF($I107=-1,AK106,IF(AND($I107=1,AI$9=$Q106),$K107,IF($I107=1,AJ106,""))))))))</f>
        <v/>
      </c>
      <c r="AK107" t="str">
        <f ca="1">IF($E106="","",IF($G107="",AK106,IF(AND($N107=1,AK$9&gt;$B$9),"",IF(AND($N107=1,AK$9&lt;=$B$9),LOOKUP(AK$9,$A$12:$A$111,$B$12:$B$111),IF(AND($I107=-1,AL$9=$Q106),"",IF($I107=-1,AL106,IF(AND($I107=1,AJ$9=$Q106),$K107,IF($I107=1,AK106,""))))))))</f>
        <v/>
      </c>
      <c r="AL107" t="str">
        <f ca="1">IF($E106="","",IF($G107="",AL106,IF(AND($N107=1,AL$9&gt;$B$9),"",IF(AND($N107=1,AL$9&lt;=$B$9),LOOKUP(AL$9,$A$12:$A$111,$B$12:$B$111),IF(AND($I107=-1,AM$9=$Q106),"",IF($I107=-1,AM106,IF(AND($I107=1,AK$9=$Q106),$K107,IF($I107=1,AL106,""))))))))</f>
        <v/>
      </c>
      <c r="AM107" t="str">
        <f ca="1">IF($E106="","",IF($G107="",AM106,IF(AND($N107=1,AM$9&gt;$B$9),"",IF(AND($N107=1,AM$9&lt;=$B$9),LOOKUP(AM$9,$A$12:$A$111,$B$12:$B$111),IF(AND($I107=-1,AN$9=$Q106),"",IF($I107=-1,AN106,IF(AND($I107=1,AL$9=$Q106),$K107,IF($I107=1,AM106,""))))))))</f>
        <v/>
      </c>
      <c r="AN107" t="str">
        <f ca="1">IF($E106="","",IF($G107="",AN106,IF(AND($N107=1,AN$9&gt;$B$9),"",IF(AND($N107=1,AN$9&lt;=$B$9),LOOKUP(AN$9,$A$12:$A$111,$B$12:$B$111),IF(AND($I107=-1,AO$9=$Q106),"",IF($I107=-1,AO106,IF(AND($I107=1,AM$9=$Q106),$K107,IF($I107=1,AN106,""))))))))</f>
        <v/>
      </c>
      <c r="AO107" t="str">
        <f ca="1">IF($E106="","",IF($G107="",AO106,IF(AND($N107=1,AO$9&gt;$B$9),"",IF(AND($N107=1,AO$9&lt;=$B$9),LOOKUP(AO$9,$A$12:$A$111,$B$12:$B$111),IF(AND($I107=-1,AP$9=$Q106),"",IF($I107=-1,AP106,IF(AND($I107=1,AN$9=$Q106),$K107,IF($I107=1,AO106,""))))))))</f>
        <v/>
      </c>
      <c r="AP107" t="str">
        <f ca="1">IF($E106="","",IF($G107="",AP106,IF(AND($N107=1,AP$9&gt;$B$9),"",IF(AND($N107=1,AP$9&lt;=$B$9),LOOKUP(AP$9,$A$12:$A$111,$B$12:$B$111),IF(AND($I107=-1,AQ$9=$Q106),"",IF($I107=-1,AQ106,IF(AND($I107=1,AO$9=$Q106),$K107,IF($I107=1,AP106,""))))))))</f>
        <v/>
      </c>
      <c r="AQ107" t="str">
        <f ca="1">IF($E106="","",IF($G107="",AQ106,IF(AND($N107=1,AQ$9&gt;$B$9),"",IF(AND($N107=1,AQ$9&lt;=$B$9),LOOKUP(AQ$9,$A$12:$A$111,$B$12:$B$111),IF(AND($I107=-1,AR$9=$Q106),"",IF($I107=-1,AR106,IF(AND($I107=1,AP$9=$Q106),$K107,IF($I107=1,AQ106,""))))))))</f>
        <v/>
      </c>
      <c r="AR107" t="str">
        <f ca="1">IF($E106="","",IF($G107="",AR106,IF(AND($N107=1,AR$9&gt;$B$9),"",IF(AND($N107=1,AR$9&lt;=$B$9),LOOKUP(AR$9,$A$12:$A$111,$B$12:$B$111),IF(AND($I107=-1,AS$9=$Q106),"",IF($I107=-1,AS106,IF(AND($I107=1,AQ$9=$Q106),$K107,IF($I107=1,AR106,""))))))))</f>
        <v/>
      </c>
      <c r="AS107" t="str">
        <f ca="1">IF($E106="","",IF($G107="",AS106,IF(AND($N107=1,AS$9&gt;$B$9),"",IF(AND($N107=1,AS$9&lt;=$B$9),LOOKUP(AS$9,$A$12:$A$111,$B$12:$B$111),IF(AND($I107=-1,AT$9=$Q106),"",IF($I107=-1,AT106,IF(AND($I107=1,AR$9=$Q106),$K107,IF($I107=1,AS106,""))))))))</f>
        <v/>
      </c>
      <c r="AT107" t="str">
        <f ca="1">IF($E106="","",IF($G107="",AT106,IF(AND($N107=1,AT$9&gt;$B$9),"",IF(AND($N107=1,AT$9&lt;=$B$9),LOOKUP(AT$9,$A$12:$A$111,$B$12:$B$111),IF(AND($I107=-1,AU$9=$Q106),"",IF($I107=-1,AU106,IF(AND($I107=1,AS$9=$Q106),$K107,IF($I107=1,AT106,""))))))))</f>
        <v/>
      </c>
      <c r="AU107" t="str">
        <f ca="1">IF($E106="","",IF($G107="",AU106,IF(AND($N107=1,AU$9&gt;$B$9),"",IF(AND($N107=1,AU$9&lt;=$B$9),LOOKUP(AU$9,$A$12:$A$111,$B$12:$B$111),IF(AND($I107=-1,AV$9=$Q106),"",IF($I107=-1,AV106,IF(AND($I107=1,AT$9=$Q106),$K107,IF($I107=1,AU106,""))))))))</f>
        <v/>
      </c>
      <c r="AV107" t="str">
        <f ca="1">IF($E106="","",IF($G107="",AV106,IF(AND($N107=1,AV$9&gt;$B$9),"",IF(AND($N107=1,AV$9&lt;=$B$9),LOOKUP(AV$9,$A$12:$A$111,$B$12:$B$111),IF(AND($I107=-1,AW$9=$Q106),"",IF($I107=-1,AW106,IF(AND($I107=1,AU$9=$Q106),$K107,IF($I107=1,AV106,""))))))))</f>
        <v/>
      </c>
      <c r="AW107" t="str">
        <f ca="1">IF($E106="","",IF($G107="",AW106,IF(AND($N107=1,AW$9&gt;$B$9),"",IF(AND($N107=1,AW$9&lt;=$B$9),LOOKUP(AW$9,$A$12:$A$111,$B$12:$B$111),IF(AND($I107=-1,AX$9=$Q106),"",IF($I107=-1,AX106,IF(AND($I107=1,AV$9=$Q106),$K107,IF($I107=1,AW106,""))))))))</f>
        <v/>
      </c>
      <c r="AX107" t="str">
        <f ca="1">IF($E106="","",IF($G107="",AX106,IF(AND($N107=1,AX$9&gt;$B$9),"",IF(AND($N107=1,AX$9&lt;=$B$9),LOOKUP(AX$9,$A$12:$A$111,$B$12:$B$111),IF(AND($I107=-1,AY$9=$Q106),"",IF($I107=-1,AY106,IF(AND($I107=1,AW$9=$Q106),$K107,IF($I107=1,AX106,""))))))))</f>
        <v/>
      </c>
      <c r="AY107" t="str">
        <f ca="1">IF($E106="","",IF($G107="",AY106,IF(AND($N107=1,AY$9&gt;$B$9),"",IF(AND($N107=1,AY$9&lt;=$B$9),LOOKUP(AY$9,$A$12:$A$111,$B$12:$B$111),IF(AND($I107=-1,AZ$9=$Q106),"",IF($I107=-1,AZ106,IF(AND($I107=1,AX$9=$Q106),$K107,IF($I107=1,AY106,""))))))))</f>
        <v/>
      </c>
      <c r="AZ107" t="str">
        <f ca="1">IF($E106="","",IF($G107="",AZ106,IF(AND($N107=1,AZ$9&gt;$B$9),"",IF(AND($N107=1,AZ$9&lt;=$B$9),LOOKUP(AZ$9,$A$12:$A$111,$B$12:$B$111),IF(AND($I107=-1,BA$9=$Q106),"",IF($I107=-1,BA106,IF(AND($I107=1,AY$9=$Q106),$K107,IF($I107=1,AZ106,""))))))))</f>
        <v/>
      </c>
      <c r="BA107" t="str">
        <f ca="1">IF($E106="","",IF($G107="",BA106,IF(AND($N107=1,BA$9&gt;$B$9),"",IF(AND($N107=1,BA$9&lt;=$B$9),LOOKUP(BA$9,$A$12:$A$111,$B$12:$B$111),IF(AND($I107=-1,BB$9=$Q106),"",IF($I107=-1,BB106,IF(AND($I107=1,AZ$9=$Q106),$K107,IF($I107=1,BA106,""))))))))</f>
        <v/>
      </c>
      <c r="BB107" t="str">
        <f ca="1">IF($E106="","",IF($G107="",BB106,IF(AND($N107=1,BB$9&gt;$B$9),"",IF(AND($N107=1,BB$9&lt;=$B$9),LOOKUP(BB$9,$A$12:$A$111,$B$12:$B$111),IF(AND($I107=-1,BC$9=$Q106),"",IF($I107=-1,BC106,IF(AND($I107=1,BA$9=$Q106),$K107,IF($I107=1,BB106,""))))))))</f>
        <v/>
      </c>
      <c r="BC107" t="str">
        <f ca="1">IF($E106="","",IF($G107="",BC106,IF(AND($N107=1,BC$9&gt;$B$9),"",IF(AND($N107=1,BC$9&lt;=$B$9),LOOKUP(BC$9,$A$12:$A$111,$B$12:$B$111),IF(AND($I107=-1,BD$9=$Q106),"",IF($I107=-1,BD106,IF(AND($I107=1,BB$9=$Q106),$K107,IF($I107=1,BC106,""))))))))</f>
        <v/>
      </c>
      <c r="BD107" t="str">
        <f ca="1">IF($E106="","",IF($G107="",BD106,IF(AND($N107=1,BD$9&gt;$B$9),"",IF(AND($N107=1,BD$9&lt;=$B$9),LOOKUP(BD$9,$A$12:$A$111,$B$12:$B$111),IF(AND($I107=-1,BE$9=$Q106),"",IF($I107=-1,BE106,IF(AND($I107=1,BC$9=$Q106),$K107,IF($I107=1,BD106,""))))))))</f>
        <v/>
      </c>
      <c r="BE107" t="str">
        <f ca="1">IF($E106="","",IF($G107="",BE106,IF(AND($N107=1,BE$9&gt;$B$9),"",IF(AND($N107=1,BE$9&lt;=$B$9),LOOKUP(BE$9,$A$12:$A$111,$B$12:$B$111),IF(AND($I107=-1,BF$9=$Q106),"",IF($I107=-1,BF106,IF(AND($I107=1,BD$9=$Q106),$K107,IF($I107=1,BE106,""))))))))</f>
        <v/>
      </c>
      <c r="BF107" t="str">
        <f ca="1">IF($E106="","",IF($G107="",BF106,IF(AND($N107=1,BF$9&gt;$B$9),"",IF(AND($N107=1,BF$9&lt;=$B$9),LOOKUP(BF$9,$A$12:$A$111,$B$12:$B$111),IF(AND($I107=-1,BG$9=$Q106),"",IF($I107=-1,BG106,IF(AND($I107=1,BE$9=$Q106),$K107,IF($I107=1,BF106,""))))))))</f>
        <v/>
      </c>
      <c r="BG107" t="str">
        <f ca="1">IF($E106="","",IF($G107="",BG106,IF(AND($N107=1,BG$9&gt;$B$9),"",IF(AND($N107=1,BG$9&lt;=$B$9),LOOKUP(BG$9,$A$12:$A$111,$B$12:$B$111),IF(AND($I107=-1,BH$9=$Q106),"",IF($I107=-1,BH106,IF(AND($I107=1,BF$9=$Q106),$K107,IF($I107=1,BG106,""))))))))</f>
        <v/>
      </c>
      <c r="BH107" t="str">
        <f ca="1">IF($E106="","",IF($G107="",BH106,IF(AND($N107=1,BH$9&gt;$B$9),"",IF(AND($N107=1,BH$9&lt;=$B$9),LOOKUP(BH$9,$A$12:$A$111,$B$12:$B$111),IF(AND($I107=-1,BI$9=$Q106),"",IF($I107=-1,BI106,IF(AND($I107=1,BG$9=$Q106),$K107,IF($I107=1,BH106,""))))))))</f>
        <v/>
      </c>
      <c r="BI107" t="str">
        <f ca="1">IF($E106="","",IF($G107="",BI106,IF(AND($N107=1,BI$9&gt;$B$9),"",IF(AND($N107=1,BI$9&lt;=$B$9),LOOKUP(BI$9,$A$12:$A$111,$B$12:$B$111),IF(AND($I107=-1,BJ$9=$Q106),"",IF($I107=-1,BJ106,IF(AND($I107=1,BH$9=$Q106),$K107,IF($I107=1,BI106,""))))))))</f>
        <v/>
      </c>
      <c r="BJ107" t="str">
        <f ca="1">IF($E106="","",IF($G107="",BJ106,IF(AND($N107=1,BJ$9&gt;$B$9),"",IF(AND($N107=1,BJ$9&lt;=$B$9),LOOKUP(BJ$9,$A$12:$A$111,$B$12:$B$111),IF(AND($I107=-1,BK$9=$Q106),"",IF($I107=-1,BK106,IF(AND($I107=1,BI$9=$Q106),$K107,IF($I107=1,BJ106,""))))))))</f>
        <v/>
      </c>
      <c r="BK107" t="str">
        <f ca="1">IF($E106="","",IF($G107="",BK106,IF(AND($N107=1,BK$9&gt;$B$9),"",IF(AND($N107=1,BK$9&lt;=$B$9),LOOKUP(BK$9,$A$12:$A$111,$B$12:$B$111),IF(AND($I107=-1,BL$9=$Q106),"",IF($I107=-1,BL106,IF(AND($I107=1,BJ$9=$Q106),$K107,IF($I107=1,BK106,""))))))))</f>
        <v/>
      </c>
      <c r="BL107" t="str">
        <f ca="1">IF($E106="","",IF($G107="",BL106,IF(AND($N107=1,BL$9&gt;$B$9),"",IF(AND($N107=1,BL$9&lt;=$B$9),LOOKUP(BL$9,$A$12:$A$111,$B$12:$B$111),IF(AND($I107=-1,BM$9=$Q106),"",IF($I107=-1,BM106,IF(AND($I107=1,BK$9=$Q106),$K107,IF($I107=1,BL106,""))))))))</f>
        <v/>
      </c>
      <c r="BM107" t="str">
        <f ca="1">IF($E106="","",IF($G107="",BM106,IF(AND($N107=1,BM$9&gt;$B$9),"",IF(AND($N107=1,BM$9&lt;=$B$9),LOOKUP(BM$9,$A$12:$A$111,$B$12:$B$111),IF(AND($I107=-1,BN$9=$Q106),"",IF($I107=-1,BN106,IF(AND($I107=1,BL$9=$Q106),$K107,IF($I107=1,BM106,""))))))))</f>
        <v/>
      </c>
      <c r="BN107" t="str">
        <f ca="1">IF($E106="","",IF($G107="",BN106,IF(AND($N107=1,BN$9&gt;$B$9),"",IF(AND($N107=1,BN$9&lt;=$B$9),LOOKUP(BN$9,$A$12:$A$111,$B$12:$B$111),IF(AND($I107=-1,BO$9=$Q106),"",IF($I107=-1,BO106,IF(AND($I107=1,BM$9=$Q106),$K107,IF($I107=1,BN106,""))))))))</f>
        <v/>
      </c>
      <c r="BO107">
        <f ca="1">IF($E106="","",IF($G107="",BO106,IF(AND($N107=1,BO$9&gt;$B$9),"",IF(AND($N107=1,BO$9&lt;=$B$9),LOOKUP(BO$9,$A$12:$A$111,$B$12:$B$111),IF(AND($I107=-1,BP$9=$Q106),"",IF($I107=-1,BP106,IF(AND($I107=1,BN$9=$Q106),$K107,IF($I107=1,BO106,""))))))))</f>
        <v>0</v>
      </c>
    </row>
    <row r="108" spans="4:67" x14ac:dyDescent="0.25">
      <c r="D108" s="4">
        <v>98</v>
      </c>
      <c r="E108" s="1">
        <f t="shared" ca="1" si="7"/>
        <v>21</v>
      </c>
      <c r="G108" t="str">
        <f ca="1">IF(E107="","",IF($B$3=Refs!$B$17,RevLab!F108,IF(AND(B$3="Last",H107="Zero"),G107,IF(B$3="Last",H107,IF(B$3="2nd last","",IF(AND(B$3="Opposite",H107="Zero"),G107,IF(AND(B$3="Opposite",H107="Red"),"Black",IF(AND(B$3="Opposite",H107="Black"),"Red",IF(AND(B$3="Opposite",H107="Odd"),"Even",IF(AND(B$3="Opposite",H107="Even"),"Odd",IF(AND(B$3="Opposite",H107="High"),"Low",IF(AND(B$3="Opposite",H107="Low"),"High",IF(COUNTIF(Refs!$E$5:$I$6,B$3)=1,RevLab!B$3,"")))))))))))))</f>
        <v>Low</v>
      </c>
      <c r="H108" t="str">
        <f ca="1">IF(E108="","",IF(B$2="Red/Black",LOOKUP(E108,Refs!D:D,Refs!F:F),IF(B$2="High/Low",LOOKUP(E108,Refs!D:D,Refs!H:H),IF(B$2="Odd/Even",LOOKUP(E108,Refs!D:D,Refs!J:J),""))))</f>
        <v>High</v>
      </c>
      <c r="I108">
        <f t="shared" ca="1" si="8"/>
        <v>-1</v>
      </c>
      <c r="J108">
        <f ca="1">IF(E107="","",IF(G108="","",IF(AND(Q107&gt;1,O107+P107&gt;=$B$4),$B$4,IF(Q107=1,O107,O107+P107))))</f>
        <v>8</v>
      </c>
      <c r="K108">
        <f t="shared" ca="1" si="9"/>
        <v>-8</v>
      </c>
      <c r="L108">
        <f t="shared" ca="1" si="10"/>
        <v>-119</v>
      </c>
      <c r="M108">
        <f t="shared" ca="1" si="11"/>
        <v>14</v>
      </c>
      <c r="N108">
        <f ca="1">IF(E107="","",IF(OR(AND($A$6="Yes",$M108&gt;$M107),AND($A$8="Yes",$O107+$P107&gt;=$B$4),AND($Q107&lt;=2,$I108=-1)),1,0))</f>
        <v>0</v>
      </c>
      <c r="O108">
        <f ca="1">IF(E108="","",R108)</f>
        <v>3</v>
      </c>
      <c r="P108">
        <f ca="1">IF(E108="","",MAX(R108:DM108))</f>
        <v>4</v>
      </c>
      <c r="Q108" s="2">
        <f ca="1">IF(E108="","",COUNTIF(R108:DM108,"&gt;0"))</f>
        <v>2</v>
      </c>
      <c r="R108" s="4">
        <f ca="1">IF(E107="","",IF($G108="",R107,IF($N108=1,LOOKUP(R$9,$A$12:$A$111,$B$12:$B$111),IF(AND($I108=-1,S$9=$Q107),"",IF($I108=-1,S107,IF($I108=1,R107))))))</f>
        <v>3</v>
      </c>
      <c r="S108">
        <f ca="1">IF($E107="","",IF($G108="",S107,IF(AND($N108=1,S$9&gt;$B$9),"",IF(AND($N108=1,S$9&lt;=$B$9),LOOKUP(S$9,$A$12:$A$111,$B$12:$B$111),IF(AND($I108=-1,T$9=$Q107),"",IF($I108=-1,T107,IF(AND($I108=1,R$9=$Q107),$K108,IF($I108=1,S107,""))))))))</f>
        <v>4</v>
      </c>
      <c r="T108" t="str">
        <f ca="1">IF($E107="","",IF($G108="",T107,IF(AND($N108=1,T$9&gt;$B$9),"",IF(AND($N108=1,T$9&lt;=$B$9),LOOKUP(T$9,$A$12:$A$111,$B$12:$B$111),IF(AND($I108=-1,U$9=$Q107),"",IF($I108=-1,U107,IF(AND($I108=1,S$9=$Q107),$K108,IF($I108=1,T107,""))))))))</f>
        <v/>
      </c>
      <c r="U108" t="str">
        <f ca="1">IF($E107="","",IF($G108="",U107,IF(AND($N108=1,U$9&gt;$B$9),"",IF(AND($N108=1,U$9&lt;=$B$9),LOOKUP(U$9,$A$12:$A$111,$B$12:$B$111),IF(AND($I108=-1,V$9=$Q107),"",IF($I108=-1,V107,IF(AND($I108=1,T$9=$Q107),$K108,IF($I108=1,U107,""))))))))</f>
        <v/>
      </c>
      <c r="V108" t="str">
        <f ca="1">IF($E107="","",IF($G108="",V107,IF(AND($N108=1,V$9&gt;$B$9),"",IF(AND($N108=1,V$9&lt;=$B$9),LOOKUP(V$9,$A$12:$A$111,$B$12:$B$111),IF(AND($I108=-1,W$9=$Q107),"",IF($I108=-1,W107,IF(AND($I108=1,U$9=$Q107),$K108,IF($I108=1,V107,""))))))))</f>
        <v/>
      </c>
      <c r="W108" t="str">
        <f ca="1">IF($E107="","",IF($G108="",W107,IF(AND($N108=1,W$9&gt;$B$9),"",IF(AND($N108=1,W$9&lt;=$B$9),LOOKUP(W$9,$A$12:$A$111,$B$12:$B$111),IF(AND($I108=-1,X$9=$Q107),"",IF($I108=-1,X107,IF(AND($I108=1,V$9=$Q107),$K108,IF($I108=1,W107,""))))))))</f>
        <v/>
      </c>
      <c r="X108" t="str">
        <f ca="1">IF($E107="","",IF($G108="",X107,IF(AND($N108=1,X$9&gt;$B$9),"",IF(AND($N108=1,X$9&lt;=$B$9),LOOKUP(X$9,$A$12:$A$111,$B$12:$B$111),IF(AND($I108=-1,Y$9=$Q107),"",IF($I108=-1,Y107,IF(AND($I108=1,W$9=$Q107),$K108,IF($I108=1,X107,""))))))))</f>
        <v/>
      </c>
      <c r="Y108" t="str">
        <f ca="1">IF($E107="","",IF($G108="",Y107,IF(AND($N108=1,Y$9&gt;$B$9),"",IF(AND($N108=1,Y$9&lt;=$B$9),LOOKUP(Y$9,$A$12:$A$111,$B$12:$B$111),IF(AND($I108=-1,Z$9=$Q107),"",IF($I108=-1,Z107,IF(AND($I108=1,X$9=$Q107),$K108,IF($I108=1,Y107,""))))))))</f>
        <v/>
      </c>
      <c r="Z108" t="str">
        <f ca="1">IF($E107="","",IF($G108="",Z107,IF(AND($N108=1,Z$9&gt;$B$9),"",IF(AND($N108=1,Z$9&lt;=$B$9),LOOKUP(Z$9,$A$12:$A$111,$B$12:$B$111),IF(AND($I108=-1,AA$9=$Q107),"",IF($I108=-1,AA107,IF(AND($I108=1,Y$9=$Q107),$K108,IF($I108=1,Z107,""))))))))</f>
        <v/>
      </c>
      <c r="AA108" t="str">
        <f ca="1">IF($E107="","",IF($G108="",AA107,IF(AND($N108=1,AA$9&gt;$B$9),"",IF(AND($N108=1,AA$9&lt;=$B$9),LOOKUP(AA$9,$A$12:$A$111,$B$12:$B$111),IF(AND($I108=-1,AB$9=$Q107),"",IF($I108=-1,AB107,IF(AND($I108=1,Z$9=$Q107),$K108,IF($I108=1,AA107,""))))))))</f>
        <v/>
      </c>
      <c r="AB108" t="str">
        <f ca="1">IF($E107="","",IF($G108="",AB107,IF(AND($N108=1,AB$9&gt;$B$9),"",IF(AND($N108=1,AB$9&lt;=$B$9),LOOKUP(AB$9,$A$12:$A$111,$B$12:$B$111),IF(AND($I108=-1,AC$9=$Q107),"",IF($I108=-1,AC107,IF(AND($I108=1,AA$9=$Q107),$K108,IF($I108=1,AB107,""))))))))</f>
        <v/>
      </c>
      <c r="AC108" t="str">
        <f ca="1">IF($E107="","",IF($G108="",AC107,IF(AND($N108=1,AC$9&gt;$B$9),"",IF(AND($N108=1,AC$9&lt;=$B$9),LOOKUP(AC$9,$A$12:$A$111,$B$12:$B$111),IF(AND($I108=-1,AD$9=$Q107),"",IF($I108=-1,AD107,IF(AND($I108=1,AB$9=$Q107),$K108,IF($I108=1,AC107,""))))))))</f>
        <v/>
      </c>
      <c r="AD108" t="str">
        <f ca="1">IF($E107="","",IF($G108="",AD107,IF(AND($N108=1,AD$9&gt;$B$9),"",IF(AND($N108=1,AD$9&lt;=$B$9),LOOKUP(AD$9,$A$12:$A$111,$B$12:$B$111),IF(AND($I108=-1,AE$9=$Q107),"",IF($I108=-1,AE107,IF(AND($I108=1,AC$9=$Q107),$K108,IF($I108=1,AD107,""))))))))</f>
        <v/>
      </c>
      <c r="AE108" t="str">
        <f ca="1">IF($E107="","",IF($G108="",AE107,IF(AND($N108=1,AE$9&gt;$B$9),"",IF(AND($N108=1,AE$9&lt;=$B$9),LOOKUP(AE$9,$A$12:$A$111,$B$12:$B$111),IF(AND($I108=-1,AF$9=$Q107),"",IF($I108=-1,AF107,IF(AND($I108=1,AD$9=$Q107),$K108,IF($I108=1,AE107,""))))))))</f>
        <v/>
      </c>
      <c r="AF108" t="str">
        <f ca="1">IF($E107="","",IF($G108="",AF107,IF(AND($N108=1,AF$9&gt;$B$9),"",IF(AND($N108=1,AF$9&lt;=$B$9),LOOKUP(AF$9,$A$12:$A$111,$B$12:$B$111),IF(AND($I108=-1,AG$9=$Q107),"",IF($I108=-1,AG107,IF(AND($I108=1,AE$9=$Q107),$K108,IF($I108=1,AF107,""))))))))</f>
        <v/>
      </c>
      <c r="AG108" t="str">
        <f ca="1">IF($E107="","",IF($G108="",AG107,IF(AND($N108=1,AG$9&gt;$B$9),"",IF(AND($N108=1,AG$9&lt;=$B$9),LOOKUP(AG$9,$A$12:$A$111,$B$12:$B$111),IF(AND($I108=-1,AH$9=$Q107),"",IF($I108=-1,AH107,IF(AND($I108=1,AF$9=$Q107),$K108,IF($I108=1,AG107,""))))))))</f>
        <v/>
      </c>
      <c r="AH108" t="str">
        <f ca="1">IF($E107="","",IF($G108="",AH107,IF(AND($N108=1,AH$9&gt;$B$9),"",IF(AND($N108=1,AH$9&lt;=$B$9),LOOKUP(AH$9,$A$12:$A$111,$B$12:$B$111),IF(AND($I108=-1,AI$9=$Q107),"",IF($I108=-1,AI107,IF(AND($I108=1,AG$9=$Q107),$K108,IF($I108=1,AH107,""))))))))</f>
        <v/>
      </c>
      <c r="AI108" t="str">
        <f ca="1">IF($E107="","",IF($G108="",AI107,IF(AND($N108=1,AI$9&gt;$B$9),"",IF(AND($N108=1,AI$9&lt;=$B$9),LOOKUP(AI$9,$A$12:$A$111,$B$12:$B$111),IF(AND($I108=-1,AJ$9=$Q107),"",IF($I108=-1,AJ107,IF(AND($I108=1,AH$9=$Q107),$K108,IF($I108=1,AI107,""))))))))</f>
        <v/>
      </c>
      <c r="AJ108" t="str">
        <f ca="1">IF($E107="","",IF($G108="",AJ107,IF(AND($N108=1,AJ$9&gt;$B$9),"",IF(AND($N108=1,AJ$9&lt;=$B$9),LOOKUP(AJ$9,$A$12:$A$111,$B$12:$B$111),IF(AND($I108=-1,AK$9=$Q107),"",IF($I108=-1,AK107,IF(AND($I108=1,AI$9=$Q107),$K108,IF($I108=1,AJ107,""))))))))</f>
        <v/>
      </c>
      <c r="AK108" t="str">
        <f ca="1">IF($E107="","",IF($G108="",AK107,IF(AND($N108=1,AK$9&gt;$B$9),"",IF(AND($N108=1,AK$9&lt;=$B$9),LOOKUP(AK$9,$A$12:$A$111,$B$12:$B$111),IF(AND($I108=-1,AL$9=$Q107),"",IF($I108=-1,AL107,IF(AND($I108=1,AJ$9=$Q107),$K108,IF($I108=1,AK107,""))))))))</f>
        <v/>
      </c>
      <c r="AL108" t="str">
        <f ca="1">IF($E107="","",IF($G108="",AL107,IF(AND($N108=1,AL$9&gt;$B$9),"",IF(AND($N108=1,AL$9&lt;=$B$9),LOOKUP(AL$9,$A$12:$A$111,$B$12:$B$111),IF(AND($I108=-1,AM$9=$Q107),"",IF($I108=-1,AM107,IF(AND($I108=1,AK$9=$Q107),$K108,IF($I108=1,AL107,""))))))))</f>
        <v/>
      </c>
      <c r="AM108" t="str">
        <f ca="1">IF($E107="","",IF($G108="",AM107,IF(AND($N108=1,AM$9&gt;$B$9),"",IF(AND($N108=1,AM$9&lt;=$B$9),LOOKUP(AM$9,$A$12:$A$111,$B$12:$B$111),IF(AND($I108=-1,AN$9=$Q107),"",IF($I108=-1,AN107,IF(AND($I108=1,AL$9=$Q107),$K108,IF($I108=1,AM107,""))))))))</f>
        <v/>
      </c>
      <c r="AN108" t="str">
        <f ca="1">IF($E107="","",IF($G108="",AN107,IF(AND($N108=1,AN$9&gt;$B$9),"",IF(AND($N108=1,AN$9&lt;=$B$9),LOOKUP(AN$9,$A$12:$A$111,$B$12:$B$111),IF(AND($I108=-1,AO$9=$Q107),"",IF($I108=-1,AO107,IF(AND($I108=1,AM$9=$Q107),$K108,IF($I108=1,AN107,""))))))))</f>
        <v/>
      </c>
      <c r="AO108" t="str">
        <f ca="1">IF($E107="","",IF($G108="",AO107,IF(AND($N108=1,AO$9&gt;$B$9),"",IF(AND($N108=1,AO$9&lt;=$B$9),LOOKUP(AO$9,$A$12:$A$111,$B$12:$B$111),IF(AND($I108=-1,AP$9=$Q107),"",IF($I108=-1,AP107,IF(AND($I108=1,AN$9=$Q107),$K108,IF($I108=1,AO107,""))))))))</f>
        <v/>
      </c>
      <c r="AP108" t="str">
        <f ca="1">IF($E107="","",IF($G108="",AP107,IF(AND($N108=1,AP$9&gt;$B$9),"",IF(AND($N108=1,AP$9&lt;=$B$9),LOOKUP(AP$9,$A$12:$A$111,$B$12:$B$111),IF(AND($I108=-1,AQ$9=$Q107),"",IF($I108=-1,AQ107,IF(AND($I108=1,AO$9=$Q107),$K108,IF($I108=1,AP107,""))))))))</f>
        <v/>
      </c>
      <c r="AQ108" t="str">
        <f ca="1">IF($E107="","",IF($G108="",AQ107,IF(AND($N108=1,AQ$9&gt;$B$9),"",IF(AND($N108=1,AQ$9&lt;=$B$9),LOOKUP(AQ$9,$A$12:$A$111,$B$12:$B$111),IF(AND($I108=-1,AR$9=$Q107),"",IF($I108=-1,AR107,IF(AND($I108=1,AP$9=$Q107),$K108,IF($I108=1,AQ107,""))))))))</f>
        <v/>
      </c>
      <c r="AR108" t="str">
        <f ca="1">IF($E107="","",IF($G108="",AR107,IF(AND($N108=1,AR$9&gt;$B$9),"",IF(AND($N108=1,AR$9&lt;=$B$9),LOOKUP(AR$9,$A$12:$A$111,$B$12:$B$111),IF(AND($I108=-1,AS$9=$Q107),"",IF($I108=-1,AS107,IF(AND($I108=1,AQ$9=$Q107),$K108,IF($I108=1,AR107,""))))))))</f>
        <v/>
      </c>
      <c r="AS108" t="str">
        <f ca="1">IF($E107="","",IF($G108="",AS107,IF(AND($N108=1,AS$9&gt;$B$9),"",IF(AND($N108=1,AS$9&lt;=$B$9),LOOKUP(AS$9,$A$12:$A$111,$B$12:$B$111),IF(AND($I108=-1,AT$9=$Q107),"",IF($I108=-1,AT107,IF(AND($I108=1,AR$9=$Q107),$K108,IF($I108=1,AS107,""))))))))</f>
        <v/>
      </c>
      <c r="AT108" t="str">
        <f ca="1">IF($E107="","",IF($G108="",AT107,IF(AND($N108=1,AT$9&gt;$B$9),"",IF(AND($N108=1,AT$9&lt;=$B$9),LOOKUP(AT$9,$A$12:$A$111,$B$12:$B$111),IF(AND($I108=-1,AU$9=$Q107),"",IF($I108=-1,AU107,IF(AND($I108=1,AS$9=$Q107),$K108,IF($I108=1,AT107,""))))))))</f>
        <v/>
      </c>
      <c r="AU108" t="str">
        <f ca="1">IF($E107="","",IF($G108="",AU107,IF(AND($N108=1,AU$9&gt;$B$9),"",IF(AND($N108=1,AU$9&lt;=$B$9),LOOKUP(AU$9,$A$12:$A$111,$B$12:$B$111),IF(AND($I108=-1,AV$9=$Q107),"",IF($I108=-1,AV107,IF(AND($I108=1,AT$9=$Q107),$K108,IF($I108=1,AU107,""))))))))</f>
        <v/>
      </c>
      <c r="AV108" t="str">
        <f ca="1">IF($E107="","",IF($G108="",AV107,IF(AND($N108=1,AV$9&gt;$B$9),"",IF(AND($N108=1,AV$9&lt;=$B$9),LOOKUP(AV$9,$A$12:$A$111,$B$12:$B$111),IF(AND($I108=-1,AW$9=$Q107),"",IF($I108=-1,AW107,IF(AND($I108=1,AU$9=$Q107),$K108,IF($I108=1,AV107,""))))))))</f>
        <v/>
      </c>
      <c r="AW108" t="str">
        <f ca="1">IF($E107="","",IF($G108="",AW107,IF(AND($N108=1,AW$9&gt;$B$9),"",IF(AND($N108=1,AW$9&lt;=$B$9),LOOKUP(AW$9,$A$12:$A$111,$B$12:$B$111),IF(AND($I108=-1,AX$9=$Q107),"",IF($I108=-1,AX107,IF(AND($I108=1,AV$9=$Q107),$K108,IF($I108=1,AW107,""))))))))</f>
        <v/>
      </c>
      <c r="AX108" t="str">
        <f ca="1">IF($E107="","",IF($G108="",AX107,IF(AND($N108=1,AX$9&gt;$B$9),"",IF(AND($N108=1,AX$9&lt;=$B$9),LOOKUP(AX$9,$A$12:$A$111,$B$12:$B$111),IF(AND($I108=-1,AY$9=$Q107),"",IF($I108=-1,AY107,IF(AND($I108=1,AW$9=$Q107),$K108,IF($I108=1,AX107,""))))))))</f>
        <v/>
      </c>
      <c r="AY108" t="str">
        <f ca="1">IF($E107="","",IF($G108="",AY107,IF(AND($N108=1,AY$9&gt;$B$9),"",IF(AND($N108=1,AY$9&lt;=$B$9),LOOKUP(AY$9,$A$12:$A$111,$B$12:$B$111),IF(AND($I108=-1,AZ$9=$Q107),"",IF($I108=-1,AZ107,IF(AND($I108=1,AX$9=$Q107),$K108,IF($I108=1,AY107,""))))))))</f>
        <v/>
      </c>
      <c r="AZ108" t="str">
        <f ca="1">IF($E107="","",IF($G108="",AZ107,IF(AND($N108=1,AZ$9&gt;$B$9),"",IF(AND($N108=1,AZ$9&lt;=$B$9),LOOKUP(AZ$9,$A$12:$A$111,$B$12:$B$111),IF(AND($I108=-1,BA$9=$Q107),"",IF($I108=-1,BA107,IF(AND($I108=1,AY$9=$Q107),$K108,IF($I108=1,AZ107,""))))))))</f>
        <v/>
      </c>
      <c r="BA108" t="str">
        <f ca="1">IF($E107="","",IF($G108="",BA107,IF(AND($N108=1,BA$9&gt;$B$9),"",IF(AND($N108=1,BA$9&lt;=$B$9),LOOKUP(BA$9,$A$12:$A$111,$B$12:$B$111),IF(AND($I108=-1,BB$9=$Q107),"",IF($I108=-1,BB107,IF(AND($I108=1,AZ$9=$Q107),$K108,IF($I108=1,BA107,""))))))))</f>
        <v/>
      </c>
      <c r="BB108" t="str">
        <f ca="1">IF($E107="","",IF($G108="",BB107,IF(AND($N108=1,BB$9&gt;$B$9),"",IF(AND($N108=1,BB$9&lt;=$B$9),LOOKUP(BB$9,$A$12:$A$111,$B$12:$B$111),IF(AND($I108=-1,BC$9=$Q107),"",IF($I108=-1,BC107,IF(AND($I108=1,BA$9=$Q107),$K108,IF($I108=1,BB107,""))))))))</f>
        <v/>
      </c>
      <c r="BC108" t="str">
        <f ca="1">IF($E107="","",IF($G108="",BC107,IF(AND($N108=1,BC$9&gt;$B$9),"",IF(AND($N108=1,BC$9&lt;=$B$9),LOOKUP(BC$9,$A$12:$A$111,$B$12:$B$111),IF(AND($I108=-1,BD$9=$Q107),"",IF($I108=-1,BD107,IF(AND($I108=1,BB$9=$Q107),$K108,IF($I108=1,BC107,""))))))))</f>
        <v/>
      </c>
      <c r="BD108" t="str">
        <f ca="1">IF($E107="","",IF($G108="",BD107,IF(AND($N108=1,BD$9&gt;$B$9),"",IF(AND($N108=1,BD$9&lt;=$B$9),LOOKUP(BD$9,$A$12:$A$111,$B$12:$B$111),IF(AND($I108=-1,BE$9=$Q107),"",IF($I108=-1,BE107,IF(AND($I108=1,BC$9=$Q107),$K108,IF($I108=1,BD107,""))))))))</f>
        <v/>
      </c>
      <c r="BE108" t="str">
        <f ca="1">IF($E107="","",IF($G108="",BE107,IF(AND($N108=1,BE$9&gt;$B$9),"",IF(AND($N108=1,BE$9&lt;=$B$9),LOOKUP(BE$9,$A$12:$A$111,$B$12:$B$111),IF(AND($I108=-1,BF$9=$Q107),"",IF($I108=-1,BF107,IF(AND($I108=1,BD$9=$Q107),$K108,IF($I108=1,BE107,""))))))))</f>
        <v/>
      </c>
      <c r="BF108" t="str">
        <f ca="1">IF($E107="","",IF($G108="",BF107,IF(AND($N108=1,BF$9&gt;$B$9),"",IF(AND($N108=1,BF$9&lt;=$B$9),LOOKUP(BF$9,$A$12:$A$111,$B$12:$B$111),IF(AND($I108=-1,BG$9=$Q107),"",IF($I108=-1,BG107,IF(AND($I108=1,BE$9=$Q107),$K108,IF($I108=1,BF107,""))))))))</f>
        <v/>
      </c>
      <c r="BG108" t="str">
        <f ca="1">IF($E107="","",IF($G108="",BG107,IF(AND($N108=1,BG$9&gt;$B$9),"",IF(AND($N108=1,BG$9&lt;=$B$9),LOOKUP(BG$9,$A$12:$A$111,$B$12:$B$111),IF(AND($I108=-1,BH$9=$Q107),"",IF($I108=-1,BH107,IF(AND($I108=1,BF$9=$Q107),$K108,IF($I108=1,BG107,""))))))))</f>
        <v/>
      </c>
      <c r="BH108" t="str">
        <f ca="1">IF($E107="","",IF($G108="",BH107,IF(AND($N108=1,BH$9&gt;$B$9),"",IF(AND($N108=1,BH$9&lt;=$B$9),LOOKUP(BH$9,$A$12:$A$111,$B$12:$B$111),IF(AND($I108=-1,BI$9=$Q107),"",IF($I108=-1,BI107,IF(AND($I108=1,BG$9=$Q107),$K108,IF($I108=1,BH107,""))))))))</f>
        <v/>
      </c>
      <c r="BI108" t="str">
        <f ca="1">IF($E107="","",IF($G108="",BI107,IF(AND($N108=1,BI$9&gt;$B$9),"",IF(AND($N108=1,BI$9&lt;=$B$9),LOOKUP(BI$9,$A$12:$A$111,$B$12:$B$111),IF(AND($I108=-1,BJ$9=$Q107),"",IF($I108=-1,BJ107,IF(AND($I108=1,BH$9=$Q107),$K108,IF($I108=1,BI107,""))))))))</f>
        <v/>
      </c>
      <c r="BJ108" t="str">
        <f ca="1">IF($E107="","",IF($G108="",BJ107,IF(AND($N108=1,BJ$9&gt;$B$9),"",IF(AND($N108=1,BJ$9&lt;=$B$9),LOOKUP(BJ$9,$A$12:$A$111,$B$12:$B$111),IF(AND($I108=-1,BK$9=$Q107),"",IF($I108=-1,BK107,IF(AND($I108=1,BI$9=$Q107),$K108,IF($I108=1,BJ107,""))))))))</f>
        <v/>
      </c>
      <c r="BK108" t="str">
        <f ca="1">IF($E107="","",IF($G108="",BK107,IF(AND($N108=1,BK$9&gt;$B$9),"",IF(AND($N108=1,BK$9&lt;=$B$9),LOOKUP(BK$9,$A$12:$A$111,$B$12:$B$111),IF(AND($I108=-1,BL$9=$Q107),"",IF($I108=-1,BL107,IF(AND($I108=1,BJ$9=$Q107),$K108,IF($I108=1,BK107,""))))))))</f>
        <v/>
      </c>
      <c r="BL108" t="str">
        <f ca="1">IF($E107="","",IF($G108="",BL107,IF(AND($N108=1,BL$9&gt;$B$9),"",IF(AND($N108=1,BL$9&lt;=$B$9),LOOKUP(BL$9,$A$12:$A$111,$B$12:$B$111),IF(AND($I108=-1,BM$9=$Q107),"",IF($I108=-1,BM107,IF(AND($I108=1,BK$9=$Q107),$K108,IF($I108=1,BL107,""))))))))</f>
        <v/>
      </c>
      <c r="BM108" t="str">
        <f ca="1">IF($E107="","",IF($G108="",BM107,IF(AND($N108=1,BM$9&gt;$B$9),"",IF(AND($N108=1,BM$9&lt;=$B$9),LOOKUP(BM$9,$A$12:$A$111,$B$12:$B$111),IF(AND($I108=-1,BN$9=$Q107),"",IF($I108=-1,BN107,IF(AND($I108=1,BL$9=$Q107),$K108,IF($I108=1,BM107,""))))))))</f>
        <v/>
      </c>
      <c r="BN108">
        <f ca="1">IF($E107="","",IF($G108="",BN107,IF(AND($N108=1,BN$9&gt;$B$9),"",IF(AND($N108=1,BN$9&lt;=$B$9),LOOKUP(BN$9,$A$12:$A$111,$B$12:$B$111),IF(AND($I108=-1,BO$9=$Q107),"",IF($I108=-1,BO107,IF(AND($I108=1,BM$9=$Q107),$K108,IF($I108=1,BN107,""))))))))</f>
        <v>0</v>
      </c>
      <c r="BO108">
        <f ca="1">IF($E107="","",IF($G108="",BO107,IF(AND($N108=1,BO$9&gt;$B$9),"",IF(AND($N108=1,BO$9&lt;=$B$9),LOOKUP(BO$9,$A$12:$A$111,$B$12:$B$111),IF(AND($I108=-1,BP$9=$Q107),"",IF($I108=-1,BP107,IF(AND($I108=1,BN$9=$Q107),$K108,IF($I108=1,BO107,""))))))))</f>
        <v>0</v>
      </c>
    </row>
    <row r="109" spans="4:67" x14ac:dyDescent="0.25">
      <c r="D109" s="4">
        <v>99</v>
      </c>
      <c r="E109" s="1">
        <f t="shared" ca="1" si="7"/>
        <v>30</v>
      </c>
      <c r="G109" t="str">
        <f ca="1">IF(E108="","",IF($B$3=Refs!$B$17,RevLab!F109,IF(AND(B$3="Last",H108="Zero"),G108,IF(B$3="Last",H108,IF(B$3="2nd last","",IF(AND(B$3="Opposite",H108="Zero"),G108,IF(AND(B$3="Opposite",H108="Red"),"Black",IF(AND(B$3="Opposite",H108="Black"),"Red",IF(AND(B$3="Opposite",H108="Odd"),"Even",IF(AND(B$3="Opposite",H108="Even"),"Odd",IF(AND(B$3="Opposite",H108="High"),"Low",IF(AND(B$3="Opposite",H108="Low"),"High",IF(COUNTIF(Refs!$E$5:$I$6,B$3)=1,RevLab!B$3,"")))))))))))))</f>
        <v>Low</v>
      </c>
      <c r="H109" t="str">
        <f ca="1">IF(E109="","",IF(B$2="Red/Black",LOOKUP(E109,Refs!D:D,Refs!F:F),IF(B$2="High/Low",LOOKUP(E109,Refs!D:D,Refs!H:H),IF(B$2="Odd/Even",LOOKUP(E109,Refs!D:D,Refs!J:J),""))))</f>
        <v>High</v>
      </c>
      <c r="I109">
        <f t="shared" ca="1" si="8"/>
        <v>-1</v>
      </c>
      <c r="J109">
        <f ca="1">IF(E108="","",IF(G109="","",IF(AND(Q108&gt;1,O108+P108&gt;=$B$4),$B$4,IF(Q108=1,O108,O108+P108))))</f>
        <v>7</v>
      </c>
      <c r="K109">
        <f t="shared" ca="1" si="9"/>
        <v>-7</v>
      </c>
      <c r="L109">
        <f t="shared" ca="1" si="10"/>
        <v>-126</v>
      </c>
      <c r="M109">
        <f t="shared" ca="1" si="11"/>
        <v>14</v>
      </c>
      <c r="N109">
        <f ca="1">IF(E108="","",IF(OR(AND($A$6="Yes",$M109&gt;$M108),AND($A$8="Yes",$O108+$P108&gt;=$B$4),AND($Q108&lt;=2,$I109=-1)),1,0))</f>
        <v>1</v>
      </c>
      <c r="O109">
        <f ca="1">IF(E109="","",R109)</f>
        <v>1</v>
      </c>
      <c r="P109">
        <f ca="1">IF(E109="","",MAX(R109:DM109))</f>
        <v>4</v>
      </c>
      <c r="Q109" s="2">
        <f ca="1">IF(E109="","",COUNTIF(R109:DM109,"&gt;0"))</f>
        <v>4</v>
      </c>
      <c r="R109" s="4">
        <f ca="1">IF(E108="","",IF($G109="",R108,IF($N109=1,LOOKUP(R$9,$A$12:$A$111,$B$12:$B$111),IF(AND($I109=-1,S$9=$Q108),"",IF($I109=-1,S108,IF($I109=1,R108))))))</f>
        <v>1</v>
      </c>
      <c r="S109">
        <f ca="1">IF($E108="","",IF($G109="",S108,IF(AND($N109=1,S$9&gt;$B$9),"",IF(AND($N109=1,S$9&lt;=$B$9),LOOKUP(S$9,$A$12:$A$111,$B$12:$B$111),IF(AND($I109=-1,T$9=$Q108),"",IF($I109=-1,T108,IF(AND($I109=1,R$9=$Q108),$K109,IF($I109=1,S108,""))))))))</f>
        <v>2</v>
      </c>
      <c r="T109">
        <f ca="1">IF($E108="","",IF($G109="",T108,IF(AND($N109=1,T$9&gt;$B$9),"",IF(AND($N109=1,T$9&lt;=$B$9),LOOKUP(T$9,$A$12:$A$111,$B$12:$B$111),IF(AND($I109=-1,U$9=$Q108),"",IF($I109=-1,U108,IF(AND($I109=1,S$9=$Q108),$K109,IF($I109=1,T108,""))))))))</f>
        <v>3</v>
      </c>
      <c r="U109">
        <f ca="1">IF($E108="","",IF($G109="",U108,IF(AND($N109=1,U$9&gt;$B$9),"",IF(AND($N109=1,U$9&lt;=$B$9),LOOKUP(U$9,$A$12:$A$111,$B$12:$B$111),IF(AND($I109=-1,V$9=$Q108),"",IF($I109=-1,V108,IF(AND($I109=1,T$9=$Q108),$K109,IF($I109=1,U108,""))))))))</f>
        <v>4</v>
      </c>
      <c r="V109" t="str">
        <f ca="1">IF($E108="","",IF($G109="",V108,IF(AND($N109=1,V$9&gt;$B$9),"",IF(AND($N109=1,V$9&lt;=$B$9),LOOKUP(V$9,$A$12:$A$111,$B$12:$B$111),IF(AND($I109=-1,W$9=$Q108),"",IF($I109=-1,W108,IF(AND($I109=1,U$9=$Q108),$K109,IF($I109=1,V108,""))))))))</f>
        <v/>
      </c>
      <c r="W109" t="str">
        <f ca="1">IF($E108="","",IF($G109="",W108,IF(AND($N109=1,W$9&gt;$B$9),"",IF(AND($N109=1,W$9&lt;=$B$9),LOOKUP(W$9,$A$12:$A$111,$B$12:$B$111),IF(AND($I109=-1,X$9=$Q108),"",IF($I109=-1,X108,IF(AND($I109=1,V$9=$Q108),$K109,IF($I109=1,W108,""))))))))</f>
        <v/>
      </c>
      <c r="X109" t="str">
        <f ca="1">IF($E108="","",IF($G109="",X108,IF(AND($N109=1,X$9&gt;$B$9),"",IF(AND($N109=1,X$9&lt;=$B$9),LOOKUP(X$9,$A$12:$A$111,$B$12:$B$111),IF(AND($I109=-1,Y$9=$Q108),"",IF($I109=-1,Y108,IF(AND($I109=1,W$9=$Q108),$K109,IF($I109=1,X108,""))))))))</f>
        <v/>
      </c>
      <c r="Y109" t="str">
        <f ca="1">IF($E108="","",IF($G109="",Y108,IF(AND($N109=1,Y$9&gt;$B$9),"",IF(AND($N109=1,Y$9&lt;=$B$9),LOOKUP(Y$9,$A$12:$A$111,$B$12:$B$111),IF(AND($I109=-1,Z$9=$Q108),"",IF($I109=-1,Z108,IF(AND($I109=1,X$9=$Q108),$K109,IF($I109=1,Y108,""))))))))</f>
        <v/>
      </c>
      <c r="Z109" t="str">
        <f ca="1">IF($E108="","",IF($G109="",Z108,IF(AND($N109=1,Z$9&gt;$B$9),"",IF(AND($N109=1,Z$9&lt;=$B$9),LOOKUP(Z$9,$A$12:$A$111,$B$12:$B$111),IF(AND($I109=-1,AA$9=$Q108),"",IF($I109=-1,AA108,IF(AND($I109=1,Y$9=$Q108),$K109,IF($I109=1,Z108,""))))))))</f>
        <v/>
      </c>
      <c r="AA109" t="str">
        <f ca="1">IF($E108="","",IF($G109="",AA108,IF(AND($N109=1,AA$9&gt;$B$9),"",IF(AND($N109=1,AA$9&lt;=$B$9),LOOKUP(AA$9,$A$12:$A$111,$B$12:$B$111),IF(AND($I109=-1,AB$9=$Q108),"",IF($I109=-1,AB108,IF(AND($I109=1,Z$9=$Q108),$K109,IF($I109=1,AA108,""))))))))</f>
        <v/>
      </c>
      <c r="AB109" t="str">
        <f ca="1">IF($E108="","",IF($G109="",AB108,IF(AND($N109=1,AB$9&gt;$B$9),"",IF(AND($N109=1,AB$9&lt;=$B$9),LOOKUP(AB$9,$A$12:$A$111,$B$12:$B$111),IF(AND($I109=-1,AC$9=$Q108),"",IF($I109=-1,AC108,IF(AND($I109=1,AA$9=$Q108),$K109,IF($I109=1,AB108,""))))))))</f>
        <v/>
      </c>
      <c r="AC109" t="str">
        <f ca="1">IF($E108="","",IF($G109="",AC108,IF(AND($N109=1,AC$9&gt;$B$9),"",IF(AND($N109=1,AC$9&lt;=$B$9),LOOKUP(AC$9,$A$12:$A$111,$B$12:$B$111),IF(AND($I109=-1,AD$9=$Q108),"",IF($I109=-1,AD108,IF(AND($I109=1,AB$9=$Q108),$K109,IF($I109=1,AC108,""))))))))</f>
        <v/>
      </c>
      <c r="AD109" t="str">
        <f ca="1">IF($E108="","",IF($G109="",AD108,IF(AND($N109=1,AD$9&gt;$B$9),"",IF(AND($N109=1,AD$9&lt;=$B$9),LOOKUP(AD$9,$A$12:$A$111,$B$12:$B$111),IF(AND($I109=-1,AE$9=$Q108),"",IF($I109=-1,AE108,IF(AND($I109=1,AC$9=$Q108),$K109,IF($I109=1,AD108,""))))))))</f>
        <v/>
      </c>
      <c r="AE109" t="str">
        <f ca="1">IF($E108="","",IF($G109="",AE108,IF(AND($N109=1,AE$9&gt;$B$9),"",IF(AND($N109=1,AE$9&lt;=$B$9),LOOKUP(AE$9,$A$12:$A$111,$B$12:$B$111),IF(AND($I109=-1,AF$9=$Q108),"",IF($I109=-1,AF108,IF(AND($I109=1,AD$9=$Q108),$K109,IF($I109=1,AE108,""))))))))</f>
        <v/>
      </c>
      <c r="AF109" t="str">
        <f ca="1">IF($E108="","",IF($G109="",AF108,IF(AND($N109=1,AF$9&gt;$B$9),"",IF(AND($N109=1,AF$9&lt;=$B$9),LOOKUP(AF$9,$A$12:$A$111,$B$12:$B$111),IF(AND($I109=-1,AG$9=$Q108),"",IF($I109=-1,AG108,IF(AND($I109=1,AE$9=$Q108),$K109,IF($I109=1,AF108,""))))))))</f>
        <v/>
      </c>
      <c r="AG109" t="str">
        <f ca="1">IF($E108="","",IF($G109="",AG108,IF(AND($N109=1,AG$9&gt;$B$9),"",IF(AND($N109=1,AG$9&lt;=$B$9),LOOKUP(AG$9,$A$12:$A$111,$B$12:$B$111),IF(AND($I109=-1,AH$9=$Q108),"",IF($I109=-1,AH108,IF(AND($I109=1,AF$9=$Q108),$K109,IF($I109=1,AG108,""))))))))</f>
        <v/>
      </c>
      <c r="AH109" t="str">
        <f ca="1">IF($E108="","",IF($G109="",AH108,IF(AND($N109=1,AH$9&gt;$B$9),"",IF(AND($N109=1,AH$9&lt;=$B$9),LOOKUP(AH$9,$A$12:$A$111,$B$12:$B$111),IF(AND($I109=-1,AI$9=$Q108),"",IF($I109=-1,AI108,IF(AND($I109=1,AG$9=$Q108),$K109,IF($I109=1,AH108,""))))))))</f>
        <v/>
      </c>
      <c r="AI109" t="str">
        <f ca="1">IF($E108="","",IF($G109="",AI108,IF(AND($N109=1,AI$9&gt;$B$9),"",IF(AND($N109=1,AI$9&lt;=$B$9),LOOKUP(AI$9,$A$12:$A$111,$B$12:$B$111),IF(AND($I109=-1,AJ$9=$Q108),"",IF($I109=-1,AJ108,IF(AND($I109=1,AH$9=$Q108),$K109,IF($I109=1,AI108,""))))))))</f>
        <v/>
      </c>
      <c r="AJ109" t="str">
        <f ca="1">IF($E108="","",IF($G109="",AJ108,IF(AND($N109=1,AJ$9&gt;$B$9),"",IF(AND($N109=1,AJ$9&lt;=$B$9),LOOKUP(AJ$9,$A$12:$A$111,$B$12:$B$111),IF(AND($I109=-1,AK$9=$Q108),"",IF($I109=-1,AK108,IF(AND($I109=1,AI$9=$Q108),$K109,IF($I109=1,AJ108,""))))))))</f>
        <v/>
      </c>
      <c r="AK109" t="str">
        <f ca="1">IF($E108="","",IF($G109="",AK108,IF(AND($N109=1,AK$9&gt;$B$9),"",IF(AND($N109=1,AK$9&lt;=$B$9),LOOKUP(AK$9,$A$12:$A$111,$B$12:$B$111),IF(AND($I109=-1,AL$9=$Q108),"",IF($I109=-1,AL108,IF(AND($I109=1,AJ$9=$Q108),$K109,IF($I109=1,AK108,""))))))))</f>
        <v/>
      </c>
      <c r="AL109" t="str">
        <f ca="1">IF($E108="","",IF($G109="",AL108,IF(AND($N109=1,AL$9&gt;$B$9),"",IF(AND($N109=1,AL$9&lt;=$B$9),LOOKUP(AL$9,$A$12:$A$111,$B$12:$B$111),IF(AND($I109=-1,AM$9=$Q108),"",IF($I109=-1,AM108,IF(AND($I109=1,AK$9=$Q108),$K109,IF($I109=1,AL108,""))))))))</f>
        <v/>
      </c>
      <c r="AM109" t="str">
        <f ca="1">IF($E108="","",IF($G109="",AM108,IF(AND($N109=1,AM$9&gt;$B$9),"",IF(AND($N109=1,AM$9&lt;=$B$9),LOOKUP(AM$9,$A$12:$A$111,$B$12:$B$111),IF(AND($I109=-1,AN$9=$Q108),"",IF($I109=-1,AN108,IF(AND($I109=1,AL$9=$Q108),$K109,IF($I109=1,AM108,""))))))))</f>
        <v/>
      </c>
      <c r="AN109" t="str">
        <f ca="1">IF($E108="","",IF($G109="",AN108,IF(AND($N109=1,AN$9&gt;$B$9),"",IF(AND($N109=1,AN$9&lt;=$B$9),LOOKUP(AN$9,$A$12:$A$111,$B$12:$B$111),IF(AND($I109=-1,AO$9=$Q108),"",IF($I109=-1,AO108,IF(AND($I109=1,AM$9=$Q108),$K109,IF($I109=1,AN108,""))))))))</f>
        <v/>
      </c>
      <c r="AO109" t="str">
        <f ca="1">IF($E108="","",IF($G109="",AO108,IF(AND($N109=1,AO$9&gt;$B$9),"",IF(AND($N109=1,AO$9&lt;=$B$9),LOOKUP(AO$9,$A$12:$A$111,$B$12:$B$111),IF(AND($I109=-1,AP$9=$Q108),"",IF($I109=-1,AP108,IF(AND($I109=1,AN$9=$Q108),$K109,IF($I109=1,AO108,""))))))))</f>
        <v/>
      </c>
      <c r="AP109" t="str">
        <f ca="1">IF($E108="","",IF($G109="",AP108,IF(AND($N109=1,AP$9&gt;$B$9),"",IF(AND($N109=1,AP$9&lt;=$B$9),LOOKUP(AP$9,$A$12:$A$111,$B$12:$B$111),IF(AND($I109=-1,AQ$9=$Q108),"",IF($I109=-1,AQ108,IF(AND($I109=1,AO$9=$Q108),$K109,IF($I109=1,AP108,""))))))))</f>
        <v/>
      </c>
      <c r="AQ109" t="str">
        <f ca="1">IF($E108="","",IF($G109="",AQ108,IF(AND($N109=1,AQ$9&gt;$B$9),"",IF(AND($N109=1,AQ$9&lt;=$B$9),LOOKUP(AQ$9,$A$12:$A$111,$B$12:$B$111),IF(AND($I109=-1,AR$9=$Q108),"",IF($I109=-1,AR108,IF(AND($I109=1,AP$9=$Q108),$K109,IF($I109=1,AQ108,""))))))))</f>
        <v/>
      </c>
      <c r="AR109" t="str">
        <f ca="1">IF($E108="","",IF($G109="",AR108,IF(AND($N109=1,AR$9&gt;$B$9),"",IF(AND($N109=1,AR$9&lt;=$B$9),LOOKUP(AR$9,$A$12:$A$111,$B$12:$B$111),IF(AND($I109=-1,AS$9=$Q108),"",IF($I109=-1,AS108,IF(AND($I109=1,AQ$9=$Q108),$K109,IF($I109=1,AR108,""))))))))</f>
        <v/>
      </c>
      <c r="AS109" t="str">
        <f ca="1">IF($E108="","",IF($G109="",AS108,IF(AND($N109=1,AS$9&gt;$B$9),"",IF(AND($N109=1,AS$9&lt;=$B$9),LOOKUP(AS$9,$A$12:$A$111,$B$12:$B$111),IF(AND($I109=-1,AT$9=$Q108),"",IF($I109=-1,AT108,IF(AND($I109=1,AR$9=$Q108),$K109,IF($I109=1,AS108,""))))))))</f>
        <v/>
      </c>
      <c r="AT109" t="str">
        <f ca="1">IF($E108="","",IF($G109="",AT108,IF(AND($N109=1,AT$9&gt;$B$9),"",IF(AND($N109=1,AT$9&lt;=$B$9),LOOKUP(AT$9,$A$12:$A$111,$B$12:$B$111),IF(AND($I109=-1,AU$9=$Q108),"",IF($I109=-1,AU108,IF(AND($I109=1,AS$9=$Q108),$K109,IF($I109=1,AT108,""))))))))</f>
        <v/>
      </c>
      <c r="AU109" t="str">
        <f ca="1">IF($E108="","",IF($G109="",AU108,IF(AND($N109=1,AU$9&gt;$B$9),"",IF(AND($N109=1,AU$9&lt;=$B$9),LOOKUP(AU$9,$A$12:$A$111,$B$12:$B$111),IF(AND($I109=-1,AV$9=$Q108),"",IF($I109=-1,AV108,IF(AND($I109=1,AT$9=$Q108),$K109,IF($I109=1,AU108,""))))))))</f>
        <v/>
      </c>
      <c r="AV109" t="str">
        <f ca="1">IF($E108="","",IF($G109="",AV108,IF(AND($N109=1,AV$9&gt;$B$9),"",IF(AND($N109=1,AV$9&lt;=$B$9),LOOKUP(AV$9,$A$12:$A$111,$B$12:$B$111),IF(AND($I109=-1,AW$9=$Q108),"",IF($I109=-1,AW108,IF(AND($I109=1,AU$9=$Q108),$K109,IF($I109=1,AV108,""))))))))</f>
        <v/>
      </c>
      <c r="AW109" t="str">
        <f ca="1">IF($E108="","",IF($G109="",AW108,IF(AND($N109=1,AW$9&gt;$B$9),"",IF(AND($N109=1,AW$9&lt;=$B$9),LOOKUP(AW$9,$A$12:$A$111,$B$12:$B$111),IF(AND($I109=-1,AX$9=$Q108),"",IF($I109=-1,AX108,IF(AND($I109=1,AV$9=$Q108),$K109,IF($I109=1,AW108,""))))))))</f>
        <v/>
      </c>
      <c r="AX109" t="str">
        <f ca="1">IF($E108="","",IF($G109="",AX108,IF(AND($N109=1,AX$9&gt;$B$9),"",IF(AND($N109=1,AX$9&lt;=$B$9),LOOKUP(AX$9,$A$12:$A$111,$B$12:$B$111),IF(AND($I109=-1,AY$9=$Q108),"",IF($I109=-1,AY108,IF(AND($I109=1,AW$9=$Q108),$K109,IF($I109=1,AX108,""))))))))</f>
        <v/>
      </c>
      <c r="AY109" t="str">
        <f ca="1">IF($E108="","",IF($G109="",AY108,IF(AND($N109=1,AY$9&gt;$B$9),"",IF(AND($N109=1,AY$9&lt;=$B$9),LOOKUP(AY$9,$A$12:$A$111,$B$12:$B$111),IF(AND($I109=-1,AZ$9=$Q108),"",IF($I109=-1,AZ108,IF(AND($I109=1,AX$9=$Q108),$K109,IF($I109=1,AY108,""))))))))</f>
        <v/>
      </c>
      <c r="AZ109" t="str">
        <f ca="1">IF($E108="","",IF($G109="",AZ108,IF(AND($N109=1,AZ$9&gt;$B$9),"",IF(AND($N109=1,AZ$9&lt;=$B$9),LOOKUP(AZ$9,$A$12:$A$111,$B$12:$B$111),IF(AND($I109=-1,BA$9=$Q108),"",IF($I109=-1,BA108,IF(AND($I109=1,AY$9=$Q108),$K109,IF($I109=1,AZ108,""))))))))</f>
        <v/>
      </c>
      <c r="BA109" t="str">
        <f ca="1">IF($E108="","",IF($G109="",BA108,IF(AND($N109=1,BA$9&gt;$B$9),"",IF(AND($N109=1,BA$9&lt;=$B$9),LOOKUP(BA$9,$A$12:$A$111,$B$12:$B$111),IF(AND($I109=-1,BB$9=$Q108),"",IF($I109=-1,BB108,IF(AND($I109=1,AZ$9=$Q108),$K109,IF($I109=1,BA108,""))))))))</f>
        <v/>
      </c>
      <c r="BB109" t="str">
        <f ca="1">IF($E108="","",IF($G109="",BB108,IF(AND($N109=1,BB$9&gt;$B$9),"",IF(AND($N109=1,BB$9&lt;=$B$9),LOOKUP(BB$9,$A$12:$A$111,$B$12:$B$111),IF(AND($I109=-1,BC$9=$Q108),"",IF($I109=-1,BC108,IF(AND($I109=1,BA$9=$Q108),$K109,IF($I109=1,BB108,""))))))))</f>
        <v/>
      </c>
      <c r="BC109" t="str">
        <f ca="1">IF($E108="","",IF($G109="",BC108,IF(AND($N109=1,BC$9&gt;$B$9),"",IF(AND($N109=1,BC$9&lt;=$B$9),LOOKUP(BC$9,$A$12:$A$111,$B$12:$B$111),IF(AND($I109=-1,BD$9=$Q108),"",IF($I109=-1,BD108,IF(AND($I109=1,BB$9=$Q108),$K109,IF($I109=1,BC108,""))))))))</f>
        <v/>
      </c>
      <c r="BD109" t="str">
        <f ca="1">IF($E108="","",IF($G109="",BD108,IF(AND($N109=1,BD$9&gt;$B$9),"",IF(AND($N109=1,BD$9&lt;=$B$9),LOOKUP(BD$9,$A$12:$A$111,$B$12:$B$111),IF(AND($I109=-1,BE$9=$Q108),"",IF($I109=-1,BE108,IF(AND($I109=1,BC$9=$Q108),$K109,IF($I109=1,BD108,""))))))))</f>
        <v/>
      </c>
      <c r="BE109" t="str">
        <f ca="1">IF($E108="","",IF($G109="",BE108,IF(AND($N109=1,BE$9&gt;$B$9),"",IF(AND($N109=1,BE$9&lt;=$B$9),LOOKUP(BE$9,$A$12:$A$111,$B$12:$B$111),IF(AND($I109=-1,BF$9=$Q108),"",IF($I109=-1,BF108,IF(AND($I109=1,BD$9=$Q108),$K109,IF($I109=1,BE108,""))))))))</f>
        <v/>
      </c>
      <c r="BF109" t="str">
        <f ca="1">IF($E108="","",IF($G109="",BF108,IF(AND($N109=1,BF$9&gt;$B$9),"",IF(AND($N109=1,BF$9&lt;=$B$9),LOOKUP(BF$9,$A$12:$A$111,$B$12:$B$111),IF(AND($I109=-1,BG$9=$Q108),"",IF($I109=-1,BG108,IF(AND($I109=1,BE$9=$Q108),$K109,IF($I109=1,BF108,""))))))))</f>
        <v/>
      </c>
      <c r="BG109" t="str">
        <f ca="1">IF($E108="","",IF($G109="",BG108,IF(AND($N109=1,BG$9&gt;$B$9),"",IF(AND($N109=1,BG$9&lt;=$B$9),LOOKUP(BG$9,$A$12:$A$111,$B$12:$B$111),IF(AND($I109=-1,BH$9=$Q108),"",IF($I109=-1,BH108,IF(AND($I109=1,BF$9=$Q108),$K109,IF($I109=1,BG108,""))))))))</f>
        <v/>
      </c>
      <c r="BH109" t="str">
        <f ca="1">IF($E108="","",IF($G109="",BH108,IF(AND($N109=1,BH$9&gt;$B$9),"",IF(AND($N109=1,BH$9&lt;=$B$9),LOOKUP(BH$9,$A$12:$A$111,$B$12:$B$111),IF(AND($I109=-1,BI$9=$Q108),"",IF($I109=-1,BI108,IF(AND($I109=1,BG$9=$Q108),$K109,IF($I109=1,BH108,""))))))))</f>
        <v/>
      </c>
      <c r="BI109" t="str">
        <f ca="1">IF($E108="","",IF($G109="",BI108,IF(AND($N109=1,BI$9&gt;$B$9),"",IF(AND($N109=1,BI$9&lt;=$B$9),LOOKUP(BI$9,$A$12:$A$111,$B$12:$B$111),IF(AND($I109=-1,BJ$9=$Q108),"",IF($I109=-1,BJ108,IF(AND($I109=1,BH$9=$Q108),$K109,IF($I109=1,BI108,""))))))))</f>
        <v/>
      </c>
      <c r="BJ109" t="str">
        <f ca="1">IF($E108="","",IF($G109="",BJ108,IF(AND($N109=1,BJ$9&gt;$B$9),"",IF(AND($N109=1,BJ$9&lt;=$B$9),LOOKUP(BJ$9,$A$12:$A$111,$B$12:$B$111),IF(AND($I109=-1,BK$9=$Q108),"",IF($I109=-1,BK108,IF(AND($I109=1,BI$9=$Q108),$K109,IF($I109=1,BJ108,""))))))))</f>
        <v/>
      </c>
      <c r="BK109" t="str">
        <f ca="1">IF($E108="","",IF($G109="",BK108,IF(AND($N109=1,BK$9&gt;$B$9),"",IF(AND($N109=1,BK$9&lt;=$B$9),LOOKUP(BK$9,$A$12:$A$111,$B$12:$B$111),IF(AND($I109=-1,BL$9=$Q108),"",IF($I109=-1,BL108,IF(AND($I109=1,BJ$9=$Q108),$K109,IF($I109=1,BK108,""))))))))</f>
        <v/>
      </c>
      <c r="BL109" t="str">
        <f ca="1">IF($E108="","",IF($G109="",BL108,IF(AND($N109=1,BL$9&gt;$B$9),"",IF(AND($N109=1,BL$9&lt;=$B$9),LOOKUP(BL$9,$A$12:$A$111,$B$12:$B$111),IF(AND($I109=-1,BM$9=$Q108),"",IF($I109=-1,BM108,IF(AND($I109=1,BK$9=$Q108),$K109,IF($I109=1,BL108,""))))))))</f>
        <v/>
      </c>
      <c r="BM109" t="str">
        <f ca="1">IF($E108="","",IF($G109="",BM108,IF(AND($N109=1,BM$9&gt;$B$9),"",IF(AND($N109=1,BM$9&lt;=$B$9),LOOKUP(BM$9,$A$12:$A$111,$B$12:$B$111),IF(AND($I109=-1,BN$9=$Q108),"",IF($I109=-1,BN108,IF(AND($I109=1,BL$9=$Q108),$K109,IF($I109=1,BM108,""))))))))</f>
        <v/>
      </c>
      <c r="BN109" t="str">
        <f ca="1">IF($E108="","",IF($G109="",BN108,IF(AND($N109=1,BN$9&gt;$B$9),"",IF(AND($N109=1,BN$9&lt;=$B$9),LOOKUP(BN$9,$A$12:$A$111,$B$12:$B$111),IF(AND($I109=-1,BO$9=$Q108),"",IF($I109=-1,BO108,IF(AND($I109=1,BM$9=$Q108),$K109,IF($I109=1,BN108,""))))))))</f>
        <v/>
      </c>
      <c r="BO109" t="str">
        <f ca="1">IF($E108="","",IF($G109="",BO108,IF(AND($N109=1,BO$9&gt;$B$9),"",IF(AND($N109=1,BO$9&lt;=$B$9),LOOKUP(BO$9,$A$12:$A$111,$B$12:$B$111),IF(AND($I109=-1,BP$9=$Q108),"",IF($I109=-1,BP108,IF(AND($I109=1,BN$9=$Q108),$K109,IF($I109=1,BO108,""))))))))</f>
        <v/>
      </c>
    </row>
    <row r="110" spans="4:67" x14ac:dyDescent="0.25">
      <c r="D110" s="4">
        <v>100</v>
      </c>
      <c r="E110" s="1">
        <f t="shared" ca="1" si="7"/>
        <v>1</v>
      </c>
      <c r="G110" t="str">
        <f ca="1">IF(E109="","",IF($B$3=Refs!$B$17,RevLab!F110,IF(AND(B$3="Last",H109="Zero"),G109,IF(B$3="Last",H109,IF(B$3="2nd last","",IF(AND(B$3="Opposite",H109="Zero"),G109,IF(AND(B$3="Opposite",H109="Red"),"Black",IF(AND(B$3="Opposite",H109="Black"),"Red",IF(AND(B$3="Opposite",H109="Odd"),"Even",IF(AND(B$3="Opposite",H109="Even"),"Odd",IF(AND(B$3="Opposite",H109="High"),"Low",IF(AND(B$3="Opposite",H109="Low"),"High",IF(COUNTIF(Refs!$E$5:$I$6,B$3)=1,RevLab!B$3,"")))))))))))))</f>
        <v>Low</v>
      </c>
      <c r="H110" t="str">
        <f ca="1">IF(E110="","",IF(B$2="Red/Black",LOOKUP(E110,Refs!D:D,Refs!F:F),IF(B$2="High/Low",LOOKUP(E110,Refs!D:D,Refs!H:H),IF(B$2="Odd/Even",LOOKUP(E110,Refs!D:D,Refs!J:J),""))))</f>
        <v>Low</v>
      </c>
      <c r="I110">
        <f t="shared" ca="1" si="8"/>
        <v>1</v>
      </c>
      <c r="J110">
        <f ca="1">IF(E109="","",IF(G110="","",IF(AND(Q109&gt;1,O109+P109&gt;=$B$4),$B$4,IF(Q109=1,O109,O109+P109))))</f>
        <v>5</v>
      </c>
      <c r="K110">
        <f t="shared" ca="1" si="9"/>
        <v>5</v>
      </c>
      <c r="L110">
        <f t="shared" ca="1" si="10"/>
        <v>-121</v>
      </c>
      <c r="M110">
        <f t="shared" ca="1" si="11"/>
        <v>14</v>
      </c>
      <c r="N110">
        <f ca="1">IF(E109="","",IF(OR(AND($A$6="Yes",$M110&gt;$M109),AND($A$8="Yes",$O109+$P109&gt;=$B$4),AND($Q109&lt;=2,$I110=-1)),1,0))</f>
        <v>0</v>
      </c>
      <c r="O110">
        <f ca="1">IF(E110="","",R110)</f>
        <v>1</v>
      </c>
      <c r="P110">
        <f ca="1">IF(E110="","",MAX(R110:DM110))</f>
        <v>5</v>
      </c>
      <c r="Q110" s="2">
        <f ca="1">IF(E110="","",COUNTIF(R110:DM110,"&gt;0"))</f>
        <v>5</v>
      </c>
      <c r="R110" s="4">
        <f ca="1">IF(E109="","",IF($G110="",R109,IF($N110=1,LOOKUP(R$9,$A$12:$A$111,$B$12:$B$111),IF(AND($I110=-1,S$9=$Q109),"",IF($I110=-1,S109,IF($I110=1,R109))))))</f>
        <v>1</v>
      </c>
      <c r="S110">
        <f ca="1">IF($E109="","",IF($G110="",S109,IF(AND($N110=1,S$9&gt;$B$9),"",IF(AND($N110=1,S$9&lt;=$B$9),LOOKUP(S$9,$A$12:$A$111,$B$12:$B$111),IF(AND($I110=-1,T$9=$Q109),"",IF($I110=-1,T109,IF(AND($I110=1,R$9=$Q109),$K110,IF($I110=1,S109,""))))))))</f>
        <v>2</v>
      </c>
      <c r="T110">
        <f ca="1">IF($E109="","",IF($G110="",T109,IF(AND($N110=1,T$9&gt;$B$9),"",IF(AND($N110=1,T$9&lt;=$B$9),LOOKUP(T$9,$A$12:$A$111,$B$12:$B$111),IF(AND($I110=-1,U$9=$Q109),"",IF($I110=-1,U109,IF(AND($I110=1,S$9=$Q109),$K110,IF($I110=1,T109,""))))))))</f>
        <v>3</v>
      </c>
      <c r="U110">
        <f ca="1">IF($E109="","",IF($G110="",U109,IF(AND($N110=1,U$9&gt;$B$9),"",IF(AND($N110=1,U$9&lt;=$B$9),LOOKUP(U$9,$A$12:$A$111,$B$12:$B$111),IF(AND($I110=-1,V$9=$Q109),"",IF($I110=-1,V109,IF(AND($I110=1,T$9=$Q109),$K110,IF($I110=1,U109,""))))))))</f>
        <v>4</v>
      </c>
      <c r="V110">
        <f ca="1">IF($E109="","",IF($G110="",V109,IF(AND($N110=1,V$9&gt;$B$9),"",IF(AND($N110=1,V$9&lt;=$B$9),LOOKUP(V$9,$A$12:$A$111,$B$12:$B$111),IF(AND($I110=-1,W$9=$Q109),"",IF($I110=-1,W109,IF(AND($I110=1,U$9=$Q109),$K110,IF($I110=1,V109,""))))))))</f>
        <v>5</v>
      </c>
      <c r="W110" t="str">
        <f ca="1">IF($E109="","",IF($G110="",W109,IF(AND($N110=1,W$9&gt;$B$9),"",IF(AND($N110=1,W$9&lt;=$B$9),LOOKUP(W$9,$A$12:$A$111,$B$12:$B$111),IF(AND($I110=-1,X$9=$Q109),"",IF($I110=-1,X109,IF(AND($I110=1,V$9=$Q109),$K110,IF($I110=1,W109,""))))))))</f>
        <v/>
      </c>
      <c r="X110" t="str">
        <f ca="1">IF($E109="","",IF($G110="",X109,IF(AND($N110=1,X$9&gt;$B$9),"",IF(AND($N110=1,X$9&lt;=$B$9),LOOKUP(X$9,$A$12:$A$111,$B$12:$B$111),IF(AND($I110=-1,Y$9=$Q109),"",IF($I110=-1,Y109,IF(AND($I110=1,W$9=$Q109),$K110,IF($I110=1,X109,""))))))))</f>
        <v/>
      </c>
      <c r="Y110" t="str">
        <f ca="1">IF($E109="","",IF($G110="",Y109,IF(AND($N110=1,Y$9&gt;$B$9),"",IF(AND($N110=1,Y$9&lt;=$B$9),LOOKUP(Y$9,$A$12:$A$111,$B$12:$B$111),IF(AND($I110=-1,Z$9=$Q109),"",IF($I110=-1,Z109,IF(AND($I110=1,X$9=$Q109),$K110,IF($I110=1,Y109,""))))))))</f>
        <v/>
      </c>
      <c r="Z110" t="str">
        <f ca="1">IF($E109="","",IF($G110="",Z109,IF(AND($N110=1,Z$9&gt;$B$9),"",IF(AND($N110=1,Z$9&lt;=$B$9),LOOKUP(Z$9,$A$12:$A$111,$B$12:$B$111),IF(AND($I110=-1,AA$9=$Q109),"",IF($I110=-1,AA109,IF(AND($I110=1,Y$9=$Q109),$K110,IF($I110=1,Z109,""))))))))</f>
        <v/>
      </c>
      <c r="AA110" t="str">
        <f ca="1">IF($E109="","",IF($G110="",AA109,IF(AND($N110=1,AA$9&gt;$B$9),"",IF(AND($N110=1,AA$9&lt;=$B$9),LOOKUP(AA$9,$A$12:$A$111,$B$12:$B$111),IF(AND($I110=-1,AB$9=$Q109),"",IF($I110=-1,AB109,IF(AND($I110=1,Z$9=$Q109),$K110,IF($I110=1,AA109,""))))))))</f>
        <v/>
      </c>
      <c r="AB110" t="str">
        <f ca="1">IF($E109="","",IF($G110="",AB109,IF(AND($N110=1,AB$9&gt;$B$9),"",IF(AND($N110=1,AB$9&lt;=$B$9),LOOKUP(AB$9,$A$12:$A$111,$B$12:$B$111),IF(AND($I110=-1,AC$9=$Q109),"",IF($I110=-1,AC109,IF(AND($I110=1,AA$9=$Q109),$K110,IF($I110=1,AB109,""))))))))</f>
        <v/>
      </c>
      <c r="AC110" t="str">
        <f ca="1">IF($E109="","",IF($G110="",AC109,IF(AND($N110=1,AC$9&gt;$B$9),"",IF(AND($N110=1,AC$9&lt;=$B$9),LOOKUP(AC$9,$A$12:$A$111,$B$12:$B$111),IF(AND($I110=-1,AD$9=$Q109),"",IF($I110=-1,AD109,IF(AND($I110=1,AB$9=$Q109),$K110,IF($I110=1,AC109,""))))))))</f>
        <v/>
      </c>
      <c r="AD110" t="str">
        <f ca="1">IF($E109="","",IF($G110="",AD109,IF(AND($N110=1,AD$9&gt;$B$9),"",IF(AND($N110=1,AD$9&lt;=$B$9),LOOKUP(AD$9,$A$12:$A$111,$B$12:$B$111),IF(AND($I110=-1,AE$9=$Q109),"",IF($I110=-1,AE109,IF(AND($I110=1,AC$9=$Q109),$K110,IF($I110=1,AD109,""))))))))</f>
        <v/>
      </c>
      <c r="AE110" t="str">
        <f ca="1">IF($E109="","",IF($G110="",AE109,IF(AND($N110=1,AE$9&gt;$B$9),"",IF(AND($N110=1,AE$9&lt;=$B$9),LOOKUP(AE$9,$A$12:$A$111,$B$12:$B$111),IF(AND($I110=-1,AF$9=$Q109),"",IF($I110=-1,AF109,IF(AND($I110=1,AD$9=$Q109),$K110,IF($I110=1,AE109,""))))))))</f>
        <v/>
      </c>
      <c r="AF110" t="str">
        <f ca="1">IF($E109="","",IF($G110="",AF109,IF(AND($N110=1,AF$9&gt;$B$9),"",IF(AND($N110=1,AF$9&lt;=$B$9),LOOKUP(AF$9,$A$12:$A$111,$B$12:$B$111),IF(AND($I110=-1,AG$9=$Q109),"",IF($I110=-1,AG109,IF(AND($I110=1,AE$9=$Q109),$K110,IF($I110=1,AF109,""))))))))</f>
        <v/>
      </c>
      <c r="AG110" t="str">
        <f ca="1">IF($E109="","",IF($G110="",AG109,IF(AND($N110=1,AG$9&gt;$B$9),"",IF(AND($N110=1,AG$9&lt;=$B$9),LOOKUP(AG$9,$A$12:$A$111,$B$12:$B$111),IF(AND($I110=-1,AH$9=$Q109),"",IF($I110=-1,AH109,IF(AND($I110=1,AF$9=$Q109),$K110,IF($I110=1,AG109,""))))))))</f>
        <v/>
      </c>
      <c r="AH110" t="str">
        <f ca="1">IF($E109="","",IF($G110="",AH109,IF(AND($N110=1,AH$9&gt;$B$9),"",IF(AND($N110=1,AH$9&lt;=$B$9),LOOKUP(AH$9,$A$12:$A$111,$B$12:$B$111),IF(AND($I110=-1,AI$9=$Q109),"",IF($I110=-1,AI109,IF(AND($I110=1,AG$9=$Q109),$K110,IF($I110=1,AH109,""))))))))</f>
        <v/>
      </c>
      <c r="AI110" t="str">
        <f ca="1">IF($E109="","",IF($G110="",AI109,IF(AND($N110=1,AI$9&gt;$B$9),"",IF(AND($N110=1,AI$9&lt;=$B$9),LOOKUP(AI$9,$A$12:$A$111,$B$12:$B$111),IF(AND($I110=-1,AJ$9=$Q109),"",IF($I110=-1,AJ109,IF(AND($I110=1,AH$9=$Q109),$K110,IF($I110=1,AI109,""))))))))</f>
        <v/>
      </c>
      <c r="AJ110" t="str">
        <f ca="1">IF($E109="","",IF($G110="",AJ109,IF(AND($N110=1,AJ$9&gt;$B$9),"",IF(AND($N110=1,AJ$9&lt;=$B$9),LOOKUP(AJ$9,$A$12:$A$111,$B$12:$B$111),IF(AND($I110=-1,AK$9=$Q109),"",IF($I110=-1,AK109,IF(AND($I110=1,AI$9=$Q109),$K110,IF($I110=1,AJ109,""))))))))</f>
        <v/>
      </c>
      <c r="AK110" t="str">
        <f ca="1">IF($E109="","",IF($G110="",AK109,IF(AND($N110=1,AK$9&gt;$B$9),"",IF(AND($N110=1,AK$9&lt;=$B$9),LOOKUP(AK$9,$A$12:$A$111,$B$12:$B$111),IF(AND($I110=-1,AL$9=$Q109),"",IF($I110=-1,AL109,IF(AND($I110=1,AJ$9=$Q109),$K110,IF($I110=1,AK109,""))))))))</f>
        <v/>
      </c>
      <c r="AL110" t="str">
        <f ca="1">IF($E109="","",IF($G110="",AL109,IF(AND($N110=1,AL$9&gt;$B$9),"",IF(AND($N110=1,AL$9&lt;=$B$9),LOOKUP(AL$9,$A$12:$A$111,$B$12:$B$111),IF(AND($I110=-1,AM$9=$Q109),"",IF($I110=-1,AM109,IF(AND($I110=1,AK$9=$Q109),$K110,IF($I110=1,AL109,""))))))))</f>
        <v/>
      </c>
      <c r="AM110" t="str">
        <f ca="1">IF($E109="","",IF($G110="",AM109,IF(AND($N110=1,AM$9&gt;$B$9),"",IF(AND($N110=1,AM$9&lt;=$B$9),LOOKUP(AM$9,$A$12:$A$111,$B$12:$B$111),IF(AND($I110=-1,AN$9=$Q109),"",IF($I110=-1,AN109,IF(AND($I110=1,AL$9=$Q109),$K110,IF($I110=1,AM109,""))))))))</f>
        <v/>
      </c>
      <c r="AN110" t="str">
        <f ca="1">IF($E109="","",IF($G110="",AN109,IF(AND($N110=1,AN$9&gt;$B$9),"",IF(AND($N110=1,AN$9&lt;=$B$9),LOOKUP(AN$9,$A$12:$A$111,$B$12:$B$111),IF(AND($I110=-1,AO$9=$Q109),"",IF($I110=-1,AO109,IF(AND($I110=1,AM$9=$Q109),$K110,IF($I110=1,AN109,""))))))))</f>
        <v/>
      </c>
      <c r="AO110" t="str">
        <f ca="1">IF($E109="","",IF($G110="",AO109,IF(AND($N110=1,AO$9&gt;$B$9),"",IF(AND($N110=1,AO$9&lt;=$B$9),LOOKUP(AO$9,$A$12:$A$111,$B$12:$B$111),IF(AND($I110=-1,AP$9=$Q109),"",IF($I110=-1,AP109,IF(AND($I110=1,AN$9=$Q109),$K110,IF($I110=1,AO109,""))))))))</f>
        <v/>
      </c>
      <c r="AP110" t="str">
        <f ca="1">IF($E109="","",IF($G110="",AP109,IF(AND($N110=1,AP$9&gt;$B$9),"",IF(AND($N110=1,AP$9&lt;=$B$9),LOOKUP(AP$9,$A$12:$A$111,$B$12:$B$111),IF(AND($I110=-1,AQ$9=$Q109),"",IF($I110=-1,AQ109,IF(AND($I110=1,AO$9=$Q109),$K110,IF($I110=1,AP109,""))))))))</f>
        <v/>
      </c>
      <c r="AQ110" t="str">
        <f ca="1">IF($E109="","",IF($G110="",AQ109,IF(AND($N110=1,AQ$9&gt;$B$9),"",IF(AND($N110=1,AQ$9&lt;=$B$9),LOOKUP(AQ$9,$A$12:$A$111,$B$12:$B$111),IF(AND($I110=-1,AR$9=$Q109),"",IF($I110=-1,AR109,IF(AND($I110=1,AP$9=$Q109),$K110,IF($I110=1,AQ109,""))))))))</f>
        <v/>
      </c>
      <c r="AR110" t="str">
        <f ca="1">IF($E109="","",IF($G110="",AR109,IF(AND($N110=1,AR$9&gt;$B$9),"",IF(AND($N110=1,AR$9&lt;=$B$9),LOOKUP(AR$9,$A$12:$A$111,$B$12:$B$111),IF(AND($I110=-1,AS$9=$Q109),"",IF($I110=-1,AS109,IF(AND($I110=1,AQ$9=$Q109),$K110,IF($I110=1,AR109,""))))))))</f>
        <v/>
      </c>
      <c r="AS110" t="str">
        <f ca="1">IF($E109="","",IF($G110="",AS109,IF(AND($N110=1,AS$9&gt;$B$9),"",IF(AND($N110=1,AS$9&lt;=$B$9),LOOKUP(AS$9,$A$12:$A$111,$B$12:$B$111),IF(AND($I110=-1,AT$9=$Q109),"",IF($I110=-1,AT109,IF(AND($I110=1,AR$9=$Q109),$K110,IF($I110=1,AS109,""))))))))</f>
        <v/>
      </c>
      <c r="AT110" t="str">
        <f ca="1">IF($E109="","",IF($G110="",AT109,IF(AND($N110=1,AT$9&gt;$B$9),"",IF(AND($N110=1,AT$9&lt;=$B$9),LOOKUP(AT$9,$A$12:$A$111,$B$12:$B$111),IF(AND($I110=-1,AU$9=$Q109),"",IF($I110=-1,AU109,IF(AND($I110=1,AS$9=$Q109),$K110,IF($I110=1,AT109,""))))))))</f>
        <v/>
      </c>
      <c r="AU110" t="str">
        <f ca="1">IF($E109="","",IF($G110="",AU109,IF(AND($N110=1,AU$9&gt;$B$9),"",IF(AND($N110=1,AU$9&lt;=$B$9),LOOKUP(AU$9,$A$12:$A$111,$B$12:$B$111),IF(AND($I110=-1,AV$9=$Q109),"",IF($I110=-1,AV109,IF(AND($I110=1,AT$9=$Q109),$K110,IF($I110=1,AU109,""))))))))</f>
        <v/>
      </c>
      <c r="AV110" t="str">
        <f ca="1">IF($E109="","",IF($G110="",AV109,IF(AND($N110=1,AV$9&gt;$B$9),"",IF(AND($N110=1,AV$9&lt;=$B$9),LOOKUP(AV$9,$A$12:$A$111,$B$12:$B$111),IF(AND($I110=-1,AW$9=$Q109),"",IF($I110=-1,AW109,IF(AND($I110=1,AU$9=$Q109),$K110,IF($I110=1,AV109,""))))))))</f>
        <v/>
      </c>
      <c r="AW110" t="str">
        <f ca="1">IF($E109="","",IF($G110="",AW109,IF(AND($N110=1,AW$9&gt;$B$9),"",IF(AND($N110=1,AW$9&lt;=$B$9),LOOKUP(AW$9,$A$12:$A$111,$B$12:$B$111),IF(AND($I110=-1,AX$9=$Q109),"",IF($I110=-1,AX109,IF(AND($I110=1,AV$9=$Q109),$K110,IF($I110=1,AW109,""))))))))</f>
        <v/>
      </c>
      <c r="AX110" t="str">
        <f ca="1">IF($E109="","",IF($G110="",AX109,IF(AND($N110=1,AX$9&gt;$B$9),"",IF(AND($N110=1,AX$9&lt;=$B$9),LOOKUP(AX$9,$A$12:$A$111,$B$12:$B$111),IF(AND($I110=-1,AY$9=$Q109),"",IF($I110=-1,AY109,IF(AND($I110=1,AW$9=$Q109),$K110,IF($I110=1,AX109,""))))))))</f>
        <v/>
      </c>
      <c r="AY110" t="str">
        <f ca="1">IF($E109="","",IF($G110="",AY109,IF(AND($N110=1,AY$9&gt;$B$9),"",IF(AND($N110=1,AY$9&lt;=$B$9),LOOKUP(AY$9,$A$12:$A$111,$B$12:$B$111),IF(AND($I110=-1,AZ$9=$Q109),"",IF($I110=-1,AZ109,IF(AND($I110=1,AX$9=$Q109),$K110,IF($I110=1,AY109,""))))))))</f>
        <v/>
      </c>
      <c r="AZ110" t="str">
        <f ca="1">IF($E109="","",IF($G110="",AZ109,IF(AND($N110=1,AZ$9&gt;$B$9),"",IF(AND($N110=1,AZ$9&lt;=$B$9),LOOKUP(AZ$9,$A$12:$A$111,$B$12:$B$111),IF(AND($I110=-1,BA$9=$Q109),"",IF($I110=-1,BA109,IF(AND($I110=1,AY$9=$Q109),$K110,IF($I110=1,AZ109,""))))))))</f>
        <v/>
      </c>
      <c r="BA110" t="str">
        <f ca="1">IF($E109="","",IF($G110="",BA109,IF(AND($N110=1,BA$9&gt;$B$9),"",IF(AND($N110=1,BA$9&lt;=$B$9),LOOKUP(BA$9,$A$12:$A$111,$B$12:$B$111),IF(AND($I110=-1,BB$9=$Q109),"",IF($I110=-1,BB109,IF(AND($I110=1,AZ$9=$Q109),$K110,IF($I110=1,BA109,""))))))))</f>
        <v/>
      </c>
      <c r="BB110" t="str">
        <f ca="1">IF($E109="","",IF($G110="",BB109,IF(AND($N110=1,BB$9&gt;$B$9),"",IF(AND($N110=1,BB$9&lt;=$B$9),LOOKUP(BB$9,$A$12:$A$111,$B$12:$B$111),IF(AND($I110=-1,BC$9=$Q109),"",IF($I110=-1,BC109,IF(AND($I110=1,BA$9=$Q109),$K110,IF($I110=1,BB109,""))))))))</f>
        <v/>
      </c>
      <c r="BC110" t="str">
        <f ca="1">IF($E109="","",IF($G110="",BC109,IF(AND($N110=1,BC$9&gt;$B$9),"",IF(AND($N110=1,BC$9&lt;=$B$9),LOOKUP(BC$9,$A$12:$A$111,$B$12:$B$111),IF(AND($I110=-1,BD$9=$Q109),"",IF($I110=-1,BD109,IF(AND($I110=1,BB$9=$Q109),$K110,IF($I110=1,BC109,""))))))))</f>
        <v/>
      </c>
      <c r="BD110" t="str">
        <f ca="1">IF($E109="","",IF($G110="",BD109,IF(AND($N110=1,BD$9&gt;$B$9),"",IF(AND($N110=1,BD$9&lt;=$B$9),LOOKUP(BD$9,$A$12:$A$111,$B$12:$B$111),IF(AND($I110=-1,BE$9=$Q109),"",IF($I110=-1,BE109,IF(AND($I110=1,BC$9=$Q109),$K110,IF($I110=1,BD109,""))))))))</f>
        <v/>
      </c>
      <c r="BE110" t="str">
        <f ca="1">IF($E109="","",IF($G110="",BE109,IF(AND($N110=1,BE$9&gt;$B$9),"",IF(AND($N110=1,BE$9&lt;=$B$9),LOOKUP(BE$9,$A$12:$A$111,$B$12:$B$111),IF(AND($I110=-1,BF$9=$Q109),"",IF($I110=-1,BF109,IF(AND($I110=1,BD$9=$Q109),$K110,IF($I110=1,BE109,""))))))))</f>
        <v/>
      </c>
      <c r="BF110" t="str">
        <f ca="1">IF($E109="","",IF($G110="",BF109,IF(AND($N110=1,BF$9&gt;$B$9),"",IF(AND($N110=1,BF$9&lt;=$B$9),LOOKUP(BF$9,$A$12:$A$111,$B$12:$B$111),IF(AND($I110=-1,BG$9=$Q109),"",IF($I110=-1,BG109,IF(AND($I110=1,BE$9=$Q109),$K110,IF($I110=1,BF109,""))))))))</f>
        <v/>
      </c>
      <c r="BG110" t="str">
        <f ca="1">IF($E109="","",IF($G110="",BG109,IF(AND($N110=1,BG$9&gt;$B$9),"",IF(AND($N110=1,BG$9&lt;=$B$9),LOOKUP(BG$9,$A$12:$A$111,$B$12:$B$111),IF(AND($I110=-1,BH$9=$Q109),"",IF($I110=-1,BH109,IF(AND($I110=1,BF$9=$Q109),$K110,IF($I110=1,BG109,""))))))))</f>
        <v/>
      </c>
      <c r="BH110" t="str">
        <f ca="1">IF($E109="","",IF($G110="",BH109,IF(AND($N110=1,BH$9&gt;$B$9),"",IF(AND($N110=1,BH$9&lt;=$B$9),LOOKUP(BH$9,$A$12:$A$111,$B$12:$B$111),IF(AND($I110=-1,BI$9=$Q109),"",IF($I110=-1,BI109,IF(AND($I110=1,BG$9=$Q109),$K110,IF($I110=1,BH109,""))))))))</f>
        <v/>
      </c>
      <c r="BI110" t="str">
        <f ca="1">IF($E109="","",IF($G110="",BI109,IF(AND($N110=1,BI$9&gt;$B$9),"",IF(AND($N110=1,BI$9&lt;=$B$9),LOOKUP(BI$9,$A$12:$A$111,$B$12:$B$111),IF(AND($I110=-1,BJ$9=$Q109),"",IF($I110=-1,BJ109,IF(AND($I110=1,BH$9=$Q109),$K110,IF($I110=1,BI109,""))))))))</f>
        <v/>
      </c>
      <c r="BJ110" t="str">
        <f ca="1">IF($E109="","",IF($G110="",BJ109,IF(AND($N110=1,BJ$9&gt;$B$9),"",IF(AND($N110=1,BJ$9&lt;=$B$9),LOOKUP(BJ$9,$A$12:$A$111,$B$12:$B$111),IF(AND($I110=-1,BK$9=$Q109),"",IF($I110=-1,BK109,IF(AND($I110=1,BI$9=$Q109),$K110,IF($I110=1,BJ109,""))))))))</f>
        <v/>
      </c>
      <c r="BK110" t="str">
        <f ca="1">IF($E109="","",IF($G110="",BK109,IF(AND($N110=1,BK$9&gt;$B$9),"",IF(AND($N110=1,BK$9&lt;=$B$9),LOOKUP(BK$9,$A$12:$A$111,$B$12:$B$111),IF(AND($I110=-1,BL$9=$Q109),"",IF($I110=-1,BL109,IF(AND($I110=1,BJ$9=$Q109),$K110,IF($I110=1,BK109,""))))))))</f>
        <v/>
      </c>
      <c r="BL110" t="str">
        <f ca="1">IF($E109="","",IF($G110="",BL109,IF(AND($N110=1,BL$9&gt;$B$9),"",IF(AND($N110=1,BL$9&lt;=$B$9),LOOKUP(BL$9,$A$12:$A$111,$B$12:$B$111),IF(AND($I110=-1,BM$9=$Q109),"",IF($I110=-1,BM109,IF(AND($I110=1,BK$9=$Q109),$K110,IF($I110=1,BL109,""))))))))</f>
        <v/>
      </c>
      <c r="BM110" t="str">
        <f ca="1">IF($E109="","",IF($G110="",BM109,IF(AND($N110=1,BM$9&gt;$B$9),"",IF(AND($N110=1,BM$9&lt;=$B$9),LOOKUP(BM$9,$A$12:$A$111,$B$12:$B$111),IF(AND($I110=-1,BN$9=$Q109),"",IF($I110=-1,BN109,IF(AND($I110=1,BL$9=$Q109),$K110,IF($I110=1,BM109,""))))))))</f>
        <v/>
      </c>
      <c r="BN110" t="str">
        <f ca="1">IF($E109="","",IF($G110="",BN109,IF(AND($N110=1,BN$9&gt;$B$9),"",IF(AND($N110=1,BN$9&lt;=$B$9),LOOKUP(BN$9,$A$12:$A$111,$B$12:$B$111),IF(AND($I110=-1,BO$9=$Q109),"",IF($I110=-1,BO109,IF(AND($I110=1,BM$9=$Q109),$K110,IF($I110=1,BN109,""))))))))</f>
        <v/>
      </c>
      <c r="BO110" t="str">
        <f ca="1">IF($E109="","",IF($G110="",BO109,IF(AND($N110=1,BO$9&gt;$B$9),"",IF(AND($N110=1,BO$9&lt;=$B$9),LOOKUP(BO$9,$A$12:$A$111,$B$12:$B$111),IF(AND($I110=-1,BP$9=$Q109),"",IF($I110=-1,BP109,IF(AND($I110=1,BN$9=$Q109),$K110,IF($I110=1,BO109,""))))))))</f>
        <v/>
      </c>
    </row>
    <row r="111" spans="4:67" x14ac:dyDescent="0.25">
      <c r="D111" s="4">
        <v>101</v>
      </c>
      <c r="E111" s="1">
        <f t="shared" ca="1" si="7"/>
        <v>22</v>
      </c>
      <c r="G111" t="str">
        <f ca="1">IF(E110="","",IF($B$3=Refs!$B$17,RevLab!F111,IF(AND(B$3="Last",H110="Zero"),G110,IF(B$3="Last",H110,IF(B$3="2nd last","",IF(AND(B$3="Opposite",H110="Zero"),G110,IF(AND(B$3="Opposite",H110="Red"),"Black",IF(AND(B$3="Opposite",H110="Black"),"Red",IF(AND(B$3="Opposite",H110="Odd"),"Even",IF(AND(B$3="Opposite",H110="Even"),"Odd",IF(AND(B$3="Opposite",H110="High"),"Low",IF(AND(B$3="Opposite",H110="Low"),"High",IF(COUNTIF(Refs!$E$5:$I$6,B$3)=1,RevLab!B$3,"")))))))))))))</f>
        <v>Low</v>
      </c>
      <c r="H111" t="str">
        <f ca="1">IF(E111="","",IF(B$2="Red/Black",LOOKUP(E111,Refs!D:D,Refs!F:F),IF(B$2="High/Low",LOOKUP(E111,Refs!D:D,Refs!H:H),IF(B$2="Odd/Even",LOOKUP(E111,Refs!D:D,Refs!J:J),""))))</f>
        <v>High</v>
      </c>
      <c r="I111">
        <f t="shared" ca="1" si="8"/>
        <v>-1</v>
      </c>
      <c r="J111">
        <f ca="1">IF(E110="","",IF(G111="","",IF(AND(Q110&gt;1,O110+P110&gt;=$B$4),$B$4,IF(Q110=1,O110,O110+P110))))</f>
        <v>6</v>
      </c>
      <c r="K111">
        <f t="shared" ca="1" si="9"/>
        <v>-6</v>
      </c>
      <c r="L111">
        <f t="shared" ca="1" si="10"/>
        <v>-127</v>
      </c>
      <c r="M111">
        <f t="shared" ca="1" si="11"/>
        <v>14</v>
      </c>
      <c r="N111">
        <f ca="1">IF(E110="","",IF(OR(AND($A$6="Yes",$M111&gt;$M110),AND($A$8="Yes",$O110+$P110&gt;=$B$4),AND($Q110&lt;=2,$I111=-1)),1,0))</f>
        <v>0</v>
      </c>
      <c r="O111">
        <f ca="1">IF(E111="","",R111)</f>
        <v>2</v>
      </c>
      <c r="P111">
        <f ca="1">IF(E111="","",MAX(R111:DM111))</f>
        <v>4</v>
      </c>
      <c r="Q111" s="2">
        <f ca="1">IF(E111="","",COUNTIF(R111:DM111,"&gt;0"))</f>
        <v>3</v>
      </c>
      <c r="R111" s="4">
        <f ca="1">IF(E110="","",IF($G111="",R110,IF($N111=1,LOOKUP(R$9,$A$12:$A$111,$B$12:$B$111),IF(AND($I111=-1,S$9=$Q110),"",IF($I111=-1,S110,IF($I111=1,R110))))))</f>
        <v>2</v>
      </c>
      <c r="S111">
        <f ca="1">IF($E110="","",IF($G111="",S110,IF(AND($N111=1,S$9&gt;$B$9),"",IF(AND($N111=1,S$9&lt;=$B$9),LOOKUP(S$9,$A$12:$A$111,$B$12:$B$111),IF(AND($I111=-1,T$9=$Q110),"",IF($I111=-1,T110,IF(AND($I111=1,R$9=$Q110),$K111,IF($I111=1,S110,""))))))))</f>
        <v>3</v>
      </c>
      <c r="T111">
        <f ca="1">IF($E110="","",IF($G111="",T110,IF(AND($N111=1,T$9&gt;$B$9),"",IF(AND($N111=1,T$9&lt;=$B$9),LOOKUP(T$9,$A$12:$A$111,$B$12:$B$111),IF(AND($I111=-1,U$9=$Q110),"",IF($I111=-1,U110,IF(AND($I111=1,S$9=$Q110),$K111,IF($I111=1,T110,""))))))))</f>
        <v>4</v>
      </c>
      <c r="U111" t="str">
        <f ca="1">IF($E110="","",IF($G111="",U110,IF(AND($N111=1,U$9&gt;$B$9),"",IF(AND($N111=1,U$9&lt;=$B$9),LOOKUP(U$9,$A$12:$A$111,$B$12:$B$111),IF(AND($I111=-1,V$9=$Q110),"",IF($I111=-1,V110,IF(AND($I111=1,T$9=$Q110),$K111,IF($I111=1,U110,""))))))))</f>
        <v/>
      </c>
      <c r="V111" t="str">
        <f ca="1">IF($E110="","",IF($G111="",V110,IF(AND($N111=1,V$9&gt;$B$9),"",IF(AND($N111=1,V$9&lt;=$B$9),LOOKUP(V$9,$A$12:$A$111,$B$12:$B$111),IF(AND($I111=-1,W$9=$Q110),"",IF($I111=-1,W110,IF(AND($I111=1,U$9=$Q110),$K111,IF($I111=1,V110,""))))))))</f>
        <v/>
      </c>
      <c r="W111" t="str">
        <f ca="1">IF($E110="","",IF($G111="",W110,IF(AND($N111=1,W$9&gt;$B$9),"",IF(AND($N111=1,W$9&lt;=$B$9),LOOKUP(W$9,$A$12:$A$111,$B$12:$B$111),IF(AND($I111=-1,X$9=$Q110),"",IF($I111=-1,X110,IF(AND($I111=1,V$9=$Q110),$K111,IF($I111=1,W110,""))))))))</f>
        <v/>
      </c>
      <c r="X111" t="str">
        <f ca="1">IF($E110="","",IF($G111="",X110,IF(AND($N111=1,X$9&gt;$B$9),"",IF(AND($N111=1,X$9&lt;=$B$9),LOOKUP(X$9,$A$12:$A$111,$B$12:$B$111),IF(AND($I111=-1,Y$9=$Q110),"",IF($I111=-1,Y110,IF(AND($I111=1,W$9=$Q110),$K111,IF($I111=1,X110,""))))))))</f>
        <v/>
      </c>
      <c r="Y111" t="str">
        <f ca="1">IF($E110="","",IF($G111="",Y110,IF(AND($N111=1,Y$9&gt;$B$9),"",IF(AND($N111=1,Y$9&lt;=$B$9),LOOKUP(Y$9,$A$12:$A$111,$B$12:$B$111),IF(AND($I111=-1,Z$9=$Q110),"",IF($I111=-1,Z110,IF(AND($I111=1,X$9=$Q110),$K111,IF($I111=1,Y110,""))))))))</f>
        <v/>
      </c>
      <c r="Z111" t="str">
        <f ca="1">IF($E110="","",IF($G111="",Z110,IF(AND($N111=1,Z$9&gt;$B$9),"",IF(AND($N111=1,Z$9&lt;=$B$9),LOOKUP(Z$9,$A$12:$A$111,$B$12:$B$111),IF(AND($I111=-1,AA$9=$Q110),"",IF($I111=-1,AA110,IF(AND($I111=1,Y$9=$Q110),$K111,IF($I111=1,Z110,""))))))))</f>
        <v/>
      </c>
      <c r="AA111" t="str">
        <f ca="1">IF($E110="","",IF($G111="",AA110,IF(AND($N111=1,AA$9&gt;$B$9),"",IF(AND($N111=1,AA$9&lt;=$B$9),LOOKUP(AA$9,$A$12:$A$111,$B$12:$B$111),IF(AND($I111=-1,AB$9=$Q110),"",IF($I111=-1,AB110,IF(AND($I111=1,Z$9=$Q110),$K111,IF($I111=1,AA110,""))))))))</f>
        <v/>
      </c>
      <c r="AB111" t="str">
        <f ca="1">IF($E110="","",IF($G111="",AB110,IF(AND($N111=1,AB$9&gt;$B$9),"",IF(AND($N111=1,AB$9&lt;=$B$9),LOOKUP(AB$9,$A$12:$A$111,$B$12:$B$111),IF(AND($I111=-1,AC$9=$Q110),"",IF($I111=-1,AC110,IF(AND($I111=1,AA$9=$Q110),$K111,IF($I111=1,AB110,""))))))))</f>
        <v/>
      </c>
      <c r="AC111" t="str">
        <f ca="1">IF($E110="","",IF($G111="",AC110,IF(AND($N111=1,AC$9&gt;$B$9),"",IF(AND($N111=1,AC$9&lt;=$B$9),LOOKUP(AC$9,$A$12:$A$111,$B$12:$B$111),IF(AND($I111=-1,AD$9=$Q110),"",IF($I111=-1,AD110,IF(AND($I111=1,AB$9=$Q110),$K111,IF($I111=1,AC110,""))))))))</f>
        <v/>
      </c>
      <c r="AD111" t="str">
        <f ca="1">IF($E110="","",IF($G111="",AD110,IF(AND($N111=1,AD$9&gt;$B$9),"",IF(AND($N111=1,AD$9&lt;=$B$9),LOOKUP(AD$9,$A$12:$A$111,$B$12:$B$111),IF(AND($I111=-1,AE$9=$Q110),"",IF($I111=-1,AE110,IF(AND($I111=1,AC$9=$Q110),$K111,IF($I111=1,AD110,""))))))))</f>
        <v/>
      </c>
      <c r="AE111" t="str">
        <f ca="1">IF($E110="","",IF($G111="",AE110,IF(AND($N111=1,AE$9&gt;$B$9),"",IF(AND($N111=1,AE$9&lt;=$B$9),LOOKUP(AE$9,$A$12:$A$111,$B$12:$B$111),IF(AND($I111=-1,AF$9=$Q110),"",IF($I111=-1,AF110,IF(AND($I111=1,AD$9=$Q110),$K111,IF($I111=1,AE110,""))))))))</f>
        <v/>
      </c>
      <c r="AF111" t="str">
        <f ca="1">IF($E110="","",IF($G111="",AF110,IF(AND($N111=1,AF$9&gt;$B$9),"",IF(AND($N111=1,AF$9&lt;=$B$9),LOOKUP(AF$9,$A$12:$A$111,$B$12:$B$111),IF(AND($I111=-1,AG$9=$Q110),"",IF($I111=-1,AG110,IF(AND($I111=1,AE$9=$Q110),$K111,IF($I111=1,AF110,""))))))))</f>
        <v/>
      </c>
      <c r="AG111" t="str">
        <f ca="1">IF($E110="","",IF($G111="",AG110,IF(AND($N111=1,AG$9&gt;$B$9),"",IF(AND($N111=1,AG$9&lt;=$B$9),LOOKUP(AG$9,$A$12:$A$111,$B$12:$B$111),IF(AND($I111=-1,AH$9=$Q110),"",IF($I111=-1,AH110,IF(AND($I111=1,AF$9=$Q110),$K111,IF($I111=1,AG110,""))))))))</f>
        <v/>
      </c>
      <c r="AH111" t="str">
        <f ca="1">IF($E110="","",IF($G111="",AH110,IF(AND($N111=1,AH$9&gt;$B$9),"",IF(AND($N111=1,AH$9&lt;=$B$9),LOOKUP(AH$9,$A$12:$A$111,$B$12:$B$111),IF(AND($I111=-1,AI$9=$Q110),"",IF($I111=-1,AI110,IF(AND($I111=1,AG$9=$Q110),$K111,IF($I111=1,AH110,""))))))))</f>
        <v/>
      </c>
      <c r="AI111" t="str">
        <f ca="1">IF($E110="","",IF($G111="",AI110,IF(AND($N111=1,AI$9&gt;$B$9),"",IF(AND($N111=1,AI$9&lt;=$B$9),LOOKUP(AI$9,$A$12:$A$111,$B$12:$B$111),IF(AND($I111=-1,AJ$9=$Q110),"",IF($I111=-1,AJ110,IF(AND($I111=1,AH$9=$Q110),$K111,IF($I111=1,AI110,""))))))))</f>
        <v/>
      </c>
      <c r="AJ111" t="str">
        <f ca="1">IF($E110="","",IF($G111="",AJ110,IF(AND($N111=1,AJ$9&gt;$B$9),"",IF(AND($N111=1,AJ$9&lt;=$B$9),LOOKUP(AJ$9,$A$12:$A$111,$B$12:$B$111),IF(AND($I111=-1,AK$9=$Q110),"",IF($I111=-1,AK110,IF(AND($I111=1,AI$9=$Q110),$K111,IF($I111=1,AJ110,""))))))))</f>
        <v/>
      </c>
      <c r="AK111" t="str">
        <f ca="1">IF($E110="","",IF($G111="",AK110,IF(AND($N111=1,AK$9&gt;$B$9),"",IF(AND($N111=1,AK$9&lt;=$B$9),LOOKUP(AK$9,$A$12:$A$111,$B$12:$B$111),IF(AND($I111=-1,AL$9=$Q110),"",IF($I111=-1,AL110,IF(AND($I111=1,AJ$9=$Q110),$K111,IF($I111=1,AK110,""))))))))</f>
        <v/>
      </c>
      <c r="AL111" t="str">
        <f ca="1">IF($E110="","",IF($G111="",AL110,IF(AND($N111=1,AL$9&gt;$B$9),"",IF(AND($N111=1,AL$9&lt;=$B$9),LOOKUP(AL$9,$A$12:$A$111,$B$12:$B$111),IF(AND($I111=-1,AM$9=$Q110),"",IF($I111=-1,AM110,IF(AND($I111=1,AK$9=$Q110),$K111,IF($I111=1,AL110,""))))))))</f>
        <v/>
      </c>
      <c r="AM111" t="str">
        <f ca="1">IF($E110="","",IF($G111="",AM110,IF(AND($N111=1,AM$9&gt;$B$9),"",IF(AND($N111=1,AM$9&lt;=$B$9),LOOKUP(AM$9,$A$12:$A$111,$B$12:$B$111),IF(AND($I111=-1,AN$9=$Q110),"",IF($I111=-1,AN110,IF(AND($I111=1,AL$9=$Q110),$K111,IF($I111=1,AM110,""))))))))</f>
        <v/>
      </c>
      <c r="AN111" t="str">
        <f ca="1">IF($E110="","",IF($G111="",AN110,IF(AND($N111=1,AN$9&gt;$B$9),"",IF(AND($N111=1,AN$9&lt;=$B$9),LOOKUP(AN$9,$A$12:$A$111,$B$12:$B$111),IF(AND($I111=-1,AO$9=$Q110),"",IF($I111=-1,AO110,IF(AND($I111=1,AM$9=$Q110),$K111,IF($I111=1,AN110,""))))))))</f>
        <v/>
      </c>
      <c r="AO111" t="str">
        <f ca="1">IF($E110="","",IF($G111="",AO110,IF(AND($N111=1,AO$9&gt;$B$9),"",IF(AND($N111=1,AO$9&lt;=$B$9),LOOKUP(AO$9,$A$12:$A$111,$B$12:$B$111),IF(AND($I111=-1,AP$9=$Q110),"",IF($I111=-1,AP110,IF(AND($I111=1,AN$9=$Q110),$K111,IF($I111=1,AO110,""))))))))</f>
        <v/>
      </c>
      <c r="AP111" t="str">
        <f ca="1">IF($E110="","",IF($G111="",AP110,IF(AND($N111=1,AP$9&gt;$B$9),"",IF(AND($N111=1,AP$9&lt;=$B$9),LOOKUP(AP$9,$A$12:$A$111,$B$12:$B$111),IF(AND($I111=-1,AQ$9=$Q110),"",IF($I111=-1,AQ110,IF(AND($I111=1,AO$9=$Q110),$K111,IF($I111=1,AP110,""))))))))</f>
        <v/>
      </c>
      <c r="AQ111" t="str">
        <f ca="1">IF($E110="","",IF($G111="",AQ110,IF(AND($N111=1,AQ$9&gt;$B$9),"",IF(AND($N111=1,AQ$9&lt;=$B$9),LOOKUP(AQ$9,$A$12:$A$111,$B$12:$B$111),IF(AND($I111=-1,AR$9=$Q110),"",IF($I111=-1,AR110,IF(AND($I111=1,AP$9=$Q110),$K111,IF($I111=1,AQ110,""))))))))</f>
        <v/>
      </c>
      <c r="AR111" t="str">
        <f ca="1">IF($E110="","",IF($G111="",AR110,IF(AND($N111=1,AR$9&gt;$B$9),"",IF(AND($N111=1,AR$9&lt;=$B$9),LOOKUP(AR$9,$A$12:$A$111,$B$12:$B$111),IF(AND($I111=-1,AS$9=$Q110),"",IF($I111=-1,AS110,IF(AND($I111=1,AQ$9=$Q110),$K111,IF($I111=1,AR110,""))))))))</f>
        <v/>
      </c>
      <c r="AS111" t="str">
        <f ca="1">IF($E110="","",IF($G111="",AS110,IF(AND($N111=1,AS$9&gt;$B$9),"",IF(AND($N111=1,AS$9&lt;=$B$9),LOOKUP(AS$9,$A$12:$A$111,$B$12:$B$111),IF(AND($I111=-1,AT$9=$Q110),"",IF($I111=-1,AT110,IF(AND($I111=1,AR$9=$Q110),$K111,IF($I111=1,AS110,""))))))))</f>
        <v/>
      </c>
      <c r="AT111" t="str">
        <f ca="1">IF($E110="","",IF($G111="",AT110,IF(AND($N111=1,AT$9&gt;$B$9),"",IF(AND($N111=1,AT$9&lt;=$B$9),LOOKUP(AT$9,$A$12:$A$111,$B$12:$B$111),IF(AND($I111=-1,AU$9=$Q110),"",IF($I111=-1,AU110,IF(AND($I111=1,AS$9=$Q110),$K111,IF($I111=1,AT110,""))))))))</f>
        <v/>
      </c>
      <c r="AU111" t="str">
        <f ca="1">IF($E110="","",IF($G111="",AU110,IF(AND($N111=1,AU$9&gt;$B$9),"",IF(AND($N111=1,AU$9&lt;=$B$9),LOOKUP(AU$9,$A$12:$A$111,$B$12:$B$111),IF(AND($I111=-1,AV$9=$Q110),"",IF($I111=-1,AV110,IF(AND($I111=1,AT$9=$Q110),$K111,IF($I111=1,AU110,""))))))))</f>
        <v/>
      </c>
      <c r="AV111" t="str">
        <f ca="1">IF($E110="","",IF($G111="",AV110,IF(AND($N111=1,AV$9&gt;$B$9),"",IF(AND($N111=1,AV$9&lt;=$B$9),LOOKUP(AV$9,$A$12:$A$111,$B$12:$B$111),IF(AND($I111=-1,AW$9=$Q110),"",IF($I111=-1,AW110,IF(AND($I111=1,AU$9=$Q110),$K111,IF($I111=1,AV110,""))))))))</f>
        <v/>
      </c>
      <c r="AW111" t="str">
        <f ca="1">IF($E110="","",IF($G111="",AW110,IF(AND($N111=1,AW$9&gt;$B$9),"",IF(AND($N111=1,AW$9&lt;=$B$9),LOOKUP(AW$9,$A$12:$A$111,$B$12:$B$111),IF(AND($I111=-1,AX$9=$Q110),"",IF($I111=-1,AX110,IF(AND($I111=1,AV$9=$Q110),$K111,IF($I111=1,AW110,""))))))))</f>
        <v/>
      </c>
      <c r="AX111" t="str">
        <f ca="1">IF($E110="","",IF($G111="",AX110,IF(AND($N111=1,AX$9&gt;$B$9),"",IF(AND($N111=1,AX$9&lt;=$B$9),LOOKUP(AX$9,$A$12:$A$111,$B$12:$B$111),IF(AND($I111=-1,AY$9=$Q110),"",IF($I111=-1,AY110,IF(AND($I111=1,AW$9=$Q110),$K111,IF($I111=1,AX110,""))))))))</f>
        <v/>
      </c>
      <c r="AY111" t="str">
        <f ca="1">IF($E110="","",IF($G111="",AY110,IF(AND($N111=1,AY$9&gt;$B$9),"",IF(AND($N111=1,AY$9&lt;=$B$9),LOOKUP(AY$9,$A$12:$A$111,$B$12:$B$111),IF(AND($I111=-1,AZ$9=$Q110),"",IF($I111=-1,AZ110,IF(AND($I111=1,AX$9=$Q110),$K111,IF($I111=1,AY110,""))))))))</f>
        <v/>
      </c>
      <c r="AZ111" t="str">
        <f ca="1">IF($E110="","",IF($G111="",AZ110,IF(AND($N111=1,AZ$9&gt;$B$9),"",IF(AND($N111=1,AZ$9&lt;=$B$9),LOOKUP(AZ$9,$A$12:$A$111,$B$12:$B$111),IF(AND($I111=-1,BA$9=$Q110),"",IF($I111=-1,BA110,IF(AND($I111=1,AY$9=$Q110),$K111,IF($I111=1,AZ110,""))))))))</f>
        <v/>
      </c>
      <c r="BA111" t="str">
        <f ca="1">IF($E110="","",IF($G111="",BA110,IF(AND($N111=1,BA$9&gt;$B$9),"",IF(AND($N111=1,BA$9&lt;=$B$9),LOOKUP(BA$9,$A$12:$A$111,$B$12:$B$111),IF(AND($I111=-1,BB$9=$Q110),"",IF($I111=-1,BB110,IF(AND($I111=1,AZ$9=$Q110),$K111,IF($I111=1,BA110,""))))))))</f>
        <v/>
      </c>
      <c r="BB111" t="str">
        <f ca="1">IF($E110="","",IF($G111="",BB110,IF(AND($N111=1,BB$9&gt;$B$9),"",IF(AND($N111=1,BB$9&lt;=$B$9),LOOKUP(BB$9,$A$12:$A$111,$B$12:$B$111),IF(AND($I111=-1,BC$9=$Q110),"",IF($I111=-1,BC110,IF(AND($I111=1,BA$9=$Q110),$K111,IF($I111=1,BB110,""))))))))</f>
        <v/>
      </c>
      <c r="BC111" t="str">
        <f ca="1">IF($E110="","",IF($G111="",BC110,IF(AND($N111=1,BC$9&gt;$B$9),"",IF(AND($N111=1,BC$9&lt;=$B$9),LOOKUP(BC$9,$A$12:$A$111,$B$12:$B$111),IF(AND($I111=-1,BD$9=$Q110),"",IF($I111=-1,BD110,IF(AND($I111=1,BB$9=$Q110),$K111,IF($I111=1,BC110,""))))))))</f>
        <v/>
      </c>
      <c r="BD111" t="str">
        <f ca="1">IF($E110="","",IF($G111="",BD110,IF(AND($N111=1,BD$9&gt;$B$9),"",IF(AND($N111=1,BD$9&lt;=$B$9),LOOKUP(BD$9,$A$12:$A$111,$B$12:$B$111),IF(AND($I111=-1,BE$9=$Q110),"",IF($I111=-1,BE110,IF(AND($I111=1,BC$9=$Q110),$K111,IF($I111=1,BD110,""))))))))</f>
        <v/>
      </c>
      <c r="BE111" t="str">
        <f ca="1">IF($E110="","",IF($G111="",BE110,IF(AND($N111=1,BE$9&gt;$B$9),"",IF(AND($N111=1,BE$9&lt;=$B$9),LOOKUP(BE$9,$A$12:$A$111,$B$12:$B$111),IF(AND($I111=-1,BF$9=$Q110),"",IF($I111=-1,BF110,IF(AND($I111=1,BD$9=$Q110),$K111,IF($I111=1,BE110,""))))))))</f>
        <v/>
      </c>
      <c r="BF111" t="str">
        <f ca="1">IF($E110="","",IF($G111="",BF110,IF(AND($N111=1,BF$9&gt;$B$9),"",IF(AND($N111=1,BF$9&lt;=$B$9),LOOKUP(BF$9,$A$12:$A$111,$B$12:$B$111),IF(AND($I111=-1,BG$9=$Q110),"",IF($I111=-1,BG110,IF(AND($I111=1,BE$9=$Q110),$K111,IF($I111=1,BF110,""))))))))</f>
        <v/>
      </c>
      <c r="BG111" t="str">
        <f ca="1">IF($E110="","",IF($G111="",BG110,IF(AND($N111=1,BG$9&gt;$B$9),"",IF(AND($N111=1,BG$9&lt;=$B$9),LOOKUP(BG$9,$A$12:$A$111,$B$12:$B$111),IF(AND($I111=-1,BH$9=$Q110),"",IF($I111=-1,BH110,IF(AND($I111=1,BF$9=$Q110),$K111,IF($I111=1,BG110,""))))))))</f>
        <v/>
      </c>
      <c r="BH111" t="str">
        <f ca="1">IF($E110="","",IF($G111="",BH110,IF(AND($N111=1,BH$9&gt;$B$9),"",IF(AND($N111=1,BH$9&lt;=$B$9),LOOKUP(BH$9,$A$12:$A$111,$B$12:$B$111),IF(AND($I111=-1,BI$9=$Q110),"",IF($I111=-1,BI110,IF(AND($I111=1,BG$9=$Q110),$K111,IF($I111=1,BH110,""))))))))</f>
        <v/>
      </c>
      <c r="BI111" t="str">
        <f ca="1">IF($E110="","",IF($G111="",BI110,IF(AND($N111=1,BI$9&gt;$B$9),"",IF(AND($N111=1,BI$9&lt;=$B$9),LOOKUP(BI$9,$A$12:$A$111,$B$12:$B$111),IF(AND($I111=-1,BJ$9=$Q110),"",IF($I111=-1,BJ110,IF(AND($I111=1,BH$9=$Q110),$K111,IF($I111=1,BI110,""))))))))</f>
        <v/>
      </c>
      <c r="BJ111" t="str">
        <f ca="1">IF($E110="","",IF($G111="",BJ110,IF(AND($N111=1,BJ$9&gt;$B$9),"",IF(AND($N111=1,BJ$9&lt;=$B$9),LOOKUP(BJ$9,$A$12:$A$111,$B$12:$B$111),IF(AND($I111=-1,BK$9=$Q110),"",IF($I111=-1,BK110,IF(AND($I111=1,BI$9=$Q110),$K111,IF($I111=1,BJ110,""))))))))</f>
        <v/>
      </c>
      <c r="BK111" t="str">
        <f ca="1">IF($E110="","",IF($G111="",BK110,IF(AND($N111=1,BK$9&gt;$B$9),"",IF(AND($N111=1,BK$9&lt;=$B$9),LOOKUP(BK$9,$A$12:$A$111,$B$12:$B$111),IF(AND($I111=-1,BL$9=$Q110),"",IF($I111=-1,BL110,IF(AND($I111=1,BJ$9=$Q110),$K111,IF($I111=1,BK110,""))))))))</f>
        <v/>
      </c>
      <c r="BL111" t="str">
        <f ca="1">IF($E110="","",IF($G111="",BL110,IF(AND($N111=1,BL$9&gt;$B$9),"",IF(AND($N111=1,BL$9&lt;=$B$9),LOOKUP(BL$9,$A$12:$A$111,$B$12:$B$111),IF(AND($I111=-1,BM$9=$Q110),"",IF($I111=-1,BM110,IF(AND($I111=1,BK$9=$Q110),$K111,IF($I111=1,BL110,""))))))))</f>
        <v/>
      </c>
      <c r="BM111" t="str">
        <f ca="1">IF($E110="","",IF($G111="",BM110,IF(AND($N111=1,BM$9&gt;$B$9),"",IF(AND($N111=1,BM$9&lt;=$B$9),LOOKUP(BM$9,$A$12:$A$111,$B$12:$B$111),IF(AND($I111=-1,BN$9=$Q110),"",IF($I111=-1,BN110,IF(AND($I111=1,BL$9=$Q110),$K111,IF($I111=1,BM110,""))))))))</f>
        <v/>
      </c>
      <c r="BN111" t="str">
        <f ca="1">IF($E110="","",IF($G111="",BN110,IF(AND($N111=1,BN$9&gt;$B$9),"",IF(AND($N111=1,BN$9&lt;=$B$9),LOOKUP(BN$9,$A$12:$A$111,$B$12:$B$111),IF(AND($I111=-1,BO$9=$Q110),"",IF($I111=-1,BO110,IF(AND($I111=1,BM$9=$Q110),$K111,IF($I111=1,BN110,""))))))))</f>
        <v/>
      </c>
      <c r="BO111">
        <f ca="1">IF($E110="","",IF($G111="",BO110,IF(AND($N111=1,BO$9&gt;$B$9),"",IF(AND($N111=1,BO$9&lt;=$B$9),LOOKUP(BO$9,$A$12:$A$111,$B$12:$B$111),IF(AND($I111=-1,BP$9=$Q110),"",IF($I111=-1,BP110,IF(AND($I111=1,BN$9=$Q110),$K111,IF($I111=1,BO110,""))))))))</f>
        <v>0</v>
      </c>
    </row>
    <row r="112" spans="4:67" x14ac:dyDescent="0.25">
      <c r="D112" s="4">
        <v>102</v>
      </c>
      <c r="E112" s="1">
        <f t="shared" ca="1" si="7"/>
        <v>32</v>
      </c>
      <c r="G112" t="str">
        <f ca="1">IF(E111="","",IF($B$3=Refs!$B$17,RevLab!F112,IF(AND(B$3="Last",H111="Zero"),G111,IF(B$3="Last",H111,IF(B$3="2nd last","",IF(AND(B$3="Opposite",H111="Zero"),G111,IF(AND(B$3="Opposite",H111="Red"),"Black",IF(AND(B$3="Opposite",H111="Black"),"Red",IF(AND(B$3="Opposite",H111="Odd"),"Even",IF(AND(B$3="Opposite",H111="Even"),"Odd",IF(AND(B$3="Opposite",H111="High"),"Low",IF(AND(B$3="Opposite",H111="Low"),"High",IF(COUNTIF(Refs!$E$5:$I$6,B$3)=1,RevLab!B$3,"")))))))))))))</f>
        <v>Low</v>
      </c>
      <c r="H112" t="str">
        <f ca="1">IF(E112="","",IF(B$2="Red/Black",LOOKUP(E112,Refs!D:D,Refs!F:F),IF(B$2="High/Low",LOOKUP(E112,Refs!D:D,Refs!H:H),IF(B$2="Odd/Even",LOOKUP(E112,Refs!D:D,Refs!J:J),""))))</f>
        <v>High</v>
      </c>
      <c r="I112">
        <f t="shared" ca="1" si="8"/>
        <v>-1</v>
      </c>
      <c r="J112">
        <f ca="1">IF(E111="","",IF(G112="","",IF(AND(Q111&gt;1,O111+P111&gt;=$B$4),$B$4,IF(Q111=1,O111,O111+P111))))</f>
        <v>6</v>
      </c>
      <c r="K112">
        <f t="shared" ca="1" si="9"/>
        <v>-6</v>
      </c>
      <c r="L112">
        <f t="shared" ca="1" si="10"/>
        <v>-133</v>
      </c>
      <c r="M112">
        <f t="shared" ca="1" si="11"/>
        <v>14</v>
      </c>
      <c r="N112">
        <f ca="1">IF(E111="","",IF(OR(AND($A$6="Yes",$M112&gt;$M111),AND($A$8="Yes",$O111+$P111&gt;=$B$4),AND($Q111&lt;=2,$I112=-1)),1,0))</f>
        <v>0</v>
      </c>
      <c r="O112">
        <f ca="1">IF(E112="","",R112)</f>
        <v>3</v>
      </c>
      <c r="P112">
        <f ca="1">IF(E112="","",MAX(R112:DM112))</f>
        <v>3</v>
      </c>
      <c r="Q112" s="2">
        <f ca="1">IF(E112="","",COUNTIF(R112:DM112,"&gt;0"))</f>
        <v>1</v>
      </c>
      <c r="R112" s="4">
        <f ca="1">IF(E111="","",IF($G112="",R111,IF($N112=1,LOOKUP(R$9,$A$12:$A$111,$B$12:$B$111),IF(AND($I112=-1,S$9=$Q111),"",IF($I112=-1,S111,IF($I112=1,R111))))))</f>
        <v>3</v>
      </c>
      <c r="S112" t="str">
        <f ca="1">IF($E111="","",IF($G112="",S111,IF(AND($N112=1,S$9&gt;$B$9),"",IF(AND($N112=1,S$9&lt;=$B$9),LOOKUP(S$9,$A$12:$A$111,$B$12:$B$111),IF(AND($I112=-1,T$9=$Q111),"",IF($I112=-1,T111,IF(AND($I112=1,R$9=$Q111),$K112,IF($I112=1,S111,""))))))))</f>
        <v/>
      </c>
      <c r="T112" t="str">
        <f ca="1">IF($E111="","",IF($G112="",T111,IF(AND($N112=1,T$9&gt;$B$9),"",IF(AND($N112=1,T$9&lt;=$B$9),LOOKUP(T$9,$A$12:$A$111,$B$12:$B$111),IF(AND($I112=-1,U$9=$Q111),"",IF($I112=-1,U111,IF(AND($I112=1,S$9=$Q111),$K112,IF($I112=1,T111,""))))))))</f>
        <v/>
      </c>
      <c r="U112" t="str">
        <f ca="1">IF($E111="","",IF($G112="",U111,IF(AND($N112=1,U$9&gt;$B$9),"",IF(AND($N112=1,U$9&lt;=$B$9),LOOKUP(U$9,$A$12:$A$111,$B$12:$B$111),IF(AND($I112=-1,V$9=$Q111),"",IF($I112=-1,V111,IF(AND($I112=1,T$9=$Q111),$K112,IF($I112=1,U111,""))))))))</f>
        <v/>
      </c>
      <c r="V112" t="str">
        <f ca="1">IF($E111="","",IF($G112="",V111,IF(AND($N112=1,V$9&gt;$B$9),"",IF(AND($N112=1,V$9&lt;=$B$9),LOOKUP(V$9,$A$12:$A$111,$B$12:$B$111),IF(AND($I112=-1,W$9=$Q111),"",IF($I112=-1,W111,IF(AND($I112=1,U$9=$Q111),$K112,IF($I112=1,V111,""))))))))</f>
        <v/>
      </c>
      <c r="W112" t="str">
        <f ca="1">IF($E111="","",IF($G112="",W111,IF(AND($N112=1,W$9&gt;$B$9),"",IF(AND($N112=1,W$9&lt;=$B$9),LOOKUP(W$9,$A$12:$A$111,$B$12:$B$111),IF(AND($I112=-1,X$9=$Q111),"",IF($I112=-1,X111,IF(AND($I112=1,V$9=$Q111),$K112,IF($I112=1,W111,""))))))))</f>
        <v/>
      </c>
      <c r="X112" t="str">
        <f ca="1">IF($E111="","",IF($G112="",X111,IF(AND($N112=1,X$9&gt;$B$9),"",IF(AND($N112=1,X$9&lt;=$B$9),LOOKUP(X$9,$A$12:$A$111,$B$12:$B$111),IF(AND($I112=-1,Y$9=$Q111),"",IF($I112=-1,Y111,IF(AND($I112=1,W$9=$Q111),$K112,IF($I112=1,X111,""))))))))</f>
        <v/>
      </c>
      <c r="Y112" t="str">
        <f ca="1">IF($E111="","",IF($G112="",Y111,IF(AND($N112=1,Y$9&gt;$B$9),"",IF(AND($N112=1,Y$9&lt;=$B$9),LOOKUP(Y$9,$A$12:$A$111,$B$12:$B$111),IF(AND($I112=-1,Z$9=$Q111),"",IF($I112=-1,Z111,IF(AND($I112=1,X$9=$Q111),$K112,IF($I112=1,Y111,""))))))))</f>
        <v/>
      </c>
      <c r="Z112" t="str">
        <f ca="1">IF($E111="","",IF($G112="",Z111,IF(AND($N112=1,Z$9&gt;$B$9),"",IF(AND($N112=1,Z$9&lt;=$B$9),LOOKUP(Z$9,$A$12:$A$111,$B$12:$B$111),IF(AND($I112=-1,AA$9=$Q111),"",IF($I112=-1,AA111,IF(AND($I112=1,Y$9=$Q111),$K112,IF($I112=1,Z111,""))))))))</f>
        <v/>
      </c>
      <c r="AA112" t="str">
        <f ca="1">IF($E111="","",IF($G112="",AA111,IF(AND($N112=1,AA$9&gt;$B$9),"",IF(AND($N112=1,AA$9&lt;=$B$9),LOOKUP(AA$9,$A$12:$A$111,$B$12:$B$111),IF(AND($I112=-1,AB$9=$Q111),"",IF($I112=-1,AB111,IF(AND($I112=1,Z$9=$Q111),$K112,IF($I112=1,AA111,""))))))))</f>
        <v/>
      </c>
      <c r="AB112" t="str">
        <f ca="1">IF($E111="","",IF($G112="",AB111,IF(AND($N112=1,AB$9&gt;$B$9),"",IF(AND($N112=1,AB$9&lt;=$B$9),LOOKUP(AB$9,$A$12:$A$111,$B$12:$B$111),IF(AND($I112=-1,AC$9=$Q111),"",IF($I112=-1,AC111,IF(AND($I112=1,AA$9=$Q111),$K112,IF($I112=1,AB111,""))))))))</f>
        <v/>
      </c>
      <c r="AC112" t="str">
        <f ca="1">IF($E111="","",IF($G112="",AC111,IF(AND($N112=1,AC$9&gt;$B$9),"",IF(AND($N112=1,AC$9&lt;=$B$9),LOOKUP(AC$9,$A$12:$A$111,$B$12:$B$111),IF(AND($I112=-1,AD$9=$Q111),"",IF($I112=-1,AD111,IF(AND($I112=1,AB$9=$Q111),$K112,IF($I112=1,AC111,""))))))))</f>
        <v/>
      </c>
      <c r="AD112" t="str">
        <f ca="1">IF($E111="","",IF($G112="",AD111,IF(AND($N112=1,AD$9&gt;$B$9),"",IF(AND($N112=1,AD$9&lt;=$B$9),LOOKUP(AD$9,$A$12:$A$111,$B$12:$B$111),IF(AND($I112=-1,AE$9=$Q111),"",IF($I112=-1,AE111,IF(AND($I112=1,AC$9=$Q111),$K112,IF($I112=1,AD111,""))))))))</f>
        <v/>
      </c>
      <c r="AE112" t="str">
        <f ca="1">IF($E111="","",IF($G112="",AE111,IF(AND($N112=1,AE$9&gt;$B$9),"",IF(AND($N112=1,AE$9&lt;=$B$9),LOOKUP(AE$9,$A$12:$A$111,$B$12:$B$111),IF(AND($I112=-1,AF$9=$Q111),"",IF($I112=-1,AF111,IF(AND($I112=1,AD$9=$Q111),$K112,IF($I112=1,AE111,""))))))))</f>
        <v/>
      </c>
      <c r="AF112" t="str">
        <f ca="1">IF($E111="","",IF($G112="",AF111,IF(AND($N112=1,AF$9&gt;$B$9),"",IF(AND($N112=1,AF$9&lt;=$B$9),LOOKUP(AF$9,$A$12:$A$111,$B$12:$B$111),IF(AND($I112=-1,AG$9=$Q111),"",IF($I112=-1,AG111,IF(AND($I112=1,AE$9=$Q111),$K112,IF($I112=1,AF111,""))))))))</f>
        <v/>
      </c>
      <c r="AG112" t="str">
        <f ca="1">IF($E111="","",IF($G112="",AG111,IF(AND($N112=1,AG$9&gt;$B$9),"",IF(AND($N112=1,AG$9&lt;=$B$9),LOOKUP(AG$9,$A$12:$A$111,$B$12:$B$111),IF(AND($I112=-1,AH$9=$Q111),"",IF($I112=-1,AH111,IF(AND($I112=1,AF$9=$Q111),$K112,IF($I112=1,AG111,""))))))))</f>
        <v/>
      </c>
      <c r="AH112" t="str">
        <f ca="1">IF($E111="","",IF($G112="",AH111,IF(AND($N112=1,AH$9&gt;$B$9),"",IF(AND($N112=1,AH$9&lt;=$B$9),LOOKUP(AH$9,$A$12:$A$111,$B$12:$B$111),IF(AND($I112=-1,AI$9=$Q111),"",IF($I112=-1,AI111,IF(AND($I112=1,AG$9=$Q111),$K112,IF($I112=1,AH111,""))))))))</f>
        <v/>
      </c>
      <c r="AI112" t="str">
        <f ca="1">IF($E111="","",IF($G112="",AI111,IF(AND($N112=1,AI$9&gt;$B$9),"",IF(AND($N112=1,AI$9&lt;=$B$9),LOOKUP(AI$9,$A$12:$A$111,$B$12:$B$111),IF(AND($I112=-1,AJ$9=$Q111),"",IF($I112=-1,AJ111,IF(AND($I112=1,AH$9=$Q111),$K112,IF($I112=1,AI111,""))))))))</f>
        <v/>
      </c>
      <c r="AJ112" t="str">
        <f ca="1">IF($E111="","",IF($G112="",AJ111,IF(AND($N112=1,AJ$9&gt;$B$9),"",IF(AND($N112=1,AJ$9&lt;=$B$9),LOOKUP(AJ$9,$A$12:$A$111,$B$12:$B$111),IF(AND($I112=-1,AK$9=$Q111),"",IF($I112=-1,AK111,IF(AND($I112=1,AI$9=$Q111),$K112,IF($I112=1,AJ111,""))))))))</f>
        <v/>
      </c>
      <c r="AK112" t="str">
        <f ca="1">IF($E111="","",IF($G112="",AK111,IF(AND($N112=1,AK$9&gt;$B$9),"",IF(AND($N112=1,AK$9&lt;=$B$9),LOOKUP(AK$9,$A$12:$A$111,$B$12:$B$111),IF(AND($I112=-1,AL$9=$Q111),"",IF($I112=-1,AL111,IF(AND($I112=1,AJ$9=$Q111),$K112,IF($I112=1,AK111,""))))))))</f>
        <v/>
      </c>
      <c r="AL112" t="str">
        <f ca="1">IF($E111="","",IF($G112="",AL111,IF(AND($N112=1,AL$9&gt;$B$9),"",IF(AND($N112=1,AL$9&lt;=$B$9),LOOKUP(AL$9,$A$12:$A$111,$B$12:$B$111),IF(AND($I112=-1,AM$9=$Q111),"",IF($I112=-1,AM111,IF(AND($I112=1,AK$9=$Q111),$K112,IF($I112=1,AL111,""))))))))</f>
        <v/>
      </c>
      <c r="AM112" t="str">
        <f ca="1">IF($E111="","",IF($G112="",AM111,IF(AND($N112=1,AM$9&gt;$B$9),"",IF(AND($N112=1,AM$9&lt;=$B$9),LOOKUP(AM$9,$A$12:$A$111,$B$12:$B$111),IF(AND($I112=-1,AN$9=$Q111),"",IF($I112=-1,AN111,IF(AND($I112=1,AL$9=$Q111),$K112,IF($I112=1,AM111,""))))))))</f>
        <v/>
      </c>
      <c r="AN112" t="str">
        <f ca="1">IF($E111="","",IF($G112="",AN111,IF(AND($N112=1,AN$9&gt;$B$9),"",IF(AND($N112=1,AN$9&lt;=$B$9),LOOKUP(AN$9,$A$12:$A$111,$B$12:$B$111),IF(AND($I112=-1,AO$9=$Q111),"",IF($I112=-1,AO111,IF(AND($I112=1,AM$9=$Q111),$K112,IF($I112=1,AN111,""))))))))</f>
        <v/>
      </c>
      <c r="AO112" t="str">
        <f ca="1">IF($E111="","",IF($G112="",AO111,IF(AND($N112=1,AO$9&gt;$B$9),"",IF(AND($N112=1,AO$9&lt;=$B$9),LOOKUP(AO$9,$A$12:$A$111,$B$12:$B$111),IF(AND($I112=-1,AP$9=$Q111),"",IF($I112=-1,AP111,IF(AND($I112=1,AN$9=$Q111),$K112,IF($I112=1,AO111,""))))))))</f>
        <v/>
      </c>
      <c r="AP112" t="str">
        <f ca="1">IF($E111="","",IF($G112="",AP111,IF(AND($N112=1,AP$9&gt;$B$9),"",IF(AND($N112=1,AP$9&lt;=$B$9),LOOKUP(AP$9,$A$12:$A$111,$B$12:$B$111),IF(AND($I112=-1,AQ$9=$Q111),"",IF($I112=-1,AQ111,IF(AND($I112=1,AO$9=$Q111),$K112,IF($I112=1,AP111,""))))))))</f>
        <v/>
      </c>
      <c r="AQ112" t="str">
        <f ca="1">IF($E111="","",IF($G112="",AQ111,IF(AND($N112=1,AQ$9&gt;$B$9),"",IF(AND($N112=1,AQ$9&lt;=$B$9),LOOKUP(AQ$9,$A$12:$A$111,$B$12:$B$111),IF(AND($I112=-1,AR$9=$Q111),"",IF($I112=-1,AR111,IF(AND($I112=1,AP$9=$Q111),$K112,IF($I112=1,AQ111,""))))))))</f>
        <v/>
      </c>
      <c r="AR112" t="str">
        <f ca="1">IF($E111="","",IF($G112="",AR111,IF(AND($N112=1,AR$9&gt;$B$9),"",IF(AND($N112=1,AR$9&lt;=$B$9),LOOKUP(AR$9,$A$12:$A$111,$B$12:$B$111),IF(AND($I112=-1,AS$9=$Q111),"",IF($I112=-1,AS111,IF(AND($I112=1,AQ$9=$Q111),$K112,IF($I112=1,AR111,""))))))))</f>
        <v/>
      </c>
      <c r="AS112" t="str">
        <f ca="1">IF($E111="","",IF($G112="",AS111,IF(AND($N112=1,AS$9&gt;$B$9),"",IF(AND($N112=1,AS$9&lt;=$B$9),LOOKUP(AS$9,$A$12:$A$111,$B$12:$B$111),IF(AND($I112=-1,AT$9=$Q111),"",IF($I112=-1,AT111,IF(AND($I112=1,AR$9=$Q111),$K112,IF($I112=1,AS111,""))))))))</f>
        <v/>
      </c>
      <c r="AT112" t="str">
        <f ca="1">IF($E111="","",IF($G112="",AT111,IF(AND($N112=1,AT$9&gt;$B$9),"",IF(AND($N112=1,AT$9&lt;=$B$9),LOOKUP(AT$9,$A$12:$A$111,$B$12:$B$111),IF(AND($I112=-1,AU$9=$Q111),"",IF($I112=-1,AU111,IF(AND($I112=1,AS$9=$Q111),$K112,IF($I112=1,AT111,""))))))))</f>
        <v/>
      </c>
      <c r="AU112" t="str">
        <f ca="1">IF($E111="","",IF($G112="",AU111,IF(AND($N112=1,AU$9&gt;$B$9),"",IF(AND($N112=1,AU$9&lt;=$B$9),LOOKUP(AU$9,$A$12:$A$111,$B$12:$B$111),IF(AND($I112=-1,AV$9=$Q111),"",IF($I112=-1,AV111,IF(AND($I112=1,AT$9=$Q111),$K112,IF($I112=1,AU111,""))))))))</f>
        <v/>
      </c>
      <c r="AV112" t="str">
        <f ca="1">IF($E111="","",IF($G112="",AV111,IF(AND($N112=1,AV$9&gt;$B$9),"",IF(AND($N112=1,AV$9&lt;=$B$9),LOOKUP(AV$9,$A$12:$A$111,$B$12:$B$111),IF(AND($I112=-1,AW$9=$Q111),"",IF($I112=-1,AW111,IF(AND($I112=1,AU$9=$Q111),$K112,IF($I112=1,AV111,""))))))))</f>
        <v/>
      </c>
      <c r="AW112" t="str">
        <f ca="1">IF($E111="","",IF($G112="",AW111,IF(AND($N112=1,AW$9&gt;$B$9),"",IF(AND($N112=1,AW$9&lt;=$B$9),LOOKUP(AW$9,$A$12:$A$111,$B$12:$B$111),IF(AND($I112=-1,AX$9=$Q111),"",IF($I112=-1,AX111,IF(AND($I112=1,AV$9=$Q111),$K112,IF($I112=1,AW111,""))))))))</f>
        <v/>
      </c>
      <c r="AX112" t="str">
        <f ca="1">IF($E111="","",IF($G112="",AX111,IF(AND($N112=1,AX$9&gt;$B$9),"",IF(AND($N112=1,AX$9&lt;=$B$9),LOOKUP(AX$9,$A$12:$A$111,$B$12:$B$111),IF(AND($I112=-1,AY$9=$Q111),"",IF($I112=-1,AY111,IF(AND($I112=1,AW$9=$Q111),$K112,IF($I112=1,AX111,""))))))))</f>
        <v/>
      </c>
      <c r="AY112" t="str">
        <f ca="1">IF($E111="","",IF($G112="",AY111,IF(AND($N112=1,AY$9&gt;$B$9),"",IF(AND($N112=1,AY$9&lt;=$B$9),LOOKUP(AY$9,$A$12:$A$111,$B$12:$B$111),IF(AND($I112=-1,AZ$9=$Q111),"",IF($I112=-1,AZ111,IF(AND($I112=1,AX$9=$Q111),$K112,IF($I112=1,AY111,""))))))))</f>
        <v/>
      </c>
      <c r="AZ112" t="str">
        <f ca="1">IF($E111="","",IF($G112="",AZ111,IF(AND($N112=1,AZ$9&gt;$B$9),"",IF(AND($N112=1,AZ$9&lt;=$B$9),LOOKUP(AZ$9,$A$12:$A$111,$B$12:$B$111),IF(AND($I112=-1,BA$9=$Q111),"",IF($I112=-1,BA111,IF(AND($I112=1,AY$9=$Q111),$K112,IF($I112=1,AZ111,""))))))))</f>
        <v/>
      </c>
      <c r="BA112" t="str">
        <f ca="1">IF($E111="","",IF($G112="",BA111,IF(AND($N112=1,BA$9&gt;$B$9),"",IF(AND($N112=1,BA$9&lt;=$B$9),LOOKUP(BA$9,$A$12:$A$111,$B$12:$B$111),IF(AND($I112=-1,BB$9=$Q111),"",IF($I112=-1,BB111,IF(AND($I112=1,AZ$9=$Q111),$K112,IF($I112=1,BA111,""))))))))</f>
        <v/>
      </c>
      <c r="BB112" t="str">
        <f ca="1">IF($E111="","",IF($G112="",BB111,IF(AND($N112=1,BB$9&gt;$B$9),"",IF(AND($N112=1,BB$9&lt;=$B$9),LOOKUP(BB$9,$A$12:$A$111,$B$12:$B$111),IF(AND($I112=-1,BC$9=$Q111),"",IF($I112=-1,BC111,IF(AND($I112=1,BA$9=$Q111),$K112,IF($I112=1,BB111,""))))))))</f>
        <v/>
      </c>
      <c r="BC112" t="str">
        <f ca="1">IF($E111="","",IF($G112="",BC111,IF(AND($N112=1,BC$9&gt;$B$9),"",IF(AND($N112=1,BC$9&lt;=$B$9),LOOKUP(BC$9,$A$12:$A$111,$B$12:$B$111),IF(AND($I112=-1,BD$9=$Q111),"",IF($I112=-1,BD111,IF(AND($I112=1,BB$9=$Q111),$K112,IF($I112=1,BC111,""))))))))</f>
        <v/>
      </c>
      <c r="BD112" t="str">
        <f ca="1">IF($E111="","",IF($G112="",BD111,IF(AND($N112=1,BD$9&gt;$B$9),"",IF(AND($N112=1,BD$9&lt;=$B$9),LOOKUP(BD$9,$A$12:$A$111,$B$12:$B$111),IF(AND($I112=-1,BE$9=$Q111),"",IF($I112=-1,BE111,IF(AND($I112=1,BC$9=$Q111),$K112,IF($I112=1,BD111,""))))))))</f>
        <v/>
      </c>
      <c r="BE112" t="str">
        <f ca="1">IF($E111="","",IF($G112="",BE111,IF(AND($N112=1,BE$9&gt;$B$9),"",IF(AND($N112=1,BE$9&lt;=$B$9),LOOKUP(BE$9,$A$12:$A$111,$B$12:$B$111),IF(AND($I112=-1,BF$9=$Q111),"",IF($I112=-1,BF111,IF(AND($I112=1,BD$9=$Q111),$K112,IF($I112=1,BE111,""))))))))</f>
        <v/>
      </c>
      <c r="BF112" t="str">
        <f ca="1">IF($E111="","",IF($G112="",BF111,IF(AND($N112=1,BF$9&gt;$B$9),"",IF(AND($N112=1,BF$9&lt;=$B$9),LOOKUP(BF$9,$A$12:$A$111,$B$12:$B$111),IF(AND($I112=-1,BG$9=$Q111),"",IF($I112=-1,BG111,IF(AND($I112=1,BE$9=$Q111),$K112,IF($I112=1,BF111,""))))))))</f>
        <v/>
      </c>
      <c r="BG112" t="str">
        <f ca="1">IF($E111="","",IF($G112="",BG111,IF(AND($N112=1,BG$9&gt;$B$9),"",IF(AND($N112=1,BG$9&lt;=$B$9),LOOKUP(BG$9,$A$12:$A$111,$B$12:$B$111),IF(AND($I112=-1,BH$9=$Q111),"",IF($I112=-1,BH111,IF(AND($I112=1,BF$9=$Q111),$K112,IF($I112=1,BG111,""))))))))</f>
        <v/>
      </c>
      <c r="BH112" t="str">
        <f ca="1">IF($E111="","",IF($G112="",BH111,IF(AND($N112=1,BH$9&gt;$B$9),"",IF(AND($N112=1,BH$9&lt;=$B$9),LOOKUP(BH$9,$A$12:$A$111,$B$12:$B$111),IF(AND($I112=-1,BI$9=$Q111),"",IF($I112=-1,BI111,IF(AND($I112=1,BG$9=$Q111),$K112,IF($I112=1,BH111,""))))))))</f>
        <v/>
      </c>
      <c r="BI112" t="str">
        <f ca="1">IF($E111="","",IF($G112="",BI111,IF(AND($N112=1,BI$9&gt;$B$9),"",IF(AND($N112=1,BI$9&lt;=$B$9),LOOKUP(BI$9,$A$12:$A$111,$B$12:$B$111),IF(AND($I112=-1,BJ$9=$Q111),"",IF($I112=-1,BJ111,IF(AND($I112=1,BH$9=$Q111),$K112,IF($I112=1,BI111,""))))))))</f>
        <v/>
      </c>
      <c r="BJ112" t="str">
        <f ca="1">IF($E111="","",IF($G112="",BJ111,IF(AND($N112=1,BJ$9&gt;$B$9),"",IF(AND($N112=1,BJ$9&lt;=$B$9),LOOKUP(BJ$9,$A$12:$A$111,$B$12:$B$111),IF(AND($I112=-1,BK$9=$Q111),"",IF($I112=-1,BK111,IF(AND($I112=1,BI$9=$Q111),$K112,IF($I112=1,BJ111,""))))))))</f>
        <v/>
      </c>
      <c r="BK112" t="str">
        <f ca="1">IF($E111="","",IF($G112="",BK111,IF(AND($N112=1,BK$9&gt;$B$9),"",IF(AND($N112=1,BK$9&lt;=$B$9),LOOKUP(BK$9,$A$12:$A$111,$B$12:$B$111),IF(AND($I112=-1,BL$9=$Q111),"",IF($I112=-1,BL111,IF(AND($I112=1,BJ$9=$Q111),$K112,IF($I112=1,BK111,""))))))))</f>
        <v/>
      </c>
      <c r="BL112" t="str">
        <f ca="1">IF($E111="","",IF($G112="",BL111,IF(AND($N112=1,BL$9&gt;$B$9),"",IF(AND($N112=1,BL$9&lt;=$B$9),LOOKUP(BL$9,$A$12:$A$111,$B$12:$B$111),IF(AND($I112=-1,BM$9=$Q111),"",IF($I112=-1,BM111,IF(AND($I112=1,BK$9=$Q111),$K112,IF($I112=1,BL111,""))))))))</f>
        <v/>
      </c>
      <c r="BM112" t="str">
        <f ca="1">IF($E111="","",IF($G112="",BM111,IF(AND($N112=1,BM$9&gt;$B$9),"",IF(AND($N112=1,BM$9&lt;=$B$9),LOOKUP(BM$9,$A$12:$A$111,$B$12:$B$111),IF(AND($I112=-1,BN$9=$Q111),"",IF($I112=-1,BN111,IF(AND($I112=1,BL$9=$Q111),$K112,IF($I112=1,BM111,""))))))))</f>
        <v/>
      </c>
      <c r="BN112">
        <f ca="1">IF($E111="","",IF($G112="",BN111,IF(AND($N112=1,BN$9&gt;$B$9),"",IF(AND($N112=1,BN$9&lt;=$B$9),LOOKUP(BN$9,$A$12:$A$111,$B$12:$B$111),IF(AND($I112=-1,BO$9=$Q111),"",IF($I112=-1,BO111,IF(AND($I112=1,BM$9=$Q111),$K112,IF($I112=1,BN111,""))))))))</f>
        <v>0</v>
      </c>
      <c r="BO112">
        <f ca="1">IF($E111="","",IF($G112="",BO111,IF(AND($N112=1,BO$9&gt;$B$9),"",IF(AND($N112=1,BO$9&lt;=$B$9),LOOKUP(BO$9,$A$12:$A$111,$B$12:$B$111),IF(AND($I112=-1,BP$9=$Q111),"",IF($I112=-1,BP111,IF(AND($I112=1,BN$9=$Q111),$K112,IF($I112=1,BO111,""))))))))</f>
        <v>0</v>
      </c>
    </row>
    <row r="113" spans="4:67" x14ac:dyDescent="0.25">
      <c r="D113" s="4">
        <v>103</v>
      </c>
      <c r="E113" s="1">
        <f t="shared" ca="1" si="7"/>
        <v>20</v>
      </c>
      <c r="G113" t="str">
        <f ca="1">IF(E112="","",IF($B$3=Refs!$B$17,RevLab!F113,IF(AND(B$3="Last",H112="Zero"),G112,IF(B$3="Last",H112,IF(B$3="2nd last","",IF(AND(B$3="Opposite",H112="Zero"),G112,IF(AND(B$3="Opposite",H112="Red"),"Black",IF(AND(B$3="Opposite",H112="Black"),"Red",IF(AND(B$3="Opposite",H112="Odd"),"Even",IF(AND(B$3="Opposite",H112="Even"),"Odd",IF(AND(B$3="Opposite",H112="High"),"Low",IF(AND(B$3="Opposite",H112="Low"),"High",IF(COUNTIF(Refs!$E$5:$I$6,B$3)=1,RevLab!B$3,"")))))))))))))</f>
        <v>Low</v>
      </c>
      <c r="H113" t="str">
        <f ca="1">IF(E113="","",IF(B$2="Red/Black",LOOKUP(E113,Refs!D:D,Refs!F:F),IF(B$2="High/Low",LOOKUP(E113,Refs!D:D,Refs!H:H),IF(B$2="Odd/Even",LOOKUP(E113,Refs!D:D,Refs!J:J),""))))</f>
        <v>High</v>
      </c>
      <c r="I113">
        <f t="shared" ca="1" si="8"/>
        <v>-1</v>
      </c>
      <c r="J113">
        <f ca="1">IF(E112="","",IF(G113="","",IF(AND(Q112&gt;1,O112+P112&gt;=$B$4),$B$4,IF(Q112=1,O112,O112+P112))))</f>
        <v>3</v>
      </c>
      <c r="K113">
        <f t="shared" ca="1" si="9"/>
        <v>-3</v>
      </c>
      <c r="L113">
        <f t="shared" ca="1" si="10"/>
        <v>-136</v>
      </c>
      <c r="M113">
        <f t="shared" ca="1" si="11"/>
        <v>14</v>
      </c>
      <c r="N113">
        <f ca="1">IF(E112="","",IF(OR(AND($A$6="Yes",$M113&gt;$M112),AND($A$8="Yes",$O112+$P112&gt;=$B$4),AND($Q112&lt;=2,$I113=-1)),1,0))</f>
        <v>1</v>
      </c>
      <c r="O113">
        <f ca="1">IF(E113="","",R113)</f>
        <v>1</v>
      </c>
      <c r="P113">
        <f ca="1">IF(E113="","",MAX(R113:DM113))</f>
        <v>4</v>
      </c>
      <c r="Q113" s="2">
        <f ca="1">IF(E113="","",COUNTIF(R113:DM113,"&gt;0"))</f>
        <v>4</v>
      </c>
      <c r="R113" s="4">
        <f ca="1">IF(E112="","",IF($G113="",R112,IF($N113=1,LOOKUP(R$9,$A$12:$A$111,$B$12:$B$111),IF(AND($I113=-1,S$9=$Q112),"",IF($I113=-1,S112,IF($I113=1,R112))))))</f>
        <v>1</v>
      </c>
      <c r="S113">
        <f ca="1">IF($E112="","",IF($G113="",S112,IF(AND($N113=1,S$9&gt;$B$9),"",IF(AND($N113=1,S$9&lt;=$B$9),LOOKUP(S$9,$A$12:$A$111,$B$12:$B$111),IF(AND($I113=-1,T$9=$Q112),"",IF($I113=-1,T112,IF(AND($I113=1,R$9=$Q112),$K113,IF($I113=1,S112,""))))))))</f>
        <v>2</v>
      </c>
      <c r="T113">
        <f ca="1">IF($E112="","",IF($G113="",T112,IF(AND($N113=1,T$9&gt;$B$9),"",IF(AND($N113=1,T$9&lt;=$B$9),LOOKUP(T$9,$A$12:$A$111,$B$12:$B$111),IF(AND($I113=-1,U$9=$Q112),"",IF($I113=-1,U112,IF(AND($I113=1,S$9=$Q112),$K113,IF($I113=1,T112,""))))))))</f>
        <v>3</v>
      </c>
      <c r="U113">
        <f ca="1">IF($E112="","",IF($G113="",U112,IF(AND($N113=1,U$9&gt;$B$9),"",IF(AND($N113=1,U$9&lt;=$B$9),LOOKUP(U$9,$A$12:$A$111,$B$12:$B$111),IF(AND($I113=-1,V$9=$Q112),"",IF($I113=-1,V112,IF(AND($I113=1,T$9=$Q112),$K113,IF($I113=1,U112,""))))))))</f>
        <v>4</v>
      </c>
      <c r="V113" t="str">
        <f ca="1">IF($E112="","",IF($G113="",V112,IF(AND($N113=1,V$9&gt;$B$9),"",IF(AND($N113=1,V$9&lt;=$B$9),LOOKUP(V$9,$A$12:$A$111,$B$12:$B$111),IF(AND($I113=-1,W$9=$Q112),"",IF($I113=-1,W112,IF(AND($I113=1,U$9=$Q112),$K113,IF($I113=1,V112,""))))))))</f>
        <v/>
      </c>
      <c r="W113" t="str">
        <f ca="1">IF($E112="","",IF($G113="",W112,IF(AND($N113=1,W$9&gt;$B$9),"",IF(AND($N113=1,W$9&lt;=$B$9),LOOKUP(W$9,$A$12:$A$111,$B$12:$B$111),IF(AND($I113=-1,X$9=$Q112),"",IF($I113=-1,X112,IF(AND($I113=1,V$9=$Q112),$K113,IF($I113=1,W112,""))))))))</f>
        <v/>
      </c>
      <c r="X113" t="str">
        <f ca="1">IF($E112="","",IF($G113="",X112,IF(AND($N113=1,X$9&gt;$B$9),"",IF(AND($N113=1,X$9&lt;=$B$9),LOOKUP(X$9,$A$12:$A$111,$B$12:$B$111),IF(AND($I113=-1,Y$9=$Q112),"",IF($I113=-1,Y112,IF(AND($I113=1,W$9=$Q112),$K113,IF($I113=1,X112,""))))))))</f>
        <v/>
      </c>
      <c r="Y113" t="str">
        <f ca="1">IF($E112="","",IF($G113="",Y112,IF(AND($N113=1,Y$9&gt;$B$9),"",IF(AND($N113=1,Y$9&lt;=$B$9),LOOKUP(Y$9,$A$12:$A$111,$B$12:$B$111),IF(AND($I113=-1,Z$9=$Q112),"",IF($I113=-1,Z112,IF(AND($I113=1,X$9=$Q112),$K113,IF($I113=1,Y112,""))))))))</f>
        <v/>
      </c>
      <c r="Z113" t="str">
        <f ca="1">IF($E112="","",IF($G113="",Z112,IF(AND($N113=1,Z$9&gt;$B$9),"",IF(AND($N113=1,Z$9&lt;=$B$9),LOOKUP(Z$9,$A$12:$A$111,$B$12:$B$111),IF(AND($I113=-1,AA$9=$Q112),"",IF($I113=-1,AA112,IF(AND($I113=1,Y$9=$Q112),$K113,IF($I113=1,Z112,""))))))))</f>
        <v/>
      </c>
      <c r="AA113" t="str">
        <f ca="1">IF($E112="","",IF($G113="",AA112,IF(AND($N113=1,AA$9&gt;$B$9),"",IF(AND($N113=1,AA$9&lt;=$B$9),LOOKUP(AA$9,$A$12:$A$111,$B$12:$B$111),IF(AND($I113=-1,AB$9=$Q112),"",IF($I113=-1,AB112,IF(AND($I113=1,Z$9=$Q112),$K113,IF($I113=1,AA112,""))))))))</f>
        <v/>
      </c>
      <c r="AB113" t="str">
        <f ca="1">IF($E112="","",IF($G113="",AB112,IF(AND($N113=1,AB$9&gt;$B$9),"",IF(AND($N113=1,AB$9&lt;=$B$9),LOOKUP(AB$9,$A$12:$A$111,$B$12:$B$111),IF(AND($I113=-1,AC$9=$Q112),"",IF($I113=-1,AC112,IF(AND($I113=1,AA$9=$Q112),$K113,IF($I113=1,AB112,""))))))))</f>
        <v/>
      </c>
      <c r="AC113" t="str">
        <f ca="1">IF($E112="","",IF($G113="",AC112,IF(AND($N113=1,AC$9&gt;$B$9),"",IF(AND($N113=1,AC$9&lt;=$B$9),LOOKUP(AC$9,$A$12:$A$111,$B$12:$B$111),IF(AND($I113=-1,AD$9=$Q112),"",IF($I113=-1,AD112,IF(AND($I113=1,AB$9=$Q112),$K113,IF($I113=1,AC112,""))))))))</f>
        <v/>
      </c>
      <c r="AD113" t="str">
        <f ca="1">IF($E112="","",IF($G113="",AD112,IF(AND($N113=1,AD$9&gt;$B$9),"",IF(AND($N113=1,AD$9&lt;=$B$9),LOOKUP(AD$9,$A$12:$A$111,$B$12:$B$111),IF(AND($I113=-1,AE$9=$Q112),"",IF($I113=-1,AE112,IF(AND($I113=1,AC$9=$Q112),$K113,IF($I113=1,AD112,""))))))))</f>
        <v/>
      </c>
      <c r="AE113" t="str">
        <f ca="1">IF($E112="","",IF($G113="",AE112,IF(AND($N113=1,AE$9&gt;$B$9),"",IF(AND($N113=1,AE$9&lt;=$B$9),LOOKUP(AE$9,$A$12:$A$111,$B$12:$B$111),IF(AND($I113=-1,AF$9=$Q112),"",IF($I113=-1,AF112,IF(AND($I113=1,AD$9=$Q112),$K113,IF($I113=1,AE112,""))))))))</f>
        <v/>
      </c>
      <c r="AF113" t="str">
        <f ca="1">IF($E112="","",IF($G113="",AF112,IF(AND($N113=1,AF$9&gt;$B$9),"",IF(AND($N113=1,AF$9&lt;=$B$9),LOOKUP(AF$9,$A$12:$A$111,$B$12:$B$111),IF(AND($I113=-1,AG$9=$Q112),"",IF($I113=-1,AG112,IF(AND($I113=1,AE$9=$Q112),$K113,IF($I113=1,AF112,""))))))))</f>
        <v/>
      </c>
      <c r="AG113" t="str">
        <f ca="1">IF($E112="","",IF($G113="",AG112,IF(AND($N113=1,AG$9&gt;$B$9),"",IF(AND($N113=1,AG$9&lt;=$B$9),LOOKUP(AG$9,$A$12:$A$111,$B$12:$B$111),IF(AND($I113=-1,AH$9=$Q112),"",IF($I113=-1,AH112,IF(AND($I113=1,AF$9=$Q112),$K113,IF($I113=1,AG112,""))))))))</f>
        <v/>
      </c>
      <c r="AH113" t="str">
        <f ca="1">IF($E112="","",IF($G113="",AH112,IF(AND($N113=1,AH$9&gt;$B$9),"",IF(AND($N113=1,AH$9&lt;=$B$9),LOOKUP(AH$9,$A$12:$A$111,$B$12:$B$111),IF(AND($I113=-1,AI$9=$Q112),"",IF($I113=-1,AI112,IF(AND($I113=1,AG$9=$Q112),$K113,IF($I113=1,AH112,""))))))))</f>
        <v/>
      </c>
      <c r="AI113" t="str">
        <f ca="1">IF($E112="","",IF($G113="",AI112,IF(AND($N113=1,AI$9&gt;$B$9),"",IF(AND($N113=1,AI$9&lt;=$B$9),LOOKUP(AI$9,$A$12:$A$111,$B$12:$B$111),IF(AND($I113=-1,AJ$9=$Q112),"",IF($I113=-1,AJ112,IF(AND($I113=1,AH$9=$Q112),$K113,IF($I113=1,AI112,""))))))))</f>
        <v/>
      </c>
      <c r="AJ113" t="str">
        <f ca="1">IF($E112="","",IF($G113="",AJ112,IF(AND($N113=1,AJ$9&gt;$B$9),"",IF(AND($N113=1,AJ$9&lt;=$B$9),LOOKUP(AJ$9,$A$12:$A$111,$B$12:$B$111),IF(AND($I113=-1,AK$9=$Q112),"",IF($I113=-1,AK112,IF(AND($I113=1,AI$9=$Q112),$K113,IF($I113=1,AJ112,""))))))))</f>
        <v/>
      </c>
      <c r="AK113" t="str">
        <f ca="1">IF($E112="","",IF($G113="",AK112,IF(AND($N113=1,AK$9&gt;$B$9),"",IF(AND($N113=1,AK$9&lt;=$B$9),LOOKUP(AK$9,$A$12:$A$111,$B$12:$B$111),IF(AND($I113=-1,AL$9=$Q112),"",IF($I113=-1,AL112,IF(AND($I113=1,AJ$9=$Q112),$K113,IF($I113=1,AK112,""))))))))</f>
        <v/>
      </c>
      <c r="AL113" t="str">
        <f ca="1">IF($E112="","",IF($G113="",AL112,IF(AND($N113=1,AL$9&gt;$B$9),"",IF(AND($N113=1,AL$9&lt;=$B$9),LOOKUP(AL$9,$A$12:$A$111,$B$12:$B$111),IF(AND($I113=-1,AM$9=$Q112),"",IF($I113=-1,AM112,IF(AND($I113=1,AK$9=$Q112),$K113,IF($I113=1,AL112,""))))))))</f>
        <v/>
      </c>
      <c r="AM113" t="str">
        <f ca="1">IF($E112="","",IF($G113="",AM112,IF(AND($N113=1,AM$9&gt;$B$9),"",IF(AND($N113=1,AM$9&lt;=$B$9),LOOKUP(AM$9,$A$12:$A$111,$B$12:$B$111),IF(AND($I113=-1,AN$9=$Q112),"",IF($I113=-1,AN112,IF(AND($I113=1,AL$9=$Q112),$K113,IF($I113=1,AM112,""))))))))</f>
        <v/>
      </c>
      <c r="AN113" t="str">
        <f ca="1">IF($E112="","",IF($G113="",AN112,IF(AND($N113=1,AN$9&gt;$B$9),"",IF(AND($N113=1,AN$9&lt;=$B$9),LOOKUP(AN$9,$A$12:$A$111,$B$12:$B$111),IF(AND($I113=-1,AO$9=$Q112),"",IF($I113=-1,AO112,IF(AND($I113=1,AM$9=$Q112),$K113,IF($I113=1,AN112,""))))))))</f>
        <v/>
      </c>
      <c r="AO113" t="str">
        <f ca="1">IF($E112="","",IF($G113="",AO112,IF(AND($N113=1,AO$9&gt;$B$9),"",IF(AND($N113=1,AO$9&lt;=$B$9),LOOKUP(AO$9,$A$12:$A$111,$B$12:$B$111),IF(AND($I113=-1,AP$9=$Q112),"",IF($I113=-1,AP112,IF(AND($I113=1,AN$9=$Q112),$K113,IF($I113=1,AO112,""))))))))</f>
        <v/>
      </c>
      <c r="AP113" t="str">
        <f ca="1">IF($E112="","",IF($G113="",AP112,IF(AND($N113=1,AP$9&gt;$B$9),"",IF(AND($N113=1,AP$9&lt;=$B$9),LOOKUP(AP$9,$A$12:$A$111,$B$12:$B$111),IF(AND($I113=-1,AQ$9=$Q112),"",IF($I113=-1,AQ112,IF(AND($I113=1,AO$9=$Q112),$K113,IF($I113=1,AP112,""))))))))</f>
        <v/>
      </c>
      <c r="AQ113" t="str">
        <f ca="1">IF($E112="","",IF($G113="",AQ112,IF(AND($N113=1,AQ$9&gt;$B$9),"",IF(AND($N113=1,AQ$9&lt;=$B$9),LOOKUP(AQ$9,$A$12:$A$111,$B$12:$B$111),IF(AND($I113=-1,AR$9=$Q112),"",IF($I113=-1,AR112,IF(AND($I113=1,AP$9=$Q112),$K113,IF($I113=1,AQ112,""))))))))</f>
        <v/>
      </c>
      <c r="AR113" t="str">
        <f ca="1">IF($E112="","",IF($G113="",AR112,IF(AND($N113=1,AR$9&gt;$B$9),"",IF(AND($N113=1,AR$9&lt;=$B$9),LOOKUP(AR$9,$A$12:$A$111,$B$12:$B$111),IF(AND($I113=-1,AS$9=$Q112),"",IF($I113=-1,AS112,IF(AND($I113=1,AQ$9=$Q112),$K113,IF($I113=1,AR112,""))))))))</f>
        <v/>
      </c>
      <c r="AS113" t="str">
        <f ca="1">IF($E112="","",IF($G113="",AS112,IF(AND($N113=1,AS$9&gt;$B$9),"",IF(AND($N113=1,AS$9&lt;=$B$9),LOOKUP(AS$9,$A$12:$A$111,$B$12:$B$111),IF(AND($I113=-1,AT$9=$Q112),"",IF($I113=-1,AT112,IF(AND($I113=1,AR$9=$Q112),$K113,IF($I113=1,AS112,""))))))))</f>
        <v/>
      </c>
      <c r="AT113" t="str">
        <f ca="1">IF($E112="","",IF($G113="",AT112,IF(AND($N113=1,AT$9&gt;$B$9),"",IF(AND($N113=1,AT$9&lt;=$B$9),LOOKUP(AT$9,$A$12:$A$111,$B$12:$B$111),IF(AND($I113=-1,AU$9=$Q112),"",IF($I113=-1,AU112,IF(AND($I113=1,AS$9=$Q112),$K113,IF($I113=1,AT112,""))))))))</f>
        <v/>
      </c>
      <c r="AU113" t="str">
        <f ca="1">IF($E112="","",IF($G113="",AU112,IF(AND($N113=1,AU$9&gt;$B$9),"",IF(AND($N113=1,AU$9&lt;=$B$9),LOOKUP(AU$9,$A$12:$A$111,$B$12:$B$111),IF(AND($I113=-1,AV$9=$Q112),"",IF($I113=-1,AV112,IF(AND($I113=1,AT$9=$Q112),$K113,IF($I113=1,AU112,""))))))))</f>
        <v/>
      </c>
      <c r="AV113" t="str">
        <f ca="1">IF($E112="","",IF($G113="",AV112,IF(AND($N113=1,AV$9&gt;$B$9),"",IF(AND($N113=1,AV$9&lt;=$B$9),LOOKUP(AV$9,$A$12:$A$111,$B$12:$B$111),IF(AND($I113=-1,AW$9=$Q112),"",IF($I113=-1,AW112,IF(AND($I113=1,AU$9=$Q112),$K113,IF($I113=1,AV112,""))))))))</f>
        <v/>
      </c>
      <c r="AW113" t="str">
        <f ca="1">IF($E112="","",IF($G113="",AW112,IF(AND($N113=1,AW$9&gt;$B$9),"",IF(AND($N113=1,AW$9&lt;=$B$9),LOOKUP(AW$9,$A$12:$A$111,$B$12:$B$111),IF(AND($I113=-1,AX$9=$Q112),"",IF($I113=-1,AX112,IF(AND($I113=1,AV$9=$Q112),$K113,IF($I113=1,AW112,""))))))))</f>
        <v/>
      </c>
      <c r="AX113" t="str">
        <f ca="1">IF($E112="","",IF($G113="",AX112,IF(AND($N113=1,AX$9&gt;$B$9),"",IF(AND($N113=1,AX$9&lt;=$B$9),LOOKUP(AX$9,$A$12:$A$111,$B$12:$B$111),IF(AND($I113=-1,AY$9=$Q112),"",IF($I113=-1,AY112,IF(AND($I113=1,AW$9=$Q112),$K113,IF($I113=1,AX112,""))))))))</f>
        <v/>
      </c>
      <c r="AY113" t="str">
        <f ca="1">IF($E112="","",IF($G113="",AY112,IF(AND($N113=1,AY$9&gt;$B$9),"",IF(AND($N113=1,AY$9&lt;=$B$9),LOOKUP(AY$9,$A$12:$A$111,$B$12:$B$111),IF(AND($I113=-1,AZ$9=$Q112),"",IF($I113=-1,AZ112,IF(AND($I113=1,AX$9=$Q112),$K113,IF($I113=1,AY112,""))))))))</f>
        <v/>
      </c>
      <c r="AZ113" t="str">
        <f ca="1">IF($E112="","",IF($G113="",AZ112,IF(AND($N113=1,AZ$9&gt;$B$9),"",IF(AND($N113=1,AZ$9&lt;=$B$9),LOOKUP(AZ$9,$A$12:$A$111,$B$12:$B$111),IF(AND($I113=-1,BA$9=$Q112),"",IF($I113=-1,BA112,IF(AND($I113=1,AY$9=$Q112),$K113,IF($I113=1,AZ112,""))))))))</f>
        <v/>
      </c>
      <c r="BA113" t="str">
        <f ca="1">IF($E112="","",IF($G113="",BA112,IF(AND($N113=1,BA$9&gt;$B$9),"",IF(AND($N113=1,BA$9&lt;=$B$9),LOOKUP(BA$9,$A$12:$A$111,$B$12:$B$111),IF(AND($I113=-1,BB$9=$Q112),"",IF($I113=-1,BB112,IF(AND($I113=1,AZ$9=$Q112),$K113,IF($I113=1,BA112,""))))))))</f>
        <v/>
      </c>
      <c r="BB113" t="str">
        <f ca="1">IF($E112="","",IF($G113="",BB112,IF(AND($N113=1,BB$9&gt;$B$9),"",IF(AND($N113=1,BB$9&lt;=$B$9),LOOKUP(BB$9,$A$12:$A$111,$B$12:$B$111),IF(AND($I113=-1,BC$9=$Q112),"",IF($I113=-1,BC112,IF(AND($I113=1,BA$9=$Q112),$K113,IF($I113=1,BB112,""))))))))</f>
        <v/>
      </c>
      <c r="BC113" t="str">
        <f ca="1">IF($E112="","",IF($G113="",BC112,IF(AND($N113=1,BC$9&gt;$B$9),"",IF(AND($N113=1,BC$9&lt;=$B$9),LOOKUP(BC$9,$A$12:$A$111,$B$12:$B$111),IF(AND($I113=-1,BD$9=$Q112),"",IF($I113=-1,BD112,IF(AND($I113=1,BB$9=$Q112),$K113,IF($I113=1,BC112,""))))))))</f>
        <v/>
      </c>
      <c r="BD113" t="str">
        <f ca="1">IF($E112="","",IF($G113="",BD112,IF(AND($N113=1,BD$9&gt;$B$9),"",IF(AND($N113=1,BD$9&lt;=$B$9),LOOKUP(BD$9,$A$12:$A$111,$B$12:$B$111),IF(AND($I113=-1,BE$9=$Q112),"",IF($I113=-1,BE112,IF(AND($I113=1,BC$9=$Q112),$K113,IF($I113=1,BD112,""))))))))</f>
        <v/>
      </c>
      <c r="BE113" t="str">
        <f ca="1">IF($E112="","",IF($G113="",BE112,IF(AND($N113=1,BE$9&gt;$B$9),"",IF(AND($N113=1,BE$9&lt;=$B$9),LOOKUP(BE$9,$A$12:$A$111,$B$12:$B$111),IF(AND($I113=-1,BF$9=$Q112),"",IF($I113=-1,BF112,IF(AND($I113=1,BD$9=$Q112),$K113,IF($I113=1,BE112,""))))))))</f>
        <v/>
      </c>
      <c r="BF113" t="str">
        <f ca="1">IF($E112="","",IF($G113="",BF112,IF(AND($N113=1,BF$9&gt;$B$9),"",IF(AND($N113=1,BF$9&lt;=$B$9),LOOKUP(BF$9,$A$12:$A$111,$B$12:$B$111),IF(AND($I113=-1,BG$9=$Q112),"",IF($I113=-1,BG112,IF(AND($I113=1,BE$9=$Q112),$K113,IF($I113=1,BF112,""))))))))</f>
        <v/>
      </c>
      <c r="BG113" t="str">
        <f ca="1">IF($E112="","",IF($G113="",BG112,IF(AND($N113=1,BG$9&gt;$B$9),"",IF(AND($N113=1,BG$9&lt;=$B$9),LOOKUP(BG$9,$A$12:$A$111,$B$12:$B$111),IF(AND($I113=-1,BH$9=$Q112),"",IF($I113=-1,BH112,IF(AND($I113=1,BF$9=$Q112),$K113,IF($I113=1,BG112,""))))))))</f>
        <v/>
      </c>
      <c r="BH113" t="str">
        <f ca="1">IF($E112="","",IF($G113="",BH112,IF(AND($N113=1,BH$9&gt;$B$9),"",IF(AND($N113=1,BH$9&lt;=$B$9),LOOKUP(BH$9,$A$12:$A$111,$B$12:$B$111),IF(AND($I113=-1,BI$9=$Q112),"",IF($I113=-1,BI112,IF(AND($I113=1,BG$9=$Q112),$K113,IF($I113=1,BH112,""))))))))</f>
        <v/>
      </c>
      <c r="BI113" t="str">
        <f ca="1">IF($E112="","",IF($G113="",BI112,IF(AND($N113=1,BI$9&gt;$B$9),"",IF(AND($N113=1,BI$9&lt;=$B$9),LOOKUP(BI$9,$A$12:$A$111,$B$12:$B$111),IF(AND($I113=-1,BJ$9=$Q112),"",IF($I113=-1,BJ112,IF(AND($I113=1,BH$9=$Q112),$K113,IF($I113=1,BI112,""))))))))</f>
        <v/>
      </c>
      <c r="BJ113" t="str">
        <f ca="1">IF($E112="","",IF($G113="",BJ112,IF(AND($N113=1,BJ$9&gt;$B$9),"",IF(AND($N113=1,BJ$9&lt;=$B$9),LOOKUP(BJ$9,$A$12:$A$111,$B$12:$B$111),IF(AND($I113=-1,BK$9=$Q112),"",IF($I113=-1,BK112,IF(AND($I113=1,BI$9=$Q112),$K113,IF($I113=1,BJ112,""))))))))</f>
        <v/>
      </c>
      <c r="BK113" t="str">
        <f ca="1">IF($E112="","",IF($G113="",BK112,IF(AND($N113=1,BK$9&gt;$B$9),"",IF(AND($N113=1,BK$9&lt;=$B$9),LOOKUP(BK$9,$A$12:$A$111,$B$12:$B$111),IF(AND($I113=-1,BL$9=$Q112),"",IF($I113=-1,BL112,IF(AND($I113=1,BJ$9=$Q112),$K113,IF($I113=1,BK112,""))))))))</f>
        <v/>
      </c>
      <c r="BL113" t="str">
        <f ca="1">IF($E112="","",IF($G113="",BL112,IF(AND($N113=1,BL$9&gt;$B$9),"",IF(AND($N113=1,BL$9&lt;=$B$9),LOOKUP(BL$9,$A$12:$A$111,$B$12:$B$111),IF(AND($I113=-1,BM$9=$Q112),"",IF($I113=-1,BM112,IF(AND($I113=1,BK$9=$Q112),$K113,IF($I113=1,BL112,""))))))))</f>
        <v/>
      </c>
      <c r="BM113" t="str">
        <f ca="1">IF($E112="","",IF($G113="",BM112,IF(AND($N113=1,BM$9&gt;$B$9),"",IF(AND($N113=1,BM$9&lt;=$B$9),LOOKUP(BM$9,$A$12:$A$111,$B$12:$B$111),IF(AND($I113=-1,BN$9=$Q112),"",IF($I113=-1,BN112,IF(AND($I113=1,BL$9=$Q112),$K113,IF($I113=1,BM112,""))))))))</f>
        <v/>
      </c>
      <c r="BN113" t="str">
        <f ca="1">IF($E112="","",IF($G113="",BN112,IF(AND($N113=1,BN$9&gt;$B$9),"",IF(AND($N113=1,BN$9&lt;=$B$9),LOOKUP(BN$9,$A$12:$A$111,$B$12:$B$111),IF(AND($I113=-1,BO$9=$Q112),"",IF($I113=-1,BO112,IF(AND($I113=1,BM$9=$Q112),$K113,IF($I113=1,BN112,""))))))))</f>
        <v/>
      </c>
      <c r="BO113" t="str">
        <f ca="1">IF($E112="","",IF($G113="",BO112,IF(AND($N113=1,BO$9&gt;$B$9),"",IF(AND($N113=1,BO$9&lt;=$B$9),LOOKUP(BO$9,$A$12:$A$111,$B$12:$B$111),IF(AND($I113=-1,BP$9=$Q112),"",IF($I113=-1,BP112,IF(AND($I113=1,BN$9=$Q112),$K113,IF($I113=1,BO112,""))))))))</f>
        <v/>
      </c>
    </row>
    <row r="114" spans="4:67" x14ac:dyDescent="0.25">
      <c r="D114" s="4">
        <v>104</v>
      </c>
      <c r="E114" s="1">
        <f t="shared" ca="1" si="7"/>
        <v>20</v>
      </c>
      <c r="G114" t="str">
        <f ca="1">IF(E113="","",IF($B$3=Refs!$B$17,RevLab!F114,IF(AND(B$3="Last",H113="Zero"),G113,IF(B$3="Last",H113,IF(B$3="2nd last","",IF(AND(B$3="Opposite",H113="Zero"),G113,IF(AND(B$3="Opposite",H113="Red"),"Black",IF(AND(B$3="Opposite",H113="Black"),"Red",IF(AND(B$3="Opposite",H113="Odd"),"Even",IF(AND(B$3="Opposite",H113="Even"),"Odd",IF(AND(B$3="Opposite",H113="High"),"Low",IF(AND(B$3="Opposite",H113="Low"),"High",IF(COUNTIF(Refs!$E$5:$I$6,B$3)=1,RevLab!B$3,"")))))))))))))</f>
        <v>Low</v>
      </c>
      <c r="H114" t="str">
        <f ca="1">IF(E114="","",IF(B$2="Red/Black",LOOKUP(E114,Refs!D:D,Refs!F:F),IF(B$2="High/Low",LOOKUP(E114,Refs!D:D,Refs!H:H),IF(B$2="Odd/Even",LOOKUP(E114,Refs!D:D,Refs!J:J),""))))</f>
        <v>High</v>
      </c>
      <c r="I114">
        <f t="shared" ca="1" si="8"/>
        <v>-1</v>
      </c>
      <c r="J114">
        <f ca="1">IF(E113="","",IF(G114="","",IF(AND(Q113&gt;1,O113+P113&gt;=$B$4),$B$4,IF(Q113=1,O113,O113+P113))))</f>
        <v>5</v>
      </c>
      <c r="K114">
        <f t="shared" ca="1" si="9"/>
        <v>-5</v>
      </c>
      <c r="L114">
        <f t="shared" ca="1" si="10"/>
        <v>-141</v>
      </c>
      <c r="M114">
        <f t="shared" ca="1" si="11"/>
        <v>14</v>
      </c>
      <c r="N114">
        <f ca="1">IF(E113="","",IF(OR(AND($A$6="Yes",$M114&gt;$M113),AND($A$8="Yes",$O113+$P113&gt;=$B$4),AND($Q113&lt;=2,$I114=-1)),1,0))</f>
        <v>0</v>
      </c>
      <c r="O114">
        <f ca="1">IF(E114="","",R114)</f>
        <v>2</v>
      </c>
      <c r="P114">
        <f ca="1">IF(E114="","",MAX(R114:DM114))</f>
        <v>3</v>
      </c>
      <c r="Q114" s="2">
        <f ca="1">IF(E114="","",COUNTIF(R114:DM114,"&gt;0"))</f>
        <v>2</v>
      </c>
      <c r="R114" s="4">
        <f ca="1">IF(E113="","",IF($G114="",R113,IF($N114=1,LOOKUP(R$9,$A$12:$A$111,$B$12:$B$111),IF(AND($I114=-1,S$9=$Q113),"",IF($I114=-1,S113,IF($I114=1,R113))))))</f>
        <v>2</v>
      </c>
      <c r="S114">
        <f ca="1">IF($E113="","",IF($G114="",S113,IF(AND($N114=1,S$9&gt;$B$9),"",IF(AND($N114=1,S$9&lt;=$B$9),LOOKUP(S$9,$A$12:$A$111,$B$12:$B$111),IF(AND($I114=-1,T$9=$Q113),"",IF($I114=-1,T113,IF(AND($I114=1,R$9=$Q113),$K114,IF($I114=1,S113,""))))))))</f>
        <v>3</v>
      </c>
      <c r="T114" t="str">
        <f ca="1">IF($E113="","",IF($G114="",T113,IF(AND($N114=1,T$9&gt;$B$9),"",IF(AND($N114=1,T$9&lt;=$B$9),LOOKUP(T$9,$A$12:$A$111,$B$12:$B$111),IF(AND($I114=-1,U$9=$Q113),"",IF($I114=-1,U113,IF(AND($I114=1,S$9=$Q113),$K114,IF($I114=1,T113,""))))))))</f>
        <v/>
      </c>
      <c r="U114" t="str">
        <f ca="1">IF($E113="","",IF($G114="",U113,IF(AND($N114=1,U$9&gt;$B$9),"",IF(AND($N114=1,U$9&lt;=$B$9),LOOKUP(U$9,$A$12:$A$111,$B$12:$B$111),IF(AND($I114=-1,V$9=$Q113),"",IF($I114=-1,V113,IF(AND($I114=1,T$9=$Q113),$K114,IF($I114=1,U113,""))))))))</f>
        <v/>
      </c>
      <c r="V114" t="str">
        <f ca="1">IF($E113="","",IF($G114="",V113,IF(AND($N114=1,V$9&gt;$B$9),"",IF(AND($N114=1,V$9&lt;=$B$9),LOOKUP(V$9,$A$12:$A$111,$B$12:$B$111),IF(AND($I114=-1,W$9=$Q113),"",IF($I114=-1,W113,IF(AND($I114=1,U$9=$Q113),$K114,IF($I114=1,V113,""))))))))</f>
        <v/>
      </c>
      <c r="W114" t="str">
        <f ca="1">IF($E113="","",IF($G114="",W113,IF(AND($N114=1,W$9&gt;$B$9),"",IF(AND($N114=1,W$9&lt;=$B$9),LOOKUP(W$9,$A$12:$A$111,$B$12:$B$111),IF(AND($I114=-1,X$9=$Q113),"",IF($I114=-1,X113,IF(AND($I114=1,V$9=$Q113),$K114,IF($I114=1,W113,""))))))))</f>
        <v/>
      </c>
      <c r="X114" t="str">
        <f ca="1">IF($E113="","",IF($G114="",X113,IF(AND($N114=1,X$9&gt;$B$9),"",IF(AND($N114=1,X$9&lt;=$B$9),LOOKUP(X$9,$A$12:$A$111,$B$12:$B$111),IF(AND($I114=-1,Y$9=$Q113),"",IF($I114=-1,Y113,IF(AND($I114=1,W$9=$Q113),$K114,IF($I114=1,X113,""))))))))</f>
        <v/>
      </c>
      <c r="Y114" t="str">
        <f ca="1">IF($E113="","",IF($G114="",Y113,IF(AND($N114=1,Y$9&gt;$B$9),"",IF(AND($N114=1,Y$9&lt;=$B$9),LOOKUP(Y$9,$A$12:$A$111,$B$12:$B$111),IF(AND($I114=-1,Z$9=$Q113),"",IF($I114=-1,Z113,IF(AND($I114=1,X$9=$Q113),$K114,IF($I114=1,Y113,""))))))))</f>
        <v/>
      </c>
      <c r="Z114" t="str">
        <f ca="1">IF($E113="","",IF($G114="",Z113,IF(AND($N114=1,Z$9&gt;$B$9),"",IF(AND($N114=1,Z$9&lt;=$B$9),LOOKUP(Z$9,$A$12:$A$111,$B$12:$B$111),IF(AND($I114=-1,AA$9=$Q113),"",IF($I114=-1,AA113,IF(AND($I114=1,Y$9=$Q113),$K114,IF($I114=1,Z113,""))))))))</f>
        <v/>
      </c>
      <c r="AA114" t="str">
        <f ca="1">IF($E113="","",IF($G114="",AA113,IF(AND($N114=1,AA$9&gt;$B$9),"",IF(AND($N114=1,AA$9&lt;=$B$9),LOOKUP(AA$9,$A$12:$A$111,$B$12:$B$111),IF(AND($I114=-1,AB$9=$Q113),"",IF($I114=-1,AB113,IF(AND($I114=1,Z$9=$Q113),$K114,IF($I114=1,AA113,""))))))))</f>
        <v/>
      </c>
      <c r="AB114" t="str">
        <f ca="1">IF($E113="","",IF($G114="",AB113,IF(AND($N114=1,AB$9&gt;$B$9),"",IF(AND($N114=1,AB$9&lt;=$B$9),LOOKUP(AB$9,$A$12:$A$111,$B$12:$B$111),IF(AND($I114=-1,AC$9=$Q113),"",IF($I114=-1,AC113,IF(AND($I114=1,AA$9=$Q113),$K114,IF($I114=1,AB113,""))))))))</f>
        <v/>
      </c>
      <c r="AC114" t="str">
        <f ca="1">IF($E113="","",IF($G114="",AC113,IF(AND($N114=1,AC$9&gt;$B$9),"",IF(AND($N114=1,AC$9&lt;=$B$9),LOOKUP(AC$9,$A$12:$A$111,$B$12:$B$111),IF(AND($I114=-1,AD$9=$Q113),"",IF($I114=-1,AD113,IF(AND($I114=1,AB$9=$Q113),$K114,IF($I114=1,AC113,""))))))))</f>
        <v/>
      </c>
      <c r="AD114" t="str">
        <f ca="1">IF($E113="","",IF($G114="",AD113,IF(AND($N114=1,AD$9&gt;$B$9),"",IF(AND($N114=1,AD$9&lt;=$B$9),LOOKUP(AD$9,$A$12:$A$111,$B$12:$B$111),IF(AND($I114=-1,AE$9=$Q113),"",IF($I114=-1,AE113,IF(AND($I114=1,AC$9=$Q113),$K114,IF($I114=1,AD113,""))))))))</f>
        <v/>
      </c>
      <c r="AE114" t="str">
        <f ca="1">IF($E113="","",IF($G114="",AE113,IF(AND($N114=1,AE$9&gt;$B$9),"",IF(AND($N114=1,AE$9&lt;=$B$9),LOOKUP(AE$9,$A$12:$A$111,$B$12:$B$111),IF(AND($I114=-1,AF$9=$Q113),"",IF($I114=-1,AF113,IF(AND($I114=1,AD$9=$Q113),$K114,IF($I114=1,AE113,""))))))))</f>
        <v/>
      </c>
      <c r="AF114" t="str">
        <f ca="1">IF($E113="","",IF($G114="",AF113,IF(AND($N114=1,AF$9&gt;$B$9),"",IF(AND($N114=1,AF$9&lt;=$B$9),LOOKUP(AF$9,$A$12:$A$111,$B$12:$B$111),IF(AND($I114=-1,AG$9=$Q113),"",IF($I114=-1,AG113,IF(AND($I114=1,AE$9=$Q113),$K114,IF($I114=1,AF113,""))))))))</f>
        <v/>
      </c>
      <c r="AG114" t="str">
        <f ca="1">IF($E113="","",IF($G114="",AG113,IF(AND($N114=1,AG$9&gt;$B$9),"",IF(AND($N114=1,AG$9&lt;=$B$9),LOOKUP(AG$9,$A$12:$A$111,$B$12:$B$111),IF(AND($I114=-1,AH$9=$Q113),"",IF($I114=-1,AH113,IF(AND($I114=1,AF$9=$Q113),$K114,IF($I114=1,AG113,""))))))))</f>
        <v/>
      </c>
      <c r="AH114" t="str">
        <f ca="1">IF($E113="","",IF($G114="",AH113,IF(AND($N114=1,AH$9&gt;$B$9),"",IF(AND($N114=1,AH$9&lt;=$B$9),LOOKUP(AH$9,$A$12:$A$111,$B$12:$B$111),IF(AND($I114=-1,AI$9=$Q113),"",IF($I114=-1,AI113,IF(AND($I114=1,AG$9=$Q113),$K114,IF($I114=1,AH113,""))))))))</f>
        <v/>
      </c>
      <c r="AI114" t="str">
        <f ca="1">IF($E113="","",IF($G114="",AI113,IF(AND($N114=1,AI$9&gt;$B$9),"",IF(AND($N114=1,AI$9&lt;=$B$9),LOOKUP(AI$9,$A$12:$A$111,$B$12:$B$111),IF(AND($I114=-1,AJ$9=$Q113),"",IF($I114=-1,AJ113,IF(AND($I114=1,AH$9=$Q113),$K114,IF($I114=1,AI113,""))))))))</f>
        <v/>
      </c>
      <c r="AJ114" t="str">
        <f ca="1">IF($E113="","",IF($G114="",AJ113,IF(AND($N114=1,AJ$9&gt;$B$9),"",IF(AND($N114=1,AJ$9&lt;=$B$9),LOOKUP(AJ$9,$A$12:$A$111,$B$12:$B$111),IF(AND($I114=-1,AK$9=$Q113),"",IF($I114=-1,AK113,IF(AND($I114=1,AI$9=$Q113),$K114,IF($I114=1,AJ113,""))))))))</f>
        <v/>
      </c>
      <c r="AK114" t="str">
        <f ca="1">IF($E113="","",IF($G114="",AK113,IF(AND($N114=1,AK$9&gt;$B$9),"",IF(AND($N114=1,AK$9&lt;=$B$9),LOOKUP(AK$9,$A$12:$A$111,$B$12:$B$111),IF(AND($I114=-1,AL$9=$Q113),"",IF($I114=-1,AL113,IF(AND($I114=1,AJ$9=$Q113),$K114,IF($I114=1,AK113,""))))))))</f>
        <v/>
      </c>
      <c r="AL114" t="str">
        <f ca="1">IF($E113="","",IF($G114="",AL113,IF(AND($N114=1,AL$9&gt;$B$9),"",IF(AND($N114=1,AL$9&lt;=$B$9),LOOKUP(AL$9,$A$12:$A$111,$B$12:$B$111),IF(AND($I114=-1,AM$9=$Q113),"",IF($I114=-1,AM113,IF(AND($I114=1,AK$9=$Q113),$K114,IF($I114=1,AL113,""))))))))</f>
        <v/>
      </c>
      <c r="AM114" t="str">
        <f ca="1">IF($E113="","",IF($G114="",AM113,IF(AND($N114=1,AM$9&gt;$B$9),"",IF(AND($N114=1,AM$9&lt;=$B$9),LOOKUP(AM$9,$A$12:$A$111,$B$12:$B$111),IF(AND($I114=-1,AN$9=$Q113),"",IF($I114=-1,AN113,IF(AND($I114=1,AL$9=$Q113),$K114,IF($I114=1,AM113,""))))))))</f>
        <v/>
      </c>
      <c r="AN114" t="str">
        <f ca="1">IF($E113="","",IF($G114="",AN113,IF(AND($N114=1,AN$9&gt;$B$9),"",IF(AND($N114=1,AN$9&lt;=$B$9),LOOKUP(AN$9,$A$12:$A$111,$B$12:$B$111),IF(AND($I114=-1,AO$9=$Q113),"",IF($I114=-1,AO113,IF(AND($I114=1,AM$9=$Q113),$K114,IF($I114=1,AN113,""))))))))</f>
        <v/>
      </c>
      <c r="AO114" t="str">
        <f ca="1">IF($E113="","",IF($G114="",AO113,IF(AND($N114=1,AO$9&gt;$B$9),"",IF(AND($N114=1,AO$9&lt;=$B$9),LOOKUP(AO$9,$A$12:$A$111,$B$12:$B$111),IF(AND($I114=-1,AP$9=$Q113),"",IF($I114=-1,AP113,IF(AND($I114=1,AN$9=$Q113),$K114,IF($I114=1,AO113,""))))))))</f>
        <v/>
      </c>
      <c r="AP114" t="str">
        <f ca="1">IF($E113="","",IF($G114="",AP113,IF(AND($N114=1,AP$9&gt;$B$9),"",IF(AND($N114=1,AP$9&lt;=$B$9),LOOKUP(AP$9,$A$12:$A$111,$B$12:$B$111),IF(AND($I114=-1,AQ$9=$Q113),"",IF($I114=-1,AQ113,IF(AND($I114=1,AO$9=$Q113),$K114,IF($I114=1,AP113,""))))))))</f>
        <v/>
      </c>
      <c r="AQ114" t="str">
        <f ca="1">IF($E113="","",IF($G114="",AQ113,IF(AND($N114=1,AQ$9&gt;$B$9),"",IF(AND($N114=1,AQ$9&lt;=$B$9),LOOKUP(AQ$9,$A$12:$A$111,$B$12:$B$111),IF(AND($I114=-1,AR$9=$Q113),"",IF($I114=-1,AR113,IF(AND($I114=1,AP$9=$Q113),$K114,IF($I114=1,AQ113,""))))))))</f>
        <v/>
      </c>
      <c r="AR114" t="str">
        <f ca="1">IF($E113="","",IF($G114="",AR113,IF(AND($N114=1,AR$9&gt;$B$9),"",IF(AND($N114=1,AR$9&lt;=$B$9),LOOKUP(AR$9,$A$12:$A$111,$B$12:$B$111),IF(AND($I114=-1,AS$9=$Q113),"",IF($I114=-1,AS113,IF(AND($I114=1,AQ$9=$Q113),$K114,IF($I114=1,AR113,""))))))))</f>
        <v/>
      </c>
      <c r="AS114" t="str">
        <f ca="1">IF($E113="","",IF($G114="",AS113,IF(AND($N114=1,AS$9&gt;$B$9),"",IF(AND($N114=1,AS$9&lt;=$B$9),LOOKUP(AS$9,$A$12:$A$111,$B$12:$B$111),IF(AND($I114=-1,AT$9=$Q113),"",IF($I114=-1,AT113,IF(AND($I114=1,AR$9=$Q113),$K114,IF($I114=1,AS113,""))))))))</f>
        <v/>
      </c>
      <c r="AT114" t="str">
        <f ca="1">IF($E113="","",IF($G114="",AT113,IF(AND($N114=1,AT$9&gt;$B$9),"",IF(AND($N114=1,AT$9&lt;=$B$9),LOOKUP(AT$9,$A$12:$A$111,$B$12:$B$111),IF(AND($I114=-1,AU$9=$Q113),"",IF($I114=-1,AU113,IF(AND($I114=1,AS$9=$Q113),$K114,IF($I114=1,AT113,""))))))))</f>
        <v/>
      </c>
      <c r="AU114" t="str">
        <f ca="1">IF($E113="","",IF($G114="",AU113,IF(AND($N114=1,AU$9&gt;$B$9),"",IF(AND($N114=1,AU$9&lt;=$B$9),LOOKUP(AU$9,$A$12:$A$111,$B$12:$B$111),IF(AND($I114=-1,AV$9=$Q113),"",IF($I114=-1,AV113,IF(AND($I114=1,AT$9=$Q113),$K114,IF($I114=1,AU113,""))))))))</f>
        <v/>
      </c>
      <c r="AV114" t="str">
        <f ca="1">IF($E113="","",IF($G114="",AV113,IF(AND($N114=1,AV$9&gt;$B$9),"",IF(AND($N114=1,AV$9&lt;=$B$9),LOOKUP(AV$9,$A$12:$A$111,$B$12:$B$111),IF(AND($I114=-1,AW$9=$Q113),"",IF($I114=-1,AW113,IF(AND($I114=1,AU$9=$Q113),$K114,IF($I114=1,AV113,""))))))))</f>
        <v/>
      </c>
      <c r="AW114" t="str">
        <f ca="1">IF($E113="","",IF($G114="",AW113,IF(AND($N114=1,AW$9&gt;$B$9),"",IF(AND($N114=1,AW$9&lt;=$B$9),LOOKUP(AW$9,$A$12:$A$111,$B$12:$B$111),IF(AND($I114=-1,AX$9=$Q113),"",IF($I114=-1,AX113,IF(AND($I114=1,AV$9=$Q113),$K114,IF($I114=1,AW113,""))))))))</f>
        <v/>
      </c>
      <c r="AX114" t="str">
        <f ca="1">IF($E113="","",IF($G114="",AX113,IF(AND($N114=1,AX$9&gt;$B$9),"",IF(AND($N114=1,AX$9&lt;=$B$9),LOOKUP(AX$9,$A$12:$A$111,$B$12:$B$111),IF(AND($I114=-1,AY$9=$Q113),"",IF($I114=-1,AY113,IF(AND($I114=1,AW$9=$Q113),$K114,IF($I114=1,AX113,""))))))))</f>
        <v/>
      </c>
      <c r="AY114" t="str">
        <f ca="1">IF($E113="","",IF($G114="",AY113,IF(AND($N114=1,AY$9&gt;$B$9),"",IF(AND($N114=1,AY$9&lt;=$B$9),LOOKUP(AY$9,$A$12:$A$111,$B$12:$B$111),IF(AND($I114=-1,AZ$9=$Q113),"",IF($I114=-1,AZ113,IF(AND($I114=1,AX$9=$Q113),$K114,IF($I114=1,AY113,""))))))))</f>
        <v/>
      </c>
      <c r="AZ114" t="str">
        <f ca="1">IF($E113="","",IF($G114="",AZ113,IF(AND($N114=1,AZ$9&gt;$B$9),"",IF(AND($N114=1,AZ$9&lt;=$B$9),LOOKUP(AZ$9,$A$12:$A$111,$B$12:$B$111),IF(AND($I114=-1,BA$9=$Q113),"",IF($I114=-1,BA113,IF(AND($I114=1,AY$9=$Q113),$K114,IF($I114=1,AZ113,""))))))))</f>
        <v/>
      </c>
      <c r="BA114" t="str">
        <f ca="1">IF($E113="","",IF($G114="",BA113,IF(AND($N114=1,BA$9&gt;$B$9),"",IF(AND($N114=1,BA$9&lt;=$B$9),LOOKUP(BA$9,$A$12:$A$111,$B$12:$B$111),IF(AND($I114=-1,BB$9=$Q113),"",IF($I114=-1,BB113,IF(AND($I114=1,AZ$9=$Q113),$K114,IF($I114=1,BA113,""))))))))</f>
        <v/>
      </c>
      <c r="BB114" t="str">
        <f ca="1">IF($E113="","",IF($G114="",BB113,IF(AND($N114=1,BB$9&gt;$B$9),"",IF(AND($N114=1,BB$9&lt;=$B$9),LOOKUP(BB$9,$A$12:$A$111,$B$12:$B$111),IF(AND($I114=-1,BC$9=$Q113),"",IF($I114=-1,BC113,IF(AND($I114=1,BA$9=$Q113),$K114,IF($I114=1,BB113,""))))))))</f>
        <v/>
      </c>
      <c r="BC114" t="str">
        <f ca="1">IF($E113="","",IF($G114="",BC113,IF(AND($N114=1,BC$9&gt;$B$9),"",IF(AND($N114=1,BC$9&lt;=$B$9),LOOKUP(BC$9,$A$12:$A$111,$B$12:$B$111),IF(AND($I114=-1,BD$9=$Q113),"",IF($I114=-1,BD113,IF(AND($I114=1,BB$9=$Q113),$K114,IF($I114=1,BC113,""))))))))</f>
        <v/>
      </c>
      <c r="BD114" t="str">
        <f ca="1">IF($E113="","",IF($G114="",BD113,IF(AND($N114=1,BD$9&gt;$B$9),"",IF(AND($N114=1,BD$9&lt;=$B$9),LOOKUP(BD$9,$A$12:$A$111,$B$12:$B$111),IF(AND($I114=-1,BE$9=$Q113),"",IF($I114=-1,BE113,IF(AND($I114=1,BC$9=$Q113),$K114,IF($I114=1,BD113,""))))))))</f>
        <v/>
      </c>
      <c r="BE114" t="str">
        <f ca="1">IF($E113="","",IF($G114="",BE113,IF(AND($N114=1,BE$9&gt;$B$9),"",IF(AND($N114=1,BE$9&lt;=$B$9),LOOKUP(BE$9,$A$12:$A$111,$B$12:$B$111),IF(AND($I114=-1,BF$9=$Q113),"",IF($I114=-1,BF113,IF(AND($I114=1,BD$9=$Q113),$K114,IF($I114=1,BE113,""))))))))</f>
        <v/>
      </c>
      <c r="BF114" t="str">
        <f ca="1">IF($E113="","",IF($G114="",BF113,IF(AND($N114=1,BF$9&gt;$B$9),"",IF(AND($N114=1,BF$9&lt;=$B$9),LOOKUP(BF$9,$A$12:$A$111,$B$12:$B$111),IF(AND($I114=-1,BG$9=$Q113),"",IF($I114=-1,BG113,IF(AND($I114=1,BE$9=$Q113),$K114,IF($I114=1,BF113,""))))))))</f>
        <v/>
      </c>
      <c r="BG114" t="str">
        <f ca="1">IF($E113="","",IF($G114="",BG113,IF(AND($N114=1,BG$9&gt;$B$9),"",IF(AND($N114=1,BG$9&lt;=$B$9),LOOKUP(BG$9,$A$12:$A$111,$B$12:$B$111),IF(AND($I114=-1,BH$9=$Q113),"",IF($I114=-1,BH113,IF(AND($I114=1,BF$9=$Q113),$K114,IF($I114=1,BG113,""))))))))</f>
        <v/>
      </c>
      <c r="BH114" t="str">
        <f ca="1">IF($E113="","",IF($G114="",BH113,IF(AND($N114=1,BH$9&gt;$B$9),"",IF(AND($N114=1,BH$9&lt;=$B$9),LOOKUP(BH$9,$A$12:$A$111,$B$12:$B$111),IF(AND($I114=-1,BI$9=$Q113),"",IF($I114=-1,BI113,IF(AND($I114=1,BG$9=$Q113),$K114,IF($I114=1,BH113,""))))))))</f>
        <v/>
      </c>
      <c r="BI114" t="str">
        <f ca="1">IF($E113="","",IF($G114="",BI113,IF(AND($N114=1,BI$9&gt;$B$9),"",IF(AND($N114=1,BI$9&lt;=$B$9),LOOKUP(BI$9,$A$12:$A$111,$B$12:$B$111),IF(AND($I114=-1,BJ$9=$Q113),"",IF($I114=-1,BJ113,IF(AND($I114=1,BH$9=$Q113),$K114,IF($I114=1,BI113,""))))))))</f>
        <v/>
      </c>
      <c r="BJ114" t="str">
        <f ca="1">IF($E113="","",IF($G114="",BJ113,IF(AND($N114=1,BJ$9&gt;$B$9),"",IF(AND($N114=1,BJ$9&lt;=$B$9),LOOKUP(BJ$9,$A$12:$A$111,$B$12:$B$111),IF(AND($I114=-1,BK$9=$Q113),"",IF($I114=-1,BK113,IF(AND($I114=1,BI$9=$Q113),$K114,IF($I114=1,BJ113,""))))))))</f>
        <v/>
      </c>
      <c r="BK114" t="str">
        <f ca="1">IF($E113="","",IF($G114="",BK113,IF(AND($N114=1,BK$9&gt;$B$9),"",IF(AND($N114=1,BK$9&lt;=$B$9),LOOKUP(BK$9,$A$12:$A$111,$B$12:$B$111),IF(AND($I114=-1,BL$9=$Q113),"",IF($I114=-1,BL113,IF(AND($I114=1,BJ$9=$Q113),$K114,IF($I114=1,BK113,""))))))))</f>
        <v/>
      </c>
      <c r="BL114" t="str">
        <f ca="1">IF($E113="","",IF($G114="",BL113,IF(AND($N114=1,BL$9&gt;$B$9),"",IF(AND($N114=1,BL$9&lt;=$B$9),LOOKUP(BL$9,$A$12:$A$111,$B$12:$B$111),IF(AND($I114=-1,BM$9=$Q113),"",IF($I114=-1,BM113,IF(AND($I114=1,BK$9=$Q113),$K114,IF($I114=1,BL113,""))))))))</f>
        <v/>
      </c>
      <c r="BM114" t="str">
        <f ca="1">IF($E113="","",IF($G114="",BM113,IF(AND($N114=1,BM$9&gt;$B$9),"",IF(AND($N114=1,BM$9&lt;=$B$9),LOOKUP(BM$9,$A$12:$A$111,$B$12:$B$111),IF(AND($I114=-1,BN$9=$Q113),"",IF($I114=-1,BN113,IF(AND($I114=1,BL$9=$Q113),$K114,IF($I114=1,BM113,""))))))))</f>
        <v/>
      </c>
      <c r="BN114" t="str">
        <f ca="1">IF($E113="","",IF($G114="",BN113,IF(AND($N114=1,BN$9&gt;$B$9),"",IF(AND($N114=1,BN$9&lt;=$B$9),LOOKUP(BN$9,$A$12:$A$111,$B$12:$B$111),IF(AND($I114=-1,BO$9=$Q113),"",IF($I114=-1,BO113,IF(AND($I114=1,BM$9=$Q113),$K114,IF($I114=1,BN113,""))))))))</f>
        <v/>
      </c>
      <c r="BO114">
        <f ca="1">IF($E113="","",IF($G114="",BO113,IF(AND($N114=1,BO$9&gt;$B$9),"",IF(AND($N114=1,BO$9&lt;=$B$9),LOOKUP(BO$9,$A$12:$A$111,$B$12:$B$111),IF(AND($I114=-1,BP$9=$Q113),"",IF($I114=-1,BP113,IF(AND($I114=1,BN$9=$Q113),$K114,IF($I114=1,BO113,""))))))))</f>
        <v>0</v>
      </c>
    </row>
    <row r="115" spans="4:67" x14ac:dyDescent="0.25">
      <c r="D115" s="4">
        <v>105</v>
      </c>
      <c r="E115" s="1">
        <f t="shared" ca="1" si="7"/>
        <v>10</v>
      </c>
      <c r="G115" t="str">
        <f ca="1">IF(E114="","",IF($B$3=Refs!$B$17,RevLab!F115,IF(AND(B$3="Last",H114="Zero"),G114,IF(B$3="Last",H114,IF(B$3="2nd last","",IF(AND(B$3="Opposite",H114="Zero"),G114,IF(AND(B$3="Opposite",H114="Red"),"Black",IF(AND(B$3="Opposite",H114="Black"),"Red",IF(AND(B$3="Opposite",H114="Odd"),"Even",IF(AND(B$3="Opposite",H114="Even"),"Odd",IF(AND(B$3="Opposite",H114="High"),"Low",IF(AND(B$3="Opposite",H114="Low"),"High",IF(COUNTIF(Refs!$E$5:$I$6,B$3)=1,RevLab!B$3,"")))))))))))))</f>
        <v>Low</v>
      </c>
      <c r="H115" t="str">
        <f ca="1">IF(E115="","",IF(B$2="Red/Black",LOOKUP(E115,Refs!D:D,Refs!F:F),IF(B$2="High/Low",LOOKUP(E115,Refs!D:D,Refs!H:H),IF(B$2="Odd/Even",LOOKUP(E115,Refs!D:D,Refs!J:J),""))))</f>
        <v>Low</v>
      </c>
      <c r="I115">
        <f t="shared" ca="1" si="8"/>
        <v>1</v>
      </c>
      <c r="J115">
        <f ca="1">IF(E114="","",IF(G115="","",IF(AND(Q114&gt;1,O114+P114&gt;=$B$4),$B$4,IF(Q114=1,O114,O114+P114))))</f>
        <v>5</v>
      </c>
      <c r="K115">
        <f t="shared" ca="1" si="9"/>
        <v>5</v>
      </c>
      <c r="L115">
        <f t="shared" ca="1" si="10"/>
        <v>-136</v>
      </c>
      <c r="M115">
        <f t="shared" ca="1" si="11"/>
        <v>14</v>
      </c>
      <c r="N115">
        <f ca="1">IF(E114="","",IF(OR(AND($A$6="Yes",$M115&gt;$M114),AND($A$8="Yes",$O114+$P114&gt;=$B$4),AND($Q114&lt;=2,$I115=-1)),1,0))</f>
        <v>0</v>
      </c>
      <c r="O115">
        <f ca="1">IF(E115="","",R115)</f>
        <v>2</v>
      </c>
      <c r="P115">
        <f ca="1">IF(E115="","",MAX(R115:DM115))</f>
        <v>5</v>
      </c>
      <c r="Q115" s="2">
        <f ca="1">IF(E115="","",COUNTIF(R115:DM115,"&gt;0"))</f>
        <v>3</v>
      </c>
      <c r="R115" s="4">
        <f ca="1">IF(E114="","",IF($G115="",R114,IF($N115=1,LOOKUP(R$9,$A$12:$A$111,$B$12:$B$111),IF(AND($I115=-1,S$9=$Q114),"",IF($I115=-1,S114,IF($I115=1,R114))))))</f>
        <v>2</v>
      </c>
      <c r="S115">
        <f ca="1">IF($E114="","",IF($G115="",S114,IF(AND($N115=1,S$9&gt;$B$9),"",IF(AND($N115=1,S$9&lt;=$B$9),LOOKUP(S$9,$A$12:$A$111,$B$12:$B$111),IF(AND($I115=-1,T$9=$Q114),"",IF($I115=-1,T114,IF(AND($I115=1,R$9=$Q114),$K115,IF($I115=1,S114,""))))))))</f>
        <v>3</v>
      </c>
      <c r="T115">
        <f ca="1">IF($E114="","",IF($G115="",T114,IF(AND($N115=1,T$9&gt;$B$9),"",IF(AND($N115=1,T$9&lt;=$B$9),LOOKUP(T$9,$A$12:$A$111,$B$12:$B$111),IF(AND($I115=-1,U$9=$Q114),"",IF($I115=-1,U114,IF(AND($I115=1,S$9=$Q114),$K115,IF($I115=1,T114,""))))))))</f>
        <v>5</v>
      </c>
      <c r="U115" t="str">
        <f ca="1">IF($E114="","",IF($G115="",U114,IF(AND($N115=1,U$9&gt;$B$9),"",IF(AND($N115=1,U$9&lt;=$B$9),LOOKUP(U$9,$A$12:$A$111,$B$12:$B$111),IF(AND($I115=-1,V$9=$Q114),"",IF($I115=-1,V114,IF(AND($I115=1,T$9=$Q114),$K115,IF($I115=1,U114,""))))))))</f>
        <v/>
      </c>
      <c r="V115" t="str">
        <f ca="1">IF($E114="","",IF($G115="",V114,IF(AND($N115=1,V$9&gt;$B$9),"",IF(AND($N115=1,V$9&lt;=$B$9),LOOKUP(V$9,$A$12:$A$111,$B$12:$B$111),IF(AND($I115=-1,W$9=$Q114),"",IF($I115=-1,W114,IF(AND($I115=1,U$9=$Q114),$K115,IF($I115=1,V114,""))))))))</f>
        <v/>
      </c>
      <c r="W115" t="str">
        <f ca="1">IF($E114="","",IF($G115="",W114,IF(AND($N115=1,W$9&gt;$B$9),"",IF(AND($N115=1,W$9&lt;=$B$9),LOOKUP(W$9,$A$12:$A$111,$B$12:$B$111),IF(AND($I115=-1,X$9=$Q114),"",IF($I115=-1,X114,IF(AND($I115=1,V$9=$Q114),$K115,IF($I115=1,W114,""))))))))</f>
        <v/>
      </c>
      <c r="X115" t="str">
        <f ca="1">IF($E114="","",IF($G115="",X114,IF(AND($N115=1,X$9&gt;$B$9),"",IF(AND($N115=1,X$9&lt;=$B$9),LOOKUP(X$9,$A$12:$A$111,$B$12:$B$111),IF(AND($I115=-1,Y$9=$Q114),"",IF($I115=-1,Y114,IF(AND($I115=1,W$9=$Q114),$K115,IF($I115=1,X114,""))))))))</f>
        <v/>
      </c>
      <c r="Y115" t="str">
        <f ca="1">IF($E114="","",IF($G115="",Y114,IF(AND($N115=1,Y$9&gt;$B$9),"",IF(AND($N115=1,Y$9&lt;=$B$9),LOOKUP(Y$9,$A$12:$A$111,$B$12:$B$111),IF(AND($I115=-1,Z$9=$Q114),"",IF($I115=-1,Z114,IF(AND($I115=1,X$9=$Q114),$K115,IF($I115=1,Y114,""))))))))</f>
        <v/>
      </c>
      <c r="Z115" t="str">
        <f ca="1">IF($E114="","",IF($G115="",Z114,IF(AND($N115=1,Z$9&gt;$B$9),"",IF(AND($N115=1,Z$9&lt;=$B$9),LOOKUP(Z$9,$A$12:$A$111,$B$12:$B$111),IF(AND($I115=-1,AA$9=$Q114),"",IF($I115=-1,AA114,IF(AND($I115=1,Y$9=$Q114),$K115,IF($I115=1,Z114,""))))))))</f>
        <v/>
      </c>
      <c r="AA115" t="str">
        <f ca="1">IF($E114="","",IF($G115="",AA114,IF(AND($N115=1,AA$9&gt;$B$9),"",IF(AND($N115=1,AA$9&lt;=$B$9),LOOKUP(AA$9,$A$12:$A$111,$B$12:$B$111),IF(AND($I115=-1,AB$9=$Q114),"",IF($I115=-1,AB114,IF(AND($I115=1,Z$9=$Q114),$K115,IF($I115=1,AA114,""))))))))</f>
        <v/>
      </c>
      <c r="AB115" t="str">
        <f ca="1">IF($E114="","",IF($G115="",AB114,IF(AND($N115=1,AB$9&gt;$B$9),"",IF(AND($N115=1,AB$9&lt;=$B$9),LOOKUP(AB$9,$A$12:$A$111,$B$12:$B$111),IF(AND($I115=-1,AC$9=$Q114),"",IF($I115=-1,AC114,IF(AND($I115=1,AA$9=$Q114),$K115,IF($I115=1,AB114,""))))))))</f>
        <v/>
      </c>
      <c r="AC115" t="str">
        <f ca="1">IF($E114="","",IF($G115="",AC114,IF(AND($N115=1,AC$9&gt;$B$9),"",IF(AND($N115=1,AC$9&lt;=$B$9),LOOKUP(AC$9,$A$12:$A$111,$B$12:$B$111),IF(AND($I115=-1,AD$9=$Q114),"",IF($I115=-1,AD114,IF(AND($I115=1,AB$9=$Q114),$K115,IF($I115=1,AC114,""))))))))</f>
        <v/>
      </c>
      <c r="AD115" t="str">
        <f ca="1">IF($E114="","",IF($G115="",AD114,IF(AND($N115=1,AD$9&gt;$B$9),"",IF(AND($N115=1,AD$9&lt;=$B$9),LOOKUP(AD$9,$A$12:$A$111,$B$12:$B$111),IF(AND($I115=-1,AE$9=$Q114),"",IF($I115=-1,AE114,IF(AND($I115=1,AC$9=$Q114),$K115,IF($I115=1,AD114,""))))))))</f>
        <v/>
      </c>
      <c r="AE115" t="str">
        <f ca="1">IF($E114="","",IF($G115="",AE114,IF(AND($N115=1,AE$9&gt;$B$9),"",IF(AND($N115=1,AE$9&lt;=$B$9),LOOKUP(AE$9,$A$12:$A$111,$B$12:$B$111),IF(AND($I115=-1,AF$9=$Q114),"",IF($I115=-1,AF114,IF(AND($I115=1,AD$9=$Q114),$K115,IF($I115=1,AE114,""))))))))</f>
        <v/>
      </c>
      <c r="AF115" t="str">
        <f ca="1">IF($E114="","",IF($G115="",AF114,IF(AND($N115=1,AF$9&gt;$B$9),"",IF(AND($N115=1,AF$9&lt;=$B$9),LOOKUP(AF$9,$A$12:$A$111,$B$12:$B$111),IF(AND($I115=-1,AG$9=$Q114),"",IF($I115=-1,AG114,IF(AND($I115=1,AE$9=$Q114),$K115,IF($I115=1,AF114,""))))))))</f>
        <v/>
      </c>
      <c r="AG115" t="str">
        <f ca="1">IF($E114="","",IF($G115="",AG114,IF(AND($N115=1,AG$9&gt;$B$9),"",IF(AND($N115=1,AG$9&lt;=$B$9),LOOKUP(AG$9,$A$12:$A$111,$B$12:$B$111),IF(AND($I115=-1,AH$9=$Q114),"",IF($I115=-1,AH114,IF(AND($I115=1,AF$9=$Q114),$K115,IF($I115=1,AG114,""))))))))</f>
        <v/>
      </c>
      <c r="AH115" t="str">
        <f ca="1">IF($E114="","",IF($G115="",AH114,IF(AND($N115=1,AH$9&gt;$B$9),"",IF(AND($N115=1,AH$9&lt;=$B$9),LOOKUP(AH$9,$A$12:$A$111,$B$12:$B$111),IF(AND($I115=-1,AI$9=$Q114),"",IF($I115=-1,AI114,IF(AND($I115=1,AG$9=$Q114),$K115,IF($I115=1,AH114,""))))))))</f>
        <v/>
      </c>
      <c r="AI115" t="str">
        <f ca="1">IF($E114="","",IF($G115="",AI114,IF(AND($N115=1,AI$9&gt;$B$9),"",IF(AND($N115=1,AI$9&lt;=$B$9),LOOKUP(AI$9,$A$12:$A$111,$B$12:$B$111),IF(AND($I115=-1,AJ$9=$Q114),"",IF($I115=-1,AJ114,IF(AND($I115=1,AH$9=$Q114),$K115,IF($I115=1,AI114,""))))))))</f>
        <v/>
      </c>
      <c r="AJ115" t="str">
        <f ca="1">IF($E114="","",IF($G115="",AJ114,IF(AND($N115=1,AJ$9&gt;$B$9),"",IF(AND($N115=1,AJ$9&lt;=$B$9),LOOKUP(AJ$9,$A$12:$A$111,$B$12:$B$111),IF(AND($I115=-1,AK$9=$Q114),"",IF($I115=-1,AK114,IF(AND($I115=1,AI$9=$Q114),$K115,IF($I115=1,AJ114,""))))))))</f>
        <v/>
      </c>
      <c r="AK115" t="str">
        <f ca="1">IF($E114="","",IF($G115="",AK114,IF(AND($N115=1,AK$9&gt;$B$9),"",IF(AND($N115=1,AK$9&lt;=$B$9),LOOKUP(AK$9,$A$12:$A$111,$B$12:$B$111),IF(AND($I115=-1,AL$9=$Q114),"",IF($I115=-1,AL114,IF(AND($I115=1,AJ$9=$Q114),$K115,IF($I115=1,AK114,""))))))))</f>
        <v/>
      </c>
      <c r="AL115" t="str">
        <f ca="1">IF($E114="","",IF($G115="",AL114,IF(AND($N115=1,AL$9&gt;$B$9),"",IF(AND($N115=1,AL$9&lt;=$B$9),LOOKUP(AL$9,$A$12:$A$111,$B$12:$B$111),IF(AND($I115=-1,AM$9=$Q114),"",IF($I115=-1,AM114,IF(AND($I115=1,AK$9=$Q114),$K115,IF($I115=1,AL114,""))))))))</f>
        <v/>
      </c>
      <c r="AM115" t="str">
        <f ca="1">IF($E114="","",IF($G115="",AM114,IF(AND($N115=1,AM$9&gt;$B$9),"",IF(AND($N115=1,AM$9&lt;=$B$9),LOOKUP(AM$9,$A$12:$A$111,$B$12:$B$111),IF(AND($I115=-1,AN$9=$Q114),"",IF($I115=-1,AN114,IF(AND($I115=1,AL$9=$Q114),$K115,IF($I115=1,AM114,""))))))))</f>
        <v/>
      </c>
      <c r="AN115" t="str">
        <f ca="1">IF($E114="","",IF($G115="",AN114,IF(AND($N115=1,AN$9&gt;$B$9),"",IF(AND($N115=1,AN$9&lt;=$B$9),LOOKUP(AN$9,$A$12:$A$111,$B$12:$B$111),IF(AND($I115=-1,AO$9=$Q114),"",IF($I115=-1,AO114,IF(AND($I115=1,AM$9=$Q114),$K115,IF($I115=1,AN114,""))))))))</f>
        <v/>
      </c>
      <c r="AO115" t="str">
        <f ca="1">IF($E114="","",IF($G115="",AO114,IF(AND($N115=1,AO$9&gt;$B$9),"",IF(AND($N115=1,AO$9&lt;=$B$9),LOOKUP(AO$9,$A$12:$A$111,$B$12:$B$111),IF(AND($I115=-1,AP$9=$Q114),"",IF($I115=-1,AP114,IF(AND($I115=1,AN$9=$Q114),$K115,IF($I115=1,AO114,""))))))))</f>
        <v/>
      </c>
      <c r="AP115" t="str">
        <f ca="1">IF($E114="","",IF($G115="",AP114,IF(AND($N115=1,AP$9&gt;$B$9),"",IF(AND($N115=1,AP$9&lt;=$B$9),LOOKUP(AP$9,$A$12:$A$111,$B$12:$B$111),IF(AND($I115=-1,AQ$9=$Q114),"",IF($I115=-1,AQ114,IF(AND($I115=1,AO$9=$Q114),$K115,IF($I115=1,AP114,""))))))))</f>
        <v/>
      </c>
      <c r="AQ115" t="str">
        <f ca="1">IF($E114="","",IF($G115="",AQ114,IF(AND($N115=1,AQ$9&gt;$B$9),"",IF(AND($N115=1,AQ$9&lt;=$B$9),LOOKUP(AQ$9,$A$12:$A$111,$B$12:$B$111),IF(AND($I115=-1,AR$9=$Q114),"",IF($I115=-1,AR114,IF(AND($I115=1,AP$9=$Q114),$K115,IF($I115=1,AQ114,""))))))))</f>
        <v/>
      </c>
      <c r="AR115" t="str">
        <f ca="1">IF($E114="","",IF($G115="",AR114,IF(AND($N115=1,AR$9&gt;$B$9),"",IF(AND($N115=1,AR$9&lt;=$B$9),LOOKUP(AR$9,$A$12:$A$111,$B$12:$B$111),IF(AND($I115=-1,AS$9=$Q114),"",IF($I115=-1,AS114,IF(AND($I115=1,AQ$9=$Q114),$K115,IF($I115=1,AR114,""))))))))</f>
        <v/>
      </c>
      <c r="AS115" t="str">
        <f ca="1">IF($E114="","",IF($G115="",AS114,IF(AND($N115=1,AS$9&gt;$B$9),"",IF(AND($N115=1,AS$9&lt;=$B$9),LOOKUP(AS$9,$A$12:$A$111,$B$12:$B$111),IF(AND($I115=-1,AT$9=$Q114),"",IF($I115=-1,AT114,IF(AND($I115=1,AR$9=$Q114),$K115,IF($I115=1,AS114,""))))))))</f>
        <v/>
      </c>
      <c r="AT115" t="str">
        <f ca="1">IF($E114="","",IF($G115="",AT114,IF(AND($N115=1,AT$9&gt;$B$9),"",IF(AND($N115=1,AT$9&lt;=$B$9),LOOKUP(AT$9,$A$12:$A$111,$B$12:$B$111),IF(AND($I115=-1,AU$9=$Q114),"",IF($I115=-1,AU114,IF(AND($I115=1,AS$9=$Q114),$K115,IF($I115=1,AT114,""))))))))</f>
        <v/>
      </c>
      <c r="AU115" t="str">
        <f ca="1">IF($E114="","",IF($G115="",AU114,IF(AND($N115=1,AU$9&gt;$B$9),"",IF(AND($N115=1,AU$9&lt;=$B$9),LOOKUP(AU$9,$A$12:$A$111,$B$12:$B$111),IF(AND($I115=-1,AV$9=$Q114),"",IF($I115=-1,AV114,IF(AND($I115=1,AT$9=$Q114),$K115,IF($I115=1,AU114,""))))))))</f>
        <v/>
      </c>
      <c r="AV115" t="str">
        <f ca="1">IF($E114="","",IF($G115="",AV114,IF(AND($N115=1,AV$9&gt;$B$9),"",IF(AND($N115=1,AV$9&lt;=$B$9),LOOKUP(AV$9,$A$12:$A$111,$B$12:$B$111),IF(AND($I115=-1,AW$9=$Q114),"",IF($I115=-1,AW114,IF(AND($I115=1,AU$9=$Q114),$K115,IF($I115=1,AV114,""))))))))</f>
        <v/>
      </c>
      <c r="AW115" t="str">
        <f ca="1">IF($E114="","",IF($G115="",AW114,IF(AND($N115=1,AW$9&gt;$B$9),"",IF(AND($N115=1,AW$9&lt;=$B$9),LOOKUP(AW$9,$A$12:$A$111,$B$12:$B$111),IF(AND($I115=-1,AX$9=$Q114),"",IF($I115=-1,AX114,IF(AND($I115=1,AV$9=$Q114),$K115,IF($I115=1,AW114,""))))))))</f>
        <v/>
      </c>
      <c r="AX115" t="str">
        <f ca="1">IF($E114="","",IF($G115="",AX114,IF(AND($N115=1,AX$9&gt;$B$9),"",IF(AND($N115=1,AX$9&lt;=$B$9),LOOKUP(AX$9,$A$12:$A$111,$B$12:$B$111),IF(AND($I115=-1,AY$9=$Q114),"",IF($I115=-1,AY114,IF(AND($I115=1,AW$9=$Q114),$K115,IF($I115=1,AX114,""))))))))</f>
        <v/>
      </c>
      <c r="AY115" t="str">
        <f ca="1">IF($E114="","",IF($G115="",AY114,IF(AND($N115=1,AY$9&gt;$B$9),"",IF(AND($N115=1,AY$9&lt;=$B$9),LOOKUP(AY$9,$A$12:$A$111,$B$12:$B$111),IF(AND($I115=-1,AZ$9=$Q114),"",IF($I115=-1,AZ114,IF(AND($I115=1,AX$9=$Q114),$K115,IF($I115=1,AY114,""))))))))</f>
        <v/>
      </c>
      <c r="AZ115" t="str">
        <f ca="1">IF($E114="","",IF($G115="",AZ114,IF(AND($N115=1,AZ$9&gt;$B$9),"",IF(AND($N115=1,AZ$9&lt;=$B$9),LOOKUP(AZ$9,$A$12:$A$111,$B$12:$B$111),IF(AND($I115=-1,BA$9=$Q114),"",IF($I115=-1,BA114,IF(AND($I115=1,AY$9=$Q114),$K115,IF($I115=1,AZ114,""))))))))</f>
        <v/>
      </c>
      <c r="BA115" t="str">
        <f ca="1">IF($E114="","",IF($G115="",BA114,IF(AND($N115=1,BA$9&gt;$B$9),"",IF(AND($N115=1,BA$9&lt;=$B$9),LOOKUP(BA$9,$A$12:$A$111,$B$12:$B$111),IF(AND($I115=-1,BB$9=$Q114),"",IF($I115=-1,BB114,IF(AND($I115=1,AZ$9=$Q114),$K115,IF($I115=1,BA114,""))))))))</f>
        <v/>
      </c>
      <c r="BB115" t="str">
        <f ca="1">IF($E114="","",IF($G115="",BB114,IF(AND($N115=1,BB$9&gt;$B$9),"",IF(AND($N115=1,BB$9&lt;=$B$9),LOOKUP(BB$9,$A$12:$A$111,$B$12:$B$111),IF(AND($I115=-1,BC$9=$Q114),"",IF($I115=-1,BC114,IF(AND($I115=1,BA$9=$Q114),$K115,IF($I115=1,BB114,""))))))))</f>
        <v/>
      </c>
      <c r="BC115" t="str">
        <f ca="1">IF($E114="","",IF($G115="",BC114,IF(AND($N115=1,BC$9&gt;$B$9),"",IF(AND($N115=1,BC$9&lt;=$B$9),LOOKUP(BC$9,$A$12:$A$111,$B$12:$B$111),IF(AND($I115=-1,BD$9=$Q114),"",IF($I115=-1,BD114,IF(AND($I115=1,BB$9=$Q114),$K115,IF($I115=1,BC114,""))))))))</f>
        <v/>
      </c>
      <c r="BD115" t="str">
        <f ca="1">IF($E114="","",IF($G115="",BD114,IF(AND($N115=1,BD$9&gt;$B$9),"",IF(AND($N115=1,BD$9&lt;=$B$9),LOOKUP(BD$9,$A$12:$A$111,$B$12:$B$111),IF(AND($I115=-1,BE$9=$Q114),"",IF($I115=-1,BE114,IF(AND($I115=1,BC$9=$Q114),$K115,IF($I115=1,BD114,""))))))))</f>
        <v/>
      </c>
      <c r="BE115" t="str">
        <f ca="1">IF($E114="","",IF($G115="",BE114,IF(AND($N115=1,BE$9&gt;$B$9),"",IF(AND($N115=1,BE$9&lt;=$B$9),LOOKUP(BE$9,$A$12:$A$111,$B$12:$B$111),IF(AND($I115=-1,BF$9=$Q114),"",IF($I115=-1,BF114,IF(AND($I115=1,BD$9=$Q114),$K115,IF($I115=1,BE114,""))))))))</f>
        <v/>
      </c>
      <c r="BF115" t="str">
        <f ca="1">IF($E114="","",IF($G115="",BF114,IF(AND($N115=1,BF$9&gt;$B$9),"",IF(AND($N115=1,BF$9&lt;=$B$9),LOOKUP(BF$9,$A$12:$A$111,$B$12:$B$111),IF(AND($I115=-1,BG$9=$Q114),"",IF($I115=-1,BG114,IF(AND($I115=1,BE$9=$Q114),$K115,IF($I115=1,BF114,""))))))))</f>
        <v/>
      </c>
      <c r="BG115" t="str">
        <f ca="1">IF($E114="","",IF($G115="",BG114,IF(AND($N115=1,BG$9&gt;$B$9),"",IF(AND($N115=1,BG$9&lt;=$B$9),LOOKUP(BG$9,$A$12:$A$111,$B$12:$B$111),IF(AND($I115=-1,BH$9=$Q114),"",IF($I115=-1,BH114,IF(AND($I115=1,BF$9=$Q114),$K115,IF($I115=1,BG114,""))))))))</f>
        <v/>
      </c>
      <c r="BH115" t="str">
        <f ca="1">IF($E114="","",IF($G115="",BH114,IF(AND($N115=1,BH$9&gt;$B$9),"",IF(AND($N115=1,BH$9&lt;=$B$9),LOOKUP(BH$9,$A$12:$A$111,$B$12:$B$111),IF(AND($I115=-1,BI$9=$Q114),"",IF($I115=-1,BI114,IF(AND($I115=1,BG$9=$Q114),$K115,IF($I115=1,BH114,""))))))))</f>
        <v/>
      </c>
      <c r="BI115" t="str">
        <f ca="1">IF($E114="","",IF($G115="",BI114,IF(AND($N115=1,BI$9&gt;$B$9),"",IF(AND($N115=1,BI$9&lt;=$B$9),LOOKUP(BI$9,$A$12:$A$111,$B$12:$B$111),IF(AND($I115=-1,BJ$9=$Q114),"",IF($I115=-1,BJ114,IF(AND($I115=1,BH$9=$Q114),$K115,IF($I115=1,BI114,""))))))))</f>
        <v/>
      </c>
      <c r="BJ115" t="str">
        <f ca="1">IF($E114="","",IF($G115="",BJ114,IF(AND($N115=1,BJ$9&gt;$B$9),"",IF(AND($N115=1,BJ$9&lt;=$B$9),LOOKUP(BJ$9,$A$12:$A$111,$B$12:$B$111),IF(AND($I115=-1,BK$9=$Q114),"",IF($I115=-1,BK114,IF(AND($I115=1,BI$9=$Q114),$K115,IF($I115=1,BJ114,""))))))))</f>
        <v/>
      </c>
      <c r="BK115" t="str">
        <f ca="1">IF($E114="","",IF($G115="",BK114,IF(AND($N115=1,BK$9&gt;$B$9),"",IF(AND($N115=1,BK$9&lt;=$B$9),LOOKUP(BK$9,$A$12:$A$111,$B$12:$B$111),IF(AND($I115=-1,BL$9=$Q114),"",IF($I115=-1,BL114,IF(AND($I115=1,BJ$9=$Q114),$K115,IF($I115=1,BK114,""))))))))</f>
        <v/>
      </c>
      <c r="BL115" t="str">
        <f ca="1">IF($E114="","",IF($G115="",BL114,IF(AND($N115=1,BL$9&gt;$B$9),"",IF(AND($N115=1,BL$9&lt;=$B$9),LOOKUP(BL$9,$A$12:$A$111,$B$12:$B$111),IF(AND($I115=-1,BM$9=$Q114),"",IF($I115=-1,BM114,IF(AND($I115=1,BK$9=$Q114),$K115,IF($I115=1,BL114,""))))))))</f>
        <v/>
      </c>
      <c r="BM115" t="str">
        <f ca="1">IF($E114="","",IF($G115="",BM114,IF(AND($N115=1,BM$9&gt;$B$9),"",IF(AND($N115=1,BM$9&lt;=$B$9),LOOKUP(BM$9,$A$12:$A$111,$B$12:$B$111),IF(AND($I115=-1,BN$9=$Q114),"",IF($I115=-1,BN114,IF(AND($I115=1,BL$9=$Q114),$K115,IF($I115=1,BM114,""))))))))</f>
        <v/>
      </c>
      <c r="BN115" t="str">
        <f ca="1">IF($E114="","",IF($G115="",BN114,IF(AND($N115=1,BN$9&gt;$B$9),"",IF(AND($N115=1,BN$9&lt;=$B$9),LOOKUP(BN$9,$A$12:$A$111,$B$12:$B$111),IF(AND($I115=-1,BO$9=$Q114),"",IF($I115=-1,BO114,IF(AND($I115=1,BM$9=$Q114),$K115,IF($I115=1,BN114,""))))))))</f>
        <v/>
      </c>
      <c r="BO115">
        <f ca="1">IF($E114="","",IF($G115="",BO114,IF(AND($N115=1,BO$9&gt;$B$9),"",IF(AND($N115=1,BO$9&lt;=$B$9),LOOKUP(BO$9,$A$12:$A$111,$B$12:$B$111),IF(AND($I115=-1,BP$9=$Q114),"",IF($I115=-1,BP114,IF(AND($I115=1,BN$9=$Q114),$K115,IF($I115=1,BO114,""))))))))</f>
        <v>0</v>
      </c>
    </row>
    <row r="116" spans="4:67" x14ac:dyDescent="0.25">
      <c r="D116" s="4">
        <v>106</v>
      </c>
      <c r="E116" s="1">
        <f t="shared" ca="1" si="7"/>
        <v>18</v>
      </c>
      <c r="G116" t="str">
        <f ca="1">IF(E115="","",IF($B$3=Refs!$B$17,RevLab!F116,IF(AND(B$3="Last",H115="Zero"),G115,IF(B$3="Last",H115,IF(B$3="2nd last","",IF(AND(B$3="Opposite",H115="Zero"),G115,IF(AND(B$3="Opposite",H115="Red"),"Black",IF(AND(B$3="Opposite",H115="Black"),"Red",IF(AND(B$3="Opposite",H115="Odd"),"Even",IF(AND(B$3="Opposite",H115="Even"),"Odd",IF(AND(B$3="Opposite",H115="High"),"Low",IF(AND(B$3="Opposite",H115="Low"),"High",IF(COUNTIF(Refs!$E$5:$I$6,B$3)=1,RevLab!B$3,"")))))))))))))</f>
        <v>Low</v>
      </c>
      <c r="H116" t="str">
        <f ca="1">IF(E116="","",IF(B$2="Red/Black",LOOKUP(E116,Refs!D:D,Refs!F:F),IF(B$2="High/Low",LOOKUP(E116,Refs!D:D,Refs!H:H),IF(B$2="Odd/Even",LOOKUP(E116,Refs!D:D,Refs!J:J),""))))</f>
        <v>Low</v>
      </c>
      <c r="I116">
        <f t="shared" ca="1" si="8"/>
        <v>1</v>
      </c>
      <c r="J116">
        <f ca="1">IF(E115="","",IF(G116="","",IF(AND(Q115&gt;1,O115+P115&gt;=$B$4),$B$4,IF(Q115=1,O115,O115+P115))))</f>
        <v>7</v>
      </c>
      <c r="K116">
        <f t="shared" ca="1" si="9"/>
        <v>7</v>
      </c>
      <c r="L116">
        <f t="shared" ca="1" si="10"/>
        <v>-129</v>
      </c>
      <c r="M116">
        <f t="shared" ca="1" si="11"/>
        <v>14</v>
      </c>
      <c r="N116">
        <f ca="1">IF(E115="","",IF(OR(AND($A$6="Yes",$M116&gt;$M115),AND($A$8="Yes",$O115+$P115&gt;=$B$4),AND($Q115&lt;=2,$I116=-1)),1,0))</f>
        <v>0</v>
      </c>
      <c r="O116">
        <f ca="1">IF(E116="","",R116)</f>
        <v>2</v>
      </c>
      <c r="P116">
        <f ca="1">IF(E116="","",MAX(R116:DM116))</f>
        <v>7</v>
      </c>
      <c r="Q116" s="2">
        <f ca="1">IF(E116="","",COUNTIF(R116:DM116,"&gt;0"))</f>
        <v>4</v>
      </c>
      <c r="R116" s="4">
        <f ca="1">IF(E115="","",IF($G116="",R115,IF($N116=1,LOOKUP(R$9,$A$12:$A$111,$B$12:$B$111),IF(AND($I116=-1,S$9=$Q115),"",IF($I116=-1,S115,IF($I116=1,R115))))))</f>
        <v>2</v>
      </c>
      <c r="S116">
        <f ca="1">IF($E115="","",IF($G116="",S115,IF(AND($N116=1,S$9&gt;$B$9),"",IF(AND($N116=1,S$9&lt;=$B$9),LOOKUP(S$9,$A$12:$A$111,$B$12:$B$111),IF(AND($I116=-1,T$9=$Q115),"",IF($I116=-1,T115,IF(AND($I116=1,R$9=$Q115),$K116,IF($I116=1,S115,""))))))))</f>
        <v>3</v>
      </c>
      <c r="T116">
        <f ca="1">IF($E115="","",IF($G116="",T115,IF(AND($N116=1,T$9&gt;$B$9),"",IF(AND($N116=1,T$9&lt;=$B$9),LOOKUP(T$9,$A$12:$A$111,$B$12:$B$111),IF(AND($I116=-1,U$9=$Q115),"",IF($I116=-1,U115,IF(AND($I116=1,S$9=$Q115),$K116,IF($I116=1,T115,""))))))))</f>
        <v>5</v>
      </c>
      <c r="U116">
        <f ca="1">IF($E115="","",IF($G116="",U115,IF(AND($N116=1,U$9&gt;$B$9),"",IF(AND($N116=1,U$9&lt;=$B$9),LOOKUP(U$9,$A$12:$A$111,$B$12:$B$111),IF(AND($I116=-1,V$9=$Q115),"",IF($I116=-1,V115,IF(AND($I116=1,T$9=$Q115),$K116,IF($I116=1,U115,""))))))))</f>
        <v>7</v>
      </c>
      <c r="V116" t="str">
        <f ca="1">IF($E115="","",IF($G116="",V115,IF(AND($N116=1,V$9&gt;$B$9),"",IF(AND($N116=1,V$9&lt;=$B$9),LOOKUP(V$9,$A$12:$A$111,$B$12:$B$111),IF(AND($I116=-1,W$9=$Q115),"",IF($I116=-1,W115,IF(AND($I116=1,U$9=$Q115),$K116,IF($I116=1,V115,""))))))))</f>
        <v/>
      </c>
      <c r="W116" t="str">
        <f ca="1">IF($E115="","",IF($G116="",W115,IF(AND($N116=1,W$9&gt;$B$9),"",IF(AND($N116=1,W$9&lt;=$B$9),LOOKUP(W$9,$A$12:$A$111,$B$12:$B$111),IF(AND($I116=-1,X$9=$Q115),"",IF($I116=-1,X115,IF(AND($I116=1,V$9=$Q115),$K116,IF($I116=1,W115,""))))))))</f>
        <v/>
      </c>
      <c r="X116" t="str">
        <f ca="1">IF($E115="","",IF($G116="",X115,IF(AND($N116=1,X$9&gt;$B$9),"",IF(AND($N116=1,X$9&lt;=$B$9),LOOKUP(X$9,$A$12:$A$111,$B$12:$B$111),IF(AND($I116=-1,Y$9=$Q115),"",IF($I116=-1,Y115,IF(AND($I116=1,W$9=$Q115),$K116,IF($I116=1,X115,""))))))))</f>
        <v/>
      </c>
      <c r="Y116" t="str">
        <f ca="1">IF($E115="","",IF($G116="",Y115,IF(AND($N116=1,Y$9&gt;$B$9),"",IF(AND($N116=1,Y$9&lt;=$B$9),LOOKUP(Y$9,$A$12:$A$111,$B$12:$B$111),IF(AND($I116=-1,Z$9=$Q115),"",IF($I116=-1,Z115,IF(AND($I116=1,X$9=$Q115),$K116,IF($I116=1,Y115,""))))))))</f>
        <v/>
      </c>
      <c r="Z116" t="str">
        <f ca="1">IF($E115="","",IF($G116="",Z115,IF(AND($N116=1,Z$9&gt;$B$9),"",IF(AND($N116=1,Z$9&lt;=$B$9),LOOKUP(Z$9,$A$12:$A$111,$B$12:$B$111),IF(AND($I116=-1,AA$9=$Q115),"",IF($I116=-1,AA115,IF(AND($I116=1,Y$9=$Q115),$K116,IF($I116=1,Z115,""))))))))</f>
        <v/>
      </c>
      <c r="AA116" t="str">
        <f ca="1">IF($E115="","",IF($G116="",AA115,IF(AND($N116=1,AA$9&gt;$B$9),"",IF(AND($N116=1,AA$9&lt;=$B$9),LOOKUP(AA$9,$A$12:$A$111,$B$12:$B$111),IF(AND($I116=-1,AB$9=$Q115),"",IF($I116=-1,AB115,IF(AND($I116=1,Z$9=$Q115),$K116,IF($I116=1,AA115,""))))))))</f>
        <v/>
      </c>
      <c r="AB116" t="str">
        <f ca="1">IF($E115="","",IF($G116="",AB115,IF(AND($N116=1,AB$9&gt;$B$9),"",IF(AND($N116=1,AB$9&lt;=$B$9),LOOKUP(AB$9,$A$12:$A$111,$B$12:$B$111),IF(AND($I116=-1,AC$9=$Q115),"",IF($I116=-1,AC115,IF(AND($I116=1,AA$9=$Q115),$K116,IF($I116=1,AB115,""))))))))</f>
        <v/>
      </c>
      <c r="AC116" t="str">
        <f ca="1">IF($E115="","",IF($G116="",AC115,IF(AND($N116=1,AC$9&gt;$B$9),"",IF(AND($N116=1,AC$9&lt;=$B$9),LOOKUP(AC$9,$A$12:$A$111,$B$12:$B$111),IF(AND($I116=-1,AD$9=$Q115),"",IF($I116=-1,AD115,IF(AND($I116=1,AB$9=$Q115),$K116,IF($I116=1,AC115,""))))))))</f>
        <v/>
      </c>
      <c r="AD116" t="str">
        <f ca="1">IF($E115="","",IF($G116="",AD115,IF(AND($N116=1,AD$9&gt;$B$9),"",IF(AND($N116=1,AD$9&lt;=$B$9),LOOKUP(AD$9,$A$12:$A$111,$B$12:$B$111),IF(AND($I116=-1,AE$9=$Q115),"",IF($I116=-1,AE115,IF(AND($I116=1,AC$9=$Q115),$K116,IF($I116=1,AD115,""))))))))</f>
        <v/>
      </c>
      <c r="AE116" t="str">
        <f ca="1">IF($E115="","",IF($G116="",AE115,IF(AND($N116=1,AE$9&gt;$B$9),"",IF(AND($N116=1,AE$9&lt;=$B$9),LOOKUP(AE$9,$A$12:$A$111,$B$12:$B$111),IF(AND($I116=-1,AF$9=$Q115),"",IF($I116=-1,AF115,IF(AND($I116=1,AD$9=$Q115),$K116,IF($I116=1,AE115,""))))))))</f>
        <v/>
      </c>
      <c r="AF116" t="str">
        <f ca="1">IF($E115="","",IF($G116="",AF115,IF(AND($N116=1,AF$9&gt;$B$9),"",IF(AND($N116=1,AF$9&lt;=$B$9),LOOKUP(AF$9,$A$12:$A$111,$B$12:$B$111),IF(AND($I116=-1,AG$9=$Q115),"",IF($I116=-1,AG115,IF(AND($I116=1,AE$9=$Q115),$K116,IF($I116=1,AF115,""))))))))</f>
        <v/>
      </c>
      <c r="AG116" t="str">
        <f ca="1">IF($E115="","",IF($G116="",AG115,IF(AND($N116=1,AG$9&gt;$B$9),"",IF(AND($N116=1,AG$9&lt;=$B$9),LOOKUP(AG$9,$A$12:$A$111,$B$12:$B$111),IF(AND($I116=-1,AH$9=$Q115),"",IF($I116=-1,AH115,IF(AND($I116=1,AF$9=$Q115),$K116,IF($I116=1,AG115,""))))))))</f>
        <v/>
      </c>
      <c r="AH116" t="str">
        <f ca="1">IF($E115="","",IF($G116="",AH115,IF(AND($N116=1,AH$9&gt;$B$9),"",IF(AND($N116=1,AH$9&lt;=$B$9),LOOKUP(AH$9,$A$12:$A$111,$B$12:$B$111),IF(AND($I116=-1,AI$9=$Q115),"",IF($I116=-1,AI115,IF(AND($I116=1,AG$9=$Q115),$K116,IF($I116=1,AH115,""))))))))</f>
        <v/>
      </c>
      <c r="AI116" t="str">
        <f ca="1">IF($E115="","",IF($G116="",AI115,IF(AND($N116=1,AI$9&gt;$B$9),"",IF(AND($N116=1,AI$9&lt;=$B$9),LOOKUP(AI$9,$A$12:$A$111,$B$12:$B$111),IF(AND($I116=-1,AJ$9=$Q115),"",IF($I116=-1,AJ115,IF(AND($I116=1,AH$9=$Q115),$K116,IF($I116=1,AI115,""))))))))</f>
        <v/>
      </c>
      <c r="AJ116" t="str">
        <f ca="1">IF($E115="","",IF($G116="",AJ115,IF(AND($N116=1,AJ$9&gt;$B$9),"",IF(AND($N116=1,AJ$9&lt;=$B$9),LOOKUP(AJ$9,$A$12:$A$111,$B$12:$B$111),IF(AND($I116=-1,AK$9=$Q115),"",IF($I116=-1,AK115,IF(AND($I116=1,AI$9=$Q115),$K116,IF($I116=1,AJ115,""))))))))</f>
        <v/>
      </c>
      <c r="AK116" t="str">
        <f ca="1">IF($E115="","",IF($G116="",AK115,IF(AND($N116=1,AK$9&gt;$B$9),"",IF(AND($N116=1,AK$9&lt;=$B$9),LOOKUP(AK$9,$A$12:$A$111,$B$12:$B$111),IF(AND($I116=-1,AL$9=$Q115),"",IF($I116=-1,AL115,IF(AND($I116=1,AJ$9=$Q115),$K116,IF($I116=1,AK115,""))))))))</f>
        <v/>
      </c>
      <c r="AL116" t="str">
        <f ca="1">IF($E115="","",IF($G116="",AL115,IF(AND($N116=1,AL$9&gt;$B$9),"",IF(AND($N116=1,AL$9&lt;=$B$9),LOOKUP(AL$9,$A$12:$A$111,$B$12:$B$111),IF(AND($I116=-1,AM$9=$Q115),"",IF($I116=-1,AM115,IF(AND($I116=1,AK$9=$Q115),$K116,IF($I116=1,AL115,""))))))))</f>
        <v/>
      </c>
      <c r="AM116" t="str">
        <f ca="1">IF($E115="","",IF($G116="",AM115,IF(AND($N116=1,AM$9&gt;$B$9),"",IF(AND($N116=1,AM$9&lt;=$B$9),LOOKUP(AM$9,$A$12:$A$111,$B$12:$B$111),IF(AND($I116=-1,AN$9=$Q115),"",IF($I116=-1,AN115,IF(AND($I116=1,AL$9=$Q115),$K116,IF($I116=1,AM115,""))))))))</f>
        <v/>
      </c>
      <c r="AN116" t="str">
        <f ca="1">IF($E115="","",IF($G116="",AN115,IF(AND($N116=1,AN$9&gt;$B$9),"",IF(AND($N116=1,AN$9&lt;=$B$9),LOOKUP(AN$9,$A$12:$A$111,$B$12:$B$111),IF(AND($I116=-1,AO$9=$Q115),"",IF($I116=-1,AO115,IF(AND($I116=1,AM$9=$Q115),$K116,IF($I116=1,AN115,""))))))))</f>
        <v/>
      </c>
      <c r="AO116" t="str">
        <f ca="1">IF($E115="","",IF($G116="",AO115,IF(AND($N116=1,AO$9&gt;$B$9),"",IF(AND($N116=1,AO$9&lt;=$B$9),LOOKUP(AO$9,$A$12:$A$111,$B$12:$B$111),IF(AND($I116=-1,AP$9=$Q115),"",IF($I116=-1,AP115,IF(AND($I116=1,AN$9=$Q115),$K116,IF($I116=1,AO115,""))))))))</f>
        <v/>
      </c>
      <c r="AP116" t="str">
        <f ca="1">IF($E115="","",IF($G116="",AP115,IF(AND($N116=1,AP$9&gt;$B$9),"",IF(AND($N116=1,AP$9&lt;=$B$9),LOOKUP(AP$9,$A$12:$A$111,$B$12:$B$111),IF(AND($I116=-1,AQ$9=$Q115),"",IF($I116=-1,AQ115,IF(AND($I116=1,AO$9=$Q115),$K116,IF($I116=1,AP115,""))))))))</f>
        <v/>
      </c>
      <c r="AQ116" t="str">
        <f ca="1">IF($E115="","",IF($G116="",AQ115,IF(AND($N116=1,AQ$9&gt;$B$9),"",IF(AND($N116=1,AQ$9&lt;=$B$9),LOOKUP(AQ$9,$A$12:$A$111,$B$12:$B$111),IF(AND($I116=-1,AR$9=$Q115),"",IF($I116=-1,AR115,IF(AND($I116=1,AP$9=$Q115),$K116,IF($I116=1,AQ115,""))))))))</f>
        <v/>
      </c>
      <c r="AR116" t="str">
        <f ca="1">IF($E115="","",IF($G116="",AR115,IF(AND($N116=1,AR$9&gt;$B$9),"",IF(AND($N116=1,AR$9&lt;=$B$9),LOOKUP(AR$9,$A$12:$A$111,$B$12:$B$111),IF(AND($I116=-1,AS$9=$Q115),"",IF($I116=-1,AS115,IF(AND($I116=1,AQ$9=$Q115),$K116,IF($I116=1,AR115,""))))))))</f>
        <v/>
      </c>
      <c r="AS116" t="str">
        <f ca="1">IF($E115="","",IF($G116="",AS115,IF(AND($N116=1,AS$9&gt;$B$9),"",IF(AND($N116=1,AS$9&lt;=$B$9),LOOKUP(AS$9,$A$12:$A$111,$B$12:$B$111),IF(AND($I116=-1,AT$9=$Q115),"",IF($I116=-1,AT115,IF(AND($I116=1,AR$9=$Q115),$K116,IF($I116=1,AS115,""))))))))</f>
        <v/>
      </c>
      <c r="AT116" t="str">
        <f ca="1">IF($E115="","",IF($G116="",AT115,IF(AND($N116=1,AT$9&gt;$B$9),"",IF(AND($N116=1,AT$9&lt;=$B$9),LOOKUP(AT$9,$A$12:$A$111,$B$12:$B$111),IF(AND($I116=-1,AU$9=$Q115),"",IF($I116=-1,AU115,IF(AND($I116=1,AS$9=$Q115),$K116,IF($I116=1,AT115,""))))))))</f>
        <v/>
      </c>
      <c r="AU116" t="str">
        <f ca="1">IF($E115="","",IF($G116="",AU115,IF(AND($N116=1,AU$9&gt;$B$9),"",IF(AND($N116=1,AU$9&lt;=$B$9),LOOKUP(AU$9,$A$12:$A$111,$B$12:$B$111),IF(AND($I116=-1,AV$9=$Q115),"",IF($I116=-1,AV115,IF(AND($I116=1,AT$9=$Q115),$K116,IF($I116=1,AU115,""))))))))</f>
        <v/>
      </c>
      <c r="AV116" t="str">
        <f ca="1">IF($E115="","",IF($G116="",AV115,IF(AND($N116=1,AV$9&gt;$B$9),"",IF(AND($N116=1,AV$9&lt;=$B$9),LOOKUP(AV$9,$A$12:$A$111,$B$12:$B$111),IF(AND($I116=-1,AW$9=$Q115),"",IF($I116=-1,AW115,IF(AND($I116=1,AU$9=$Q115),$K116,IF($I116=1,AV115,""))))))))</f>
        <v/>
      </c>
      <c r="AW116" t="str">
        <f ca="1">IF($E115="","",IF($G116="",AW115,IF(AND($N116=1,AW$9&gt;$B$9),"",IF(AND($N116=1,AW$9&lt;=$B$9),LOOKUP(AW$9,$A$12:$A$111,$B$12:$B$111),IF(AND($I116=-1,AX$9=$Q115),"",IF($I116=-1,AX115,IF(AND($I116=1,AV$9=$Q115),$K116,IF($I116=1,AW115,""))))))))</f>
        <v/>
      </c>
      <c r="AX116" t="str">
        <f ca="1">IF($E115="","",IF($G116="",AX115,IF(AND($N116=1,AX$9&gt;$B$9),"",IF(AND($N116=1,AX$9&lt;=$B$9),LOOKUP(AX$9,$A$12:$A$111,$B$12:$B$111),IF(AND($I116=-1,AY$9=$Q115),"",IF($I116=-1,AY115,IF(AND($I116=1,AW$9=$Q115),$K116,IF($I116=1,AX115,""))))))))</f>
        <v/>
      </c>
      <c r="AY116" t="str">
        <f ca="1">IF($E115="","",IF($G116="",AY115,IF(AND($N116=1,AY$9&gt;$B$9),"",IF(AND($N116=1,AY$9&lt;=$B$9),LOOKUP(AY$9,$A$12:$A$111,$B$12:$B$111),IF(AND($I116=-1,AZ$9=$Q115),"",IF($I116=-1,AZ115,IF(AND($I116=1,AX$9=$Q115),$K116,IF($I116=1,AY115,""))))))))</f>
        <v/>
      </c>
      <c r="AZ116" t="str">
        <f ca="1">IF($E115="","",IF($G116="",AZ115,IF(AND($N116=1,AZ$9&gt;$B$9),"",IF(AND($N116=1,AZ$9&lt;=$B$9),LOOKUP(AZ$9,$A$12:$A$111,$B$12:$B$111),IF(AND($I116=-1,BA$9=$Q115),"",IF($I116=-1,BA115,IF(AND($I116=1,AY$9=$Q115),$K116,IF($I116=1,AZ115,""))))))))</f>
        <v/>
      </c>
      <c r="BA116" t="str">
        <f ca="1">IF($E115="","",IF($G116="",BA115,IF(AND($N116=1,BA$9&gt;$B$9),"",IF(AND($N116=1,BA$9&lt;=$B$9),LOOKUP(BA$9,$A$12:$A$111,$B$12:$B$111),IF(AND($I116=-1,BB$9=$Q115),"",IF($I116=-1,BB115,IF(AND($I116=1,AZ$9=$Q115),$K116,IF($I116=1,BA115,""))))))))</f>
        <v/>
      </c>
      <c r="BB116" t="str">
        <f ca="1">IF($E115="","",IF($G116="",BB115,IF(AND($N116=1,BB$9&gt;$B$9),"",IF(AND($N116=1,BB$9&lt;=$B$9),LOOKUP(BB$9,$A$12:$A$111,$B$12:$B$111),IF(AND($I116=-1,BC$9=$Q115),"",IF($I116=-1,BC115,IF(AND($I116=1,BA$9=$Q115),$K116,IF($I116=1,BB115,""))))))))</f>
        <v/>
      </c>
      <c r="BC116" t="str">
        <f ca="1">IF($E115="","",IF($G116="",BC115,IF(AND($N116=1,BC$9&gt;$B$9),"",IF(AND($N116=1,BC$9&lt;=$B$9),LOOKUP(BC$9,$A$12:$A$111,$B$12:$B$111),IF(AND($I116=-1,BD$9=$Q115),"",IF($I116=-1,BD115,IF(AND($I116=1,BB$9=$Q115),$K116,IF($I116=1,BC115,""))))))))</f>
        <v/>
      </c>
      <c r="BD116" t="str">
        <f ca="1">IF($E115="","",IF($G116="",BD115,IF(AND($N116=1,BD$9&gt;$B$9),"",IF(AND($N116=1,BD$9&lt;=$B$9),LOOKUP(BD$9,$A$12:$A$111,$B$12:$B$111),IF(AND($I116=-1,BE$9=$Q115),"",IF($I116=-1,BE115,IF(AND($I116=1,BC$9=$Q115),$K116,IF($I116=1,BD115,""))))))))</f>
        <v/>
      </c>
      <c r="BE116" t="str">
        <f ca="1">IF($E115="","",IF($G116="",BE115,IF(AND($N116=1,BE$9&gt;$B$9),"",IF(AND($N116=1,BE$9&lt;=$B$9),LOOKUP(BE$9,$A$12:$A$111,$B$12:$B$111),IF(AND($I116=-1,BF$9=$Q115),"",IF($I116=-1,BF115,IF(AND($I116=1,BD$9=$Q115),$K116,IF($I116=1,BE115,""))))))))</f>
        <v/>
      </c>
      <c r="BF116" t="str">
        <f ca="1">IF($E115="","",IF($G116="",BF115,IF(AND($N116=1,BF$9&gt;$B$9),"",IF(AND($N116=1,BF$9&lt;=$B$9),LOOKUP(BF$9,$A$12:$A$111,$B$12:$B$111),IF(AND($I116=-1,BG$9=$Q115),"",IF($I116=-1,BG115,IF(AND($I116=1,BE$9=$Q115),$K116,IF($I116=1,BF115,""))))))))</f>
        <v/>
      </c>
      <c r="BG116" t="str">
        <f ca="1">IF($E115="","",IF($G116="",BG115,IF(AND($N116=1,BG$9&gt;$B$9),"",IF(AND($N116=1,BG$9&lt;=$B$9),LOOKUP(BG$9,$A$12:$A$111,$B$12:$B$111),IF(AND($I116=-1,BH$9=$Q115),"",IF($I116=-1,BH115,IF(AND($I116=1,BF$9=$Q115),$K116,IF($I116=1,BG115,""))))))))</f>
        <v/>
      </c>
      <c r="BH116" t="str">
        <f ca="1">IF($E115="","",IF($G116="",BH115,IF(AND($N116=1,BH$9&gt;$B$9),"",IF(AND($N116=1,BH$9&lt;=$B$9),LOOKUP(BH$9,$A$12:$A$111,$B$12:$B$111),IF(AND($I116=-1,BI$9=$Q115),"",IF($I116=-1,BI115,IF(AND($I116=1,BG$9=$Q115),$K116,IF($I116=1,BH115,""))))))))</f>
        <v/>
      </c>
      <c r="BI116" t="str">
        <f ca="1">IF($E115="","",IF($G116="",BI115,IF(AND($N116=1,BI$9&gt;$B$9),"",IF(AND($N116=1,BI$9&lt;=$B$9),LOOKUP(BI$9,$A$12:$A$111,$B$12:$B$111),IF(AND($I116=-1,BJ$9=$Q115),"",IF($I116=-1,BJ115,IF(AND($I116=1,BH$9=$Q115),$K116,IF($I116=1,BI115,""))))))))</f>
        <v/>
      </c>
      <c r="BJ116" t="str">
        <f ca="1">IF($E115="","",IF($G116="",BJ115,IF(AND($N116=1,BJ$9&gt;$B$9),"",IF(AND($N116=1,BJ$9&lt;=$B$9),LOOKUP(BJ$9,$A$12:$A$111,$B$12:$B$111),IF(AND($I116=-1,BK$9=$Q115),"",IF($I116=-1,BK115,IF(AND($I116=1,BI$9=$Q115),$K116,IF($I116=1,BJ115,""))))))))</f>
        <v/>
      </c>
      <c r="BK116" t="str">
        <f ca="1">IF($E115="","",IF($G116="",BK115,IF(AND($N116=1,BK$9&gt;$B$9),"",IF(AND($N116=1,BK$9&lt;=$B$9),LOOKUP(BK$9,$A$12:$A$111,$B$12:$B$111),IF(AND($I116=-1,BL$9=$Q115),"",IF($I116=-1,BL115,IF(AND($I116=1,BJ$9=$Q115),$K116,IF($I116=1,BK115,""))))))))</f>
        <v/>
      </c>
      <c r="BL116" t="str">
        <f ca="1">IF($E115="","",IF($G116="",BL115,IF(AND($N116=1,BL$9&gt;$B$9),"",IF(AND($N116=1,BL$9&lt;=$B$9),LOOKUP(BL$9,$A$12:$A$111,$B$12:$B$111),IF(AND($I116=-1,BM$9=$Q115),"",IF($I116=-1,BM115,IF(AND($I116=1,BK$9=$Q115),$K116,IF($I116=1,BL115,""))))))))</f>
        <v/>
      </c>
      <c r="BM116" t="str">
        <f ca="1">IF($E115="","",IF($G116="",BM115,IF(AND($N116=1,BM$9&gt;$B$9),"",IF(AND($N116=1,BM$9&lt;=$B$9),LOOKUP(BM$9,$A$12:$A$111,$B$12:$B$111),IF(AND($I116=-1,BN$9=$Q115),"",IF($I116=-1,BN115,IF(AND($I116=1,BL$9=$Q115),$K116,IF($I116=1,BM115,""))))))))</f>
        <v/>
      </c>
      <c r="BN116" t="str">
        <f ca="1">IF($E115="","",IF($G116="",BN115,IF(AND($N116=1,BN$9&gt;$B$9),"",IF(AND($N116=1,BN$9&lt;=$B$9),LOOKUP(BN$9,$A$12:$A$111,$B$12:$B$111),IF(AND($I116=-1,BO$9=$Q115),"",IF($I116=-1,BO115,IF(AND($I116=1,BM$9=$Q115),$K116,IF($I116=1,BN115,""))))))))</f>
        <v/>
      </c>
      <c r="BO116">
        <f ca="1">IF($E115="","",IF($G116="",BO115,IF(AND($N116=1,BO$9&gt;$B$9),"",IF(AND($N116=1,BO$9&lt;=$B$9),LOOKUP(BO$9,$A$12:$A$111,$B$12:$B$111),IF(AND($I116=-1,BP$9=$Q115),"",IF($I116=-1,BP115,IF(AND($I116=1,BN$9=$Q115),$K116,IF($I116=1,BO115,""))))))))</f>
        <v>0</v>
      </c>
    </row>
    <row r="117" spans="4:67" x14ac:dyDescent="0.25">
      <c r="D117" s="4">
        <v>107</v>
      </c>
      <c r="E117" s="1">
        <f t="shared" ca="1" si="7"/>
        <v>7</v>
      </c>
      <c r="G117" t="str">
        <f ca="1">IF(E116="","",IF($B$3=Refs!$B$17,RevLab!F117,IF(AND(B$3="Last",H116="Zero"),G116,IF(B$3="Last",H116,IF(B$3="2nd last","",IF(AND(B$3="Opposite",H116="Zero"),G116,IF(AND(B$3="Opposite",H116="Red"),"Black",IF(AND(B$3="Opposite",H116="Black"),"Red",IF(AND(B$3="Opposite",H116="Odd"),"Even",IF(AND(B$3="Opposite",H116="Even"),"Odd",IF(AND(B$3="Opposite",H116="High"),"Low",IF(AND(B$3="Opposite",H116="Low"),"High",IF(COUNTIF(Refs!$E$5:$I$6,B$3)=1,RevLab!B$3,"")))))))))))))</f>
        <v>Low</v>
      </c>
      <c r="H117" t="str">
        <f ca="1">IF(E117="","",IF(B$2="Red/Black",LOOKUP(E117,Refs!D:D,Refs!F:F),IF(B$2="High/Low",LOOKUP(E117,Refs!D:D,Refs!H:H),IF(B$2="Odd/Even",LOOKUP(E117,Refs!D:D,Refs!J:J),""))))</f>
        <v>Low</v>
      </c>
      <c r="I117">
        <f t="shared" ca="1" si="8"/>
        <v>1</v>
      </c>
      <c r="J117">
        <f ca="1">IF(E116="","",IF(G117="","",IF(AND(Q116&gt;1,O116+P116&gt;=$B$4),$B$4,IF(Q116=1,O116,O116+P116))))</f>
        <v>9</v>
      </c>
      <c r="K117">
        <f t="shared" ca="1" si="9"/>
        <v>9</v>
      </c>
      <c r="L117">
        <f t="shared" ca="1" si="10"/>
        <v>-120</v>
      </c>
      <c r="M117">
        <f t="shared" ca="1" si="11"/>
        <v>14</v>
      </c>
      <c r="N117">
        <f ca="1">IF(E116="","",IF(OR(AND($A$6="Yes",$M117&gt;$M116),AND($A$8="Yes",$O116+$P116&gt;=$B$4),AND($Q116&lt;=2,$I117=-1)),1,0))</f>
        <v>0</v>
      </c>
      <c r="O117">
        <f ca="1">IF(E117="","",R117)</f>
        <v>2</v>
      </c>
      <c r="P117">
        <f ca="1">IF(E117="","",MAX(R117:DM117))</f>
        <v>9</v>
      </c>
      <c r="Q117" s="2">
        <f ca="1">IF(E117="","",COUNTIF(R117:DM117,"&gt;0"))</f>
        <v>5</v>
      </c>
      <c r="R117" s="4">
        <f ca="1">IF(E116="","",IF($G117="",R116,IF($N117=1,LOOKUP(R$9,$A$12:$A$111,$B$12:$B$111),IF(AND($I117=-1,S$9=$Q116),"",IF($I117=-1,S116,IF($I117=1,R116))))))</f>
        <v>2</v>
      </c>
      <c r="S117">
        <f ca="1">IF($E116="","",IF($G117="",S116,IF(AND($N117=1,S$9&gt;$B$9),"",IF(AND($N117=1,S$9&lt;=$B$9),LOOKUP(S$9,$A$12:$A$111,$B$12:$B$111),IF(AND($I117=-1,T$9=$Q116),"",IF($I117=-1,T116,IF(AND($I117=1,R$9=$Q116),$K117,IF($I117=1,S116,""))))))))</f>
        <v>3</v>
      </c>
      <c r="T117">
        <f ca="1">IF($E116="","",IF($G117="",T116,IF(AND($N117=1,T$9&gt;$B$9),"",IF(AND($N117=1,T$9&lt;=$B$9),LOOKUP(T$9,$A$12:$A$111,$B$12:$B$111),IF(AND($I117=-1,U$9=$Q116),"",IF($I117=-1,U116,IF(AND($I117=1,S$9=$Q116),$K117,IF($I117=1,T116,""))))))))</f>
        <v>5</v>
      </c>
      <c r="U117">
        <f ca="1">IF($E116="","",IF($G117="",U116,IF(AND($N117=1,U$9&gt;$B$9),"",IF(AND($N117=1,U$9&lt;=$B$9),LOOKUP(U$9,$A$12:$A$111,$B$12:$B$111),IF(AND($I117=-1,V$9=$Q116),"",IF($I117=-1,V116,IF(AND($I117=1,T$9=$Q116),$K117,IF($I117=1,U116,""))))))))</f>
        <v>7</v>
      </c>
      <c r="V117">
        <f ca="1">IF($E116="","",IF($G117="",V116,IF(AND($N117=1,V$9&gt;$B$9),"",IF(AND($N117=1,V$9&lt;=$B$9),LOOKUP(V$9,$A$12:$A$111,$B$12:$B$111),IF(AND($I117=-1,W$9=$Q116),"",IF($I117=-1,W116,IF(AND($I117=1,U$9=$Q116),$K117,IF($I117=1,V116,""))))))))</f>
        <v>9</v>
      </c>
      <c r="W117" t="str">
        <f ca="1">IF($E116="","",IF($G117="",W116,IF(AND($N117=1,W$9&gt;$B$9),"",IF(AND($N117=1,W$9&lt;=$B$9),LOOKUP(W$9,$A$12:$A$111,$B$12:$B$111),IF(AND($I117=-1,X$9=$Q116),"",IF($I117=-1,X116,IF(AND($I117=1,V$9=$Q116),$K117,IF($I117=1,W116,""))))))))</f>
        <v/>
      </c>
      <c r="X117" t="str">
        <f ca="1">IF($E116="","",IF($G117="",X116,IF(AND($N117=1,X$9&gt;$B$9),"",IF(AND($N117=1,X$9&lt;=$B$9),LOOKUP(X$9,$A$12:$A$111,$B$12:$B$111),IF(AND($I117=-1,Y$9=$Q116),"",IF($I117=-1,Y116,IF(AND($I117=1,W$9=$Q116),$K117,IF($I117=1,X116,""))))))))</f>
        <v/>
      </c>
      <c r="Y117" t="str">
        <f ca="1">IF($E116="","",IF($G117="",Y116,IF(AND($N117=1,Y$9&gt;$B$9),"",IF(AND($N117=1,Y$9&lt;=$B$9),LOOKUP(Y$9,$A$12:$A$111,$B$12:$B$111),IF(AND($I117=-1,Z$9=$Q116),"",IF($I117=-1,Z116,IF(AND($I117=1,X$9=$Q116),$K117,IF($I117=1,Y116,""))))))))</f>
        <v/>
      </c>
      <c r="Z117" t="str">
        <f ca="1">IF($E116="","",IF($G117="",Z116,IF(AND($N117=1,Z$9&gt;$B$9),"",IF(AND($N117=1,Z$9&lt;=$B$9),LOOKUP(Z$9,$A$12:$A$111,$B$12:$B$111),IF(AND($I117=-1,AA$9=$Q116),"",IF($I117=-1,AA116,IF(AND($I117=1,Y$9=$Q116),$K117,IF($I117=1,Z116,""))))))))</f>
        <v/>
      </c>
      <c r="AA117" t="str">
        <f ca="1">IF($E116="","",IF($G117="",AA116,IF(AND($N117=1,AA$9&gt;$B$9),"",IF(AND($N117=1,AA$9&lt;=$B$9),LOOKUP(AA$9,$A$12:$A$111,$B$12:$B$111),IF(AND($I117=-1,AB$9=$Q116),"",IF($I117=-1,AB116,IF(AND($I117=1,Z$9=$Q116),$K117,IF($I117=1,AA116,""))))))))</f>
        <v/>
      </c>
      <c r="AB117" t="str">
        <f ca="1">IF($E116="","",IF($G117="",AB116,IF(AND($N117=1,AB$9&gt;$B$9),"",IF(AND($N117=1,AB$9&lt;=$B$9),LOOKUP(AB$9,$A$12:$A$111,$B$12:$B$111),IF(AND($I117=-1,AC$9=$Q116),"",IF($I117=-1,AC116,IF(AND($I117=1,AA$9=$Q116),$K117,IF($I117=1,AB116,""))))))))</f>
        <v/>
      </c>
      <c r="AC117" t="str">
        <f ca="1">IF($E116="","",IF($G117="",AC116,IF(AND($N117=1,AC$9&gt;$B$9),"",IF(AND($N117=1,AC$9&lt;=$B$9),LOOKUP(AC$9,$A$12:$A$111,$B$12:$B$111),IF(AND($I117=-1,AD$9=$Q116),"",IF($I117=-1,AD116,IF(AND($I117=1,AB$9=$Q116),$K117,IF($I117=1,AC116,""))))))))</f>
        <v/>
      </c>
      <c r="AD117" t="str">
        <f ca="1">IF($E116="","",IF($G117="",AD116,IF(AND($N117=1,AD$9&gt;$B$9),"",IF(AND($N117=1,AD$9&lt;=$B$9),LOOKUP(AD$9,$A$12:$A$111,$B$12:$B$111),IF(AND($I117=-1,AE$9=$Q116),"",IF($I117=-1,AE116,IF(AND($I117=1,AC$9=$Q116),$K117,IF($I117=1,AD116,""))))))))</f>
        <v/>
      </c>
      <c r="AE117" t="str">
        <f ca="1">IF($E116="","",IF($G117="",AE116,IF(AND($N117=1,AE$9&gt;$B$9),"",IF(AND($N117=1,AE$9&lt;=$B$9),LOOKUP(AE$9,$A$12:$A$111,$B$12:$B$111),IF(AND($I117=-1,AF$9=$Q116),"",IF($I117=-1,AF116,IF(AND($I117=1,AD$9=$Q116),$K117,IF($I117=1,AE116,""))))))))</f>
        <v/>
      </c>
      <c r="AF117" t="str">
        <f ca="1">IF($E116="","",IF($G117="",AF116,IF(AND($N117=1,AF$9&gt;$B$9),"",IF(AND($N117=1,AF$9&lt;=$B$9),LOOKUP(AF$9,$A$12:$A$111,$B$12:$B$111),IF(AND($I117=-1,AG$9=$Q116),"",IF($I117=-1,AG116,IF(AND($I117=1,AE$9=$Q116),$K117,IF($I117=1,AF116,""))))))))</f>
        <v/>
      </c>
      <c r="AG117" t="str">
        <f ca="1">IF($E116="","",IF($G117="",AG116,IF(AND($N117=1,AG$9&gt;$B$9),"",IF(AND($N117=1,AG$9&lt;=$B$9),LOOKUP(AG$9,$A$12:$A$111,$B$12:$B$111),IF(AND($I117=-1,AH$9=$Q116),"",IF($I117=-1,AH116,IF(AND($I117=1,AF$9=$Q116),$K117,IF($I117=1,AG116,""))))))))</f>
        <v/>
      </c>
      <c r="AH117" t="str">
        <f ca="1">IF($E116="","",IF($G117="",AH116,IF(AND($N117=1,AH$9&gt;$B$9),"",IF(AND($N117=1,AH$9&lt;=$B$9),LOOKUP(AH$9,$A$12:$A$111,$B$12:$B$111),IF(AND($I117=-1,AI$9=$Q116),"",IF($I117=-1,AI116,IF(AND($I117=1,AG$9=$Q116),$K117,IF($I117=1,AH116,""))))))))</f>
        <v/>
      </c>
      <c r="AI117" t="str">
        <f ca="1">IF($E116="","",IF($G117="",AI116,IF(AND($N117=1,AI$9&gt;$B$9),"",IF(AND($N117=1,AI$9&lt;=$B$9),LOOKUP(AI$9,$A$12:$A$111,$B$12:$B$111),IF(AND($I117=-1,AJ$9=$Q116),"",IF($I117=-1,AJ116,IF(AND($I117=1,AH$9=$Q116),$K117,IF($I117=1,AI116,""))))))))</f>
        <v/>
      </c>
      <c r="AJ117" t="str">
        <f ca="1">IF($E116="","",IF($G117="",AJ116,IF(AND($N117=1,AJ$9&gt;$B$9),"",IF(AND($N117=1,AJ$9&lt;=$B$9),LOOKUP(AJ$9,$A$12:$A$111,$B$12:$B$111),IF(AND($I117=-1,AK$9=$Q116),"",IF($I117=-1,AK116,IF(AND($I117=1,AI$9=$Q116),$K117,IF($I117=1,AJ116,""))))))))</f>
        <v/>
      </c>
      <c r="AK117" t="str">
        <f ca="1">IF($E116="","",IF($G117="",AK116,IF(AND($N117=1,AK$9&gt;$B$9),"",IF(AND($N117=1,AK$9&lt;=$B$9),LOOKUP(AK$9,$A$12:$A$111,$B$12:$B$111),IF(AND($I117=-1,AL$9=$Q116),"",IF($I117=-1,AL116,IF(AND($I117=1,AJ$9=$Q116),$K117,IF($I117=1,AK116,""))))))))</f>
        <v/>
      </c>
      <c r="AL117" t="str">
        <f ca="1">IF($E116="","",IF($G117="",AL116,IF(AND($N117=1,AL$9&gt;$B$9),"",IF(AND($N117=1,AL$9&lt;=$B$9),LOOKUP(AL$9,$A$12:$A$111,$B$12:$B$111),IF(AND($I117=-1,AM$9=$Q116),"",IF($I117=-1,AM116,IF(AND($I117=1,AK$9=$Q116),$K117,IF($I117=1,AL116,""))))))))</f>
        <v/>
      </c>
      <c r="AM117" t="str">
        <f ca="1">IF($E116="","",IF($G117="",AM116,IF(AND($N117=1,AM$9&gt;$B$9),"",IF(AND($N117=1,AM$9&lt;=$B$9),LOOKUP(AM$9,$A$12:$A$111,$B$12:$B$111),IF(AND($I117=-1,AN$9=$Q116),"",IF($I117=-1,AN116,IF(AND($I117=1,AL$9=$Q116),$K117,IF($I117=1,AM116,""))))))))</f>
        <v/>
      </c>
      <c r="AN117" t="str">
        <f ca="1">IF($E116="","",IF($G117="",AN116,IF(AND($N117=1,AN$9&gt;$B$9),"",IF(AND($N117=1,AN$9&lt;=$B$9),LOOKUP(AN$9,$A$12:$A$111,$B$12:$B$111),IF(AND($I117=-1,AO$9=$Q116),"",IF($I117=-1,AO116,IF(AND($I117=1,AM$9=$Q116),$K117,IF($I117=1,AN116,""))))))))</f>
        <v/>
      </c>
      <c r="AO117" t="str">
        <f ca="1">IF($E116="","",IF($G117="",AO116,IF(AND($N117=1,AO$9&gt;$B$9),"",IF(AND($N117=1,AO$9&lt;=$B$9),LOOKUP(AO$9,$A$12:$A$111,$B$12:$B$111),IF(AND($I117=-1,AP$9=$Q116),"",IF($I117=-1,AP116,IF(AND($I117=1,AN$9=$Q116),$K117,IF($I117=1,AO116,""))))))))</f>
        <v/>
      </c>
      <c r="AP117" t="str">
        <f ca="1">IF($E116="","",IF($G117="",AP116,IF(AND($N117=1,AP$9&gt;$B$9),"",IF(AND($N117=1,AP$9&lt;=$B$9),LOOKUP(AP$9,$A$12:$A$111,$B$12:$B$111),IF(AND($I117=-1,AQ$9=$Q116),"",IF($I117=-1,AQ116,IF(AND($I117=1,AO$9=$Q116),$K117,IF($I117=1,AP116,""))))))))</f>
        <v/>
      </c>
      <c r="AQ117" t="str">
        <f ca="1">IF($E116="","",IF($G117="",AQ116,IF(AND($N117=1,AQ$9&gt;$B$9),"",IF(AND($N117=1,AQ$9&lt;=$B$9),LOOKUP(AQ$9,$A$12:$A$111,$B$12:$B$111),IF(AND($I117=-1,AR$9=$Q116),"",IF($I117=-1,AR116,IF(AND($I117=1,AP$9=$Q116),$K117,IF($I117=1,AQ116,""))))))))</f>
        <v/>
      </c>
      <c r="AR117" t="str">
        <f ca="1">IF($E116="","",IF($G117="",AR116,IF(AND($N117=1,AR$9&gt;$B$9),"",IF(AND($N117=1,AR$9&lt;=$B$9),LOOKUP(AR$9,$A$12:$A$111,$B$12:$B$111),IF(AND($I117=-1,AS$9=$Q116),"",IF($I117=-1,AS116,IF(AND($I117=1,AQ$9=$Q116),$K117,IF($I117=1,AR116,""))))))))</f>
        <v/>
      </c>
      <c r="AS117" t="str">
        <f ca="1">IF($E116="","",IF($G117="",AS116,IF(AND($N117=1,AS$9&gt;$B$9),"",IF(AND($N117=1,AS$9&lt;=$B$9),LOOKUP(AS$9,$A$12:$A$111,$B$12:$B$111),IF(AND($I117=-1,AT$9=$Q116),"",IF($I117=-1,AT116,IF(AND($I117=1,AR$9=$Q116),$K117,IF($I117=1,AS116,""))))))))</f>
        <v/>
      </c>
      <c r="AT117" t="str">
        <f ca="1">IF($E116="","",IF($G117="",AT116,IF(AND($N117=1,AT$9&gt;$B$9),"",IF(AND($N117=1,AT$9&lt;=$B$9),LOOKUP(AT$9,$A$12:$A$111,$B$12:$B$111),IF(AND($I117=-1,AU$9=$Q116),"",IF($I117=-1,AU116,IF(AND($I117=1,AS$9=$Q116),$K117,IF($I117=1,AT116,""))))))))</f>
        <v/>
      </c>
      <c r="AU117" t="str">
        <f ca="1">IF($E116="","",IF($G117="",AU116,IF(AND($N117=1,AU$9&gt;$B$9),"",IF(AND($N117=1,AU$9&lt;=$B$9),LOOKUP(AU$9,$A$12:$A$111,$B$12:$B$111),IF(AND($I117=-1,AV$9=$Q116),"",IF($I117=-1,AV116,IF(AND($I117=1,AT$9=$Q116),$K117,IF($I117=1,AU116,""))))))))</f>
        <v/>
      </c>
      <c r="AV117" t="str">
        <f ca="1">IF($E116="","",IF($G117="",AV116,IF(AND($N117=1,AV$9&gt;$B$9),"",IF(AND($N117=1,AV$9&lt;=$B$9),LOOKUP(AV$9,$A$12:$A$111,$B$12:$B$111),IF(AND($I117=-1,AW$9=$Q116),"",IF($I117=-1,AW116,IF(AND($I117=1,AU$9=$Q116),$K117,IF($I117=1,AV116,""))))))))</f>
        <v/>
      </c>
      <c r="AW117" t="str">
        <f ca="1">IF($E116="","",IF($G117="",AW116,IF(AND($N117=1,AW$9&gt;$B$9),"",IF(AND($N117=1,AW$9&lt;=$B$9),LOOKUP(AW$9,$A$12:$A$111,$B$12:$B$111),IF(AND($I117=-1,AX$9=$Q116),"",IF($I117=-1,AX116,IF(AND($I117=1,AV$9=$Q116),$K117,IF($I117=1,AW116,""))))))))</f>
        <v/>
      </c>
      <c r="AX117" t="str">
        <f ca="1">IF($E116="","",IF($G117="",AX116,IF(AND($N117=1,AX$9&gt;$B$9),"",IF(AND($N117=1,AX$9&lt;=$B$9),LOOKUP(AX$9,$A$12:$A$111,$B$12:$B$111),IF(AND($I117=-1,AY$9=$Q116),"",IF($I117=-1,AY116,IF(AND($I117=1,AW$9=$Q116),$K117,IF($I117=1,AX116,""))))))))</f>
        <v/>
      </c>
      <c r="AY117" t="str">
        <f ca="1">IF($E116="","",IF($G117="",AY116,IF(AND($N117=1,AY$9&gt;$B$9),"",IF(AND($N117=1,AY$9&lt;=$B$9),LOOKUP(AY$9,$A$12:$A$111,$B$12:$B$111),IF(AND($I117=-1,AZ$9=$Q116),"",IF($I117=-1,AZ116,IF(AND($I117=1,AX$9=$Q116),$K117,IF($I117=1,AY116,""))))))))</f>
        <v/>
      </c>
      <c r="AZ117" t="str">
        <f ca="1">IF($E116="","",IF($G117="",AZ116,IF(AND($N117=1,AZ$9&gt;$B$9),"",IF(AND($N117=1,AZ$9&lt;=$B$9),LOOKUP(AZ$9,$A$12:$A$111,$B$12:$B$111),IF(AND($I117=-1,BA$9=$Q116),"",IF($I117=-1,BA116,IF(AND($I117=1,AY$9=$Q116),$K117,IF($I117=1,AZ116,""))))))))</f>
        <v/>
      </c>
      <c r="BA117" t="str">
        <f ca="1">IF($E116="","",IF($G117="",BA116,IF(AND($N117=1,BA$9&gt;$B$9),"",IF(AND($N117=1,BA$9&lt;=$B$9),LOOKUP(BA$9,$A$12:$A$111,$B$12:$B$111),IF(AND($I117=-1,BB$9=$Q116),"",IF($I117=-1,BB116,IF(AND($I117=1,AZ$9=$Q116),$K117,IF($I117=1,BA116,""))))))))</f>
        <v/>
      </c>
      <c r="BB117" t="str">
        <f ca="1">IF($E116="","",IF($G117="",BB116,IF(AND($N117=1,BB$9&gt;$B$9),"",IF(AND($N117=1,BB$9&lt;=$B$9),LOOKUP(BB$9,$A$12:$A$111,$B$12:$B$111),IF(AND($I117=-1,BC$9=$Q116),"",IF($I117=-1,BC116,IF(AND($I117=1,BA$9=$Q116),$K117,IF($I117=1,BB116,""))))))))</f>
        <v/>
      </c>
      <c r="BC117" t="str">
        <f ca="1">IF($E116="","",IF($G117="",BC116,IF(AND($N117=1,BC$9&gt;$B$9),"",IF(AND($N117=1,BC$9&lt;=$B$9),LOOKUP(BC$9,$A$12:$A$111,$B$12:$B$111),IF(AND($I117=-1,BD$9=$Q116),"",IF($I117=-1,BD116,IF(AND($I117=1,BB$9=$Q116),$K117,IF($I117=1,BC116,""))))))))</f>
        <v/>
      </c>
      <c r="BD117" t="str">
        <f ca="1">IF($E116="","",IF($G117="",BD116,IF(AND($N117=1,BD$9&gt;$B$9),"",IF(AND($N117=1,BD$9&lt;=$B$9),LOOKUP(BD$9,$A$12:$A$111,$B$12:$B$111),IF(AND($I117=-1,BE$9=$Q116),"",IF($I117=-1,BE116,IF(AND($I117=1,BC$9=$Q116),$K117,IF($I117=1,BD116,""))))))))</f>
        <v/>
      </c>
      <c r="BE117" t="str">
        <f ca="1">IF($E116="","",IF($G117="",BE116,IF(AND($N117=1,BE$9&gt;$B$9),"",IF(AND($N117=1,BE$9&lt;=$B$9),LOOKUP(BE$9,$A$12:$A$111,$B$12:$B$111),IF(AND($I117=-1,BF$9=$Q116),"",IF($I117=-1,BF116,IF(AND($I117=1,BD$9=$Q116),$K117,IF($I117=1,BE116,""))))))))</f>
        <v/>
      </c>
      <c r="BF117" t="str">
        <f ca="1">IF($E116="","",IF($G117="",BF116,IF(AND($N117=1,BF$9&gt;$B$9),"",IF(AND($N117=1,BF$9&lt;=$B$9),LOOKUP(BF$9,$A$12:$A$111,$B$12:$B$111),IF(AND($I117=-1,BG$9=$Q116),"",IF($I117=-1,BG116,IF(AND($I117=1,BE$9=$Q116),$K117,IF($I117=1,BF116,""))))))))</f>
        <v/>
      </c>
      <c r="BG117" t="str">
        <f ca="1">IF($E116="","",IF($G117="",BG116,IF(AND($N117=1,BG$9&gt;$B$9),"",IF(AND($N117=1,BG$9&lt;=$B$9),LOOKUP(BG$9,$A$12:$A$111,$B$12:$B$111),IF(AND($I117=-1,BH$9=$Q116),"",IF($I117=-1,BH116,IF(AND($I117=1,BF$9=$Q116),$K117,IF($I117=1,BG116,""))))))))</f>
        <v/>
      </c>
      <c r="BH117" t="str">
        <f ca="1">IF($E116="","",IF($G117="",BH116,IF(AND($N117=1,BH$9&gt;$B$9),"",IF(AND($N117=1,BH$9&lt;=$B$9),LOOKUP(BH$9,$A$12:$A$111,$B$12:$B$111),IF(AND($I117=-1,BI$9=$Q116),"",IF($I117=-1,BI116,IF(AND($I117=1,BG$9=$Q116),$K117,IF($I117=1,BH116,""))))))))</f>
        <v/>
      </c>
      <c r="BI117" t="str">
        <f ca="1">IF($E116="","",IF($G117="",BI116,IF(AND($N117=1,BI$9&gt;$B$9),"",IF(AND($N117=1,BI$9&lt;=$B$9),LOOKUP(BI$9,$A$12:$A$111,$B$12:$B$111),IF(AND($I117=-1,BJ$9=$Q116),"",IF($I117=-1,BJ116,IF(AND($I117=1,BH$9=$Q116),$K117,IF($I117=1,BI116,""))))))))</f>
        <v/>
      </c>
      <c r="BJ117" t="str">
        <f ca="1">IF($E116="","",IF($G117="",BJ116,IF(AND($N117=1,BJ$9&gt;$B$9),"",IF(AND($N117=1,BJ$9&lt;=$B$9),LOOKUP(BJ$9,$A$12:$A$111,$B$12:$B$111),IF(AND($I117=-1,BK$9=$Q116),"",IF($I117=-1,BK116,IF(AND($I117=1,BI$9=$Q116),$K117,IF($I117=1,BJ116,""))))))))</f>
        <v/>
      </c>
      <c r="BK117" t="str">
        <f ca="1">IF($E116="","",IF($G117="",BK116,IF(AND($N117=1,BK$9&gt;$B$9),"",IF(AND($N117=1,BK$9&lt;=$B$9),LOOKUP(BK$9,$A$12:$A$111,$B$12:$B$111),IF(AND($I117=-1,BL$9=$Q116),"",IF($I117=-1,BL116,IF(AND($I117=1,BJ$9=$Q116),$K117,IF($I117=1,BK116,""))))))))</f>
        <v/>
      </c>
      <c r="BL117" t="str">
        <f ca="1">IF($E116="","",IF($G117="",BL116,IF(AND($N117=1,BL$9&gt;$B$9),"",IF(AND($N117=1,BL$9&lt;=$B$9),LOOKUP(BL$9,$A$12:$A$111,$B$12:$B$111),IF(AND($I117=-1,BM$9=$Q116),"",IF($I117=-1,BM116,IF(AND($I117=1,BK$9=$Q116),$K117,IF($I117=1,BL116,""))))))))</f>
        <v/>
      </c>
      <c r="BM117" t="str">
        <f ca="1">IF($E116="","",IF($G117="",BM116,IF(AND($N117=1,BM$9&gt;$B$9),"",IF(AND($N117=1,BM$9&lt;=$B$9),LOOKUP(BM$9,$A$12:$A$111,$B$12:$B$111),IF(AND($I117=-1,BN$9=$Q116),"",IF($I117=-1,BN116,IF(AND($I117=1,BL$9=$Q116),$K117,IF($I117=1,BM116,""))))))))</f>
        <v/>
      </c>
      <c r="BN117" t="str">
        <f ca="1">IF($E116="","",IF($G117="",BN116,IF(AND($N117=1,BN$9&gt;$B$9),"",IF(AND($N117=1,BN$9&lt;=$B$9),LOOKUP(BN$9,$A$12:$A$111,$B$12:$B$111),IF(AND($I117=-1,BO$9=$Q116),"",IF($I117=-1,BO116,IF(AND($I117=1,BM$9=$Q116),$K117,IF($I117=1,BN116,""))))))))</f>
        <v/>
      </c>
      <c r="BO117">
        <f ca="1">IF($E116="","",IF($G117="",BO116,IF(AND($N117=1,BO$9&gt;$B$9),"",IF(AND($N117=1,BO$9&lt;=$B$9),LOOKUP(BO$9,$A$12:$A$111,$B$12:$B$111),IF(AND($I117=-1,BP$9=$Q116),"",IF($I117=-1,BP116,IF(AND($I117=1,BN$9=$Q116),$K117,IF($I117=1,BO116,""))))))))</f>
        <v>0</v>
      </c>
    </row>
    <row r="118" spans="4:67" x14ac:dyDescent="0.25">
      <c r="D118" s="4">
        <v>108</v>
      </c>
      <c r="E118" s="1">
        <f t="shared" ca="1" si="7"/>
        <v>26</v>
      </c>
      <c r="G118" t="str">
        <f ca="1">IF(E117="","",IF($B$3=Refs!$B$17,RevLab!F118,IF(AND(B$3="Last",H117="Zero"),G117,IF(B$3="Last",H117,IF(B$3="2nd last","",IF(AND(B$3="Opposite",H117="Zero"),G117,IF(AND(B$3="Opposite",H117="Red"),"Black",IF(AND(B$3="Opposite",H117="Black"),"Red",IF(AND(B$3="Opposite",H117="Odd"),"Even",IF(AND(B$3="Opposite",H117="Even"),"Odd",IF(AND(B$3="Opposite",H117="High"),"Low",IF(AND(B$3="Opposite",H117="Low"),"High",IF(COUNTIF(Refs!$E$5:$I$6,B$3)=1,RevLab!B$3,"")))))))))))))</f>
        <v>Low</v>
      </c>
      <c r="H118" t="str">
        <f ca="1">IF(E118="","",IF(B$2="Red/Black",LOOKUP(E118,Refs!D:D,Refs!F:F),IF(B$2="High/Low",LOOKUP(E118,Refs!D:D,Refs!H:H),IF(B$2="Odd/Even",LOOKUP(E118,Refs!D:D,Refs!J:J),""))))</f>
        <v>High</v>
      </c>
      <c r="I118">
        <f t="shared" ca="1" si="8"/>
        <v>-1</v>
      </c>
      <c r="J118">
        <f ca="1">IF(E117="","",IF(G118="","",IF(AND(Q117&gt;1,O117+P117&gt;=$B$4),$B$4,IF(Q117=1,O117,O117+P117))))</f>
        <v>11</v>
      </c>
      <c r="K118">
        <f t="shared" ca="1" si="9"/>
        <v>-11</v>
      </c>
      <c r="L118">
        <f t="shared" ca="1" si="10"/>
        <v>-131</v>
      </c>
      <c r="M118">
        <f t="shared" ca="1" si="11"/>
        <v>14</v>
      </c>
      <c r="N118">
        <f ca="1">IF(E117="","",IF(OR(AND($A$6="Yes",$M118&gt;$M117),AND($A$8="Yes",$O117+$P117&gt;=$B$4),AND($Q117&lt;=2,$I118=-1)),1,0))</f>
        <v>0</v>
      </c>
      <c r="O118">
        <f ca="1">IF(E118="","",R118)</f>
        <v>3</v>
      </c>
      <c r="P118">
        <f ca="1">IF(E118="","",MAX(R118:DM118))</f>
        <v>7</v>
      </c>
      <c r="Q118" s="2">
        <f ca="1">IF(E118="","",COUNTIF(R118:DM118,"&gt;0"))</f>
        <v>3</v>
      </c>
      <c r="R118" s="4">
        <f ca="1">IF(E117="","",IF($G118="",R117,IF($N118=1,LOOKUP(R$9,$A$12:$A$111,$B$12:$B$111),IF(AND($I118=-1,S$9=$Q117),"",IF($I118=-1,S117,IF($I118=1,R117))))))</f>
        <v>3</v>
      </c>
      <c r="S118">
        <f ca="1">IF($E117="","",IF($G118="",S117,IF(AND($N118=1,S$9&gt;$B$9),"",IF(AND($N118=1,S$9&lt;=$B$9),LOOKUP(S$9,$A$12:$A$111,$B$12:$B$111),IF(AND($I118=-1,T$9=$Q117),"",IF($I118=-1,T117,IF(AND($I118=1,R$9=$Q117),$K118,IF($I118=1,S117,""))))))))</f>
        <v>5</v>
      </c>
      <c r="T118">
        <f ca="1">IF($E117="","",IF($G118="",T117,IF(AND($N118=1,T$9&gt;$B$9),"",IF(AND($N118=1,T$9&lt;=$B$9),LOOKUP(T$9,$A$12:$A$111,$B$12:$B$111),IF(AND($I118=-1,U$9=$Q117),"",IF($I118=-1,U117,IF(AND($I118=1,S$9=$Q117),$K118,IF($I118=1,T117,""))))))))</f>
        <v>7</v>
      </c>
      <c r="U118" t="str">
        <f ca="1">IF($E117="","",IF($G118="",U117,IF(AND($N118=1,U$9&gt;$B$9),"",IF(AND($N118=1,U$9&lt;=$B$9),LOOKUP(U$9,$A$12:$A$111,$B$12:$B$111),IF(AND($I118=-1,V$9=$Q117),"",IF($I118=-1,V117,IF(AND($I118=1,T$9=$Q117),$K118,IF($I118=1,U117,""))))))))</f>
        <v/>
      </c>
      <c r="V118" t="str">
        <f ca="1">IF($E117="","",IF($G118="",V117,IF(AND($N118=1,V$9&gt;$B$9),"",IF(AND($N118=1,V$9&lt;=$B$9),LOOKUP(V$9,$A$12:$A$111,$B$12:$B$111),IF(AND($I118=-1,W$9=$Q117),"",IF($I118=-1,W117,IF(AND($I118=1,U$9=$Q117),$K118,IF($I118=1,V117,""))))))))</f>
        <v/>
      </c>
      <c r="W118" t="str">
        <f ca="1">IF($E117="","",IF($G118="",W117,IF(AND($N118=1,W$9&gt;$B$9),"",IF(AND($N118=1,W$9&lt;=$B$9),LOOKUP(W$9,$A$12:$A$111,$B$12:$B$111),IF(AND($I118=-1,X$9=$Q117),"",IF($I118=-1,X117,IF(AND($I118=1,V$9=$Q117),$K118,IF($I118=1,W117,""))))))))</f>
        <v/>
      </c>
      <c r="X118" t="str">
        <f ca="1">IF($E117="","",IF($G118="",X117,IF(AND($N118=1,X$9&gt;$B$9),"",IF(AND($N118=1,X$9&lt;=$B$9),LOOKUP(X$9,$A$12:$A$111,$B$12:$B$111),IF(AND($I118=-1,Y$9=$Q117),"",IF($I118=-1,Y117,IF(AND($I118=1,W$9=$Q117),$K118,IF($I118=1,X117,""))))))))</f>
        <v/>
      </c>
      <c r="Y118" t="str">
        <f ca="1">IF($E117="","",IF($G118="",Y117,IF(AND($N118=1,Y$9&gt;$B$9),"",IF(AND($N118=1,Y$9&lt;=$B$9),LOOKUP(Y$9,$A$12:$A$111,$B$12:$B$111),IF(AND($I118=-1,Z$9=$Q117),"",IF($I118=-1,Z117,IF(AND($I118=1,X$9=$Q117),$K118,IF($I118=1,Y117,""))))))))</f>
        <v/>
      </c>
      <c r="Z118" t="str">
        <f ca="1">IF($E117="","",IF($G118="",Z117,IF(AND($N118=1,Z$9&gt;$B$9),"",IF(AND($N118=1,Z$9&lt;=$B$9),LOOKUP(Z$9,$A$12:$A$111,$B$12:$B$111),IF(AND($I118=-1,AA$9=$Q117),"",IF($I118=-1,AA117,IF(AND($I118=1,Y$9=$Q117),$K118,IF($I118=1,Z117,""))))))))</f>
        <v/>
      </c>
      <c r="AA118" t="str">
        <f ca="1">IF($E117="","",IF($G118="",AA117,IF(AND($N118=1,AA$9&gt;$B$9),"",IF(AND($N118=1,AA$9&lt;=$B$9),LOOKUP(AA$9,$A$12:$A$111,$B$12:$B$111),IF(AND($I118=-1,AB$9=$Q117),"",IF($I118=-1,AB117,IF(AND($I118=1,Z$9=$Q117),$K118,IF($I118=1,AA117,""))))))))</f>
        <v/>
      </c>
      <c r="AB118" t="str">
        <f ca="1">IF($E117="","",IF($G118="",AB117,IF(AND($N118=1,AB$9&gt;$B$9),"",IF(AND($N118=1,AB$9&lt;=$B$9),LOOKUP(AB$9,$A$12:$A$111,$B$12:$B$111),IF(AND($I118=-1,AC$9=$Q117),"",IF($I118=-1,AC117,IF(AND($I118=1,AA$9=$Q117),$K118,IF($I118=1,AB117,""))))))))</f>
        <v/>
      </c>
      <c r="AC118" t="str">
        <f ca="1">IF($E117="","",IF($G118="",AC117,IF(AND($N118=1,AC$9&gt;$B$9),"",IF(AND($N118=1,AC$9&lt;=$B$9),LOOKUP(AC$9,$A$12:$A$111,$B$12:$B$111),IF(AND($I118=-1,AD$9=$Q117),"",IF($I118=-1,AD117,IF(AND($I118=1,AB$9=$Q117),$K118,IF($I118=1,AC117,""))))))))</f>
        <v/>
      </c>
      <c r="AD118" t="str">
        <f ca="1">IF($E117="","",IF($G118="",AD117,IF(AND($N118=1,AD$9&gt;$B$9),"",IF(AND($N118=1,AD$9&lt;=$B$9),LOOKUP(AD$9,$A$12:$A$111,$B$12:$B$111),IF(AND($I118=-1,AE$9=$Q117),"",IF($I118=-1,AE117,IF(AND($I118=1,AC$9=$Q117),$K118,IF($I118=1,AD117,""))))))))</f>
        <v/>
      </c>
      <c r="AE118" t="str">
        <f ca="1">IF($E117="","",IF($G118="",AE117,IF(AND($N118=1,AE$9&gt;$B$9),"",IF(AND($N118=1,AE$9&lt;=$B$9),LOOKUP(AE$9,$A$12:$A$111,$B$12:$B$111),IF(AND($I118=-1,AF$9=$Q117),"",IF($I118=-1,AF117,IF(AND($I118=1,AD$9=$Q117),$K118,IF($I118=1,AE117,""))))))))</f>
        <v/>
      </c>
      <c r="AF118" t="str">
        <f ca="1">IF($E117="","",IF($G118="",AF117,IF(AND($N118=1,AF$9&gt;$B$9),"",IF(AND($N118=1,AF$9&lt;=$B$9),LOOKUP(AF$9,$A$12:$A$111,$B$12:$B$111),IF(AND($I118=-1,AG$9=$Q117),"",IF($I118=-1,AG117,IF(AND($I118=1,AE$9=$Q117),$K118,IF($I118=1,AF117,""))))))))</f>
        <v/>
      </c>
      <c r="AG118" t="str">
        <f ca="1">IF($E117="","",IF($G118="",AG117,IF(AND($N118=1,AG$9&gt;$B$9),"",IF(AND($N118=1,AG$9&lt;=$B$9),LOOKUP(AG$9,$A$12:$A$111,$B$12:$B$111),IF(AND($I118=-1,AH$9=$Q117),"",IF($I118=-1,AH117,IF(AND($I118=1,AF$9=$Q117),$K118,IF($I118=1,AG117,""))))))))</f>
        <v/>
      </c>
      <c r="AH118" t="str">
        <f ca="1">IF($E117="","",IF($G118="",AH117,IF(AND($N118=1,AH$9&gt;$B$9),"",IF(AND($N118=1,AH$9&lt;=$B$9),LOOKUP(AH$9,$A$12:$A$111,$B$12:$B$111),IF(AND($I118=-1,AI$9=$Q117),"",IF($I118=-1,AI117,IF(AND($I118=1,AG$9=$Q117),$K118,IF($I118=1,AH117,""))))))))</f>
        <v/>
      </c>
      <c r="AI118" t="str">
        <f ca="1">IF($E117="","",IF($G118="",AI117,IF(AND($N118=1,AI$9&gt;$B$9),"",IF(AND($N118=1,AI$9&lt;=$B$9),LOOKUP(AI$9,$A$12:$A$111,$B$12:$B$111),IF(AND($I118=-1,AJ$9=$Q117),"",IF($I118=-1,AJ117,IF(AND($I118=1,AH$9=$Q117),$K118,IF($I118=1,AI117,""))))))))</f>
        <v/>
      </c>
      <c r="AJ118" t="str">
        <f ca="1">IF($E117="","",IF($G118="",AJ117,IF(AND($N118=1,AJ$9&gt;$B$9),"",IF(AND($N118=1,AJ$9&lt;=$B$9),LOOKUP(AJ$9,$A$12:$A$111,$B$12:$B$111),IF(AND($I118=-1,AK$9=$Q117),"",IF($I118=-1,AK117,IF(AND($I118=1,AI$9=$Q117),$K118,IF($I118=1,AJ117,""))))))))</f>
        <v/>
      </c>
      <c r="AK118" t="str">
        <f ca="1">IF($E117="","",IF($G118="",AK117,IF(AND($N118=1,AK$9&gt;$B$9),"",IF(AND($N118=1,AK$9&lt;=$B$9),LOOKUP(AK$9,$A$12:$A$111,$B$12:$B$111),IF(AND($I118=-1,AL$9=$Q117),"",IF($I118=-1,AL117,IF(AND($I118=1,AJ$9=$Q117),$K118,IF($I118=1,AK117,""))))))))</f>
        <v/>
      </c>
      <c r="AL118" t="str">
        <f ca="1">IF($E117="","",IF($G118="",AL117,IF(AND($N118=1,AL$9&gt;$B$9),"",IF(AND($N118=1,AL$9&lt;=$B$9),LOOKUP(AL$9,$A$12:$A$111,$B$12:$B$111),IF(AND($I118=-1,AM$9=$Q117),"",IF($I118=-1,AM117,IF(AND($I118=1,AK$9=$Q117),$K118,IF($I118=1,AL117,""))))))))</f>
        <v/>
      </c>
      <c r="AM118" t="str">
        <f ca="1">IF($E117="","",IF($G118="",AM117,IF(AND($N118=1,AM$9&gt;$B$9),"",IF(AND($N118=1,AM$9&lt;=$B$9),LOOKUP(AM$9,$A$12:$A$111,$B$12:$B$111),IF(AND($I118=-1,AN$9=$Q117),"",IF($I118=-1,AN117,IF(AND($I118=1,AL$9=$Q117),$K118,IF($I118=1,AM117,""))))))))</f>
        <v/>
      </c>
      <c r="AN118" t="str">
        <f ca="1">IF($E117="","",IF($G118="",AN117,IF(AND($N118=1,AN$9&gt;$B$9),"",IF(AND($N118=1,AN$9&lt;=$B$9),LOOKUP(AN$9,$A$12:$A$111,$B$12:$B$111),IF(AND($I118=-1,AO$9=$Q117),"",IF($I118=-1,AO117,IF(AND($I118=1,AM$9=$Q117),$K118,IF($I118=1,AN117,""))))))))</f>
        <v/>
      </c>
      <c r="AO118" t="str">
        <f ca="1">IF($E117="","",IF($G118="",AO117,IF(AND($N118=1,AO$9&gt;$B$9),"",IF(AND($N118=1,AO$9&lt;=$B$9),LOOKUP(AO$9,$A$12:$A$111,$B$12:$B$111),IF(AND($I118=-1,AP$9=$Q117),"",IF($I118=-1,AP117,IF(AND($I118=1,AN$9=$Q117),$K118,IF($I118=1,AO117,""))))))))</f>
        <v/>
      </c>
      <c r="AP118" t="str">
        <f ca="1">IF($E117="","",IF($G118="",AP117,IF(AND($N118=1,AP$9&gt;$B$9),"",IF(AND($N118=1,AP$9&lt;=$B$9),LOOKUP(AP$9,$A$12:$A$111,$B$12:$B$111),IF(AND($I118=-1,AQ$9=$Q117),"",IF($I118=-1,AQ117,IF(AND($I118=1,AO$9=$Q117),$K118,IF($I118=1,AP117,""))))))))</f>
        <v/>
      </c>
      <c r="AQ118" t="str">
        <f ca="1">IF($E117="","",IF($G118="",AQ117,IF(AND($N118=1,AQ$9&gt;$B$9),"",IF(AND($N118=1,AQ$9&lt;=$B$9),LOOKUP(AQ$9,$A$12:$A$111,$B$12:$B$111),IF(AND($I118=-1,AR$9=$Q117),"",IF($I118=-1,AR117,IF(AND($I118=1,AP$9=$Q117),$K118,IF($I118=1,AQ117,""))))))))</f>
        <v/>
      </c>
      <c r="AR118" t="str">
        <f ca="1">IF($E117="","",IF($G118="",AR117,IF(AND($N118=1,AR$9&gt;$B$9),"",IF(AND($N118=1,AR$9&lt;=$B$9),LOOKUP(AR$9,$A$12:$A$111,$B$12:$B$111),IF(AND($I118=-1,AS$9=$Q117),"",IF($I118=-1,AS117,IF(AND($I118=1,AQ$9=$Q117),$K118,IF($I118=1,AR117,""))))))))</f>
        <v/>
      </c>
      <c r="AS118" t="str">
        <f ca="1">IF($E117="","",IF($G118="",AS117,IF(AND($N118=1,AS$9&gt;$B$9),"",IF(AND($N118=1,AS$9&lt;=$B$9),LOOKUP(AS$9,$A$12:$A$111,$B$12:$B$111),IF(AND($I118=-1,AT$9=$Q117),"",IF($I118=-1,AT117,IF(AND($I118=1,AR$9=$Q117),$K118,IF($I118=1,AS117,""))))))))</f>
        <v/>
      </c>
      <c r="AT118" t="str">
        <f ca="1">IF($E117="","",IF($G118="",AT117,IF(AND($N118=1,AT$9&gt;$B$9),"",IF(AND($N118=1,AT$9&lt;=$B$9),LOOKUP(AT$9,$A$12:$A$111,$B$12:$B$111),IF(AND($I118=-1,AU$9=$Q117),"",IF($I118=-1,AU117,IF(AND($I118=1,AS$9=$Q117),$K118,IF($I118=1,AT117,""))))))))</f>
        <v/>
      </c>
      <c r="AU118" t="str">
        <f ca="1">IF($E117="","",IF($G118="",AU117,IF(AND($N118=1,AU$9&gt;$B$9),"",IF(AND($N118=1,AU$9&lt;=$B$9),LOOKUP(AU$9,$A$12:$A$111,$B$12:$B$111),IF(AND($I118=-1,AV$9=$Q117),"",IF($I118=-1,AV117,IF(AND($I118=1,AT$9=$Q117),$K118,IF($I118=1,AU117,""))))))))</f>
        <v/>
      </c>
      <c r="AV118" t="str">
        <f ca="1">IF($E117="","",IF($G118="",AV117,IF(AND($N118=1,AV$9&gt;$B$9),"",IF(AND($N118=1,AV$9&lt;=$B$9),LOOKUP(AV$9,$A$12:$A$111,$B$12:$B$111),IF(AND($I118=-1,AW$9=$Q117),"",IF($I118=-1,AW117,IF(AND($I118=1,AU$9=$Q117),$K118,IF($I118=1,AV117,""))))))))</f>
        <v/>
      </c>
      <c r="AW118" t="str">
        <f ca="1">IF($E117="","",IF($G118="",AW117,IF(AND($N118=1,AW$9&gt;$B$9),"",IF(AND($N118=1,AW$9&lt;=$B$9),LOOKUP(AW$9,$A$12:$A$111,$B$12:$B$111),IF(AND($I118=-1,AX$9=$Q117),"",IF($I118=-1,AX117,IF(AND($I118=1,AV$9=$Q117),$K118,IF($I118=1,AW117,""))))))))</f>
        <v/>
      </c>
      <c r="AX118" t="str">
        <f ca="1">IF($E117="","",IF($G118="",AX117,IF(AND($N118=1,AX$9&gt;$B$9),"",IF(AND($N118=1,AX$9&lt;=$B$9),LOOKUP(AX$9,$A$12:$A$111,$B$12:$B$111),IF(AND($I118=-1,AY$9=$Q117),"",IF($I118=-1,AY117,IF(AND($I118=1,AW$9=$Q117),$K118,IF($I118=1,AX117,""))))))))</f>
        <v/>
      </c>
      <c r="AY118" t="str">
        <f ca="1">IF($E117="","",IF($G118="",AY117,IF(AND($N118=1,AY$9&gt;$B$9),"",IF(AND($N118=1,AY$9&lt;=$B$9),LOOKUP(AY$9,$A$12:$A$111,$B$12:$B$111),IF(AND($I118=-1,AZ$9=$Q117),"",IF($I118=-1,AZ117,IF(AND($I118=1,AX$9=$Q117),$K118,IF($I118=1,AY117,""))))))))</f>
        <v/>
      </c>
      <c r="AZ118" t="str">
        <f ca="1">IF($E117="","",IF($G118="",AZ117,IF(AND($N118=1,AZ$9&gt;$B$9),"",IF(AND($N118=1,AZ$9&lt;=$B$9),LOOKUP(AZ$9,$A$12:$A$111,$B$12:$B$111),IF(AND($I118=-1,BA$9=$Q117),"",IF($I118=-1,BA117,IF(AND($I118=1,AY$9=$Q117),$K118,IF($I118=1,AZ117,""))))))))</f>
        <v/>
      </c>
      <c r="BA118" t="str">
        <f ca="1">IF($E117="","",IF($G118="",BA117,IF(AND($N118=1,BA$9&gt;$B$9),"",IF(AND($N118=1,BA$9&lt;=$B$9),LOOKUP(BA$9,$A$12:$A$111,$B$12:$B$111),IF(AND($I118=-1,BB$9=$Q117),"",IF($I118=-1,BB117,IF(AND($I118=1,AZ$9=$Q117),$K118,IF($I118=1,BA117,""))))))))</f>
        <v/>
      </c>
      <c r="BB118" t="str">
        <f ca="1">IF($E117="","",IF($G118="",BB117,IF(AND($N118=1,BB$9&gt;$B$9),"",IF(AND($N118=1,BB$9&lt;=$B$9),LOOKUP(BB$9,$A$12:$A$111,$B$12:$B$111),IF(AND($I118=-1,BC$9=$Q117),"",IF($I118=-1,BC117,IF(AND($I118=1,BA$9=$Q117),$K118,IF($I118=1,BB117,""))))))))</f>
        <v/>
      </c>
      <c r="BC118" t="str">
        <f ca="1">IF($E117="","",IF($G118="",BC117,IF(AND($N118=1,BC$9&gt;$B$9),"",IF(AND($N118=1,BC$9&lt;=$B$9),LOOKUP(BC$9,$A$12:$A$111,$B$12:$B$111),IF(AND($I118=-1,BD$9=$Q117),"",IF($I118=-1,BD117,IF(AND($I118=1,BB$9=$Q117),$K118,IF($I118=1,BC117,""))))))))</f>
        <v/>
      </c>
      <c r="BD118" t="str">
        <f ca="1">IF($E117="","",IF($G118="",BD117,IF(AND($N118=1,BD$9&gt;$B$9),"",IF(AND($N118=1,BD$9&lt;=$B$9),LOOKUP(BD$9,$A$12:$A$111,$B$12:$B$111),IF(AND($I118=-1,BE$9=$Q117),"",IF($I118=-1,BE117,IF(AND($I118=1,BC$9=$Q117),$K118,IF($I118=1,BD117,""))))))))</f>
        <v/>
      </c>
      <c r="BE118" t="str">
        <f ca="1">IF($E117="","",IF($G118="",BE117,IF(AND($N118=1,BE$9&gt;$B$9),"",IF(AND($N118=1,BE$9&lt;=$B$9),LOOKUP(BE$9,$A$12:$A$111,$B$12:$B$111),IF(AND($I118=-1,BF$9=$Q117),"",IF($I118=-1,BF117,IF(AND($I118=1,BD$9=$Q117),$K118,IF($I118=1,BE117,""))))))))</f>
        <v/>
      </c>
      <c r="BF118" t="str">
        <f ca="1">IF($E117="","",IF($G118="",BF117,IF(AND($N118=1,BF$9&gt;$B$9),"",IF(AND($N118=1,BF$9&lt;=$B$9),LOOKUP(BF$9,$A$12:$A$111,$B$12:$B$111),IF(AND($I118=-1,BG$9=$Q117),"",IF($I118=-1,BG117,IF(AND($I118=1,BE$9=$Q117),$K118,IF($I118=1,BF117,""))))))))</f>
        <v/>
      </c>
      <c r="BG118" t="str">
        <f ca="1">IF($E117="","",IF($G118="",BG117,IF(AND($N118=1,BG$9&gt;$B$9),"",IF(AND($N118=1,BG$9&lt;=$B$9),LOOKUP(BG$9,$A$12:$A$111,$B$12:$B$111),IF(AND($I118=-1,BH$9=$Q117),"",IF($I118=-1,BH117,IF(AND($I118=1,BF$9=$Q117),$K118,IF($I118=1,BG117,""))))))))</f>
        <v/>
      </c>
      <c r="BH118" t="str">
        <f ca="1">IF($E117="","",IF($G118="",BH117,IF(AND($N118=1,BH$9&gt;$B$9),"",IF(AND($N118=1,BH$9&lt;=$B$9),LOOKUP(BH$9,$A$12:$A$111,$B$12:$B$111),IF(AND($I118=-1,BI$9=$Q117),"",IF($I118=-1,BI117,IF(AND($I118=1,BG$9=$Q117),$K118,IF($I118=1,BH117,""))))))))</f>
        <v/>
      </c>
      <c r="BI118" t="str">
        <f ca="1">IF($E117="","",IF($G118="",BI117,IF(AND($N118=1,BI$9&gt;$B$9),"",IF(AND($N118=1,BI$9&lt;=$B$9),LOOKUP(BI$9,$A$12:$A$111,$B$12:$B$111),IF(AND($I118=-1,BJ$9=$Q117),"",IF($I118=-1,BJ117,IF(AND($I118=1,BH$9=$Q117),$K118,IF($I118=1,BI117,""))))))))</f>
        <v/>
      </c>
      <c r="BJ118" t="str">
        <f ca="1">IF($E117="","",IF($G118="",BJ117,IF(AND($N118=1,BJ$9&gt;$B$9),"",IF(AND($N118=1,BJ$9&lt;=$B$9),LOOKUP(BJ$9,$A$12:$A$111,$B$12:$B$111),IF(AND($I118=-1,BK$9=$Q117),"",IF($I118=-1,BK117,IF(AND($I118=1,BI$9=$Q117),$K118,IF($I118=1,BJ117,""))))))))</f>
        <v/>
      </c>
      <c r="BK118" t="str">
        <f ca="1">IF($E117="","",IF($G118="",BK117,IF(AND($N118=1,BK$9&gt;$B$9),"",IF(AND($N118=1,BK$9&lt;=$B$9),LOOKUP(BK$9,$A$12:$A$111,$B$12:$B$111),IF(AND($I118=-1,BL$9=$Q117),"",IF($I118=-1,BL117,IF(AND($I118=1,BJ$9=$Q117),$K118,IF($I118=1,BK117,""))))))))</f>
        <v/>
      </c>
      <c r="BL118" t="str">
        <f ca="1">IF($E117="","",IF($G118="",BL117,IF(AND($N118=1,BL$9&gt;$B$9),"",IF(AND($N118=1,BL$9&lt;=$B$9),LOOKUP(BL$9,$A$12:$A$111,$B$12:$B$111),IF(AND($I118=-1,BM$9=$Q117),"",IF($I118=-1,BM117,IF(AND($I118=1,BK$9=$Q117),$K118,IF($I118=1,BL117,""))))))))</f>
        <v/>
      </c>
      <c r="BM118" t="str">
        <f ca="1">IF($E117="","",IF($G118="",BM117,IF(AND($N118=1,BM$9&gt;$B$9),"",IF(AND($N118=1,BM$9&lt;=$B$9),LOOKUP(BM$9,$A$12:$A$111,$B$12:$B$111),IF(AND($I118=-1,BN$9=$Q117),"",IF($I118=-1,BN117,IF(AND($I118=1,BL$9=$Q117),$K118,IF($I118=1,BM117,""))))))))</f>
        <v/>
      </c>
      <c r="BN118">
        <f ca="1">IF($E117="","",IF($G118="",BN117,IF(AND($N118=1,BN$9&gt;$B$9),"",IF(AND($N118=1,BN$9&lt;=$B$9),LOOKUP(BN$9,$A$12:$A$111,$B$12:$B$111),IF(AND($I118=-1,BO$9=$Q117),"",IF($I118=-1,BO117,IF(AND($I118=1,BM$9=$Q117),$K118,IF($I118=1,BN117,""))))))))</f>
        <v>0</v>
      </c>
      <c r="BO118">
        <f ca="1">IF($E117="","",IF($G118="",BO117,IF(AND($N118=1,BO$9&gt;$B$9),"",IF(AND($N118=1,BO$9&lt;=$B$9),LOOKUP(BO$9,$A$12:$A$111,$B$12:$B$111),IF(AND($I118=-1,BP$9=$Q117),"",IF($I118=-1,BP117,IF(AND($I118=1,BN$9=$Q117),$K118,IF($I118=1,BO117,""))))))))</f>
        <v>0</v>
      </c>
    </row>
    <row r="119" spans="4:67" x14ac:dyDescent="0.25">
      <c r="D119" s="4">
        <v>109</v>
      </c>
      <c r="E119" s="1">
        <f t="shared" ca="1" si="7"/>
        <v>1</v>
      </c>
      <c r="G119" t="str">
        <f ca="1">IF(E118="","",IF($B$3=Refs!$B$17,RevLab!F119,IF(AND(B$3="Last",H118="Zero"),G118,IF(B$3="Last",H118,IF(B$3="2nd last","",IF(AND(B$3="Opposite",H118="Zero"),G118,IF(AND(B$3="Opposite",H118="Red"),"Black",IF(AND(B$3="Opposite",H118="Black"),"Red",IF(AND(B$3="Opposite",H118="Odd"),"Even",IF(AND(B$3="Opposite",H118="Even"),"Odd",IF(AND(B$3="Opposite",H118="High"),"Low",IF(AND(B$3="Opposite",H118="Low"),"High",IF(COUNTIF(Refs!$E$5:$I$6,B$3)=1,RevLab!B$3,"")))))))))))))</f>
        <v>Low</v>
      </c>
      <c r="H119" t="str">
        <f ca="1">IF(E119="","",IF(B$2="Red/Black",LOOKUP(E119,Refs!D:D,Refs!F:F),IF(B$2="High/Low",LOOKUP(E119,Refs!D:D,Refs!H:H),IF(B$2="Odd/Even",LOOKUP(E119,Refs!D:D,Refs!J:J),""))))</f>
        <v>Low</v>
      </c>
      <c r="I119">
        <f t="shared" ca="1" si="8"/>
        <v>1</v>
      </c>
      <c r="J119">
        <f ca="1">IF(E118="","",IF(G119="","",IF(AND(Q118&gt;1,O118+P118&gt;=$B$4),$B$4,IF(Q118=1,O118,O118+P118))))</f>
        <v>10</v>
      </c>
      <c r="K119">
        <f t="shared" ca="1" si="9"/>
        <v>10</v>
      </c>
      <c r="L119">
        <f t="shared" ca="1" si="10"/>
        <v>-121</v>
      </c>
      <c r="M119">
        <f t="shared" ca="1" si="11"/>
        <v>14</v>
      </c>
      <c r="N119">
        <f ca="1">IF(E118="","",IF(OR(AND($A$6="Yes",$M119&gt;$M118),AND($A$8="Yes",$O118+$P118&gt;=$B$4),AND($Q118&lt;=2,$I119=-1)),1,0))</f>
        <v>0</v>
      </c>
      <c r="O119">
        <f ca="1">IF(E119="","",R119)</f>
        <v>3</v>
      </c>
      <c r="P119">
        <f ca="1">IF(E119="","",MAX(R119:DM119))</f>
        <v>10</v>
      </c>
      <c r="Q119" s="2">
        <f ca="1">IF(E119="","",COUNTIF(R119:DM119,"&gt;0"))</f>
        <v>4</v>
      </c>
      <c r="R119" s="4">
        <f ca="1">IF(E118="","",IF($G119="",R118,IF($N119=1,LOOKUP(R$9,$A$12:$A$111,$B$12:$B$111),IF(AND($I119=-1,S$9=$Q118),"",IF($I119=-1,S118,IF($I119=1,R118))))))</f>
        <v>3</v>
      </c>
      <c r="S119">
        <f ca="1">IF($E118="","",IF($G119="",S118,IF(AND($N119=1,S$9&gt;$B$9),"",IF(AND($N119=1,S$9&lt;=$B$9),LOOKUP(S$9,$A$12:$A$111,$B$12:$B$111),IF(AND($I119=-1,T$9=$Q118),"",IF($I119=-1,T118,IF(AND($I119=1,R$9=$Q118),$K119,IF($I119=1,S118,""))))))))</f>
        <v>5</v>
      </c>
      <c r="T119">
        <f ca="1">IF($E118="","",IF($G119="",T118,IF(AND($N119=1,T$9&gt;$B$9),"",IF(AND($N119=1,T$9&lt;=$B$9),LOOKUP(T$9,$A$12:$A$111,$B$12:$B$111),IF(AND($I119=-1,U$9=$Q118),"",IF($I119=-1,U118,IF(AND($I119=1,S$9=$Q118),$K119,IF($I119=1,T118,""))))))))</f>
        <v>7</v>
      </c>
      <c r="U119">
        <f ca="1">IF($E118="","",IF($G119="",U118,IF(AND($N119=1,U$9&gt;$B$9),"",IF(AND($N119=1,U$9&lt;=$B$9),LOOKUP(U$9,$A$12:$A$111,$B$12:$B$111),IF(AND($I119=-1,V$9=$Q118),"",IF($I119=-1,V118,IF(AND($I119=1,T$9=$Q118),$K119,IF($I119=1,U118,""))))))))</f>
        <v>10</v>
      </c>
      <c r="V119" t="str">
        <f ca="1">IF($E118="","",IF($G119="",V118,IF(AND($N119=1,V$9&gt;$B$9),"",IF(AND($N119=1,V$9&lt;=$B$9),LOOKUP(V$9,$A$12:$A$111,$B$12:$B$111),IF(AND($I119=-1,W$9=$Q118),"",IF($I119=-1,W118,IF(AND($I119=1,U$9=$Q118),$K119,IF($I119=1,V118,""))))))))</f>
        <v/>
      </c>
      <c r="W119" t="str">
        <f ca="1">IF($E118="","",IF($G119="",W118,IF(AND($N119=1,W$9&gt;$B$9),"",IF(AND($N119=1,W$9&lt;=$B$9),LOOKUP(W$9,$A$12:$A$111,$B$12:$B$111),IF(AND($I119=-1,X$9=$Q118),"",IF($I119=-1,X118,IF(AND($I119=1,V$9=$Q118),$K119,IF($I119=1,W118,""))))))))</f>
        <v/>
      </c>
      <c r="X119" t="str">
        <f ca="1">IF($E118="","",IF($G119="",X118,IF(AND($N119=1,X$9&gt;$B$9),"",IF(AND($N119=1,X$9&lt;=$B$9),LOOKUP(X$9,$A$12:$A$111,$B$12:$B$111),IF(AND($I119=-1,Y$9=$Q118),"",IF($I119=-1,Y118,IF(AND($I119=1,W$9=$Q118),$K119,IF($I119=1,X118,""))))))))</f>
        <v/>
      </c>
      <c r="Y119" t="str">
        <f ca="1">IF($E118="","",IF($G119="",Y118,IF(AND($N119=1,Y$9&gt;$B$9),"",IF(AND($N119=1,Y$9&lt;=$B$9),LOOKUP(Y$9,$A$12:$A$111,$B$12:$B$111),IF(AND($I119=-1,Z$9=$Q118),"",IF($I119=-1,Z118,IF(AND($I119=1,X$9=$Q118),$K119,IF($I119=1,Y118,""))))))))</f>
        <v/>
      </c>
      <c r="Z119" t="str">
        <f ca="1">IF($E118="","",IF($G119="",Z118,IF(AND($N119=1,Z$9&gt;$B$9),"",IF(AND($N119=1,Z$9&lt;=$B$9),LOOKUP(Z$9,$A$12:$A$111,$B$12:$B$111),IF(AND($I119=-1,AA$9=$Q118),"",IF($I119=-1,AA118,IF(AND($I119=1,Y$9=$Q118),$K119,IF($I119=1,Z118,""))))))))</f>
        <v/>
      </c>
      <c r="AA119" t="str">
        <f ca="1">IF($E118="","",IF($G119="",AA118,IF(AND($N119=1,AA$9&gt;$B$9),"",IF(AND($N119=1,AA$9&lt;=$B$9),LOOKUP(AA$9,$A$12:$A$111,$B$12:$B$111),IF(AND($I119=-1,AB$9=$Q118),"",IF($I119=-1,AB118,IF(AND($I119=1,Z$9=$Q118),$K119,IF($I119=1,AA118,""))))))))</f>
        <v/>
      </c>
      <c r="AB119" t="str">
        <f ca="1">IF($E118="","",IF($G119="",AB118,IF(AND($N119=1,AB$9&gt;$B$9),"",IF(AND($N119=1,AB$9&lt;=$B$9),LOOKUP(AB$9,$A$12:$A$111,$B$12:$B$111),IF(AND($I119=-1,AC$9=$Q118),"",IF($I119=-1,AC118,IF(AND($I119=1,AA$9=$Q118),$K119,IF($I119=1,AB118,""))))))))</f>
        <v/>
      </c>
      <c r="AC119" t="str">
        <f ca="1">IF($E118="","",IF($G119="",AC118,IF(AND($N119=1,AC$9&gt;$B$9),"",IF(AND($N119=1,AC$9&lt;=$B$9),LOOKUP(AC$9,$A$12:$A$111,$B$12:$B$111),IF(AND($I119=-1,AD$9=$Q118),"",IF($I119=-1,AD118,IF(AND($I119=1,AB$9=$Q118),$K119,IF($I119=1,AC118,""))))))))</f>
        <v/>
      </c>
      <c r="AD119" t="str">
        <f ca="1">IF($E118="","",IF($G119="",AD118,IF(AND($N119=1,AD$9&gt;$B$9),"",IF(AND($N119=1,AD$9&lt;=$B$9),LOOKUP(AD$9,$A$12:$A$111,$B$12:$B$111),IF(AND($I119=-1,AE$9=$Q118),"",IF($I119=-1,AE118,IF(AND($I119=1,AC$9=$Q118),$K119,IF($I119=1,AD118,""))))))))</f>
        <v/>
      </c>
      <c r="AE119" t="str">
        <f ca="1">IF($E118="","",IF($G119="",AE118,IF(AND($N119=1,AE$9&gt;$B$9),"",IF(AND($N119=1,AE$9&lt;=$B$9),LOOKUP(AE$9,$A$12:$A$111,$B$12:$B$111),IF(AND($I119=-1,AF$9=$Q118),"",IF($I119=-1,AF118,IF(AND($I119=1,AD$9=$Q118),$K119,IF($I119=1,AE118,""))))))))</f>
        <v/>
      </c>
      <c r="AF119" t="str">
        <f ca="1">IF($E118="","",IF($G119="",AF118,IF(AND($N119=1,AF$9&gt;$B$9),"",IF(AND($N119=1,AF$9&lt;=$B$9),LOOKUP(AF$9,$A$12:$A$111,$B$12:$B$111),IF(AND($I119=-1,AG$9=$Q118),"",IF($I119=-1,AG118,IF(AND($I119=1,AE$9=$Q118),$K119,IF($I119=1,AF118,""))))))))</f>
        <v/>
      </c>
      <c r="AG119" t="str">
        <f ca="1">IF($E118="","",IF($G119="",AG118,IF(AND($N119=1,AG$9&gt;$B$9),"",IF(AND($N119=1,AG$9&lt;=$B$9),LOOKUP(AG$9,$A$12:$A$111,$B$12:$B$111),IF(AND($I119=-1,AH$9=$Q118),"",IF($I119=-1,AH118,IF(AND($I119=1,AF$9=$Q118),$K119,IF($I119=1,AG118,""))))))))</f>
        <v/>
      </c>
      <c r="AH119" t="str">
        <f ca="1">IF($E118="","",IF($G119="",AH118,IF(AND($N119=1,AH$9&gt;$B$9),"",IF(AND($N119=1,AH$9&lt;=$B$9),LOOKUP(AH$9,$A$12:$A$111,$B$12:$B$111),IF(AND($I119=-1,AI$9=$Q118),"",IF($I119=-1,AI118,IF(AND($I119=1,AG$9=$Q118),$K119,IF($I119=1,AH118,""))))))))</f>
        <v/>
      </c>
      <c r="AI119" t="str">
        <f ca="1">IF($E118="","",IF($G119="",AI118,IF(AND($N119=1,AI$9&gt;$B$9),"",IF(AND($N119=1,AI$9&lt;=$B$9),LOOKUP(AI$9,$A$12:$A$111,$B$12:$B$111),IF(AND($I119=-1,AJ$9=$Q118),"",IF($I119=-1,AJ118,IF(AND($I119=1,AH$9=$Q118),$K119,IF($I119=1,AI118,""))))))))</f>
        <v/>
      </c>
      <c r="AJ119" t="str">
        <f ca="1">IF($E118="","",IF($G119="",AJ118,IF(AND($N119=1,AJ$9&gt;$B$9),"",IF(AND($N119=1,AJ$9&lt;=$B$9),LOOKUP(AJ$9,$A$12:$A$111,$B$12:$B$111),IF(AND($I119=-1,AK$9=$Q118),"",IF($I119=-1,AK118,IF(AND($I119=1,AI$9=$Q118),$K119,IF($I119=1,AJ118,""))))))))</f>
        <v/>
      </c>
      <c r="AK119" t="str">
        <f ca="1">IF($E118="","",IF($G119="",AK118,IF(AND($N119=1,AK$9&gt;$B$9),"",IF(AND($N119=1,AK$9&lt;=$B$9),LOOKUP(AK$9,$A$12:$A$111,$B$12:$B$111),IF(AND($I119=-1,AL$9=$Q118),"",IF($I119=-1,AL118,IF(AND($I119=1,AJ$9=$Q118),$K119,IF($I119=1,AK118,""))))))))</f>
        <v/>
      </c>
      <c r="AL119" t="str">
        <f ca="1">IF($E118="","",IF($G119="",AL118,IF(AND($N119=1,AL$9&gt;$B$9),"",IF(AND($N119=1,AL$9&lt;=$B$9),LOOKUP(AL$9,$A$12:$A$111,$B$12:$B$111),IF(AND($I119=-1,AM$9=$Q118),"",IF($I119=-1,AM118,IF(AND($I119=1,AK$9=$Q118),$K119,IF($I119=1,AL118,""))))))))</f>
        <v/>
      </c>
      <c r="AM119" t="str">
        <f ca="1">IF($E118="","",IF($G119="",AM118,IF(AND($N119=1,AM$9&gt;$B$9),"",IF(AND($N119=1,AM$9&lt;=$B$9),LOOKUP(AM$9,$A$12:$A$111,$B$12:$B$111),IF(AND($I119=-1,AN$9=$Q118),"",IF($I119=-1,AN118,IF(AND($I119=1,AL$9=$Q118),$K119,IF($I119=1,AM118,""))))))))</f>
        <v/>
      </c>
      <c r="AN119" t="str">
        <f ca="1">IF($E118="","",IF($G119="",AN118,IF(AND($N119=1,AN$9&gt;$B$9),"",IF(AND($N119=1,AN$9&lt;=$B$9),LOOKUP(AN$9,$A$12:$A$111,$B$12:$B$111),IF(AND($I119=-1,AO$9=$Q118),"",IF($I119=-1,AO118,IF(AND($I119=1,AM$9=$Q118),$K119,IF($I119=1,AN118,""))))))))</f>
        <v/>
      </c>
      <c r="AO119" t="str">
        <f ca="1">IF($E118="","",IF($G119="",AO118,IF(AND($N119=1,AO$9&gt;$B$9),"",IF(AND($N119=1,AO$9&lt;=$B$9),LOOKUP(AO$9,$A$12:$A$111,$B$12:$B$111),IF(AND($I119=-1,AP$9=$Q118),"",IF($I119=-1,AP118,IF(AND($I119=1,AN$9=$Q118),$K119,IF($I119=1,AO118,""))))))))</f>
        <v/>
      </c>
      <c r="AP119" t="str">
        <f ca="1">IF($E118="","",IF($G119="",AP118,IF(AND($N119=1,AP$9&gt;$B$9),"",IF(AND($N119=1,AP$9&lt;=$B$9),LOOKUP(AP$9,$A$12:$A$111,$B$12:$B$111),IF(AND($I119=-1,AQ$9=$Q118),"",IF($I119=-1,AQ118,IF(AND($I119=1,AO$9=$Q118),$K119,IF($I119=1,AP118,""))))))))</f>
        <v/>
      </c>
      <c r="AQ119" t="str">
        <f ca="1">IF($E118="","",IF($G119="",AQ118,IF(AND($N119=1,AQ$9&gt;$B$9),"",IF(AND($N119=1,AQ$9&lt;=$B$9),LOOKUP(AQ$9,$A$12:$A$111,$B$12:$B$111),IF(AND($I119=-1,AR$9=$Q118),"",IF($I119=-1,AR118,IF(AND($I119=1,AP$9=$Q118),$K119,IF($I119=1,AQ118,""))))))))</f>
        <v/>
      </c>
      <c r="AR119" t="str">
        <f ca="1">IF($E118="","",IF($G119="",AR118,IF(AND($N119=1,AR$9&gt;$B$9),"",IF(AND($N119=1,AR$9&lt;=$B$9),LOOKUP(AR$9,$A$12:$A$111,$B$12:$B$111),IF(AND($I119=-1,AS$9=$Q118),"",IF($I119=-1,AS118,IF(AND($I119=1,AQ$9=$Q118),$K119,IF($I119=1,AR118,""))))))))</f>
        <v/>
      </c>
      <c r="AS119" t="str">
        <f ca="1">IF($E118="","",IF($G119="",AS118,IF(AND($N119=1,AS$9&gt;$B$9),"",IF(AND($N119=1,AS$9&lt;=$B$9),LOOKUP(AS$9,$A$12:$A$111,$B$12:$B$111),IF(AND($I119=-1,AT$9=$Q118),"",IF($I119=-1,AT118,IF(AND($I119=1,AR$9=$Q118),$K119,IF($I119=1,AS118,""))))))))</f>
        <v/>
      </c>
      <c r="AT119" t="str">
        <f ca="1">IF($E118="","",IF($G119="",AT118,IF(AND($N119=1,AT$9&gt;$B$9),"",IF(AND($N119=1,AT$9&lt;=$B$9),LOOKUP(AT$9,$A$12:$A$111,$B$12:$B$111),IF(AND($I119=-1,AU$9=$Q118),"",IF($I119=-1,AU118,IF(AND($I119=1,AS$9=$Q118),$K119,IF($I119=1,AT118,""))))))))</f>
        <v/>
      </c>
      <c r="AU119" t="str">
        <f ca="1">IF($E118="","",IF($G119="",AU118,IF(AND($N119=1,AU$9&gt;$B$9),"",IF(AND($N119=1,AU$9&lt;=$B$9),LOOKUP(AU$9,$A$12:$A$111,$B$12:$B$111),IF(AND($I119=-1,AV$9=$Q118),"",IF($I119=-1,AV118,IF(AND($I119=1,AT$9=$Q118),$K119,IF($I119=1,AU118,""))))))))</f>
        <v/>
      </c>
      <c r="AV119" t="str">
        <f ca="1">IF($E118="","",IF($G119="",AV118,IF(AND($N119=1,AV$9&gt;$B$9),"",IF(AND($N119=1,AV$9&lt;=$B$9),LOOKUP(AV$9,$A$12:$A$111,$B$12:$B$111),IF(AND($I119=-1,AW$9=$Q118),"",IF($I119=-1,AW118,IF(AND($I119=1,AU$9=$Q118),$K119,IF($I119=1,AV118,""))))))))</f>
        <v/>
      </c>
      <c r="AW119" t="str">
        <f ca="1">IF($E118="","",IF($G119="",AW118,IF(AND($N119=1,AW$9&gt;$B$9),"",IF(AND($N119=1,AW$9&lt;=$B$9),LOOKUP(AW$9,$A$12:$A$111,$B$12:$B$111),IF(AND($I119=-1,AX$9=$Q118),"",IF($I119=-1,AX118,IF(AND($I119=1,AV$9=$Q118),$K119,IF($I119=1,AW118,""))))))))</f>
        <v/>
      </c>
      <c r="AX119" t="str">
        <f ca="1">IF($E118="","",IF($G119="",AX118,IF(AND($N119=1,AX$9&gt;$B$9),"",IF(AND($N119=1,AX$9&lt;=$B$9),LOOKUP(AX$9,$A$12:$A$111,$B$12:$B$111),IF(AND($I119=-1,AY$9=$Q118),"",IF($I119=-1,AY118,IF(AND($I119=1,AW$9=$Q118),$K119,IF($I119=1,AX118,""))))))))</f>
        <v/>
      </c>
      <c r="AY119" t="str">
        <f ca="1">IF($E118="","",IF($G119="",AY118,IF(AND($N119=1,AY$9&gt;$B$9),"",IF(AND($N119=1,AY$9&lt;=$B$9),LOOKUP(AY$9,$A$12:$A$111,$B$12:$B$111),IF(AND($I119=-1,AZ$9=$Q118),"",IF($I119=-1,AZ118,IF(AND($I119=1,AX$9=$Q118),$K119,IF($I119=1,AY118,""))))))))</f>
        <v/>
      </c>
      <c r="AZ119" t="str">
        <f ca="1">IF($E118="","",IF($G119="",AZ118,IF(AND($N119=1,AZ$9&gt;$B$9),"",IF(AND($N119=1,AZ$9&lt;=$B$9),LOOKUP(AZ$9,$A$12:$A$111,$B$12:$B$111),IF(AND($I119=-1,BA$9=$Q118),"",IF($I119=-1,BA118,IF(AND($I119=1,AY$9=$Q118),$K119,IF($I119=1,AZ118,""))))))))</f>
        <v/>
      </c>
      <c r="BA119" t="str">
        <f ca="1">IF($E118="","",IF($G119="",BA118,IF(AND($N119=1,BA$9&gt;$B$9),"",IF(AND($N119=1,BA$9&lt;=$B$9),LOOKUP(BA$9,$A$12:$A$111,$B$12:$B$111),IF(AND($I119=-1,BB$9=$Q118),"",IF($I119=-1,BB118,IF(AND($I119=1,AZ$9=$Q118),$K119,IF($I119=1,BA118,""))))))))</f>
        <v/>
      </c>
      <c r="BB119" t="str">
        <f ca="1">IF($E118="","",IF($G119="",BB118,IF(AND($N119=1,BB$9&gt;$B$9),"",IF(AND($N119=1,BB$9&lt;=$B$9),LOOKUP(BB$9,$A$12:$A$111,$B$12:$B$111),IF(AND($I119=-1,BC$9=$Q118),"",IF($I119=-1,BC118,IF(AND($I119=1,BA$9=$Q118),$K119,IF($I119=1,BB118,""))))))))</f>
        <v/>
      </c>
      <c r="BC119" t="str">
        <f ca="1">IF($E118="","",IF($G119="",BC118,IF(AND($N119=1,BC$9&gt;$B$9),"",IF(AND($N119=1,BC$9&lt;=$B$9),LOOKUP(BC$9,$A$12:$A$111,$B$12:$B$111),IF(AND($I119=-1,BD$9=$Q118),"",IF($I119=-1,BD118,IF(AND($I119=1,BB$9=$Q118),$K119,IF($I119=1,BC118,""))))))))</f>
        <v/>
      </c>
      <c r="BD119" t="str">
        <f ca="1">IF($E118="","",IF($G119="",BD118,IF(AND($N119=1,BD$9&gt;$B$9),"",IF(AND($N119=1,BD$9&lt;=$B$9),LOOKUP(BD$9,$A$12:$A$111,$B$12:$B$111),IF(AND($I119=-1,BE$9=$Q118),"",IF($I119=-1,BE118,IF(AND($I119=1,BC$9=$Q118),$K119,IF($I119=1,BD118,""))))))))</f>
        <v/>
      </c>
      <c r="BE119" t="str">
        <f ca="1">IF($E118="","",IF($G119="",BE118,IF(AND($N119=1,BE$9&gt;$B$9),"",IF(AND($N119=1,BE$9&lt;=$B$9),LOOKUP(BE$9,$A$12:$A$111,$B$12:$B$111),IF(AND($I119=-1,BF$9=$Q118),"",IF($I119=-1,BF118,IF(AND($I119=1,BD$9=$Q118),$K119,IF($I119=1,BE118,""))))))))</f>
        <v/>
      </c>
      <c r="BF119" t="str">
        <f ca="1">IF($E118="","",IF($G119="",BF118,IF(AND($N119=1,BF$9&gt;$B$9),"",IF(AND($N119=1,BF$9&lt;=$B$9),LOOKUP(BF$9,$A$12:$A$111,$B$12:$B$111),IF(AND($I119=-1,BG$9=$Q118),"",IF($I119=-1,BG118,IF(AND($I119=1,BE$9=$Q118),$K119,IF($I119=1,BF118,""))))))))</f>
        <v/>
      </c>
      <c r="BG119" t="str">
        <f ca="1">IF($E118="","",IF($G119="",BG118,IF(AND($N119=1,BG$9&gt;$B$9),"",IF(AND($N119=1,BG$9&lt;=$B$9),LOOKUP(BG$9,$A$12:$A$111,$B$12:$B$111),IF(AND($I119=-1,BH$9=$Q118),"",IF($I119=-1,BH118,IF(AND($I119=1,BF$9=$Q118),$K119,IF($I119=1,BG118,""))))))))</f>
        <v/>
      </c>
      <c r="BH119" t="str">
        <f ca="1">IF($E118="","",IF($G119="",BH118,IF(AND($N119=1,BH$9&gt;$B$9),"",IF(AND($N119=1,BH$9&lt;=$B$9),LOOKUP(BH$9,$A$12:$A$111,$B$12:$B$111),IF(AND($I119=-1,BI$9=$Q118),"",IF($I119=-1,BI118,IF(AND($I119=1,BG$9=$Q118),$K119,IF($I119=1,BH118,""))))))))</f>
        <v/>
      </c>
      <c r="BI119" t="str">
        <f ca="1">IF($E118="","",IF($G119="",BI118,IF(AND($N119=1,BI$9&gt;$B$9),"",IF(AND($N119=1,BI$9&lt;=$B$9),LOOKUP(BI$9,$A$12:$A$111,$B$12:$B$111),IF(AND($I119=-1,BJ$9=$Q118),"",IF($I119=-1,BJ118,IF(AND($I119=1,BH$9=$Q118),$K119,IF($I119=1,BI118,""))))))))</f>
        <v/>
      </c>
      <c r="BJ119" t="str">
        <f ca="1">IF($E118="","",IF($G119="",BJ118,IF(AND($N119=1,BJ$9&gt;$B$9),"",IF(AND($N119=1,BJ$9&lt;=$B$9),LOOKUP(BJ$9,$A$12:$A$111,$B$12:$B$111),IF(AND($I119=-1,BK$9=$Q118),"",IF($I119=-1,BK118,IF(AND($I119=1,BI$9=$Q118),$K119,IF($I119=1,BJ118,""))))))))</f>
        <v/>
      </c>
      <c r="BK119" t="str">
        <f ca="1">IF($E118="","",IF($G119="",BK118,IF(AND($N119=1,BK$9&gt;$B$9),"",IF(AND($N119=1,BK$9&lt;=$B$9),LOOKUP(BK$9,$A$12:$A$111,$B$12:$B$111),IF(AND($I119=-1,BL$9=$Q118),"",IF($I119=-1,BL118,IF(AND($I119=1,BJ$9=$Q118),$K119,IF($I119=1,BK118,""))))))))</f>
        <v/>
      </c>
      <c r="BL119" t="str">
        <f ca="1">IF($E118="","",IF($G119="",BL118,IF(AND($N119=1,BL$9&gt;$B$9),"",IF(AND($N119=1,BL$9&lt;=$B$9),LOOKUP(BL$9,$A$12:$A$111,$B$12:$B$111),IF(AND($I119=-1,BM$9=$Q118),"",IF($I119=-1,BM118,IF(AND($I119=1,BK$9=$Q118),$K119,IF($I119=1,BL118,""))))))))</f>
        <v/>
      </c>
      <c r="BM119" t="str">
        <f ca="1">IF($E118="","",IF($G119="",BM118,IF(AND($N119=1,BM$9&gt;$B$9),"",IF(AND($N119=1,BM$9&lt;=$B$9),LOOKUP(BM$9,$A$12:$A$111,$B$12:$B$111),IF(AND($I119=-1,BN$9=$Q118),"",IF($I119=-1,BN118,IF(AND($I119=1,BL$9=$Q118),$K119,IF($I119=1,BM118,""))))))))</f>
        <v/>
      </c>
      <c r="BN119">
        <f ca="1">IF($E118="","",IF($G119="",BN118,IF(AND($N119=1,BN$9&gt;$B$9),"",IF(AND($N119=1,BN$9&lt;=$B$9),LOOKUP(BN$9,$A$12:$A$111,$B$12:$B$111),IF(AND($I119=-1,BO$9=$Q118),"",IF($I119=-1,BO118,IF(AND($I119=1,BM$9=$Q118),$K119,IF($I119=1,BN118,""))))))))</f>
        <v>0</v>
      </c>
      <c r="BO119">
        <f ca="1">IF($E118="","",IF($G119="",BO118,IF(AND($N119=1,BO$9&gt;$B$9),"",IF(AND($N119=1,BO$9&lt;=$B$9),LOOKUP(BO$9,$A$12:$A$111,$B$12:$B$111),IF(AND($I119=-1,BP$9=$Q118),"",IF($I119=-1,BP118,IF(AND($I119=1,BN$9=$Q118),$K119,IF($I119=1,BO118,""))))))))</f>
        <v>0</v>
      </c>
    </row>
    <row r="120" spans="4:67" x14ac:dyDescent="0.25">
      <c r="D120" s="4">
        <v>110</v>
      </c>
      <c r="E120" s="1">
        <f t="shared" ca="1" si="7"/>
        <v>33</v>
      </c>
      <c r="G120" t="str">
        <f ca="1">IF(E119="","",IF($B$3=Refs!$B$17,RevLab!F120,IF(AND(B$3="Last",H119="Zero"),G119,IF(B$3="Last",H119,IF(B$3="2nd last","",IF(AND(B$3="Opposite",H119="Zero"),G119,IF(AND(B$3="Opposite",H119="Red"),"Black",IF(AND(B$3="Opposite",H119="Black"),"Red",IF(AND(B$3="Opposite",H119="Odd"),"Even",IF(AND(B$3="Opposite",H119="Even"),"Odd",IF(AND(B$3="Opposite",H119="High"),"Low",IF(AND(B$3="Opposite",H119="Low"),"High",IF(COUNTIF(Refs!$E$5:$I$6,B$3)=1,RevLab!B$3,"")))))))))))))</f>
        <v>Low</v>
      </c>
      <c r="H120" t="str">
        <f ca="1">IF(E120="","",IF(B$2="Red/Black",LOOKUP(E120,Refs!D:D,Refs!F:F),IF(B$2="High/Low",LOOKUP(E120,Refs!D:D,Refs!H:H),IF(B$2="Odd/Even",LOOKUP(E120,Refs!D:D,Refs!J:J),""))))</f>
        <v>High</v>
      </c>
      <c r="I120">
        <f t="shared" ca="1" si="8"/>
        <v>-1</v>
      </c>
      <c r="J120">
        <f ca="1">IF(E119="","",IF(G120="","",IF(AND(Q119&gt;1,O119+P119&gt;=$B$4),$B$4,IF(Q119=1,O119,O119+P119))))</f>
        <v>13</v>
      </c>
      <c r="K120">
        <f t="shared" ca="1" si="9"/>
        <v>-13</v>
      </c>
      <c r="L120">
        <f t="shared" ca="1" si="10"/>
        <v>-134</v>
      </c>
      <c r="M120">
        <f t="shared" ca="1" si="11"/>
        <v>14</v>
      </c>
      <c r="N120">
        <f ca="1">IF(E119="","",IF(OR(AND($A$6="Yes",$M120&gt;$M119),AND($A$8="Yes",$O119+$P119&gt;=$B$4),AND($Q119&lt;=2,$I120=-1)),1,0))</f>
        <v>0</v>
      </c>
      <c r="O120">
        <f ca="1">IF(E120="","",R120)</f>
        <v>5</v>
      </c>
      <c r="P120">
        <f ca="1">IF(E120="","",MAX(R120:DM120))</f>
        <v>7</v>
      </c>
      <c r="Q120" s="2">
        <f ca="1">IF(E120="","",COUNTIF(R120:DM120,"&gt;0"))</f>
        <v>2</v>
      </c>
      <c r="R120" s="4">
        <f ca="1">IF(E119="","",IF($G120="",R119,IF($N120=1,LOOKUP(R$9,$A$12:$A$111,$B$12:$B$111),IF(AND($I120=-1,S$9=$Q119),"",IF($I120=-1,S119,IF($I120=1,R119))))))</f>
        <v>5</v>
      </c>
      <c r="S120">
        <f ca="1">IF($E119="","",IF($G120="",S119,IF(AND($N120=1,S$9&gt;$B$9),"",IF(AND($N120=1,S$9&lt;=$B$9),LOOKUP(S$9,$A$12:$A$111,$B$12:$B$111),IF(AND($I120=-1,T$9=$Q119),"",IF($I120=-1,T119,IF(AND($I120=1,R$9=$Q119),$K120,IF($I120=1,S119,""))))))))</f>
        <v>7</v>
      </c>
      <c r="T120" t="str">
        <f ca="1">IF($E119="","",IF($G120="",T119,IF(AND($N120=1,T$9&gt;$B$9),"",IF(AND($N120=1,T$9&lt;=$B$9),LOOKUP(T$9,$A$12:$A$111,$B$12:$B$111),IF(AND($I120=-1,U$9=$Q119),"",IF($I120=-1,U119,IF(AND($I120=1,S$9=$Q119),$K120,IF($I120=1,T119,""))))))))</f>
        <v/>
      </c>
      <c r="U120" t="str">
        <f ca="1">IF($E119="","",IF($G120="",U119,IF(AND($N120=1,U$9&gt;$B$9),"",IF(AND($N120=1,U$9&lt;=$B$9),LOOKUP(U$9,$A$12:$A$111,$B$12:$B$111),IF(AND($I120=-1,V$9=$Q119),"",IF($I120=-1,V119,IF(AND($I120=1,T$9=$Q119),$K120,IF($I120=1,U119,""))))))))</f>
        <v/>
      </c>
      <c r="V120" t="str">
        <f ca="1">IF($E119="","",IF($G120="",V119,IF(AND($N120=1,V$9&gt;$B$9),"",IF(AND($N120=1,V$9&lt;=$B$9),LOOKUP(V$9,$A$12:$A$111,$B$12:$B$111),IF(AND($I120=-1,W$9=$Q119),"",IF($I120=-1,W119,IF(AND($I120=1,U$9=$Q119),$K120,IF($I120=1,V119,""))))))))</f>
        <v/>
      </c>
      <c r="W120" t="str">
        <f ca="1">IF($E119="","",IF($G120="",W119,IF(AND($N120=1,W$9&gt;$B$9),"",IF(AND($N120=1,W$9&lt;=$B$9),LOOKUP(W$9,$A$12:$A$111,$B$12:$B$111),IF(AND($I120=-1,X$9=$Q119),"",IF($I120=-1,X119,IF(AND($I120=1,V$9=$Q119),$K120,IF($I120=1,W119,""))))))))</f>
        <v/>
      </c>
      <c r="X120" t="str">
        <f ca="1">IF($E119="","",IF($G120="",X119,IF(AND($N120=1,X$9&gt;$B$9),"",IF(AND($N120=1,X$9&lt;=$B$9),LOOKUP(X$9,$A$12:$A$111,$B$12:$B$111),IF(AND($I120=-1,Y$9=$Q119),"",IF($I120=-1,Y119,IF(AND($I120=1,W$9=$Q119),$K120,IF($I120=1,X119,""))))))))</f>
        <v/>
      </c>
      <c r="Y120" t="str">
        <f ca="1">IF($E119="","",IF($G120="",Y119,IF(AND($N120=1,Y$9&gt;$B$9),"",IF(AND($N120=1,Y$9&lt;=$B$9),LOOKUP(Y$9,$A$12:$A$111,$B$12:$B$111),IF(AND($I120=-1,Z$9=$Q119),"",IF($I120=-1,Z119,IF(AND($I120=1,X$9=$Q119),$K120,IF($I120=1,Y119,""))))))))</f>
        <v/>
      </c>
      <c r="Z120" t="str">
        <f ca="1">IF($E119="","",IF($G120="",Z119,IF(AND($N120=1,Z$9&gt;$B$9),"",IF(AND($N120=1,Z$9&lt;=$B$9),LOOKUP(Z$9,$A$12:$A$111,$B$12:$B$111),IF(AND($I120=-1,AA$9=$Q119),"",IF($I120=-1,AA119,IF(AND($I120=1,Y$9=$Q119),$K120,IF($I120=1,Z119,""))))))))</f>
        <v/>
      </c>
      <c r="AA120" t="str">
        <f ca="1">IF($E119="","",IF($G120="",AA119,IF(AND($N120=1,AA$9&gt;$B$9),"",IF(AND($N120=1,AA$9&lt;=$B$9),LOOKUP(AA$9,$A$12:$A$111,$B$12:$B$111),IF(AND($I120=-1,AB$9=$Q119),"",IF($I120=-1,AB119,IF(AND($I120=1,Z$9=$Q119),$K120,IF($I120=1,AA119,""))))))))</f>
        <v/>
      </c>
      <c r="AB120" t="str">
        <f ca="1">IF($E119="","",IF($G120="",AB119,IF(AND($N120=1,AB$9&gt;$B$9),"",IF(AND($N120=1,AB$9&lt;=$B$9),LOOKUP(AB$9,$A$12:$A$111,$B$12:$B$111),IF(AND($I120=-1,AC$9=$Q119),"",IF($I120=-1,AC119,IF(AND($I120=1,AA$9=$Q119),$K120,IF($I120=1,AB119,""))))))))</f>
        <v/>
      </c>
      <c r="AC120" t="str">
        <f ca="1">IF($E119="","",IF($G120="",AC119,IF(AND($N120=1,AC$9&gt;$B$9),"",IF(AND($N120=1,AC$9&lt;=$B$9),LOOKUP(AC$9,$A$12:$A$111,$B$12:$B$111),IF(AND($I120=-1,AD$9=$Q119),"",IF($I120=-1,AD119,IF(AND($I120=1,AB$9=$Q119),$K120,IF($I120=1,AC119,""))))))))</f>
        <v/>
      </c>
      <c r="AD120" t="str">
        <f ca="1">IF($E119="","",IF($G120="",AD119,IF(AND($N120=1,AD$9&gt;$B$9),"",IF(AND($N120=1,AD$9&lt;=$B$9),LOOKUP(AD$9,$A$12:$A$111,$B$12:$B$111),IF(AND($I120=-1,AE$9=$Q119),"",IF($I120=-1,AE119,IF(AND($I120=1,AC$9=$Q119),$K120,IF($I120=1,AD119,""))))))))</f>
        <v/>
      </c>
      <c r="AE120" t="str">
        <f ca="1">IF($E119="","",IF($G120="",AE119,IF(AND($N120=1,AE$9&gt;$B$9),"",IF(AND($N120=1,AE$9&lt;=$B$9),LOOKUP(AE$9,$A$12:$A$111,$B$12:$B$111),IF(AND($I120=-1,AF$9=$Q119),"",IF($I120=-1,AF119,IF(AND($I120=1,AD$9=$Q119),$K120,IF($I120=1,AE119,""))))))))</f>
        <v/>
      </c>
      <c r="AF120" t="str">
        <f ca="1">IF($E119="","",IF($G120="",AF119,IF(AND($N120=1,AF$9&gt;$B$9),"",IF(AND($N120=1,AF$9&lt;=$B$9),LOOKUP(AF$9,$A$12:$A$111,$B$12:$B$111),IF(AND($I120=-1,AG$9=$Q119),"",IF($I120=-1,AG119,IF(AND($I120=1,AE$9=$Q119),$K120,IF($I120=1,AF119,""))))))))</f>
        <v/>
      </c>
      <c r="AG120" t="str">
        <f ca="1">IF($E119="","",IF($G120="",AG119,IF(AND($N120=1,AG$9&gt;$B$9),"",IF(AND($N120=1,AG$9&lt;=$B$9),LOOKUP(AG$9,$A$12:$A$111,$B$12:$B$111),IF(AND($I120=-1,AH$9=$Q119),"",IF($I120=-1,AH119,IF(AND($I120=1,AF$9=$Q119),$K120,IF($I120=1,AG119,""))))))))</f>
        <v/>
      </c>
      <c r="AH120" t="str">
        <f ca="1">IF($E119="","",IF($G120="",AH119,IF(AND($N120=1,AH$9&gt;$B$9),"",IF(AND($N120=1,AH$9&lt;=$B$9),LOOKUP(AH$9,$A$12:$A$111,$B$12:$B$111),IF(AND($I120=-1,AI$9=$Q119),"",IF($I120=-1,AI119,IF(AND($I120=1,AG$9=$Q119),$K120,IF($I120=1,AH119,""))))))))</f>
        <v/>
      </c>
      <c r="AI120" t="str">
        <f ca="1">IF($E119="","",IF($G120="",AI119,IF(AND($N120=1,AI$9&gt;$B$9),"",IF(AND($N120=1,AI$9&lt;=$B$9),LOOKUP(AI$9,$A$12:$A$111,$B$12:$B$111),IF(AND($I120=-1,AJ$9=$Q119),"",IF($I120=-1,AJ119,IF(AND($I120=1,AH$9=$Q119),$K120,IF($I120=1,AI119,""))))))))</f>
        <v/>
      </c>
      <c r="AJ120" t="str">
        <f ca="1">IF($E119="","",IF($G120="",AJ119,IF(AND($N120=1,AJ$9&gt;$B$9),"",IF(AND($N120=1,AJ$9&lt;=$B$9),LOOKUP(AJ$9,$A$12:$A$111,$B$12:$B$111),IF(AND($I120=-1,AK$9=$Q119),"",IF($I120=-1,AK119,IF(AND($I120=1,AI$9=$Q119),$K120,IF($I120=1,AJ119,""))))))))</f>
        <v/>
      </c>
      <c r="AK120" t="str">
        <f ca="1">IF($E119="","",IF($G120="",AK119,IF(AND($N120=1,AK$9&gt;$B$9),"",IF(AND($N120=1,AK$9&lt;=$B$9),LOOKUP(AK$9,$A$12:$A$111,$B$12:$B$111),IF(AND($I120=-1,AL$9=$Q119),"",IF($I120=-1,AL119,IF(AND($I120=1,AJ$9=$Q119),$K120,IF($I120=1,AK119,""))))))))</f>
        <v/>
      </c>
      <c r="AL120" t="str">
        <f ca="1">IF($E119="","",IF($G120="",AL119,IF(AND($N120=1,AL$9&gt;$B$9),"",IF(AND($N120=1,AL$9&lt;=$B$9),LOOKUP(AL$9,$A$12:$A$111,$B$12:$B$111),IF(AND($I120=-1,AM$9=$Q119),"",IF($I120=-1,AM119,IF(AND($I120=1,AK$9=$Q119),$K120,IF($I120=1,AL119,""))))))))</f>
        <v/>
      </c>
      <c r="AM120" t="str">
        <f ca="1">IF($E119="","",IF($G120="",AM119,IF(AND($N120=1,AM$9&gt;$B$9),"",IF(AND($N120=1,AM$9&lt;=$B$9),LOOKUP(AM$9,$A$12:$A$111,$B$12:$B$111),IF(AND($I120=-1,AN$9=$Q119),"",IF($I120=-1,AN119,IF(AND($I120=1,AL$9=$Q119),$K120,IF($I120=1,AM119,""))))))))</f>
        <v/>
      </c>
      <c r="AN120" t="str">
        <f ca="1">IF($E119="","",IF($G120="",AN119,IF(AND($N120=1,AN$9&gt;$B$9),"",IF(AND($N120=1,AN$9&lt;=$B$9),LOOKUP(AN$9,$A$12:$A$111,$B$12:$B$111),IF(AND($I120=-1,AO$9=$Q119),"",IF($I120=-1,AO119,IF(AND($I120=1,AM$9=$Q119),$K120,IF($I120=1,AN119,""))))))))</f>
        <v/>
      </c>
      <c r="AO120" t="str">
        <f ca="1">IF($E119="","",IF($G120="",AO119,IF(AND($N120=1,AO$9&gt;$B$9),"",IF(AND($N120=1,AO$9&lt;=$B$9),LOOKUP(AO$9,$A$12:$A$111,$B$12:$B$111),IF(AND($I120=-1,AP$9=$Q119),"",IF($I120=-1,AP119,IF(AND($I120=1,AN$9=$Q119),$K120,IF($I120=1,AO119,""))))))))</f>
        <v/>
      </c>
      <c r="AP120" t="str">
        <f ca="1">IF($E119="","",IF($G120="",AP119,IF(AND($N120=1,AP$9&gt;$B$9),"",IF(AND($N120=1,AP$9&lt;=$B$9),LOOKUP(AP$9,$A$12:$A$111,$B$12:$B$111),IF(AND($I120=-1,AQ$9=$Q119),"",IF($I120=-1,AQ119,IF(AND($I120=1,AO$9=$Q119),$K120,IF($I120=1,AP119,""))))))))</f>
        <v/>
      </c>
      <c r="AQ120" t="str">
        <f ca="1">IF($E119="","",IF($G120="",AQ119,IF(AND($N120=1,AQ$9&gt;$B$9),"",IF(AND($N120=1,AQ$9&lt;=$B$9),LOOKUP(AQ$9,$A$12:$A$111,$B$12:$B$111),IF(AND($I120=-1,AR$9=$Q119),"",IF($I120=-1,AR119,IF(AND($I120=1,AP$9=$Q119),$K120,IF($I120=1,AQ119,""))))))))</f>
        <v/>
      </c>
      <c r="AR120" t="str">
        <f ca="1">IF($E119="","",IF($G120="",AR119,IF(AND($N120=1,AR$9&gt;$B$9),"",IF(AND($N120=1,AR$9&lt;=$B$9),LOOKUP(AR$9,$A$12:$A$111,$B$12:$B$111),IF(AND($I120=-1,AS$9=$Q119),"",IF($I120=-1,AS119,IF(AND($I120=1,AQ$9=$Q119),$K120,IF($I120=1,AR119,""))))))))</f>
        <v/>
      </c>
      <c r="AS120" t="str">
        <f ca="1">IF($E119="","",IF($G120="",AS119,IF(AND($N120=1,AS$9&gt;$B$9),"",IF(AND($N120=1,AS$9&lt;=$B$9),LOOKUP(AS$9,$A$12:$A$111,$B$12:$B$111),IF(AND($I120=-1,AT$9=$Q119),"",IF($I120=-1,AT119,IF(AND($I120=1,AR$9=$Q119),$K120,IF($I120=1,AS119,""))))))))</f>
        <v/>
      </c>
      <c r="AT120" t="str">
        <f ca="1">IF($E119="","",IF($G120="",AT119,IF(AND($N120=1,AT$9&gt;$B$9),"",IF(AND($N120=1,AT$9&lt;=$B$9),LOOKUP(AT$9,$A$12:$A$111,$B$12:$B$111),IF(AND($I120=-1,AU$9=$Q119),"",IF($I120=-1,AU119,IF(AND($I120=1,AS$9=$Q119),$K120,IF($I120=1,AT119,""))))))))</f>
        <v/>
      </c>
      <c r="AU120" t="str">
        <f ca="1">IF($E119="","",IF($G120="",AU119,IF(AND($N120=1,AU$9&gt;$B$9),"",IF(AND($N120=1,AU$9&lt;=$B$9),LOOKUP(AU$9,$A$12:$A$111,$B$12:$B$111),IF(AND($I120=-1,AV$9=$Q119),"",IF($I120=-1,AV119,IF(AND($I120=1,AT$9=$Q119),$K120,IF($I120=1,AU119,""))))))))</f>
        <v/>
      </c>
      <c r="AV120" t="str">
        <f ca="1">IF($E119="","",IF($G120="",AV119,IF(AND($N120=1,AV$9&gt;$B$9),"",IF(AND($N120=1,AV$9&lt;=$B$9),LOOKUP(AV$9,$A$12:$A$111,$B$12:$B$111),IF(AND($I120=-1,AW$9=$Q119),"",IF($I120=-1,AW119,IF(AND($I120=1,AU$9=$Q119),$K120,IF($I120=1,AV119,""))))))))</f>
        <v/>
      </c>
      <c r="AW120" t="str">
        <f ca="1">IF($E119="","",IF($G120="",AW119,IF(AND($N120=1,AW$9&gt;$B$9),"",IF(AND($N120=1,AW$9&lt;=$B$9),LOOKUP(AW$9,$A$12:$A$111,$B$12:$B$111),IF(AND($I120=-1,AX$9=$Q119),"",IF($I120=-1,AX119,IF(AND($I120=1,AV$9=$Q119),$K120,IF($I120=1,AW119,""))))))))</f>
        <v/>
      </c>
      <c r="AX120" t="str">
        <f ca="1">IF($E119="","",IF($G120="",AX119,IF(AND($N120=1,AX$9&gt;$B$9),"",IF(AND($N120=1,AX$9&lt;=$B$9),LOOKUP(AX$9,$A$12:$A$111,$B$12:$B$111),IF(AND($I120=-1,AY$9=$Q119),"",IF($I120=-1,AY119,IF(AND($I120=1,AW$9=$Q119),$K120,IF($I120=1,AX119,""))))))))</f>
        <v/>
      </c>
      <c r="AY120" t="str">
        <f ca="1">IF($E119="","",IF($G120="",AY119,IF(AND($N120=1,AY$9&gt;$B$9),"",IF(AND($N120=1,AY$9&lt;=$B$9),LOOKUP(AY$9,$A$12:$A$111,$B$12:$B$111),IF(AND($I120=-1,AZ$9=$Q119),"",IF($I120=-1,AZ119,IF(AND($I120=1,AX$9=$Q119),$K120,IF($I120=1,AY119,""))))))))</f>
        <v/>
      </c>
      <c r="AZ120" t="str">
        <f ca="1">IF($E119="","",IF($G120="",AZ119,IF(AND($N120=1,AZ$9&gt;$B$9),"",IF(AND($N120=1,AZ$9&lt;=$B$9),LOOKUP(AZ$9,$A$12:$A$111,$B$12:$B$111),IF(AND($I120=-1,BA$9=$Q119),"",IF($I120=-1,BA119,IF(AND($I120=1,AY$9=$Q119),$K120,IF($I120=1,AZ119,""))))))))</f>
        <v/>
      </c>
      <c r="BA120" t="str">
        <f ca="1">IF($E119="","",IF($G120="",BA119,IF(AND($N120=1,BA$9&gt;$B$9),"",IF(AND($N120=1,BA$9&lt;=$B$9),LOOKUP(BA$9,$A$12:$A$111,$B$12:$B$111),IF(AND($I120=-1,BB$9=$Q119),"",IF($I120=-1,BB119,IF(AND($I120=1,AZ$9=$Q119),$K120,IF($I120=1,BA119,""))))))))</f>
        <v/>
      </c>
      <c r="BB120" t="str">
        <f ca="1">IF($E119="","",IF($G120="",BB119,IF(AND($N120=1,BB$9&gt;$B$9),"",IF(AND($N120=1,BB$9&lt;=$B$9),LOOKUP(BB$9,$A$12:$A$111,$B$12:$B$111),IF(AND($I120=-1,BC$9=$Q119),"",IF($I120=-1,BC119,IF(AND($I120=1,BA$9=$Q119),$K120,IF($I120=1,BB119,""))))))))</f>
        <v/>
      </c>
      <c r="BC120" t="str">
        <f ca="1">IF($E119="","",IF($G120="",BC119,IF(AND($N120=1,BC$9&gt;$B$9),"",IF(AND($N120=1,BC$9&lt;=$B$9),LOOKUP(BC$9,$A$12:$A$111,$B$12:$B$111),IF(AND($I120=-1,BD$9=$Q119),"",IF($I120=-1,BD119,IF(AND($I120=1,BB$9=$Q119),$K120,IF($I120=1,BC119,""))))))))</f>
        <v/>
      </c>
      <c r="BD120" t="str">
        <f ca="1">IF($E119="","",IF($G120="",BD119,IF(AND($N120=1,BD$9&gt;$B$9),"",IF(AND($N120=1,BD$9&lt;=$B$9),LOOKUP(BD$9,$A$12:$A$111,$B$12:$B$111),IF(AND($I120=-1,BE$9=$Q119),"",IF($I120=-1,BE119,IF(AND($I120=1,BC$9=$Q119),$K120,IF($I120=1,BD119,""))))))))</f>
        <v/>
      </c>
      <c r="BE120" t="str">
        <f ca="1">IF($E119="","",IF($G120="",BE119,IF(AND($N120=1,BE$9&gt;$B$9),"",IF(AND($N120=1,BE$9&lt;=$B$9),LOOKUP(BE$9,$A$12:$A$111,$B$12:$B$111),IF(AND($I120=-1,BF$9=$Q119),"",IF($I120=-1,BF119,IF(AND($I120=1,BD$9=$Q119),$K120,IF($I120=1,BE119,""))))))))</f>
        <v/>
      </c>
      <c r="BF120" t="str">
        <f ca="1">IF($E119="","",IF($G120="",BF119,IF(AND($N120=1,BF$9&gt;$B$9),"",IF(AND($N120=1,BF$9&lt;=$B$9),LOOKUP(BF$9,$A$12:$A$111,$B$12:$B$111),IF(AND($I120=-1,BG$9=$Q119),"",IF($I120=-1,BG119,IF(AND($I120=1,BE$9=$Q119),$K120,IF($I120=1,BF119,""))))))))</f>
        <v/>
      </c>
      <c r="BG120" t="str">
        <f ca="1">IF($E119="","",IF($G120="",BG119,IF(AND($N120=1,BG$9&gt;$B$9),"",IF(AND($N120=1,BG$9&lt;=$B$9),LOOKUP(BG$9,$A$12:$A$111,$B$12:$B$111),IF(AND($I120=-1,BH$9=$Q119),"",IF($I120=-1,BH119,IF(AND($I120=1,BF$9=$Q119),$K120,IF($I120=1,BG119,""))))))))</f>
        <v/>
      </c>
      <c r="BH120" t="str">
        <f ca="1">IF($E119="","",IF($G120="",BH119,IF(AND($N120=1,BH$9&gt;$B$9),"",IF(AND($N120=1,BH$9&lt;=$B$9),LOOKUP(BH$9,$A$12:$A$111,$B$12:$B$111),IF(AND($I120=-1,BI$9=$Q119),"",IF($I120=-1,BI119,IF(AND($I120=1,BG$9=$Q119),$K120,IF($I120=1,BH119,""))))))))</f>
        <v/>
      </c>
      <c r="BI120" t="str">
        <f ca="1">IF($E119="","",IF($G120="",BI119,IF(AND($N120=1,BI$9&gt;$B$9),"",IF(AND($N120=1,BI$9&lt;=$B$9),LOOKUP(BI$9,$A$12:$A$111,$B$12:$B$111),IF(AND($I120=-1,BJ$9=$Q119),"",IF($I120=-1,BJ119,IF(AND($I120=1,BH$9=$Q119),$K120,IF($I120=1,BI119,""))))))))</f>
        <v/>
      </c>
      <c r="BJ120" t="str">
        <f ca="1">IF($E119="","",IF($G120="",BJ119,IF(AND($N120=1,BJ$9&gt;$B$9),"",IF(AND($N120=1,BJ$9&lt;=$B$9),LOOKUP(BJ$9,$A$12:$A$111,$B$12:$B$111),IF(AND($I120=-1,BK$9=$Q119),"",IF($I120=-1,BK119,IF(AND($I120=1,BI$9=$Q119),$K120,IF($I120=1,BJ119,""))))))))</f>
        <v/>
      </c>
      <c r="BK120" t="str">
        <f ca="1">IF($E119="","",IF($G120="",BK119,IF(AND($N120=1,BK$9&gt;$B$9),"",IF(AND($N120=1,BK$9&lt;=$B$9),LOOKUP(BK$9,$A$12:$A$111,$B$12:$B$111),IF(AND($I120=-1,BL$9=$Q119),"",IF($I120=-1,BL119,IF(AND($I120=1,BJ$9=$Q119),$K120,IF($I120=1,BK119,""))))))))</f>
        <v/>
      </c>
      <c r="BL120" t="str">
        <f ca="1">IF($E119="","",IF($G120="",BL119,IF(AND($N120=1,BL$9&gt;$B$9),"",IF(AND($N120=1,BL$9&lt;=$B$9),LOOKUP(BL$9,$A$12:$A$111,$B$12:$B$111),IF(AND($I120=-1,BM$9=$Q119),"",IF($I120=-1,BM119,IF(AND($I120=1,BK$9=$Q119),$K120,IF($I120=1,BL119,""))))))))</f>
        <v/>
      </c>
      <c r="BM120">
        <f ca="1">IF($E119="","",IF($G120="",BM119,IF(AND($N120=1,BM$9&gt;$B$9),"",IF(AND($N120=1,BM$9&lt;=$B$9),LOOKUP(BM$9,$A$12:$A$111,$B$12:$B$111),IF(AND($I120=-1,BN$9=$Q119),"",IF($I120=-1,BN119,IF(AND($I120=1,BL$9=$Q119),$K120,IF($I120=1,BM119,""))))))))</f>
        <v>0</v>
      </c>
      <c r="BN120">
        <f ca="1">IF($E119="","",IF($G120="",BN119,IF(AND($N120=1,BN$9&gt;$B$9),"",IF(AND($N120=1,BN$9&lt;=$B$9),LOOKUP(BN$9,$A$12:$A$111,$B$12:$B$111),IF(AND($I120=-1,BO$9=$Q119),"",IF($I120=-1,BO119,IF(AND($I120=1,BM$9=$Q119),$K120,IF($I120=1,BN119,""))))))))</f>
        <v>0</v>
      </c>
      <c r="BO120">
        <f ca="1">IF($E119="","",IF($G120="",BO119,IF(AND($N120=1,BO$9&gt;$B$9),"",IF(AND($N120=1,BO$9&lt;=$B$9),LOOKUP(BO$9,$A$12:$A$111,$B$12:$B$111),IF(AND($I120=-1,BP$9=$Q119),"",IF($I120=-1,BP119,IF(AND($I120=1,BN$9=$Q119),$K120,IF($I120=1,BO119,""))))))))</f>
        <v>0</v>
      </c>
    </row>
    <row r="121" spans="4:67" x14ac:dyDescent="0.25">
      <c r="D121" s="4">
        <v>111</v>
      </c>
      <c r="E121" s="1">
        <f t="shared" ca="1" si="7"/>
        <v>31</v>
      </c>
      <c r="G121" t="str">
        <f ca="1">IF(E120="","",IF($B$3=Refs!$B$17,RevLab!F121,IF(AND(B$3="Last",H120="Zero"),G120,IF(B$3="Last",H120,IF(B$3="2nd last","",IF(AND(B$3="Opposite",H120="Zero"),G120,IF(AND(B$3="Opposite",H120="Red"),"Black",IF(AND(B$3="Opposite",H120="Black"),"Red",IF(AND(B$3="Opposite",H120="Odd"),"Even",IF(AND(B$3="Opposite",H120="Even"),"Odd",IF(AND(B$3="Opposite",H120="High"),"Low",IF(AND(B$3="Opposite",H120="Low"),"High",IF(COUNTIF(Refs!$E$5:$I$6,B$3)=1,RevLab!B$3,"")))))))))))))</f>
        <v>Low</v>
      </c>
      <c r="H121" t="str">
        <f ca="1">IF(E121="","",IF(B$2="Red/Black",LOOKUP(E121,Refs!D:D,Refs!F:F),IF(B$2="High/Low",LOOKUP(E121,Refs!D:D,Refs!H:H),IF(B$2="Odd/Even",LOOKUP(E121,Refs!D:D,Refs!J:J),""))))</f>
        <v>High</v>
      </c>
      <c r="I121">
        <f t="shared" ca="1" si="8"/>
        <v>-1</v>
      </c>
      <c r="J121">
        <f ca="1">IF(E120="","",IF(G121="","",IF(AND(Q120&gt;1,O120+P120&gt;=$B$4),$B$4,IF(Q120=1,O120,O120+P120))))</f>
        <v>12</v>
      </c>
      <c r="K121">
        <f t="shared" ca="1" si="9"/>
        <v>-12</v>
      </c>
      <c r="L121">
        <f t="shared" ca="1" si="10"/>
        <v>-146</v>
      </c>
      <c r="M121">
        <f t="shared" ca="1" si="11"/>
        <v>14</v>
      </c>
      <c r="N121">
        <f ca="1">IF(E120="","",IF(OR(AND($A$6="Yes",$M121&gt;$M120),AND($A$8="Yes",$O120+$P120&gt;=$B$4),AND($Q120&lt;=2,$I121=-1)),1,0))</f>
        <v>1</v>
      </c>
      <c r="O121">
        <f ca="1">IF(E121="","",R121)</f>
        <v>1</v>
      </c>
      <c r="P121">
        <f ca="1">IF(E121="","",MAX(R121:DM121))</f>
        <v>4</v>
      </c>
      <c r="Q121" s="2">
        <f ca="1">IF(E121="","",COUNTIF(R121:DM121,"&gt;0"))</f>
        <v>4</v>
      </c>
      <c r="R121" s="4">
        <f ca="1">IF(E120="","",IF($G121="",R120,IF($N121=1,LOOKUP(R$9,$A$12:$A$111,$B$12:$B$111),IF(AND($I121=-1,S$9=$Q120),"",IF($I121=-1,S120,IF($I121=1,R120))))))</f>
        <v>1</v>
      </c>
      <c r="S121">
        <f ca="1">IF($E120="","",IF($G121="",S120,IF(AND($N121=1,S$9&gt;$B$9),"",IF(AND($N121=1,S$9&lt;=$B$9),LOOKUP(S$9,$A$12:$A$111,$B$12:$B$111),IF(AND($I121=-1,T$9=$Q120),"",IF($I121=-1,T120,IF(AND($I121=1,R$9=$Q120),$K121,IF($I121=1,S120,""))))))))</f>
        <v>2</v>
      </c>
      <c r="T121">
        <f ca="1">IF($E120="","",IF($G121="",T120,IF(AND($N121=1,T$9&gt;$B$9),"",IF(AND($N121=1,T$9&lt;=$B$9),LOOKUP(T$9,$A$12:$A$111,$B$12:$B$111),IF(AND($I121=-1,U$9=$Q120),"",IF($I121=-1,U120,IF(AND($I121=1,S$9=$Q120),$K121,IF($I121=1,T120,""))))))))</f>
        <v>3</v>
      </c>
      <c r="U121">
        <f ca="1">IF($E120="","",IF($G121="",U120,IF(AND($N121=1,U$9&gt;$B$9),"",IF(AND($N121=1,U$9&lt;=$B$9),LOOKUP(U$9,$A$12:$A$111,$B$12:$B$111),IF(AND($I121=-1,V$9=$Q120),"",IF($I121=-1,V120,IF(AND($I121=1,T$9=$Q120),$K121,IF($I121=1,U120,""))))))))</f>
        <v>4</v>
      </c>
      <c r="V121" t="str">
        <f ca="1">IF($E120="","",IF($G121="",V120,IF(AND($N121=1,V$9&gt;$B$9),"",IF(AND($N121=1,V$9&lt;=$B$9),LOOKUP(V$9,$A$12:$A$111,$B$12:$B$111),IF(AND($I121=-1,W$9=$Q120),"",IF($I121=-1,W120,IF(AND($I121=1,U$9=$Q120),$K121,IF($I121=1,V120,""))))))))</f>
        <v/>
      </c>
      <c r="W121" t="str">
        <f ca="1">IF($E120="","",IF($G121="",W120,IF(AND($N121=1,W$9&gt;$B$9),"",IF(AND($N121=1,W$9&lt;=$B$9),LOOKUP(W$9,$A$12:$A$111,$B$12:$B$111),IF(AND($I121=-1,X$9=$Q120),"",IF($I121=-1,X120,IF(AND($I121=1,V$9=$Q120),$K121,IF($I121=1,W120,""))))))))</f>
        <v/>
      </c>
      <c r="X121" t="str">
        <f ca="1">IF($E120="","",IF($G121="",X120,IF(AND($N121=1,X$9&gt;$B$9),"",IF(AND($N121=1,X$9&lt;=$B$9),LOOKUP(X$9,$A$12:$A$111,$B$12:$B$111),IF(AND($I121=-1,Y$9=$Q120),"",IF($I121=-1,Y120,IF(AND($I121=1,W$9=$Q120),$K121,IF($I121=1,X120,""))))))))</f>
        <v/>
      </c>
      <c r="Y121" t="str">
        <f ca="1">IF($E120="","",IF($G121="",Y120,IF(AND($N121=1,Y$9&gt;$B$9),"",IF(AND($N121=1,Y$9&lt;=$B$9),LOOKUP(Y$9,$A$12:$A$111,$B$12:$B$111),IF(AND($I121=-1,Z$9=$Q120),"",IF($I121=-1,Z120,IF(AND($I121=1,X$9=$Q120),$K121,IF($I121=1,Y120,""))))))))</f>
        <v/>
      </c>
      <c r="Z121" t="str">
        <f ca="1">IF($E120="","",IF($G121="",Z120,IF(AND($N121=1,Z$9&gt;$B$9),"",IF(AND($N121=1,Z$9&lt;=$B$9),LOOKUP(Z$9,$A$12:$A$111,$B$12:$B$111),IF(AND($I121=-1,AA$9=$Q120),"",IF($I121=-1,AA120,IF(AND($I121=1,Y$9=$Q120),$K121,IF($I121=1,Z120,""))))))))</f>
        <v/>
      </c>
      <c r="AA121" t="str">
        <f ca="1">IF($E120="","",IF($G121="",AA120,IF(AND($N121=1,AA$9&gt;$B$9),"",IF(AND($N121=1,AA$9&lt;=$B$9),LOOKUP(AA$9,$A$12:$A$111,$B$12:$B$111),IF(AND($I121=-1,AB$9=$Q120),"",IF($I121=-1,AB120,IF(AND($I121=1,Z$9=$Q120),$K121,IF($I121=1,AA120,""))))))))</f>
        <v/>
      </c>
      <c r="AB121" t="str">
        <f ca="1">IF($E120="","",IF($G121="",AB120,IF(AND($N121=1,AB$9&gt;$B$9),"",IF(AND($N121=1,AB$9&lt;=$B$9),LOOKUP(AB$9,$A$12:$A$111,$B$12:$B$111),IF(AND($I121=-1,AC$9=$Q120),"",IF($I121=-1,AC120,IF(AND($I121=1,AA$9=$Q120),$K121,IF($I121=1,AB120,""))))))))</f>
        <v/>
      </c>
      <c r="AC121" t="str">
        <f ca="1">IF($E120="","",IF($G121="",AC120,IF(AND($N121=1,AC$9&gt;$B$9),"",IF(AND($N121=1,AC$9&lt;=$B$9),LOOKUP(AC$9,$A$12:$A$111,$B$12:$B$111),IF(AND($I121=-1,AD$9=$Q120),"",IF($I121=-1,AD120,IF(AND($I121=1,AB$9=$Q120),$K121,IF($I121=1,AC120,""))))))))</f>
        <v/>
      </c>
      <c r="AD121" t="str">
        <f ca="1">IF($E120="","",IF($G121="",AD120,IF(AND($N121=1,AD$9&gt;$B$9),"",IF(AND($N121=1,AD$9&lt;=$B$9),LOOKUP(AD$9,$A$12:$A$111,$B$12:$B$111),IF(AND($I121=-1,AE$9=$Q120),"",IF($I121=-1,AE120,IF(AND($I121=1,AC$9=$Q120),$K121,IF($I121=1,AD120,""))))))))</f>
        <v/>
      </c>
      <c r="AE121" t="str">
        <f ca="1">IF($E120="","",IF($G121="",AE120,IF(AND($N121=1,AE$9&gt;$B$9),"",IF(AND($N121=1,AE$9&lt;=$B$9),LOOKUP(AE$9,$A$12:$A$111,$B$12:$B$111),IF(AND($I121=-1,AF$9=$Q120),"",IF($I121=-1,AF120,IF(AND($I121=1,AD$9=$Q120),$K121,IF($I121=1,AE120,""))))))))</f>
        <v/>
      </c>
      <c r="AF121" t="str">
        <f ca="1">IF($E120="","",IF($G121="",AF120,IF(AND($N121=1,AF$9&gt;$B$9),"",IF(AND($N121=1,AF$9&lt;=$B$9),LOOKUP(AF$9,$A$12:$A$111,$B$12:$B$111),IF(AND($I121=-1,AG$9=$Q120),"",IF($I121=-1,AG120,IF(AND($I121=1,AE$9=$Q120),$K121,IF($I121=1,AF120,""))))))))</f>
        <v/>
      </c>
      <c r="AG121" t="str">
        <f ca="1">IF($E120="","",IF($G121="",AG120,IF(AND($N121=1,AG$9&gt;$B$9),"",IF(AND($N121=1,AG$9&lt;=$B$9),LOOKUP(AG$9,$A$12:$A$111,$B$12:$B$111),IF(AND($I121=-1,AH$9=$Q120),"",IF($I121=-1,AH120,IF(AND($I121=1,AF$9=$Q120),$K121,IF($I121=1,AG120,""))))))))</f>
        <v/>
      </c>
      <c r="AH121" t="str">
        <f ca="1">IF($E120="","",IF($G121="",AH120,IF(AND($N121=1,AH$9&gt;$B$9),"",IF(AND($N121=1,AH$9&lt;=$B$9),LOOKUP(AH$9,$A$12:$A$111,$B$12:$B$111),IF(AND($I121=-1,AI$9=$Q120),"",IF($I121=-1,AI120,IF(AND($I121=1,AG$9=$Q120),$K121,IF($I121=1,AH120,""))))))))</f>
        <v/>
      </c>
      <c r="AI121" t="str">
        <f ca="1">IF($E120="","",IF($G121="",AI120,IF(AND($N121=1,AI$9&gt;$B$9),"",IF(AND($N121=1,AI$9&lt;=$B$9),LOOKUP(AI$9,$A$12:$A$111,$B$12:$B$111),IF(AND($I121=-1,AJ$9=$Q120),"",IF($I121=-1,AJ120,IF(AND($I121=1,AH$9=$Q120),$K121,IF($I121=1,AI120,""))))))))</f>
        <v/>
      </c>
      <c r="AJ121" t="str">
        <f ca="1">IF($E120="","",IF($G121="",AJ120,IF(AND($N121=1,AJ$9&gt;$B$9),"",IF(AND($N121=1,AJ$9&lt;=$B$9),LOOKUP(AJ$9,$A$12:$A$111,$B$12:$B$111),IF(AND($I121=-1,AK$9=$Q120),"",IF($I121=-1,AK120,IF(AND($I121=1,AI$9=$Q120),$K121,IF($I121=1,AJ120,""))))))))</f>
        <v/>
      </c>
      <c r="AK121" t="str">
        <f ca="1">IF($E120="","",IF($G121="",AK120,IF(AND($N121=1,AK$9&gt;$B$9),"",IF(AND($N121=1,AK$9&lt;=$B$9),LOOKUP(AK$9,$A$12:$A$111,$B$12:$B$111),IF(AND($I121=-1,AL$9=$Q120),"",IF($I121=-1,AL120,IF(AND($I121=1,AJ$9=$Q120),$K121,IF($I121=1,AK120,""))))))))</f>
        <v/>
      </c>
      <c r="AL121" t="str">
        <f ca="1">IF($E120="","",IF($G121="",AL120,IF(AND($N121=1,AL$9&gt;$B$9),"",IF(AND($N121=1,AL$9&lt;=$B$9),LOOKUP(AL$9,$A$12:$A$111,$B$12:$B$111),IF(AND($I121=-1,AM$9=$Q120),"",IF($I121=-1,AM120,IF(AND($I121=1,AK$9=$Q120),$K121,IF($I121=1,AL120,""))))))))</f>
        <v/>
      </c>
      <c r="AM121" t="str">
        <f ca="1">IF($E120="","",IF($G121="",AM120,IF(AND($N121=1,AM$9&gt;$B$9),"",IF(AND($N121=1,AM$9&lt;=$B$9),LOOKUP(AM$9,$A$12:$A$111,$B$12:$B$111),IF(AND($I121=-1,AN$9=$Q120),"",IF($I121=-1,AN120,IF(AND($I121=1,AL$9=$Q120),$K121,IF($I121=1,AM120,""))))))))</f>
        <v/>
      </c>
      <c r="AN121" t="str">
        <f ca="1">IF($E120="","",IF($G121="",AN120,IF(AND($N121=1,AN$9&gt;$B$9),"",IF(AND($N121=1,AN$9&lt;=$B$9),LOOKUP(AN$9,$A$12:$A$111,$B$12:$B$111),IF(AND($I121=-1,AO$9=$Q120),"",IF($I121=-1,AO120,IF(AND($I121=1,AM$9=$Q120),$K121,IF($I121=1,AN120,""))))))))</f>
        <v/>
      </c>
      <c r="AO121" t="str">
        <f ca="1">IF($E120="","",IF($G121="",AO120,IF(AND($N121=1,AO$9&gt;$B$9),"",IF(AND($N121=1,AO$9&lt;=$B$9),LOOKUP(AO$9,$A$12:$A$111,$B$12:$B$111),IF(AND($I121=-1,AP$9=$Q120),"",IF($I121=-1,AP120,IF(AND($I121=1,AN$9=$Q120),$K121,IF($I121=1,AO120,""))))))))</f>
        <v/>
      </c>
      <c r="AP121" t="str">
        <f ca="1">IF($E120="","",IF($G121="",AP120,IF(AND($N121=1,AP$9&gt;$B$9),"",IF(AND($N121=1,AP$9&lt;=$B$9),LOOKUP(AP$9,$A$12:$A$111,$B$12:$B$111),IF(AND($I121=-1,AQ$9=$Q120),"",IF($I121=-1,AQ120,IF(AND($I121=1,AO$9=$Q120),$K121,IF($I121=1,AP120,""))))))))</f>
        <v/>
      </c>
      <c r="AQ121" t="str">
        <f ca="1">IF($E120="","",IF($G121="",AQ120,IF(AND($N121=1,AQ$9&gt;$B$9),"",IF(AND($N121=1,AQ$9&lt;=$B$9),LOOKUP(AQ$9,$A$12:$A$111,$B$12:$B$111),IF(AND($I121=-1,AR$9=$Q120),"",IF($I121=-1,AR120,IF(AND($I121=1,AP$9=$Q120),$K121,IF($I121=1,AQ120,""))))))))</f>
        <v/>
      </c>
      <c r="AR121" t="str">
        <f ca="1">IF($E120="","",IF($G121="",AR120,IF(AND($N121=1,AR$9&gt;$B$9),"",IF(AND($N121=1,AR$9&lt;=$B$9),LOOKUP(AR$9,$A$12:$A$111,$B$12:$B$111),IF(AND($I121=-1,AS$9=$Q120),"",IF($I121=-1,AS120,IF(AND($I121=1,AQ$9=$Q120),$K121,IF($I121=1,AR120,""))))))))</f>
        <v/>
      </c>
      <c r="AS121" t="str">
        <f ca="1">IF($E120="","",IF($G121="",AS120,IF(AND($N121=1,AS$9&gt;$B$9),"",IF(AND($N121=1,AS$9&lt;=$B$9),LOOKUP(AS$9,$A$12:$A$111,$B$12:$B$111),IF(AND($I121=-1,AT$9=$Q120),"",IF($I121=-1,AT120,IF(AND($I121=1,AR$9=$Q120),$K121,IF($I121=1,AS120,""))))))))</f>
        <v/>
      </c>
      <c r="AT121" t="str">
        <f ca="1">IF($E120="","",IF($G121="",AT120,IF(AND($N121=1,AT$9&gt;$B$9),"",IF(AND($N121=1,AT$9&lt;=$B$9),LOOKUP(AT$9,$A$12:$A$111,$B$12:$B$111),IF(AND($I121=-1,AU$9=$Q120),"",IF($I121=-1,AU120,IF(AND($I121=1,AS$9=$Q120),$K121,IF($I121=1,AT120,""))))))))</f>
        <v/>
      </c>
      <c r="AU121" t="str">
        <f ca="1">IF($E120="","",IF($G121="",AU120,IF(AND($N121=1,AU$9&gt;$B$9),"",IF(AND($N121=1,AU$9&lt;=$B$9),LOOKUP(AU$9,$A$12:$A$111,$B$12:$B$111),IF(AND($I121=-1,AV$9=$Q120),"",IF($I121=-1,AV120,IF(AND($I121=1,AT$9=$Q120),$K121,IF($I121=1,AU120,""))))))))</f>
        <v/>
      </c>
      <c r="AV121" t="str">
        <f ca="1">IF($E120="","",IF($G121="",AV120,IF(AND($N121=1,AV$9&gt;$B$9),"",IF(AND($N121=1,AV$9&lt;=$B$9),LOOKUP(AV$9,$A$12:$A$111,$B$12:$B$111),IF(AND($I121=-1,AW$9=$Q120),"",IF($I121=-1,AW120,IF(AND($I121=1,AU$9=$Q120),$K121,IF($I121=1,AV120,""))))))))</f>
        <v/>
      </c>
      <c r="AW121" t="str">
        <f ca="1">IF($E120="","",IF($G121="",AW120,IF(AND($N121=1,AW$9&gt;$B$9),"",IF(AND($N121=1,AW$9&lt;=$B$9),LOOKUP(AW$9,$A$12:$A$111,$B$12:$B$111),IF(AND($I121=-1,AX$9=$Q120),"",IF($I121=-1,AX120,IF(AND($I121=1,AV$9=$Q120),$K121,IF($I121=1,AW120,""))))))))</f>
        <v/>
      </c>
      <c r="AX121" t="str">
        <f ca="1">IF($E120="","",IF($G121="",AX120,IF(AND($N121=1,AX$9&gt;$B$9),"",IF(AND($N121=1,AX$9&lt;=$B$9),LOOKUP(AX$9,$A$12:$A$111,$B$12:$B$111),IF(AND($I121=-1,AY$9=$Q120),"",IF($I121=-1,AY120,IF(AND($I121=1,AW$9=$Q120),$K121,IF($I121=1,AX120,""))))))))</f>
        <v/>
      </c>
      <c r="AY121" t="str">
        <f ca="1">IF($E120="","",IF($G121="",AY120,IF(AND($N121=1,AY$9&gt;$B$9),"",IF(AND($N121=1,AY$9&lt;=$B$9),LOOKUP(AY$9,$A$12:$A$111,$B$12:$B$111),IF(AND($I121=-1,AZ$9=$Q120),"",IF($I121=-1,AZ120,IF(AND($I121=1,AX$9=$Q120),$K121,IF($I121=1,AY120,""))))))))</f>
        <v/>
      </c>
      <c r="AZ121" t="str">
        <f ca="1">IF($E120="","",IF($G121="",AZ120,IF(AND($N121=1,AZ$9&gt;$B$9),"",IF(AND($N121=1,AZ$9&lt;=$B$9),LOOKUP(AZ$9,$A$12:$A$111,$B$12:$B$111),IF(AND($I121=-1,BA$9=$Q120),"",IF($I121=-1,BA120,IF(AND($I121=1,AY$9=$Q120),$K121,IF($I121=1,AZ120,""))))))))</f>
        <v/>
      </c>
      <c r="BA121" t="str">
        <f ca="1">IF($E120="","",IF($G121="",BA120,IF(AND($N121=1,BA$9&gt;$B$9),"",IF(AND($N121=1,BA$9&lt;=$B$9),LOOKUP(BA$9,$A$12:$A$111,$B$12:$B$111),IF(AND($I121=-1,BB$9=$Q120),"",IF($I121=-1,BB120,IF(AND($I121=1,AZ$9=$Q120),$K121,IF($I121=1,BA120,""))))))))</f>
        <v/>
      </c>
      <c r="BB121" t="str">
        <f ca="1">IF($E120="","",IF($G121="",BB120,IF(AND($N121=1,BB$9&gt;$B$9),"",IF(AND($N121=1,BB$9&lt;=$B$9),LOOKUP(BB$9,$A$12:$A$111,$B$12:$B$111),IF(AND($I121=-1,BC$9=$Q120),"",IF($I121=-1,BC120,IF(AND($I121=1,BA$9=$Q120),$K121,IF($I121=1,BB120,""))))))))</f>
        <v/>
      </c>
      <c r="BC121" t="str">
        <f ca="1">IF($E120="","",IF($G121="",BC120,IF(AND($N121=1,BC$9&gt;$B$9),"",IF(AND($N121=1,BC$9&lt;=$B$9),LOOKUP(BC$9,$A$12:$A$111,$B$12:$B$111),IF(AND($I121=-1,BD$9=$Q120),"",IF($I121=-1,BD120,IF(AND($I121=1,BB$9=$Q120),$K121,IF($I121=1,BC120,""))))))))</f>
        <v/>
      </c>
      <c r="BD121" t="str">
        <f ca="1">IF($E120="","",IF($G121="",BD120,IF(AND($N121=1,BD$9&gt;$B$9),"",IF(AND($N121=1,BD$9&lt;=$B$9),LOOKUP(BD$9,$A$12:$A$111,$B$12:$B$111),IF(AND($I121=-1,BE$9=$Q120),"",IF($I121=-1,BE120,IF(AND($I121=1,BC$9=$Q120),$K121,IF($I121=1,BD120,""))))))))</f>
        <v/>
      </c>
      <c r="BE121" t="str">
        <f ca="1">IF($E120="","",IF($G121="",BE120,IF(AND($N121=1,BE$9&gt;$B$9),"",IF(AND($N121=1,BE$9&lt;=$B$9),LOOKUP(BE$9,$A$12:$A$111,$B$12:$B$111),IF(AND($I121=-1,BF$9=$Q120),"",IF($I121=-1,BF120,IF(AND($I121=1,BD$9=$Q120),$K121,IF($I121=1,BE120,""))))))))</f>
        <v/>
      </c>
      <c r="BF121" t="str">
        <f ca="1">IF($E120="","",IF($G121="",BF120,IF(AND($N121=1,BF$9&gt;$B$9),"",IF(AND($N121=1,BF$9&lt;=$B$9),LOOKUP(BF$9,$A$12:$A$111,$B$12:$B$111),IF(AND($I121=-1,BG$9=$Q120),"",IF($I121=-1,BG120,IF(AND($I121=1,BE$9=$Q120),$K121,IF($I121=1,BF120,""))))))))</f>
        <v/>
      </c>
      <c r="BG121" t="str">
        <f ca="1">IF($E120="","",IF($G121="",BG120,IF(AND($N121=1,BG$9&gt;$B$9),"",IF(AND($N121=1,BG$9&lt;=$B$9),LOOKUP(BG$9,$A$12:$A$111,$B$12:$B$111),IF(AND($I121=-1,BH$9=$Q120),"",IF($I121=-1,BH120,IF(AND($I121=1,BF$9=$Q120),$K121,IF($I121=1,BG120,""))))))))</f>
        <v/>
      </c>
      <c r="BH121" t="str">
        <f ca="1">IF($E120="","",IF($G121="",BH120,IF(AND($N121=1,BH$9&gt;$B$9),"",IF(AND($N121=1,BH$9&lt;=$B$9),LOOKUP(BH$9,$A$12:$A$111,$B$12:$B$111),IF(AND($I121=-1,BI$9=$Q120),"",IF($I121=-1,BI120,IF(AND($I121=1,BG$9=$Q120),$K121,IF($I121=1,BH120,""))))))))</f>
        <v/>
      </c>
      <c r="BI121" t="str">
        <f ca="1">IF($E120="","",IF($G121="",BI120,IF(AND($N121=1,BI$9&gt;$B$9),"",IF(AND($N121=1,BI$9&lt;=$B$9),LOOKUP(BI$9,$A$12:$A$111,$B$12:$B$111),IF(AND($I121=-1,BJ$9=$Q120),"",IF($I121=-1,BJ120,IF(AND($I121=1,BH$9=$Q120),$K121,IF($I121=1,BI120,""))))))))</f>
        <v/>
      </c>
      <c r="BJ121" t="str">
        <f ca="1">IF($E120="","",IF($G121="",BJ120,IF(AND($N121=1,BJ$9&gt;$B$9),"",IF(AND($N121=1,BJ$9&lt;=$B$9),LOOKUP(BJ$9,$A$12:$A$111,$B$12:$B$111),IF(AND($I121=-1,BK$9=$Q120),"",IF($I121=-1,BK120,IF(AND($I121=1,BI$9=$Q120),$K121,IF($I121=1,BJ120,""))))))))</f>
        <v/>
      </c>
      <c r="BK121" t="str">
        <f ca="1">IF($E120="","",IF($G121="",BK120,IF(AND($N121=1,BK$9&gt;$B$9),"",IF(AND($N121=1,BK$9&lt;=$B$9),LOOKUP(BK$9,$A$12:$A$111,$B$12:$B$111),IF(AND($I121=-1,BL$9=$Q120),"",IF($I121=-1,BL120,IF(AND($I121=1,BJ$9=$Q120),$K121,IF($I121=1,BK120,""))))))))</f>
        <v/>
      </c>
      <c r="BL121" t="str">
        <f ca="1">IF($E120="","",IF($G121="",BL120,IF(AND($N121=1,BL$9&gt;$B$9),"",IF(AND($N121=1,BL$9&lt;=$B$9),LOOKUP(BL$9,$A$12:$A$111,$B$12:$B$111),IF(AND($I121=-1,BM$9=$Q120),"",IF($I121=-1,BM120,IF(AND($I121=1,BK$9=$Q120),$K121,IF($I121=1,BL120,""))))))))</f>
        <v/>
      </c>
      <c r="BM121" t="str">
        <f ca="1">IF($E120="","",IF($G121="",BM120,IF(AND($N121=1,BM$9&gt;$B$9),"",IF(AND($N121=1,BM$9&lt;=$B$9),LOOKUP(BM$9,$A$12:$A$111,$B$12:$B$111),IF(AND($I121=-1,BN$9=$Q120),"",IF($I121=-1,BN120,IF(AND($I121=1,BL$9=$Q120),$K121,IF($I121=1,BM120,""))))))))</f>
        <v/>
      </c>
      <c r="BN121" t="str">
        <f ca="1">IF($E120="","",IF($G121="",BN120,IF(AND($N121=1,BN$9&gt;$B$9),"",IF(AND($N121=1,BN$9&lt;=$B$9),LOOKUP(BN$9,$A$12:$A$111,$B$12:$B$111),IF(AND($I121=-1,BO$9=$Q120),"",IF($I121=-1,BO120,IF(AND($I121=1,BM$9=$Q120),$K121,IF($I121=1,BN120,""))))))))</f>
        <v/>
      </c>
      <c r="BO121" t="str">
        <f ca="1">IF($E120="","",IF($G121="",BO120,IF(AND($N121=1,BO$9&gt;$B$9),"",IF(AND($N121=1,BO$9&lt;=$B$9),LOOKUP(BO$9,$A$12:$A$111,$B$12:$B$111),IF(AND($I121=-1,BP$9=$Q120),"",IF($I121=-1,BP120,IF(AND($I121=1,BN$9=$Q120),$K121,IF($I121=1,BO120,""))))))))</f>
        <v/>
      </c>
    </row>
    <row r="122" spans="4:67" x14ac:dyDescent="0.25">
      <c r="D122" s="4">
        <v>112</v>
      </c>
      <c r="E122" s="1">
        <f t="shared" ca="1" si="7"/>
        <v>7</v>
      </c>
      <c r="G122" t="str">
        <f ca="1">IF(E121="","",IF($B$3=Refs!$B$17,RevLab!F122,IF(AND(B$3="Last",H121="Zero"),G121,IF(B$3="Last",H121,IF(B$3="2nd last","",IF(AND(B$3="Opposite",H121="Zero"),G121,IF(AND(B$3="Opposite",H121="Red"),"Black",IF(AND(B$3="Opposite",H121="Black"),"Red",IF(AND(B$3="Opposite",H121="Odd"),"Even",IF(AND(B$3="Opposite",H121="Even"),"Odd",IF(AND(B$3="Opposite",H121="High"),"Low",IF(AND(B$3="Opposite",H121="Low"),"High",IF(COUNTIF(Refs!$E$5:$I$6,B$3)=1,RevLab!B$3,"")))))))))))))</f>
        <v>Low</v>
      </c>
      <c r="H122" t="str">
        <f ca="1">IF(E122="","",IF(B$2="Red/Black",LOOKUP(E122,Refs!D:D,Refs!F:F),IF(B$2="High/Low",LOOKUP(E122,Refs!D:D,Refs!H:H),IF(B$2="Odd/Even",LOOKUP(E122,Refs!D:D,Refs!J:J),""))))</f>
        <v>Low</v>
      </c>
      <c r="I122">
        <f t="shared" ca="1" si="8"/>
        <v>1</v>
      </c>
      <c r="J122">
        <f ca="1">IF(E121="","",IF(G122="","",IF(AND(Q121&gt;1,O121+P121&gt;=$B$4),$B$4,IF(Q121=1,O121,O121+P121))))</f>
        <v>5</v>
      </c>
      <c r="K122">
        <f t="shared" ca="1" si="9"/>
        <v>5</v>
      </c>
      <c r="L122">
        <f t="shared" ca="1" si="10"/>
        <v>-141</v>
      </c>
      <c r="M122">
        <f t="shared" ca="1" si="11"/>
        <v>14</v>
      </c>
      <c r="N122">
        <f ca="1">IF(E121="","",IF(OR(AND($A$6="Yes",$M122&gt;$M121),AND($A$8="Yes",$O121+$P121&gt;=$B$4),AND($Q121&lt;=2,$I122=-1)),1,0))</f>
        <v>0</v>
      </c>
      <c r="O122">
        <f ca="1">IF(E122="","",R122)</f>
        <v>1</v>
      </c>
      <c r="P122">
        <f ca="1">IF(E122="","",MAX(R122:DM122))</f>
        <v>5</v>
      </c>
      <c r="Q122" s="2">
        <f ca="1">IF(E122="","",COUNTIF(R122:DM122,"&gt;0"))</f>
        <v>5</v>
      </c>
      <c r="R122" s="4">
        <f ca="1">IF(E121="","",IF($G122="",R121,IF($N122=1,LOOKUP(R$9,$A$12:$A$111,$B$12:$B$111),IF(AND($I122=-1,S$9=$Q121),"",IF($I122=-1,S121,IF($I122=1,R121))))))</f>
        <v>1</v>
      </c>
      <c r="S122">
        <f ca="1">IF($E121="","",IF($G122="",S121,IF(AND($N122=1,S$9&gt;$B$9),"",IF(AND($N122=1,S$9&lt;=$B$9),LOOKUP(S$9,$A$12:$A$111,$B$12:$B$111),IF(AND($I122=-1,T$9=$Q121),"",IF($I122=-1,T121,IF(AND($I122=1,R$9=$Q121),$K122,IF($I122=1,S121,""))))))))</f>
        <v>2</v>
      </c>
      <c r="T122">
        <f ca="1">IF($E121="","",IF($G122="",T121,IF(AND($N122=1,T$9&gt;$B$9),"",IF(AND($N122=1,T$9&lt;=$B$9),LOOKUP(T$9,$A$12:$A$111,$B$12:$B$111),IF(AND($I122=-1,U$9=$Q121),"",IF($I122=-1,U121,IF(AND($I122=1,S$9=$Q121),$K122,IF($I122=1,T121,""))))))))</f>
        <v>3</v>
      </c>
      <c r="U122">
        <f ca="1">IF($E121="","",IF($G122="",U121,IF(AND($N122=1,U$9&gt;$B$9),"",IF(AND($N122=1,U$9&lt;=$B$9),LOOKUP(U$9,$A$12:$A$111,$B$12:$B$111),IF(AND($I122=-1,V$9=$Q121),"",IF($I122=-1,V121,IF(AND($I122=1,T$9=$Q121),$K122,IF($I122=1,U121,""))))))))</f>
        <v>4</v>
      </c>
      <c r="V122">
        <f ca="1">IF($E121="","",IF($G122="",V121,IF(AND($N122=1,V$9&gt;$B$9),"",IF(AND($N122=1,V$9&lt;=$B$9),LOOKUP(V$9,$A$12:$A$111,$B$12:$B$111),IF(AND($I122=-1,W$9=$Q121),"",IF($I122=-1,W121,IF(AND($I122=1,U$9=$Q121),$K122,IF($I122=1,V121,""))))))))</f>
        <v>5</v>
      </c>
      <c r="W122" t="str">
        <f ca="1">IF($E121="","",IF($G122="",W121,IF(AND($N122=1,W$9&gt;$B$9),"",IF(AND($N122=1,W$9&lt;=$B$9),LOOKUP(W$9,$A$12:$A$111,$B$12:$B$111),IF(AND($I122=-1,X$9=$Q121),"",IF($I122=-1,X121,IF(AND($I122=1,V$9=$Q121),$K122,IF($I122=1,W121,""))))))))</f>
        <v/>
      </c>
      <c r="X122" t="str">
        <f ca="1">IF($E121="","",IF($G122="",X121,IF(AND($N122=1,X$9&gt;$B$9),"",IF(AND($N122=1,X$9&lt;=$B$9),LOOKUP(X$9,$A$12:$A$111,$B$12:$B$111),IF(AND($I122=-1,Y$9=$Q121),"",IF($I122=-1,Y121,IF(AND($I122=1,W$9=$Q121),$K122,IF($I122=1,X121,""))))))))</f>
        <v/>
      </c>
      <c r="Y122" t="str">
        <f ca="1">IF($E121="","",IF($G122="",Y121,IF(AND($N122=1,Y$9&gt;$B$9),"",IF(AND($N122=1,Y$9&lt;=$B$9),LOOKUP(Y$9,$A$12:$A$111,$B$12:$B$111),IF(AND($I122=-1,Z$9=$Q121),"",IF($I122=-1,Z121,IF(AND($I122=1,X$9=$Q121),$K122,IF($I122=1,Y121,""))))))))</f>
        <v/>
      </c>
      <c r="Z122" t="str">
        <f ca="1">IF($E121="","",IF($G122="",Z121,IF(AND($N122=1,Z$9&gt;$B$9),"",IF(AND($N122=1,Z$9&lt;=$B$9),LOOKUP(Z$9,$A$12:$A$111,$B$12:$B$111),IF(AND($I122=-1,AA$9=$Q121),"",IF($I122=-1,AA121,IF(AND($I122=1,Y$9=$Q121),$K122,IF($I122=1,Z121,""))))))))</f>
        <v/>
      </c>
      <c r="AA122" t="str">
        <f ca="1">IF($E121="","",IF($G122="",AA121,IF(AND($N122=1,AA$9&gt;$B$9),"",IF(AND($N122=1,AA$9&lt;=$B$9),LOOKUP(AA$9,$A$12:$A$111,$B$12:$B$111),IF(AND($I122=-1,AB$9=$Q121),"",IF($I122=-1,AB121,IF(AND($I122=1,Z$9=$Q121),$K122,IF($I122=1,AA121,""))))))))</f>
        <v/>
      </c>
      <c r="AB122" t="str">
        <f ca="1">IF($E121="","",IF($G122="",AB121,IF(AND($N122=1,AB$9&gt;$B$9),"",IF(AND($N122=1,AB$9&lt;=$B$9),LOOKUP(AB$9,$A$12:$A$111,$B$12:$B$111),IF(AND($I122=-1,AC$9=$Q121),"",IF($I122=-1,AC121,IF(AND($I122=1,AA$9=$Q121),$K122,IF($I122=1,AB121,""))))))))</f>
        <v/>
      </c>
      <c r="AC122" t="str">
        <f ca="1">IF($E121="","",IF($G122="",AC121,IF(AND($N122=1,AC$9&gt;$B$9),"",IF(AND($N122=1,AC$9&lt;=$B$9),LOOKUP(AC$9,$A$12:$A$111,$B$12:$B$111),IF(AND($I122=-1,AD$9=$Q121),"",IF($I122=-1,AD121,IF(AND($I122=1,AB$9=$Q121),$K122,IF($I122=1,AC121,""))))))))</f>
        <v/>
      </c>
      <c r="AD122" t="str">
        <f ca="1">IF($E121="","",IF($G122="",AD121,IF(AND($N122=1,AD$9&gt;$B$9),"",IF(AND($N122=1,AD$9&lt;=$B$9),LOOKUP(AD$9,$A$12:$A$111,$B$12:$B$111),IF(AND($I122=-1,AE$9=$Q121),"",IF($I122=-1,AE121,IF(AND($I122=1,AC$9=$Q121),$K122,IF($I122=1,AD121,""))))))))</f>
        <v/>
      </c>
      <c r="AE122" t="str">
        <f ca="1">IF($E121="","",IF($G122="",AE121,IF(AND($N122=1,AE$9&gt;$B$9),"",IF(AND($N122=1,AE$9&lt;=$B$9),LOOKUP(AE$9,$A$12:$A$111,$B$12:$B$111),IF(AND($I122=-1,AF$9=$Q121),"",IF($I122=-1,AF121,IF(AND($I122=1,AD$9=$Q121),$K122,IF($I122=1,AE121,""))))))))</f>
        <v/>
      </c>
      <c r="AF122" t="str">
        <f ca="1">IF($E121="","",IF($G122="",AF121,IF(AND($N122=1,AF$9&gt;$B$9),"",IF(AND($N122=1,AF$9&lt;=$B$9),LOOKUP(AF$9,$A$12:$A$111,$B$12:$B$111),IF(AND($I122=-1,AG$9=$Q121),"",IF($I122=-1,AG121,IF(AND($I122=1,AE$9=$Q121),$K122,IF($I122=1,AF121,""))))))))</f>
        <v/>
      </c>
      <c r="AG122" t="str">
        <f ca="1">IF($E121="","",IF($G122="",AG121,IF(AND($N122=1,AG$9&gt;$B$9),"",IF(AND($N122=1,AG$9&lt;=$B$9),LOOKUP(AG$9,$A$12:$A$111,$B$12:$B$111),IF(AND($I122=-1,AH$9=$Q121),"",IF($I122=-1,AH121,IF(AND($I122=1,AF$9=$Q121),$K122,IF($I122=1,AG121,""))))))))</f>
        <v/>
      </c>
      <c r="AH122" t="str">
        <f ca="1">IF($E121="","",IF($G122="",AH121,IF(AND($N122=1,AH$9&gt;$B$9),"",IF(AND($N122=1,AH$9&lt;=$B$9),LOOKUP(AH$9,$A$12:$A$111,$B$12:$B$111),IF(AND($I122=-1,AI$9=$Q121),"",IF($I122=-1,AI121,IF(AND($I122=1,AG$9=$Q121),$K122,IF($I122=1,AH121,""))))))))</f>
        <v/>
      </c>
      <c r="AI122" t="str">
        <f ca="1">IF($E121="","",IF($G122="",AI121,IF(AND($N122=1,AI$9&gt;$B$9),"",IF(AND($N122=1,AI$9&lt;=$B$9),LOOKUP(AI$9,$A$12:$A$111,$B$12:$B$111),IF(AND($I122=-1,AJ$9=$Q121),"",IF($I122=-1,AJ121,IF(AND($I122=1,AH$9=$Q121),$K122,IF($I122=1,AI121,""))))))))</f>
        <v/>
      </c>
      <c r="AJ122" t="str">
        <f ca="1">IF($E121="","",IF($G122="",AJ121,IF(AND($N122=1,AJ$9&gt;$B$9),"",IF(AND($N122=1,AJ$9&lt;=$B$9),LOOKUP(AJ$9,$A$12:$A$111,$B$12:$B$111),IF(AND($I122=-1,AK$9=$Q121),"",IF($I122=-1,AK121,IF(AND($I122=1,AI$9=$Q121),$K122,IF($I122=1,AJ121,""))))))))</f>
        <v/>
      </c>
      <c r="AK122" t="str">
        <f ca="1">IF($E121="","",IF($G122="",AK121,IF(AND($N122=1,AK$9&gt;$B$9),"",IF(AND($N122=1,AK$9&lt;=$B$9),LOOKUP(AK$9,$A$12:$A$111,$B$12:$B$111),IF(AND($I122=-1,AL$9=$Q121),"",IF($I122=-1,AL121,IF(AND($I122=1,AJ$9=$Q121),$K122,IF($I122=1,AK121,""))))))))</f>
        <v/>
      </c>
      <c r="AL122" t="str">
        <f ca="1">IF($E121="","",IF($G122="",AL121,IF(AND($N122=1,AL$9&gt;$B$9),"",IF(AND($N122=1,AL$9&lt;=$B$9),LOOKUP(AL$9,$A$12:$A$111,$B$12:$B$111),IF(AND($I122=-1,AM$9=$Q121),"",IF($I122=-1,AM121,IF(AND($I122=1,AK$9=$Q121),$K122,IF($I122=1,AL121,""))))))))</f>
        <v/>
      </c>
      <c r="AM122" t="str">
        <f ca="1">IF($E121="","",IF($G122="",AM121,IF(AND($N122=1,AM$9&gt;$B$9),"",IF(AND($N122=1,AM$9&lt;=$B$9),LOOKUP(AM$9,$A$12:$A$111,$B$12:$B$111),IF(AND($I122=-1,AN$9=$Q121),"",IF($I122=-1,AN121,IF(AND($I122=1,AL$9=$Q121),$K122,IF($I122=1,AM121,""))))))))</f>
        <v/>
      </c>
      <c r="AN122" t="str">
        <f ca="1">IF($E121="","",IF($G122="",AN121,IF(AND($N122=1,AN$9&gt;$B$9),"",IF(AND($N122=1,AN$9&lt;=$B$9),LOOKUP(AN$9,$A$12:$A$111,$B$12:$B$111),IF(AND($I122=-1,AO$9=$Q121),"",IF($I122=-1,AO121,IF(AND($I122=1,AM$9=$Q121),$K122,IF($I122=1,AN121,""))))))))</f>
        <v/>
      </c>
      <c r="AO122" t="str">
        <f ca="1">IF($E121="","",IF($G122="",AO121,IF(AND($N122=1,AO$9&gt;$B$9),"",IF(AND($N122=1,AO$9&lt;=$B$9),LOOKUP(AO$9,$A$12:$A$111,$B$12:$B$111),IF(AND($I122=-1,AP$9=$Q121),"",IF($I122=-1,AP121,IF(AND($I122=1,AN$9=$Q121),$K122,IF($I122=1,AO121,""))))))))</f>
        <v/>
      </c>
      <c r="AP122" t="str">
        <f ca="1">IF($E121="","",IF($G122="",AP121,IF(AND($N122=1,AP$9&gt;$B$9),"",IF(AND($N122=1,AP$9&lt;=$B$9),LOOKUP(AP$9,$A$12:$A$111,$B$12:$B$111),IF(AND($I122=-1,AQ$9=$Q121),"",IF($I122=-1,AQ121,IF(AND($I122=1,AO$9=$Q121),$K122,IF($I122=1,AP121,""))))))))</f>
        <v/>
      </c>
      <c r="AQ122" t="str">
        <f ca="1">IF($E121="","",IF($G122="",AQ121,IF(AND($N122=1,AQ$9&gt;$B$9),"",IF(AND($N122=1,AQ$9&lt;=$B$9),LOOKUP(AQ$9,$A$12:$A$111,$B$12:$B$111),IF(AND($I122=-1,AR$9=$Q121),"",IF($I122=-1,AR121,IF(AND($I122=1,AP$9=$Q121),$K122,IF($I122=1,AQ121,""))))))))</f>
        <v/>
      </c>
      <c r="AR122" t="str">
        <f ca="1">IF($E121="","",IF($G122="",AR121,IF(AND($N122=1,AR$9&gt;$B$9),"",IF(AND($N122=1,AR$9&lt;=$B$9),LOOKUP(AR$9,$A$12:$A$111,$B$12:$B$111),IF(AND($I122=-1,AS$9=$Q121),"",IF($I122=-1,AS121,IF(AND($I122=1,AQ$9=$Q121),$K122,IF($I122=1,AR121,""))))))))</f>
        <v/>
      </c>
      <c r="AS122" t="str">
        <f ca="1">IF($E121="","",IF($G122="",AS121,IF(AND($N122=1,AS$9&gt;$B$9),"",IF(AND($N122=1,AS$9&lt;=$B$9),LOOKUP(AS$9,$A$12:$A$111,$B$12:$B$111),IF(AND($I122=-1,AT$9=$Q121),"",IF($I122=-1,AT121,IF(AND($I122=1,AR$9=$Q121),$K122,IF($I122=1,AS121,""))))))))</f>
        <v/>
      </c>
      <c r="AT122" t="str">
        <f ca="1">IF($E121="","",IF($G122="",AT121,IF(AND($N122=1,AT$9&gt;$B$9),"",IF(AND($N122=1,AT$9&lt;=$B$9),LOOKUP(AT$9,$A$12:$A$111,$B$12:$B$111),IF(AND($I122=-1,AU$9=$Q121),"",IF($I122=-1,AU121,IF(AND($I122=1,AS$9=$Q121),$K122,IF($I122=1,AT121,""))))))))</f>
        <v/>
      </c>
      <c r="AU122" t="str">
        <f ca="1">IF($E121="","",IF($G122="",AU121,IF(AND($N122=1,AU$9&gt;$B$9),"",IF(AND($N122=1,AU$9&lt;=$B$9),LOOKUP(AU$9,$A$12:$A$111,$B$12:$B$111),IF(AND($I122=-1,AV$9=$Q121),"",IF($I122=-1,AV121,IF(AND($I122=1,AT$9=$Q121),$K122,IF($I122=1,AU121,""))))))))</f>
        <v/>
      </c>
      <c r="AV122" t="str">
        <f ca="1">IF($E121="","",IF($G122="",AV121,IF(AND($N122=1,AV$9&gt;$B$9),"",IF(AND($N122=1,AV$9&lt;=$B$9),LOOKUP(AV$9,$A$12:$A$111,$B$12:$B$111),IF(AND($I122=-1,AW$9=$Q121),"",IF($I122=-1,AW121,IF(AND($I122=1,AU$9=$Q121),$K122,IF($I122=1,AV121,""))))))))</f>
        <v/>
      </c>
      <c r="AW122" t="str">
        <f ca="1">IF($E121="","",IF($G122="",AW121,IF(AND($N122=1,AW$9&gt;$B$9),"",IF(AND($N122=1,AW$9&lt;=$B$9),LOOKUP(AW$9,$A$12:$A$111,$B$12:$B$111),IF(AND($I122=-1,AX$9=$Q121),"",IF($I122=-1,AX121,IF(AND($I122=1,AV$9=$Q121),$K122,IF($I122=1,AW121,""))))))))</f>
        <v/>
      </c>
      <c r="AX122" t="str">
        <f ca="1">IF($E121="","",IF($G122="",AX121,IF(AND($N122=1,AX$9&gt;$B$9),"",IF(AND($N122=1,AX$9&lt;=$B$9),LOOKUP(AX$9,$A$12:$A$111,$B$12:$B$111),IF(AND($I122=-1,AY$9=$Q121),"",IF($I122=-1,AY121,IF(AND($I122=1,AW$9=$Q121),$K122,IF($I122=1,AX121,""))))))))</f>
        <v/>
      </c>
      <c r="AY122" t="str">
        <f ca="1">IF($E121="","",IF($G122="",AY121,IF(AND($N122=1,AY$9&gt;$B$9),"",IF(AND($N122=1,AY$9&lt;=$B$9),LOOKUP(AY$9,$A$12:$A$111,$B$12:$B$111),IF(AND($I122=-1,AZ$9=$Q121),"",IF($I122=-1,AZ121,IF(AND($I122=1,AX$9=$Q121),$K122,IF($I122=1,AY121,""))))))))</f>
        <v/>
      </c>
      <c r="AZ122" t="str">
        <f ca="1">IF($E121="","",IF($G122="",AZ121,IF(AND($N122=1,AZ$9&gt;$B$9),"",IF(AND($N122=1,AZ$9&lt;=$B$9),LOOKUP(AZ$9,$A$12:$A$111,$B$12:$B$111),IF(AND($I122=-1,BA$9=$Q121),"",IF($I122=-1,BA121,IF(AND($I122=1,AY$9=$Q121),$K122,IF($I122=1,AZ121,""))))))))</f>
        <v/>
      </c>
      <c r="BA122" t="str">
        <f ca="1">IF($E121="","",IF($G122="",BA121,IF(AND($N122=1,BA$9&gt;$B$9),"",IF(AND($N122=1,BA$9&lt;=$B$9),LOOKUP(BA$9,$A$12:$A$111,$B$12:$B$111),IF(AND($I122=-1,BB$9=$Q121),"",IF($I122=-1,BB121,IF(AND($I122=1,AZ$9=$Q121),$K122,IF($I122=1,BA121,""))))))))</f>
        <v/>
      </c>
      <c r="BB122" t="str">
        <f ca="1">IF($E121="","",IF($G122="",BB121,IF(AND($N122=1,BB$9&gt;$B$9),"",IF(AND($N122=1,BB$9&lt;=$B$9),LOOKUP(BB$9,$A$12:$A$111,$B$12:$B$111),IF(AND($I122=-1,BC$9=$Q121),"",IF($I122=-1,BC121,IF(AND($I122=1,BA$9=$Q121),$K122,IF($I122=1,BB121,""))))))))</f>
        <v/>
      </c>
      <c r="BC122" t="str">
        <f ca="1">IF($E121="","",IF($G122="",BC121,IF(AND($N122=1,BC$9&gt;$B$9),"",IF(AND($N122=1,BC$9&lt;=$B$9),LOOKUP(BC$9,$A$12:$A$111,$B$12:$B$111),IF(AND($I122=-1,BD$9=$Q121),"",IF($I122=-1,BD121,IF(AND($I122=1,BB$9=$Q121),$K122,IF($I122=1,BC121,""))))))))</f>
        <v/>
      </c>
      <c r="BD122" t="str">
        <f ca="1">IF($E121="","",IF($G122="",BD121,IF(AND($N122=1,BD$9&gt;$B$9),"",IF(AND($N122=1,BD$9&lt;=$B$9),LOOKUP(BD$9,$A$12:$A$111,$B$12:$B$111),IF(AND($I122=-1,BE$9=$Q121),"",IF($I122=-1,BE121,IF(AND($I122=1,BC$9=$Q121),$K122,IF($I122=1,BD121,""))))))))</f>
        <v/>
      </c>
      <c r="BE122" t="str">
        <f ca="1">IF($E121="","",IF($G122="",BE121,IF(AND($N122=1,BE$9&gt;$B$9),"",IF(AND($N122=1,BE$9&lt;=$B$9),LOOKUP(BE$9,$A$12:$A$111,$B$12:$B$111),IF(AND($I122=-1,BF$9=$Q121),"",IF($I122=-1,BF121,IF(AND($I122=1,BD$9=$Q121),$K122,IF($I122=1,BE121,""))))))))</f>
        <v/>
      </c>
      <c r="BF122" t="str">
        <f ca="1">IF($E121="","",IF($G122="",BF121,IF(AND($N122=1,BF$9&gt;$B$9),"",IF(AND($N122=1,BF$9&lt;=$B$9),LOOKUP(BF$9,$A$12:$A$111,$B$12:$B$111),IF(AND($I122=-1,BG$9=$Q121),"",IF($I122=-1,BG121,IF(AND($I122=1,BE$9=$Q121),$K122,IF($I122=1,BF121,""))))))))</f>
        <v/>
      </c>
      <c r="BG122" t="str">
        <f ca="1">IF($E121="","",IF($G122="",BG121,IF(AND($N122=1,BG$9&gt;$B$9),"",IF(AND($N122=1,BG$9&lt;=$B$9),LOOKUP(BG$9,$A$12:$A$111,$B$12:$B$111),IF(AND($I122=-1,BH$9=$Q121),"",IF($I122=-1,BH121,IF(AND($I122=1,BF$9=$Q121),$K122,IF($I122=1,BG121,""))))))))</f>
        <v/>
      </c>
      <c r="BH122" t="str">
        <f ca="1">IF($E121="","",IF($G122="",BH121,IF(AND($N122=1,BH$9&gt;$B$9),"",IF(AND($N122=1,BH$9&lt;=$B$9),LOOKUP(BH$9,$A$12:$A$111,$B$12:$B$111),IF(AND($I122=-1,BI$9=$Q121),"",IF($I122=-1,BI121,IF(AND($I122=1,BG$9=$Q121),$K122,IF($I122=1,BH121,""))))))))</f>
        <v/>
      </c>
      <c r="BI122" t="str">
        <f ca="1">IF($E121="","",IF($G122="",BI121,IF(AND($N122=1,BI$9&gt;$B$9),"",IF(AND($N122=1,BI$9&lt;=$B$9),LOOKUP(BI$9,$A$12:$A$111,$B$12:$B$111),IF(AND($I122=-1,BJ$9=$Q121),"",IF($I122=-1,BJ121,IF(AND($I122=1,BH$9=$Q121),$K122,IF($I122=1,BI121,""))))))))</f>
        <v/>
      </c>
      <c r="BJ122" t="str">
        <f ca="1">IF($E121="","",IF($G122="",BJ121,IF(AND($N122=1,BJ$9&gt;$B$9),"",IF(AND($N122=1,BJ$9&lt;=$B$9),LOOKUP(BJ$9,$A$12:$A$111,$B$12:$B$111),IF(AND($I122=-1,BK$9=$Q121),"",IF($I122=-1,BK121,IF(AND($I122=1,BI$9=$Q121),$K122,IF($I122=1,BJ121,""))))))))</f>
        <v/>
      </c>
      <c r="BK122" t="str">
        <f ca="1">IF($E121="","",IF($G122="",BK121,IF(AND($N122=1,BK$9&gt;$B$9),"",IF(AND($N122=1,BK$9&lt;=$B$9),LOOKUP(BK$9,$A$12:$A$111,$B$12:$B$111),IF(AND($I122=-1,BL$9=$Q121),"",IF($I122=-1,BL121,IF(AND($I122=1,BJ$9=$Q121),$K122,IF($I122=1,BK121,""))))))))</f>
        <v/>
      </c>
      <c r="BL122" t="str">
        <f ca="1">IF($E121="","",IF($G122="",BL121,IF(AND($N122=1,BL$9&gt;$B$9),"",IF(AND($N122=1,BL$9&lt;=$B$9),LOOKUP(BL$9,$A$12:$A$111,$B$12:$B$111),IF(AND($I122=-1,BM$9=$Q121),"",IF($I122=-1,BM121,IF(AND($I122=1,BK$9=$Q121),$K122,IF($I122=1,BL121,""))))))))</f>
        <v/>
      </c>
      <c r="BM122" t="str">
        <f ca="1">IF($E121="","",IF($G122="",BM121,IF(AND($N122=1,BM$9&gt;$B$9),"",IF(AND($N122=1,BM$9&lt;=$B$9),LOOKUP(BM$9,$A$12:$A$111,$B$12:$B$111),IF(AND($I122=-1,BN$9=$Q121),"",IF($I122=-1,BN121,IF(AND($I122=1,BL$9=$Q121),$K122,IF($I122=1,BM121,""))))))))</f>
        <v/>
      </c>
      <c r="BN122" t="str">
        <f ca="1">IF($E121="","",IF($G122="",BN121,IF(AND($N122=1,BN$9&gt;$B$9),"",IF(AND($N122=1,BN$9&lt;=$B$9),LOOKUP(BN$9,$A$12:$A$111,$B$12:$B$111),IF(AND($I122=-1,BO$9=$Q121),"",IF($I122=-1,BO121,IF(AND($I122=1,BM$9=$Q121),$K122,IF($I122=1,BN121,""))))))))</f>
        <v/>
      </c>
      <c r="BO122" t="str">
        <f ca="1">IF($E121="","",IF($G122="",BO121,IF(AND($N122=1,BO$9&gt;$B$9),"",IF(AND($N122=1,BO$9&lt;=$B$9),LOOKUP(BO$9,$A$12:$A$111,$B$12:$B$111),IF(AND($I122=-1,BP$9=$Q121),"",IF($I122=-1,BP121,IF(AND($I122=1,BN$9=$Q121),$K122,IF($I122=1,BO121,""))))))))</f>
        <v/>
      </c>
    </row>
    <row r="123" spans="4:67" x14ac:dyDescent="0.25">
      <c r="D123" s="4">
        <v>113</v>
      </c>
      <c r="E123" s="1">
        <f t="shared" ca="1" si="7"/>
        <v>29</v>
      </c>
      <c r="G123" t="str">
        <f ca="1">IF(E122="","",IF($B$3=Refs!$B$17,RevLab!F123,IF(AND(B$3="Last",H122="Zero"),G122,IF(B$3="Last",H122,IF(B$3="2nd last","",IF(AND(B$3="Opposite",H122="Zero"),G122,IF(AND(B$3="Opposite",H122="Red"),"Black",IF(AND(B$3="Opposite",H122="Black"),"Red",IF(AND(B$3="Opposite",H122="Odd"),"Even",IF(AND(B$3="Opposite",H122="Even"),"Odd",IF(AND(B$3="Opposite",H122="High"),"Low",IF(AND(B$3="Opposite",H122="Low"),"High",IF(COUNTIF(Refs!$E$5:$I$6,B$3)=1,RevLab!B$3,"")))))))))))))</f>
        <v>Low</v>
      </c>
      <c r="H123" t="str">
        <f ca="1">IF(E123="","",IF(B$2="Red/Black",LOOKUP(E123,Refs!D:D,Refs!F:F),IF(B$2="High/Low",LOOKUP(E123,Refs!D:D,Refs!H:H),IF(B$2="Odd/Even",LOOKUP(E123,Refs!D:D,Refs!J:J),""))))</f>
        <v>High</v>
      </c>
      <c r="I123">
        <f t="shared" ca="1" si="8"/>
        <v>-1</v>
      </c>
      <c r="J123">
        <f ca="1">IF(E122="","",IF(G123="","",IF(AND(Q122&gt;1,O122+P122&gt;=$B$4),$B$4,IF(Q122=1,O122,O122+P122))))</f>
        <v>6</v>
      </c>
      <c r="K123">
        <f t="shared" ca="1" si="9"/>
        <v>-6</v>
      </c>
      <c r="L123">
        <f t="shared" ca="1" si="10"/>
        <v>-147</v>
      </c>
      <c r="M123">
        <f t="shared" ca="1" si="11"/>
        <v>14</v>
      </c>
      <c r="N123">
        <f ca="1">IF(E122="","",IF(OR(AND($A$6="Yes",$M123&gt;$M122),AND($A$8="Yes",$O122+$P122&gt;=$B$4),AND($Q122&lt;=2,$I123=-1)),1,0))</f>
        <v>0</v>
      </c>
      <c r="O123">
        <f ca="1">IF(E123="","",R123)</f>
        <v>2</v>
      </c>
      <c r="P123">
        <f ca="1">IF(E123="","",MAX(R123:DM123))</f>
        <v>4</v>
      </c>
      <c r="Q123" s="2">
        <f ca="1">IF(E123="","",COUNTIF(R123:DM123,"&gt;0"))</f>
        <v>3</v>
      </c>
      <c r="R123" s="4">
        <f ca="1">IF(E122="","",IF($G123="",R122,IF($N123=1,LOOKUP(R$9,$A$12:$A$111,$B$12:$B$111),IF(AND($I123=-1,S$9=$Q122),"",IF($I123=-1,S122,IF($I123=1,R122))))))</f>
        <v>2</v>
      </c>
      <c r="S123">
        <f ca="1">IF($E122="","",IF($G123="",S122,IF(AND($N123=1,S$9&gt;$B$9),"",IF(AND($N123=1,S$9&lt;=$B$9),LOOKUP(S$9,$A$12:$A$111,$B$12:$B$111),IF(AND($I123=-1,T$9=$Q122),"",IF($I123=-1,T122,IF(AND($I123=1,R$9=$Q122),$K123,IF($I123=1,S122,""))))))))</f>
        <v>3</v>
      </c>
      <c r="T123">
        <f ca="1">IF($E122="","",IF($G123="",T122,IF(AND($N123=1,T$9&gt;$B$9),"",IF(AND($N123=1,T$9&lt;=$B$9),LOOKUP(T$9,$A$12:$A$111,$B$12:$B$111),IF(AND($I123=-1,U$9=$Q122),"",IF($I123=-1,U122,IF(AND($I123=1,S$9=$Q122),$K123,IF($I123=1,T122,""))))))))</f>
        <v>4</v>
      </c>
      <c r="U123" t="str">
        <f ca="1">IF($E122="","",IF($G123="",U122,IF(AND($N123=1,U$9&gt;$B$9),"",IF(AND($N123=1,U$9&lt;=$B$9),LOOKUP(U$9,$A$12:$A$111,$B$12:$B$111),IF(AND($I123=-1,V$9=$Q122),"",IF($I123=-1,V122,IF(AND($I123=1,T$9=$Q122),$K123,IF($I123=1,U122,""))))))))</f>
        <v/>
      </c>
      <c r="V123" t="str">
        <f ca="1">IF($E122="","",IF($G123="",V122,IF(AND($N123=1,V$9&gt;$B$9),"",IF(AND($N123=1,V$9&lt;=$B$9),LOOKUP(V$9,$A$12:$A$111,$B$12:$B$111),IF(AND($I123=-1,W$9=$Q122),"",IF($I123=-1,W122,IF(AND($I123=1,U$9=$Q122),$K123,IF($I123=1,V122,""))))))))</f>
        <v/>
      </c>
      <c r="W123" t="str">
        <f ca="1">IF($E122="","",IF($G123="",W122,IF(AND($N123=1,W$9&gt;$B$9),"",IF(AND($N123=1,W$9&lt;=$B$9),LOOKUP(W$9,$A$12:$A$111,$B$12:$B$111),IF(AND($I123=-1,X$9=$Q122),"",IF($I123=-1,X122,IF(AND($I123=1,V$9=$Q122),$K123,IF($I123=1,W122,""))))))))</f>
        <v/>
      </c>
      <c r="X123" t="str">
        <f ca="1">IF($E122="","",IF($G123="",X122,IF(AND($N123=1,X$9&gt;$B$9),"",IF(AND($N123=1,X$9&lt;=$B$9),LOOKUP(X$9,$A$12:$A$111,$B$12:$B$111),IF(AND($I123=-1,Y$9=$Q122),"",IF($I123=-1,Y122,IF(AND($I123=1,W$9=$Q122),$K123,IF($I123=1,X122,""))))))))</f>
        <v/>
      </c>
      <c r="Y123" t="str">
        <f ca="1">IF($E122="","",IF($G123="",Y122,IF(AND($N123=1,Y$9&gt;$B$9),"",IF(AND($N123=1,Y$9&lt;=$B$9),LOOKUP(Y$9,$A$12:$A$111,$B$12:$B$111),IF(AND($I123=-1,Z$9=$Q122),"",IF($I123=-1,Z122,IF(AND($I123=1,X$9=$Q122),$K123,IF($I123=1,Y122,""))))))))</f>
        <v/>
      </c>
      <c r="Z123" t="str">
        <f ca="1">IF($E122="","",IF($G123="",Z122,IF(AND($N123=1,Z$9&gt;$B$9),"",IF(AND($N123=1,Z$9&lt;=$B$9),LOOKUP(Z$9,$A$12:$A$111,$B$12:$B$111),IF(AND($I123=-1,AA$9=$Q122),"",IF($I123=-1,AA122,IF(AND($I123=1,Y$9=$Q122),$K123,IF($I123=1,Z122,""))))))))</f>
        <v/>
      </c>
      <c r="AA123" t="str">
        <f ca="1">IF($E122="","",IF($G123="",AA122,IF(AND($N123=1,AA$9&gt;$B$9),"",IF(AND($N123=1,AA$9&lt;=$B$9),LOOKUP(AA$9,$A$12:$A$111,$B$12:$B$111),IF(AND($I123=-1,AB$9=$Q122),"",IF($I123=-1,AB122,IF(AND($I123=1,Z$9=$Q122),$K123,IF($I123=1,AA122,""))))))))</f>
        <v/>
      </c>
      <c r="AB123" t="str">
        <f ca="1">IF($E122="","",IF($G123="",AB122,IF(AND($N123=1,AB$9&gt;$B$9),"",IF(AND($N123=1,AB$9&lt;=$B$9),LOOKUP(AB$9,$A$12:$A$111,$B$12:$B$111),IF(AND($I123=-1,AC$9=$Q122),"",IF($I123=-1,AC122,IF(AND($I123=1,AA$9=$Q122),$K123,IF($I123=1,AB122,""))))))))</f>
        <v/>
      </c>
      <c r="AC123" t="str">
        <f ca="1">IF($E122="","",IF($G123="",AC122,IF(AND($N123=1,AC$9&gt;$B$9),"",IF(AND($N123=1,AC$9&lt;=$B$9),LOOKUP(AC$9,$A$12:$A$111,$B$12:$B$111),IF(AND($I123=-1,AD$9=$Q122),"",IF($I123=-1,AD122,IF(AND($I123=1,AB$9=$Q122),$K123,IF($I123=1,AC122,""))))))))</f>
        <v/>
      </c>
      <c r="AD123" t="str">
        <f ca="1">IF($E122="","",IF($G123="",AD122,IF(AND($N123=1,AD$9&gt;$B$9),"",IF(AND($N123=1,AD$9&lt;=$B$9),LOOKUP(AD$9,$A$12:$A$111,$B$12:$B$111),IF(AND($I123=-1,AE$9=$Q122),"",IF($I123=-1,AE122,IF(AND($I123=1,AC$9=$Q122),$K123,IF($I123=1,AD122,""))))))))</f>
        <v/>
      </c>
      <c r="AE123" t="str">
        <f ca="1">IF($E122="","",IF($G123="",AE122,IF(AND($N123=1,AE$9&gt;$B$9),"",IF(AND($N123=1,AE$9&lt;=$B$9),LOOKUP(AE$9,$A$12:$A$111,$B$12:$B$111),IF(AND($I123=-1,AF$9=$Q122),"",IF($I123=-1,AF122,IF(AND($I123=1,AD$9=$Q122),$K123,IF($I123=1,AE122,""))))))))</f>
        <v/>
      </c>
      <c r="AF123" t="str">
        <f ca="1">IF($E122="","",IF($G123="",AF122,IF(AND($N123=1,AF$9&gt;$B$9),"",IF(AND($N123=1,AF$9&lt;=$B$9),LOOKUP(AF$9,$A$12:$A$111,$B$12:$B$111),IF(AND($I123=-1,AG$9=$Q122),"",IF($I123=-1,AG122,IF(AND($I123=1,AE$9=$Q122),$K123,IF($I123=1,AF122,""))))))))</f>
        <v/>
      </c>
      <c r="AG123" t="str">
        <f ca="1">IF($E122="","",IF($G123="",AG122,IF(AND($N123=1,AG$9&gt;$B$9),"",IF(AND($N123=1,AG$9&lt;=$B$9),LOOKUP(AG$9,$A$12:$A$111,$B$12:$B$111),IF(AND($I123=-1,AH$9=$Q122),"",IF($I123=-1,AH122,IF(AND($I123=1,AF$9=$Q122),$K123,IF($I123=1,AG122,""))))))))</f>
        <v/>
      </c>
      <c r="AH123" t="str">
        <f ca="1">IF($E122="","",IF($G123="",AH122,IF(AND($N123=1,AH$9&gt;$B$9),"",IF(AND($N123=1,AH$9&lt;=$B$9),LOOKUP(AH$9,$A$12:$A$111,$B$12:$B$111),IF(AND($I123=-1,AI$9=$Q122),"",IF($I123=-1,AI122,IF(AND($I123=1,AG$9=$Q122),$K123,IF($I123=1,AH122,""))))))))</f>
        <v/>
      </c>
      <c r="AI123" t="str">
        <f ca="1">IF($E122="","",IF($G123="",AI122,IF(AND($N123=1,AI$9&gt;$B$9),"",IF(AND($N123=1,AI$9&lt;=$B$9),LOOKUP(AI$9,$A$12:$A$111,$B$12:$B$111),IF(AND($I123=-1,AJ$9=$Q122),"",IF($I123=-1,AJ122,IF(AND($I123=1,AH$9=$Q122),$K123,IF($I123=1,AI122,""))))))))</f>
        <v/>
      </c>
      <c r="AJ123" t="str">
        <f ca="1">IF($E122="","",IF($G123="",AJ122,IF(AND($N123=1,AJ$9&gt;$B$9),"",IF(AND($N123=1,AJ$9&lt;=$B$9),LOOKUP(AJ$9,$A$12:$A$111,$B$12:$B$111),IF(AND($I123=-1,AK$9=$Q122),"",IF($I123=-1,AK122,IF(AND($I123=1,AI$9=$Q122),$K123,IF($I123=1,AJ122,""))))))))</f>
        <v/>
      </c>
      <c r="AK123" t="str">
        <f ca="1">IF($E122="","",IF($G123="",AK122,IF(AND($N123=1,AK$9&gt;$B$9),"",IF(AND($N123=1,AK$9&lt;=$B$9),LOOKUP(AK$9,$A$12:$A$111,$B$12:$B$111),IF(AND($I123=-1,AL$9=$Q122),"",IF($I123=-1,AL122,IF(AND($I123=1,AJ$9=$Q122),$K123,IF($I123=1,AK122,""))))))))</f>
        <v/>
      </c>
      <c r="AL123" t="str">
        <f ca="1">IF($E122="","",IF($G123="",AL122,IF(AND($N123=1,AL$9&gt;$B$9),"",IF(AND($N123=1,AL$9&lt;=$B$9),LOOKUP(AL$9,$A$12:$A$111,$B$12:$B$111),IF(AND($I123=-1,AM$9=$Q122),"",IF($I123=-1,AM122,IF(AND($I123=1,AK$9=$Q122),$K123,IF($I123=1,AL122,""))))))))</f>
        <v/>
      </c>
      <c r="AM123" t="str">
        <f ca="1">IF($E122="","",IF($G123="",AM122,IF(AND($N123=1,AM$9&gt;$B$9),"",IF(AND($N123=1,AM$9&lt;=$B$9),LOOKUP(AM$9,$A$12:$A$111,$B$12:$B$111),IF(AND($I123=-1,AN$9=$Q122),"",IF($I123=-1,AN122,IF(AND($I123=1,AL$9=$Q122),$K123,IF($I123=1,AM122,""))))))))</f>
        <v/>
      </c>
      <c r="AN123" t="str">
        <f ca="1">IF($E122="","",IF($G123="",AN122,IF(AND($N123=1,AN$9&gt;$B$9),"",IF(AND($N123=1,AN$9&lt;=$B$9),LOOKUP(AN$9,$A$12:$A$111,$B$12:$B$111),IF(AND($I123=-1,AO$9=$Q122),"",IF($I123=-1,AO122,IF(AND($I123=1,AM$9=$Q122),$K123,IF($I123=1,AN122,""))))))))</f>
        <v/>
      </c>
      <c r="AO123" t="str">
        <f ca="1">IF($E122="","",IF($G123="",AO122,IF(AND($N123=1,AO$9&gt;$B$9),"",IF(AND($N123=1,AO$9&lt;=$B$9),LOOKUP(AO$9,$A$12:$A$111,$B$12:$B$111),IF(AND($I123=-1,AP$9=$Q122),"",IF($I123=-1,AP122,IF(AND($I123=1,AN$9=$Q122),$K123,IF($I123=1,AO122,""))))))))</f>
        <v/>
      </c>
      <c r="AP123" t="str">
        <f ca="1">IF($E122="","",IF($G123="",AP122,IF(AND($N123=1,AP$9&gt;$B$9),"",IF(AND($N123=1,AP$9&lt;=$B$9),LOOKUP(AP$9,$A$12:$A$111,$B$12:$B$111),IF(AND($I123=-1,AQ$9=$Q122),"",IF($I123=-1,AQ122,IF(AND($I123=1,AO$9=$Q122),$K123,IF($I123=1,AP122,""))))))))</f>
        <v/>
      </c>
      <c r="AQ123" t="str">
        <f ca="1">IF($E122="","",IF($G123="",AQ122,IF(AND($N123=1,AQ$9&gt;$B$9),"",IF(AND($N123=1,AQ$9&lt;=$B$9),LOOKUP(AQ$9,$A$12:$A$111,$B$12:$B$111),IF(AND($I123=-1,AR$9=$Q122),"",IF($I123=-1,AR122,IF(AND($I123=1,AP$9=$Q122),$K123,IF($I123=1,AQ122,""))))))))</f>
        <v/>
      </c>
      <c r="AR123" t="str">
        <f ca="1">IF($E122="","",IF($G123="",AR122,IF(AND($N123=1,AR$9&gt;$B$9),"",IF(AND($N123=1,AR$9&lt;=$B$9),LOOKUP(AR$9,$A$12:$A$111,$B$12:$B$111),IF(AND($I123=-1,AS$9=$Q122),"",IF($I123=-1,AS122,IF(AND($I123=1,AQ$9=$Q122),$K123,IF($I123=1,AR122,""))))))))</f>
        <v/>
      </c>
      <c r="AS123" t="str">
        <f ca="1">IF($E122="","",IF($G123="",AS122,IF(AND($N123=1,AS$9&gt;$B$9),"",IF(AND($N123=1,AS$9&lt;=$B$9),LOOKUP(AS$9,$A$12:$A$111,$B$12:$B$111),IF(AND($I123=-1,AT$9=$Q122),"",IF($I123=-1,AT122,IF(AND($I123=1,AR$9=$Q122),$K123,IF($I123=1,AS122,""))))))))</f>
        <v/>
      </c>
      <c r="AT123" t="str">
        <f ca="1">IF($E122="","",IF($G123="",AT122,IF(AND($N123=1,AT$9&gt;$B$9),"",IF(AND($N123=1,AT$9&lt;=$B$9),LOOKUP(AT$9,$A$12:$A$111,$B$12:$B$111),IF(AND($I123=-1,AU$9=$Q122),"",IF($I123=-1,AU122,IF(AND($I123=1,AS$9=$Q122),$K123,IF($I123=1,AT122,""))))))))</f>
        <v/>
      </c>
      <c r="AU123" t="str">
        <f ca="1">IF($E122="","",IF($G123="",AU122,IF(AND($N123=1,AU$9&gt;$B$9),"",IF(AND($N123=1,AU$9&lt;=$B$9),LOOKUP(AU$9,$A$12:$A$111,$B$12:$B$111),IF(AND($I123=-1,AV$9=$Q122),"",IF($I123=-1,AV122,IF(AND($I123=1,AT$9=$Q122),$K123,IF($I123=1,AU122,""))))))))</f>
        <v/>
      </c>
      <c r="AV123" t="str">
        <f ca="1">IF($E122="","",IF($G123="",AV122,IF(AND($N123=1,AV$9&gt;$B$9),"",IF(AND($N123=1,AV$9&lt;=$B$9),LOOKUP(AV$9,$A$12:$A$111,$B$12:$B$111),IF(AND($I123=-1,AW$9=$Q122),"",IF($I123=-1,AW122,IF(AND($I123=1,AU$9=$Q122),$K123,IF($I123=1,AV122,""))))))))</f>
        <v/>
      </c>
      <c r="AW123" t="str">
        <f ca="1">IF($E122="","",IF($G123="",AW122,IF(AND($N123=1,AW$9&gt;$B$9),"",IF(AND($N123=1,AW$9&lt;=$B$9),LOOKUP(AW$9,$A$12:$A$111,$B$12:$B$111),IF(AND($I123=-1,AX$9=$Q122),"",IF($I123=-1,AX122,IF(AND($I123=1,AV$9=$Q122),$K123,IF($I123=1,AW122,""))))))))</f>
        <v/>
      </c>
      <c r="AX123" t="str">
        <f ca="1">IF($E122="","",IF($G123="",AX122,IF(AND($N123=1,AX$9&gt;$B$9),"",IF(AND($N123=1,AX$9&lt;=$B$9),LOOKUP(AX$9,$A$12:$A$111,$B$12:$B$111),IF(AND($I123=-1,AY$9=$Q122),"",IF($I123=-1,AY122,IF(AND($I123=1,AW$9=$Q122),$K123,IF($I123=1,AX122,""))))))))</f>
        <v/>
      </c>
      <c r="AY123" t="str">
        <f ca="1">IF($E122="","",IF($G123="",AY122,IF(AND($N123=1,AY$9&gt;$B$9),"",IF(AND($N123=1,AY$9&lt;=$B$9),LOOKUP(AY$9,$A$12:$A$111,$B$12:$B$111),IF(AND($I123=-1,AZ$9=$Q122),"",IF($I123=-1,AZ122,IF(AND($I123=1,AX$9=$Q122),$K123,IF($I123=1,AY122,""))))))))</f>
        <v/>
      </c>
      <c r="AZ123" t="str">
        <f ca="1">IF($E122="","",IF($G123="",AZ122,IF(AND($N123=1,AZ$9&gt;$B$9),"",IF(AND($N123=1,AZ$9&lt;=$B$9),LOOKUP(AZ$9,$A$12:$A$111,$B$12:$B$111),IF(AND($I123=-1,BA$9=$Q122),"",IF($I123=-1,BA122,IF(AND($I123=1,AY$9=$Q122),$K123,IF($I123=1,AZ122,""))))))))</f>
        <v/>
      </c>
      <c r="BA123" t="str">
        <f ca="1">IF($E122="","",IF($G123="",BA122,IF(AND($N123=1,BA$9&gt;$B$9),"",IF(AND($N123=1,BA$9&lt;=$B$9),LOOKUP(BA$9,$A$12:$A$111,$B$12:$B$111),IF(AND($I123=-1,BB$9=$Q122),"",IF($I123=-1,BB122,IF(AND($I123=1,AZ$9=$Q122),$K123,IF($I123=1,BA122,""))))))))</f>
        <v/>
      </c>
      <c r="BB123" t="str">
        <f ca="1">IF($E122="","",IF($G123="",BB122,IF(AND($N123=1,BB$9&gt;$B$9),"",IF(AND($N123=1,BB$9&lt;=$B$9),LOOKUP(BB$9,$A$12:$A$111,$B$12:$B$111),IF(AND($I123=-1,BC$9=$Q122),"",IF($I123=-1,BC122,IF(AND($I123=1,BA$9=$Q122),$K123,IF($I123=1,BB122,""))))))))</f>
        <v/>
      </c>
      <c r="BC123" t="str">
        <f ca="1">IF($E122="","",IF($G123="",BC122,IF(AND($N123=1,BC$9&gt;$B$9),"",IF(AND($N123=1,BC$9&lt;=$B$9),LOOKUP(BC$9,$A$12:$A$111,$B$12:$B$111),IF(AND($I123=-1,BD$9=$Q122),"",IF($I123=-1,BD122,IF(AND($I123=1,BB$9=$Q122),$K123,IF($I123=1,BC122,""))))))))</f>
        <v/>
      </c>
      <c r="BD123" t="str">
        <f ca="1">IF($E122="","",IF($G123="",BD122,IF(AND($N123=1,BD$9&gt;$B$9),"",IF(AND($N123=1,BD$9&lt;=$B$9),LOOKUP(BD$9,$A$12:$A$111,$B$12:$B$111),IF(AND($I123=-1,BE$9=$Q122),"",IF($I123=-1,BE122,IF(AND($I123=1,BC$9=$Q122),$K123,IF($I123=1,BD122,""))))))))</f>
        <v/>
      </c>
      <c r="BE123" t="str">
        <f ca="1">IF($E122="","",IF($G123="",BE122,IF(AND($N123=1,BE$9&gt;$B$9),"",IF(AND($N123=1,BE$9&lt;=$B$9),LOOKUP(BE$9,$A$12:$A$111,$B$12:$B$111),IF(AND($I123=-1,BF$9=$Q122),"",IF($I123=-1,BF122,IF(AND($I123=1,BD$9=$Q122),$K123,IF($I123=1,BE122,""))))))))</f>
        <v/>
      </c>
      <c r="BF123" t="str">
        <f ca="1">IF($E122="","",IF($G123="",BF122,IF(AND($N123=1,BF$9&gt;$B$9),"",IF(AND($N123=1,BF$9&lt;=$B$9),LOOKUP(BF$9,$A$12:$A$111,$B$12:$B$111),IF(AND($I123=-1,BG$9=$Q122),"",IF($I123=-1,BG122,IF(AND($I123=1,BE$9=$Q122),$K123,IF($I123=1,BF122,""))))))))</f>
        <v/>
      </c>
      <c r="BG123" t="str">
        <f ca="1">IF($E122="","",IF($G123="",BG122,IF(AND($N123=1,BG$9&gt;$B$9),"",IF(AND($N123=1,BG$9&lt;=$B$9),LOOKUP(BG$9,$A$12:$A$111,$B$12:$B$111),IF(AND($I123=-1,BH$9=$Q122),"",IF($I123=-1,BH122,IF(AND($I123=1,BF$9=$Q122),$K123,IF($I123=1,BG122,""))))))))</f>
        <v/>
      </c>
      <c r="BH123" t="str">
        <f ca="1">IF($E122="","",IF($G123="",BH122,IF(AND($N123=1,BH$9&gt;$B$9),"",IF(AND($N123=1,BH$9&lt;=$B$9),LOOKUP(BH$9,$A$12:$A$111,$B$12:$B$111),IF(AND($I123=-1,BI$9=$Q122),"",IF($I123=-1,BI122,IF(AND($I123=1,BG$9=$Q122),$K123,IF($I123=1,BH122,""))))))))</f>
        <v/>
      </c>
      <c r="BI123" t="str">
        <f ca="1">IF($E122="","",IF($G123="",BI122,IF(AND($N123=1,BI$9&gt;$B$9),"",IF(AND($N123=1,BI$9&lt;=$B$9),LOOKUP(BI$9,$A$12:$A$111,$B$12:$B$111),IF(AND($I123=-1,BJ$9=$Q122),"",IF($I123=-1,BJ122,IF(AND($I123=1,BH$9=$Q122),$K123,IF($I123=1,BI122,""))))))))</f>
        <v/>
      </c>
      <c r="BJ123" t="str">
        <f ca="1">IF($E122="","",IF($G123="",BJ122,IF(AND($N123=1,BJ$9&gt;$B$9),"",IF(AND($N123=1,BJ$9&lt;=$B$9),LOOKUP(BJ$9,$A$12:$A$111,$B$12:$B$111),IF(AND($I123=-1,BK$9=$Q122),"",IF($I123=-1,BK122,IF(AND($I123=1,BI$9=$Q122),$K123,IF($I123=1,BJ122,""))))))))</f>
        <v/>
      </c>
      <c r="BK123" t="str">
        <f ca="1">IF($E122="","",IF($G123="",BK122,IF(AND($N123=1,BK$9&gt;$B$9),"",IF(AND($N123=1,BK$9&lt;=$B$9),LOOKUP(BK$9,$A$12:$A$111,$B$12:$B$111),IF(AND($I123=-1,BL$9=$Q122),"",IF($I123=-1,BL122,IF(AND($I123=1,BJ$9=$Q122),$K123,IF($I123=1,BK122,""))))))))</f>
        <v/>
      </c>
      <c r="BL123" t="str">
        <f ca="1">IF($E122="","",IF($G123="",BL122,IF(AND($N123=1,BL$9&gt;$B$9),"",IF(AND($N123=1,BL$9&lt;=$B$9),LOOKUP(BL$9,$A$12:$A$111,$B$12:$B$111),IF(AND($I123=-1,BM$9=$Q122),"",IF($I123=-1,BM122,IF(AND($I123=1,BK$9=$Q122),$K123,IF($I123=1,BL122,""))))))))</f>
        <v/>
      </c>
      <c r="BM123" t="str">
        <f ca="1">IF($E122="","",IF($G123="",BM122,IF(AND($N123=1,BM$9&gt;$B$9),"",IF(AND($N123=1,BM$9&lt;=$B$9),LOOKUP(BM$9,$A$12:$A$111,$B$12:$B$111),IF(AND($I123=-1,BN$9=$Q122),"",IF($I123=-1,BN122,IF(AND($I123=1,BL$9=$Q122),$K123,IF($I123=1,BM122,""))))))))</f>
        <v/>
      </c>
      <c r="BN123" t="str">
        <f ca="1">IF($E122="","",IF($G123="",BN122,IF(AND($N123=1,BN$9&gt;$B$9),"",IF(AND($N123=1,BN$9&lt;=$B$9),LOOKUP(BN$9,$A$12:$A$111,$B$12:$B$111),IF(AND($I123=-1,BO$9=$Q122),"",IF($I123=-1,BO122,IF(AND($I123=1,BM$9=$Q122),$K123,IF($I123=1,BN122,""))))))))</f>
        <v/>
      </c>
      <c r="BO123">
        <f ca="1">IF($E122="","",IF($G123="",BO122,IF(AND($N123=1,BO$9&gt;$B$9),"",IF(AND($N123=1,BO$9&lt;=$B$9),LOOKUP(BO$9,$A$12:$A$111,$B$12:$B$111),IF(AND($I123=-1,BP$9=$Q122),"",IF($I123=-1,BP122,IF(AND($I123=1,BN$9=$Q122),$K123,IF($I123=1,BO122,""))))))))</f>
        <v>0</v>
      </c>
    </row>
    <row r="124" spans="4:67" x14ac:dyDescent="0.25">
      <c r="D124" s="4">
        <v>114</v>
      </c>
      <c r="E124" s="1">
        <f t="shared" ca="1" si="7"/>
        <v>21</v>
      </c>
      <c r="G124" t="str">
        <f ca="1">IF(E123="","",IF($B$3=Refs!$B$17,RevLab!F124,IF(AND(B$3="Last",H123="Zero"),G123,IF(B$3="Last",H123,IF(B$3="2nd last","",IF(AND(B$3="Opposite",H123="Zero"),G123,IF(AND(B$3="Opposite",H123="Red"),"Black",IF(AND(B$3="Opposite",H123="Black"),"Red",IF(AND(B$3="Opposite",H123="Odd"),"Even",IF(AND(B$3="Opposite",H123="Even"),"Odd",IF(AND(B$3="Opposite",H123="High"),"Low",IF(AND(B$3="Opposite",H123="Low"),"High",IF(COUNTIF(Refs!$E$5:$I$6,B$3)=1,RevLab!B$3,"")))))))))))))</f>
        <v>Low</v>
      </c>
      <c r="H124" t="str">
        <f ca="1">IF(E124="","",IF(B$2="Red/Black",LOOKUP(E124,Refs!D:D,Refs!F:F),IF(B$2="High/Low",LOOKUP(E124,Refs!D:D,Refs!H:H),IF(B$2="Odd/Even",LOOKUP(E124,Refs!D:D,Refs!J:J),""))))</f>
        <v>High</v>
      </c>
      <c r="I124">
        <f t="shared" ca="1" si="8"/>
        <v>-1</v>
      </c>
      <c r="J124">
        <f ca="1">IF(E123="","",IF(G124="","",IF(AND(Q123&gt;1,O123+P123&gt;=$B$4),$B$4,IF(Q123=1,O123,O123+P123))))</f>
        <v>6</v>
      </c>
      <c r="K124">
        <f t="shared" ca="1" si="9"/>
        <v>-6</v>
      </c>
      <c r="L124">
        <f t="shared" ca="1" si="10"/>
        <v>-153</v>
      </c>
      <c r="M124">
        <f t="shared" ca="1" si="11"/>
        <v>14</v>
      </c>
      <c r="N124">
        <f ca="1">IF(E123="","",IF(OR(AND($A$6="Yes",$M124&gt;$M123),AND($A$8="Yes",$O123+$P123&gt;=$B$4),AND($Q123&lt;=2,$I124=-1)),1,0))</f>
        <v>0</v>
      </c>
      <c r="O124">
        <f ca="1">IF(E124="","",R124)</f>
        <v>3</v>
      </c>
      <c r="P124">
        <f ca="1">IF(E124="","",MAX(R124:DM124))</f>
        <v>3</v>
      </c>
      <c r="Q124" s="2">
        <f ca="1">IF(E124="","",COUNTIF(R124:DM124,"&gt;0"))</f>
        <v>1</v>
      </c>
      <c r="R124" s="4">
        <f ca="1">IF(E123="","",IF($G124="",R123,IF($N124=1,LOOKUP(R$9,$A$12:$A$111,$B$12:$B$111),IF(AND($I124=-1,S$9=$Q123),"",IF($I124=-1,S123,IF($I124=1,R123))))))</f>
        <v>3</v>
      </c>
      <c r="S124" t="str">
        <f ca="1">IF($E123="","",IF($G124="",S123,IF(AND($N124=1,S$9&gt;$B$9),"",IF(AND($N124=1,S$9&lt;=$B$9),LOOKUP(S$9,$A$12:$A$111,$B$12:$B$111),IF(AND($I124=-1,T$9=$Q123),"",IF($I124=-1,T123,IF(AND($I124=1,R$9=$Q123),$K124,IF($I124=1,S123,""))))))))</f>
        <v/>
      </c>
      <c r="T124" t="str">
        <f ca="1">IF($E123="","",IF($G124="",T123,IF(AND($N124=1,T$9&gt;$B$9),"",IF(AND($N124=1,T$9&lt;=$B$9),LOOKUP(T$9,$A$12:$A$111,$B$12:$B$111),IF(AND($I124=-1,U$9=$Q123),"",IF($I124=-1,U123,IF(AND($I124=1,S$9=$Q123),$K124,IF($I124=1,T123,""))))))))</f>
        <v/>
      </c>
      <c r="U124" t="str">
        <f ca="1">IF($E123="","",IF($G124="",U123,IF(AND($N124=1,U$9&gt;$B$9),"",IF(AND($N124=1,U$9&lt;=$B$9),LOOKUP(U$9,$A$12:$A$111,$B$12:$B$111),IF(AND($I124=-1,V$9=$Q123),"",IF($I124=-1,V123,IF(AND($I124=1,T$9=$Q123),$K124,IF($I124=1,U123,""))))))))</f>
        <v/>
      </c>
      <c r="V124" t="str">
        <f ca="1">IF($E123="","",IF($G124="",V123,IF(AND($N124=1,V$9&gt;$B$9),"",IF(AND($N124=1,V$9&lt;=$B$9),LOOKUP(V$9,$A$12:$A$111,$B$12:$B$111),IF(AND($I124=-1,W$9=$Q123),"",IF($I124=-1,W123,IF(AND($I124=1,U$9=$Q123),$K124,IF($I124=1,V123,""))))))))</f>
        <v/>
      </c>
      <c r="W124" t="str">
        <f ca="1">IF($E123="","",IF($G124="",W123,IF(AND($N124=1,W$9&gt;$B$9),"",IF(AND($N124=1,W$9&lt;=$B$9),LOOKUP(W$9,$A$12:$A$111,$B$12:$B$111),IF(AND($I124=-1,X$9=$Q123),"",IF($I124=-1,X123,IF(AND($I124=1,V$9=$Q123),$K124,IF($I124=1,W123,""))))))))</f>
        <v/>
      </c>
      <c r="X124" t="str">
        <f ca="1">IF($E123="","",IF($G124="",X123,IF(AND($N124=1,X$9&gt;$B$9),"",IF(AND($N124=1,X$9&lt;=$B$9),LOOKUP(X$9,$A$12:$A$111,$B$12:$B$111),IF(AND($I124=-1,Y$9=$Q123),"",IF($I124=-1,Y123,IF(AND($I124=1,W$9=$Q123),$K124,IF($I124=1,X123,""))))))))</f>
        <v/>
      </c>
      <c r="Y124" t="str">
        <f ca="1">IF($E123="","",IF($G124="",Y123,IF(AND($N124=1,Y$9&gt;$B$9),"",IF(AND($N124=1,Y$9&lt;=$B$9),LOOKUP(Y$9,$A$12:$A$111,$B$12:$B$111),IF(AND($I124=-1,Z$9=$Q123),"",IF($I124=-1,Z123,IF(AND($I124=1,X$9=$Q123),$K124,IF($I124=1,Y123,""))))))))</f>
        <v/>
      </c>
      <c r="Z124" t="str">
        <f ca="1">IF($E123="","",IF($G124="",Z123,IF(AND($N124=1,Z$9&gt;$B$9),"",IF(AND($N124=1,Z$9&lt;=$B$9),LOOKUP(Z$9,$A$12:$A$111,$B$12:$B$111),IF(AND($I124=-1,AA$9=$Q123),"",IF($I124=-1,AA123,IF(AND($I124=1,Y$9=$Q123),$K124,IF($I124=1,Z123,""))))))))</f>
        <v/>
      </c>
      <c r="AA124" t="str">
        <f ca="1">IF($E123="","",IF($G124="",AA123,IF(AND($N124=1,AA$9&gt;$B$9),"",IF(AND($N124=1,AA$9&lt;=$B$9),LOOKUP(AA$9,$A$12:$A$111,$B$12:$B$111),IF(AND($I124=-1,AB$9=$Q123),"",IF($I124=-1,AB123,IF(AND($I124=1,Z$9=$Q123),$K124,IF($I124=1,AA123,""))))))))</f>
        <v/>
      </c>
      <c r="AB124" t="str">
        <f ca="1">IF($E123="","",IF($G124="",AB123,IF(AND($N124=1,AB$9&gt;$B$9),"",IF(AND($N124=1,AB$9&lt;=$B$9),LOOKUP(AB$9,$A$12:$A$111,$B$12:$B$111),IF(AND($I124=-1,AC$9=$Q123),"",IF($I124=-1,AC123,IF(AND($I124=1,AA$9=$Q123),$K124,IF($I124=1,AB123,""))))))))</f>
        <v/>
      </c>
      <c r="AC124" t="str">
        <f ca="1">IF($E123="","",IF($G124="",AC123,IF(AND($N124=1,AC$9&gt;$B$9),"",IF(AND($N124=1,AC$9&lt;=$B$9),LOOKUP(AC$9,$A$12:$A$111,$B$12:$B$111),IF(AND($I124=-1,AD$9=$Q123),"",IF($I124=-1,AD123,IF(AND($I124=1,AB$9=$Q123),$K124,IF($I124=1,AC123,""))))))))</f>
        <v/>
      </c>
      <c r="AD124" t="str">
        <f ca="1">IF($E123="","",IF($G124="",AD123,IF(AND($N124=1,AD$9&gt;$B$9),"",IF(AND($N124=1,AD$9&lt;=$B$9),LOOKUP(AD$9,$A$12:$A$111,$B$12:$B$111),IF(AND($I124=-1,AE$9=$Q123),"",IF($I124=-1,AE123,IF(AND($I124=1,AC$9=$Q123),$K124,IF($I124=1,AD123,""))))))))</f>
        <v/>
      </c>
      <c r="AE124" t="str">
        <f ca="1">IF($E123="","",IF($G124="",AE123,IF(AND($N124=1,AE$9&gt;$B$9),"",IF(AND($N124=1,AE$9&lt;=$B$9),LOOKUP(AE$9,$A$12:$A$111,$B$12:$B$111),IF(AND($I124=-1,AF$9=$Q123),"",IF($I124=-1,AF123,IF(AND($I124=1,AD$9=$Q123),$K124,IF($I124=1,AE123,""))))))))</f>
        <v/>
      </c>
      <c r="AF124" t="str">
        <f ca="1">IF($E123="","",IF($G124="",AF123,IF(AND($N124=1,AF$9&gt;$B$9),"",IF(AND($N124=1,AF$9&lt;=$B$9),LOOKUP(AF$9,$A$12:$A$111,$B$12:$B$111),IF(AND($I124=-1,AG$9=$Q123),"",IF($I124=-1,AG123,IF(AND($I124=1,AE$9=$Q123),$K124,IF($I124=1,AF123,""))))))))</f>
        <v/>
      </c>
      <c r="AG124" t="str">
        <f ca="1">IF($E123="","",IF($G124="",AG123,IF(AND($N124=1,AG$9&gt;$B$9),"",IF(AND($N124=1,AG$9&lt;=$B$9),LOOKUP(AG$9,$A$12:$A$111,$B$12:$B$111),IF(AND($I124=-1,AH$9=$Q123),"",IF($I124=-1,AH123,IF(AND($I124=1,AF$9=$Q123),$K124,IF($I124=1,AG123,""))))))))</f>
        <v/>
      </c>
      <c r="AH124" t="str">
        <f ca="1">IF($E123="","",IF($G124="",AH123,IF(AND($N124=1,AH$9&gt;$B$9),"",IF(AND($N124=1,AH$9&lt;=$B$9),LOOKUP(AH$9,$A$12:$A$111,$B$12:$B$111),IF(AND($I124=-1,AI$9=$Q123),"",IF($I124=-1,AI123,IF(AND($I124=1,AG$9=$Q123),$K124,IF($I124=1,AH123,""))))))))</f>
        <v/>
      </c>
      <c r="AI124" t="str">
        <f ca="1">IF($E123="","",IF($G124="",AI123,IF(AND($N124=1,AI$9&gt;$B$9),"",IF(AND($N124=1,AI$9&lt;=$B$9),LOOKUP(AI$9,$A$12:$A$111,$B$12:$B$111),IF(AND($I124=-1,AJ$9=$Q123),"",IF($I124=-1,AJ123,IF(AND($I124=1,AH$9=$Q123),$K124,IF($I124=1,AI123,""))))))))</f>
        <v/>
      </c>
      <c r="AJ124" t="str">
        <f ca="1">IF($E123="","",IF($G124="",AJ123,IF(AND($N124=1,AJ$9&gt;$B$9),"",IF(AND($N124=1,AJ$9&lt;=$B$9),LOOKUP(AJ$9,$A$12:$A$111,$B$12:$B$111),IF(AND($I124=-1,AK$9=$Q123),"",IF($I124=-1,AK123,IF(AND($I124=1,AI$9=$Q123),$K124,IF($I124=1,AJ123,""))))))))</f>
        <v/>
      </c>
      <c r="AK124" t="str">
        <f ca="1">IF($E123="","",IF($G124="",AK123,IF(AND($N124=1,AK$9&gt;$B$9),"",IF(AND($N124=1,AK$9&lt;=$B$9),LOOKUP(AK$9,$A$12:$A$111,$B$12:$B$111),IF(AND($I124=-1,AL$9=$Q123),"",IF($I124=-1,AL123,IF(AND($I124=1,AJ$9=$Q123),$K124,IF($I124=1,AK123,""))))))))</f>
        <v/>
      </c>
      <c r="AL124" t="str">
        <f ca="1">IF($E123="","",IF($G124="",AL123,IF(AND($N124=1,AL$9&gt;$B$9),"",IF(AND($N124=1,AL$9&lt;=$B$9),LOOKUP(AL$9,$A$12:$A$111,$B$12:$B$111),IF(AND($I124=-1,AM$9=$Q123),"",IF($I124=-1,AM123,IF(AND($I124=1,AK$9=$Q123),$K124,IF($I124=1,AL123,""))))))))</f>
        <v/>
      </c>
      <c r="AM124" t="str">
        <f ca="1">IF($E123="","",IF($G124="",AM123,IF(AND($N124=1,AM$9&gt;$B$9),"",IF(AND($N124=1,AM$9&lt;=$B$9),LOOKUP(AM$9,$A$12:$A$111,$B$12:$B$111),IF(AND($I124=-1,AN$9=$Q123),"",IF($I124=-1,AN123,IF(AND($I124=1,AL$9=$Q123),$K124,IF($I124=1,AM123,""))))))))</f>
        <v/>
      </c>
      <c r="AN124" t="str">
        <f ca="1">IF($E123="","",IF($G124="",AN123,IF(AND($N124=1,AN$9&gt;$B$9),"",IF(AND($N124=1,AN$9&lt;=$B$9),LOOKUP(AN$9,$A$12:$A$111,$B$12:$B$111),IF(AND($I124=-1,AO$9=$Q123),"",IF($I124=-1,AO123,IF(AND($I124=1,AM$9=$Q123),$K124,IF($I124=1,AN123,""))))))))</f>
        <v/>
      </c>
      <c r="AO124" t="str">
        <f ca="1">IF($E123="","",IF($G124="",AO123,IF(AND($N124=1,AO$9&gt;$B$9),"",IF(AND($N124=1,AO$9&lt;=$B$9),LOOKUP(AO$9,$A$12:$A$111,$B$12:$B$111),IF(AND($I124=-1,AP$9=$Q123),"",IF($I124=-1,AP123,IF(AND($I124=1,AN$9=$Q123),$K124,IF($I124=1,AO123,""))))))))</f>
        <v/>
      </c>
      <c r="AP124" t="str">
        <f ca="1">IF($E123="","",IF($G124="",AP123,IF(AND($N124=1,AP$9&gt;$B$9),"",IF(AND($N124=1,AP$9&lt;=$B$9),LOOKUP(AP$9,$A$12:$A$111,$B$12:$B$111),IF(AND($I124=-1,AQ$9=$Q123),"",IF($I124=-1,AQ123,IF(AND($I124=1,AO$9=$Q123),$K124,IF($I124=1,AP123,""))))))))</f>
        <v/>
      </c>
      <c r="AQ124" t="str">
        <f ca="1">IF($E123="","",IF($G124="",AQ123,IF(AND($N124=1,AQ$9&gt;$B$9),"",IF(AND($N124=1,AQ$9&lt;=$B$9),LOOKUP(AQ$9,$A$12:$A$111,$B$12:$B$111),IF(AND($I124=-1,AR$9=$Q123),"",IF($I124=-1,AR123,IF(AND($I124=1,AP$9=$Q123),$K124,IF($I124=1,AQ123,""))))))))</f>
        <v/>
      </c>
      <c r="AR124" t="str">
        <f ca="1">IF($E123="","",IF($G124="",AR123,IF(AND($N124=1,AR$9&gt;$B$9),"",IF(AND($N124=1,AR$9&lt;=$B$9),LOOKUP(AR$9,$A$12:$A$111,$B$12:$B$111),IF(AND($I124=-1,AS$9=$Q123),"",IF($I124=-1,AS123,IF(AND($I124=1,AQ$9=$Q123),$K124,IF($I124=1,AR123,""))))))))</f>
        <v/>
      </c>
      <c r="AS124" t="str">
        <f ca="1">IF($E123="","",IF($G124="",AS123,IF(AND($N124=1,AS$9&gt;$B$9),"",IF(AND($N124=1,AS$9&lt;=$B$9),LOOKUP(AS$9,$A$12:$A$111,$B$12:$B$111),IF(AND($I124=-1,AT$9=$Q123),"",IF($I124=-1,AT123,IF(AND($I124=1,AR$9=$Q123),$K124,IF($I124=1,AS123,""))))))))</f>
        <v/>
      </c>
      <c r="AT124" t="str">
        <f ca="1">IF($E123="","",IF($G124="",AT123,IF(AND($N124=1,AT$9&gt;$B$9),"",IF(AND($N124=1,AT$9&lt;=$B$9),LOOKUP(AT$9,$A$12:$A$111,$B$12:$B$111),IF(AND($I124=-1,AU$9=$Q123),"",IF($I124=-1,AU123,IF(AND($I124=1,AS$9=$Q123),$K124,IF($I124=1,AT123,""))))))))</f>
        <v/>
      </c>
      <c r="AU124" t="str">
        <f ca="1">IF($E123="","",IF($G124="",AU123,IF(AND($N124=1,AU$9&gt;$B$9),"",IF(AND($N124=1,AU$9&lt;=$B$9),LOOKUP(AU$9,$A$12:$A$111,$B$12:$B$111),IF(AND($I124=-1,AV$9=$Q123),"",IF($I124=-1,AV123,IF(AND($I124=1,AT$9=$Q123),$K124,IF($I124=1,AU123,""))))))))</f>
        <v/>
      </c>
      <c r="AV124" t="str">
        <f ca="1">IF($E123="","",IF($G124="",AV123,IF(AND($N124=1,AV$9&gt;$B$9),"",IF(AND($N124=1,AV$9&lt;=$B$9),LOOKUP(AV$9,$A$12:$A$111,$B$12:$B$111),IF(AND($I124=-1,AW$9=$Q123),"",IF($I124=-1,AW123,IF(AND($I124=1,AU$9=$Q123),$K124,IF($I124=1,AV123,""))))))))</f>
        <v/>
      </c>
      <c r="AW124" t="str">
        <f ca="1">IF($E123="","",IF($G124="",AW123,IF(AND($N124=1,AW$9&gt;$B$9),"",IF(AND($N124=1,AW$9&lt;=$B$9),LOOKUP(AW$9,$A$12:$A$111,$B$12:$B$111),IF(AND($I124=-1,AX$9=$Q123),"",IF($I124=-1,AX123,IF(AND($I124=1,AV$9=$Q123),$K124,IF($I124=1,AW123,""))))))))</f>
        <v/>
      </c>
      <c r="AX124" t="str">
        <f ca="1">IF($E123="","",IF($G124="",AX123,IF(AND($N124=1,AX$9&gt;$B$9),"",IF(AND($N124=1,AX$9&lt;=$B$9),LOOKUP(AX$9,$A$12:$A$111,$B$12:$B$111),IF(AND($I124=-1,AY$9=$Q123),"",IF($I124=-1,AY123,IF(AND($I124=1,AW$9=$Q123),$K124,IF($I124=1,AX123,""))))))))</f>
        <v/>
      </c>
      <c r="AY124" t="str">
        <f ca="1">IF($E123="","",IF($G124="",AY123,IF(AND($N124=1,AY$9&gt;$B$9),"",IF(AND($N124=1,AY$9&lt;=$B$9),LOOKUP(AY$9,$A$12:$A$111,$B$12:$B$111),IF(AND($I124=-1,AZ$9=$Q123),"",IF($I124=-1,AZ123,IF(AND($I124=1,AX$9=$Q123),$K124,IF($I124=1,AY123,""))))))))</f>
        <v/>
      </c>
      <c r="AZ124" t="str">
        <f ca="1">IF($E123="","",IF($G124="",AZ123,IF(AND($N124=1,AZ$9&gt;$B$9),"",IF(AND($N124=1,AZ$9&lt;=$B$9),LOOKUP(AZ$9,$A$12:$A$111,$B$12:$B$111),IF(AND($I124=-1,BA$9=$Q123),"",IF($I124=-1,BA123,IF(AND($I124=1,AY$9=$Q123),$K124,IF($I124=1,AZ123,""))))))))</f>
        <v/>
      </c>
      <c r="BA124" t="str">
        <f ca="1">IF($E123="","",IF($G124="",BA123,IF(AND($N124=1,BA$9&gt;$B$9),"",IF(AND($N124=1,BA$9&lt;=$B$9),LOOKUP(BA$9,$A$12:$A$111,$B$12:$B$111),IF(AND($I124=-1,BB$9=$Q123),"",IF($I124=-1,BB123,IF(AND($I124=1,AZ$9=$Q123),$K124,IF($I124=1,BA123,""))))))))</f>
        <v/>
      </c>
      <c r="BB124" t="str">
        <f ca="1">IF($E123="","",IF($G124="",BB123,IF(AND($N124=1,BB$9&gt;$B$9),"",IF(AND($N124=1,BB$9&lt;=$B$9),LOOKUP(BB$9,$A$12:$A$111,$B$12:$B$111),IF(AND($I124=-1,BC$9=$Q123),"",IF($I124=-1,BC123,IF(AND($I124=1,BA$9=$Q123),$K124,IF($I124=1,BB123,""))))))))</f>
        <v/>
      </c>
      <c r="BC124" t="str">
        <f ca="1">IF($E123="","",IF($G124="",BC123,IF(AND($N124=1,BC$9&gt;$B$9),"",IF(AND($N124=1,BC$9&lt;=$B$9),LOOKUP(BC$9,$A$12:$A$111,$B$12:$B$111),IF(AND($I124=-1,BD$9=$Q123),"",IF($I124=-1,BD123,IF(AND($I124=1,BB$9=$Q123),$K124,IF($I124=1,BC123,""))))))))</f>
        <v/>
      </c>
      <c r="BD124" t="str">
        <f ca="1">IF($E123="","",IF($G124="",BD123,IF(AND($N124=1,BD$9&gt;$B$9),"",IF(AND($N124=1,BD$9&lt;=$B$9),LOOKUP(BD$9,$A$12:$A$111,$B$12:$B$111),IF(AND($I124=-1,BE$9=$Q123),"",IF($I124=-1,BE123,IF(AND($I124=1,BC$9=$Q123),$K124,IF($I124=1,BD123,""))))))))</f>
        <v/>
      </c>
      <c r="BE124" t="str">
        <f ca="1">IF($E123="","",IF($G124="",BE123,IF(AND($N124=1,BE$9&gt;$B$9),"",IF(AND($N124=1,BE$9&lt;=$B$9),LOOKUP(BE$9,$A$12:$A$111,$B$12:$B$111),IF(AND($I124=-1,BF$9=$Q123),"",IF($I124=-1,BF123,IF(AND($I124=1,BD$9=$Q123),$K124,IF($I124=1,BE123,""))))))))</f>
        <v/>
      </c>
      <c r="BF124" t="str">
        <f ca="1">IF($E123="","",IF($G124="",BF123,IF(AND($N124=1,BF$9&gt;$B$9),"",IF(AND($N124=1,BF$9&lt;=$B$9),LOOKUP(BF$9,$A$12:$A$111,$B$12:$B$111),IF(AND($I124=-1,BG$9=$Q123),"",IF($I124=-1,BG123,IF(AND($I124=1,BE$9=$Q123),$K124,IF($I124=1,BF123,""))))))))</f>
        <v/>
      </c>
      <c r="BG124" t="str">
        <f ca="1">IF($E123="","",IF($G124="",BG123,IF(AND($N124=1,BG$9&gt;$B$9),"",IF(AND($N124=1,BG$9&lt;=$B$9),LOOKUP(BG$9,$A$12:$A$111,$B$12:$B$111),IF(AND($I124=-1,BH$9=$Q123),"",IF($I124=-1,BH123,IF(AND($I124=1,BF$9=$Q123),$K124,IF($I124=1,BG123,""))))))))</f>
        <v/>
      </c>
      <c r="BH124" t="str">
        <f ca="1">IF($E123="","",IF($G124="",BH123,IF(AND($N124=1,BH$9&gt;$B$9),"",IF(AND($N124=1,BH$9&lt;=$B$9),LOOKUP(BH$9,$A$12:$A$111,$B$12:$B$111),IF(AND($I124=-1,BI$9=$Q123),"",IF($I124=-1,BI123,IF(AND($I124=1,BG$9=$Q123),$K124,IF($I124=1,BH123,""))))))))</f>
        <v/>
      </c>
      <c r="BI124" t="str">
        <f ca="1">IF($E123="","",IF($G124="",BI123,IF(AND($N124=1,BI$9&gt;$B$9),"",IF(AND($N124=1,BI$9&lt;=$B$9),LOOKUP(BI$9,$A$12:$A$111,$B$12:$B$111),IF(AND($I124=-1,BJ$9=$Q123),"",IF($I124=-1,BJ123,IF(AND($I124=1,BH$9=$Q123),$K124,IF($I124=1,BI123,""))))))))</f>
        <v/>
      </c>
      <c r="BJ124" t="str">
        <f ca="1">IF($E123="","",IF($G124="",BJ123,IF(AND($N124=1,BJ$9&gt;$B$9),"",IF(AND($N124=1,BJ$9&lt;=$B$9),LOOKUP(BJ$9,$A$12:$A$111,$B$12:$B$111),IF(AND($I124=-1,BK$9=$Q123),"",IF($I124=-1,BK123,IF(AND($I124=1,BI$9=$Q123),$K124,IF($I124=1,BJ123,""))))))))</f>
        <v/>
      </c>
      <c r="BK124" t="str">
        <f ca="1">IF($E123="","",IF($G124="",BK123,IF(AND($N124=1,BK$9&gt;$B$9),"",IF(AND($N124=1,BK$9&lt;=$B$9),LOOKUP(BK$9,$A$12:$A$111,$B$12:$B$111),IF(AND($I124=-1,BL$9=$Q123),"",IF($I124=-1,BL123,IF(AND($I124=1,BJ$9=$Q123),$K124,IF($I124=1,BK123,""))))))))</f>
        <v/>
      </c>
      <c r="BL124" t="str">
        <f ca="1">IF($E123="","",IF($G124="",BL123,IF(AND($N124=1,BL$9&gt;$B$9),"",IF(AND($N124=1,BL$9&lt;=$B$9),LOOKUP(BL$9,$A$12:$A$111,$B$12:$B$111),IF(AND($I124=-1,BM$9=$Q123),"",IF($I124=-1,BM123,IF(AND($I124=1,BK$9=$Q123),$K124,IF($I124=1,BL123,""))))))))</f>
        <v/>
      </c>
      <c r="BM124" t="str">
        <f ca="1">IF($E123="","",IF($G124="",BM123,IF(AND($N124=1,BM$9&gt;$B$9),"",IF(AND($N124=1,BM$9&lt;=$B$9),LOOKUP(BM$9,$A$12:$A$111,$B$12:$B$111),IF(AND($I124=-1,BN$9=$Q123),"",IF($I124=-1,BN123,IF(AND($I124=1,BL$9=$Q123),$K124,IF($I124=1,BM123,""))))))))</f>
        <v/>
      </c>
      <c r="BN124">
        <f ca="1">IF($E123="","",IF($G124="",BN123,IF(AND($N124=1,BN$9&gt;$B$9),"",IF(AND($N124=1,BN$9&lt;=$B$9),LOOKUP(BN$9,$A$12:$A$111,$B$12:$B$111),IF(AND($I124=-1,BO$9=$Q123),"",IF($I124=-1,BO123,IF(AND($I124=1,BM$9=$Q123),$K124,IF($I124=1,BN123,""))))))))</f>
        <v>0</v>
      </c>
      <c r="BO124">
        <f ca="1">IF($E123="","",IF($G124="",BO123,IF(AND($N124=1,BO$9&gt;$B$9),"",IF(AND($N124=1,BO$9&lt;=$B$9),LOOKUP(BO$9,$A$12:$A$111,$B$12:$B$111),IF(AND($I124=-1,BP$9=$Q123),"",IF($I124=-1,BP123,IF(AND($I124=1,BN$9=$Q123),$K124,IF($I124=1,BO123,""))))))))</f>
        <v>0</v>
      </c>
    </row>
    <row r="125" spans="4:67" x14ac:dyDescent="0.25">
      <c r="D125" s="4">
        <v>115</v>
      </c>
      <c r="E125" s="1">
        <f t="shared" ca="1" si="7"/>
        <v>8</v>
      </c>
      <c r="G125" t="str">
        <f ca="1">IF(E124="","",IF($B$3=Refs!$B$17,RevLab!F125,IF(AND(B$3="Last",H124="Zero"),G124,IF(B$3="Last",H124,IF(B$3="2nd last","",IF(AND(B$3="Opposite",H124="Zero"),G124,IF(AND(B$3="Opposite",H124="Red"),"Black",IF(AND(B$3="Opposite",H124="Black"),"Red",IF(AND(B$3="Opposite",H124="Odd"),"Even",IF(AND(B$3="Opposite",H124="Even"),"Odd",IF(AND(B$3="Opposite",H124="High"),"Low",IF(AND(B$3="Opposite",H124="Low"),"High",IF(COUNTIF(Refs!$E$5:$I$6,B$3)=1,RevLab!B$3,"")))))))))))))</f>
        <v>Low</v>
      </c>
      <c r="H125" t="str">
        <f ca="1">IF(E125="","",IF(B$2="Red/Black",LOOKUP(E125,Refs!D:D,Refs!F:F),IF(B$2="High/Low",LOOKUP(E125,Refs!D:D,Refs!H:H),IF(B$2="Odd/Even",LOOKUP(E125,Refs!D:D,Refs!J:J),""))))</f>
        <v>Low</v>
      </c>
      <c r="I125">
        <f t="shared" ca="1" si="8"/>
        <v>1</v>
      </c>
      <c r="J125">
        <f ca="1">IF(E124="","",IF(G125="","",IF(AND(Q124&gt;1,O124+P124&gt;=$B$4),$B$4,IF(Q124=1,O124,O124+P124))))</f>
        <v>3</v>
      </c>
      <c r="K125">
        <f t="shared" ca="1" si="9"/>
        <v>3</v>
      </c>
      <c r="L125">
        <f t="shared" ca="1" si="10"/>
        <v>-150</v>
      </c>
      <c r="M125">
        <f t="shared" ca="1" si="11"/>
        <v>14</v>
      </c>
      <c r="N125">
        <f ca="1">IF(E124="","",IF(OR(AND($A$6="Yes",$M125&gt;$M124),AND($A$8="Yes",$O124+$P124&gt;=$B$4),AND($Q124&lt;=2,$I125=-1)),1,0))</f>
        <v>0</v>
      </c>
      <c r="O125">
        <f ca="1">IF(E125="","",R125)</f>
        <v>3</v>
      </c>
      <c r="P125">
        <f ca="1">IF(E125="","",MAX(R125:DM125))</f>
        <v>3</v>
      </c>
      <c r="Q125" s="2">
        <f ca="1">IF(E125="","",COUNTIF(R125:DM125,"&gt;0"))</f>
        <v>2</v>
      </c>
      <c r="R125" s="4">
        <f ca="1">IF(E124="","",IF($G125="",R124,IF($N125=1,LOOKUP(R$9,$A$12:$A$111,$B$12:$B$111),IF(AND($I125=-1,S$9=$Q124),"",IF($I125=-1,S124,IF($I125=1,R124))))))</f>
        <v>3</v>
      </c>
      <c r="S125">
        <f ca="1">IF($E124="","",IF($G125="",S124,IF(AND($N125=1,S$9&gt;$B$9),"",IF(AND($N125=1,S$9&lt;=$B$9),LOOKUP(S$9,$A$12:$A$111,$B$12:$B$111),IF(AND($I125=-1,T$9=$Q124),"",IF($I125=-1,T124,IF(AND($I125=1,R$9=$Q124),$K125,IF($I125=1,S124,""))))))))</f>
        <v>3</v>
      </c>
      <c r="T125" t="str">
        <f ca="1">IF($E124="","",IF($G125="",T124,IF(AND($N125=1,T$9&gt;$B$9),"",IF(AND($N125=1,T$9&lt;=$B$9),LOOKUP(T$9,$A$12:$A$111,$B$12:$B$111),IF(AND($I125=-1,U$9=$Q124),"",IF($I125=-1,U124,IF(AND($I125=1,S$9=$Q124),$K125,IF($I125=1,T124,""))))))))</f>
        <v/>
      </c>
      <c r="U125" t="str">
        <f ca="1">IF($E124="","",IF($G125="",U124,IF(AND($N125=1,U$9&gt;$B$9),"",IF(AND($N125=1,U$9&lt;=$B$9),LOOKUP(U$9,$A$12:$A$111,$B$12:$B$111),IF(AND($I125=-1,V$9=$Q124),"",IF($I125=-1,V124,IF(AND($I125=1,T$9=$Q124),$K125,IF($I125=1,U124,""))))))))</f>
        <v/>
      </c>
      <c r="V125" t="str">
        <f ca="1">IF($E124="","",IF($G125="",V124,IF(AND($N125=1,V$9&gt;$B$9),"",IF(AND($N125=1,V$9&lt;=$B$9),LOOKUP(V$9,$A$12:$A$111,$B$12:$B$111),IF(AND($I125=-1,W$9=$Q124),"",IF($I125=-1,W124,IF(AND($I125=1,U$9=$Q124),$K125,IF($I125=1,V124,""))))))))</f>
        <v/>
      </c>
      <c r="W125" t="str">
        <f ca="1">IF($E124="","",IF($G125="",W124,IF(AND($N125=1,W$9&gt;$B$9),"",IF(AND($N125=1,W$9&lt;=$B$9),LOOKUP(W$9,$A$12:$A$111,$B$12:$B$111),IF(AND($I125=-1,X$9=$Q124),"",IF($I125=-1,X124,IF(AND($I125=1,V$9=$Q124),$K125,IF($I125=1,W124,""))))))))</f>
        <v/>
      </c>
      <c r="X125" t="str">
        <f ca="1">IF($E124="","",IF($G125="",X124,IF(AND($N125=1,X$9&gt;$B$9),"",IF(AND($N125=1,X$9&lt;=$B$9),LOOKUP(X$9,$A$12:$A$111,$B$12:$B$111),IF(AND($I125=-1,Y$9=$Q124),"",IF($I125=-1,Y124,IF(AND($I125=1,W$9=$Q124),$K125,IF($I125=1,X124,""))))))))</f>
        <v/>
      </c>
      <c r="Y125" t="str">
        <f ca="1">IF($E124="","",IF($G125="",Y124,IF(AND($N125=1,Y$9&gt;$B$9),"",IF(AND($N125=1,Y$9&lt;=$B$9),LOOKUP(Y$9,$A$12:$A$111,$B$12:$B$111),IF(AND($I125=-1,Z$9=$Q124),"",IF($I125=-1,Z124,IF(AND($I125=1,X$9=$Q124),$K125,IF($I125=1,Y124,""))))))))</f>
        <v/>
      </c>
      <c r="Z125" t="str">
        <f ca="1">IF($E124="","",IF($G125="",Z124,IF(AND($N125=1,Z$9&gt;$B$9),"",IF(AND($N125=1,Z$9&lt;=$B$9),LOOKUP(Z$9,$A$12:$A$111,$B$12:$B$111),IF(AND($I125=-1,AA$9=$Q124),"",IF($I125=-1,AA124,IF(AND($I125=1,Y$9=$Q124),$K125,IF($I125=1,Z124,""))))))))</f>
        <v/>
      </c>
      <c r="AA125" t="str">
        <f ca="1">IF($E124="","",IF($G125="",AA124,IF(AND($N125=1,AA$9&gt;$B$9),"",IF(AND($N125=1,AA$9&lt;=$B$9),LOOKUP(AA$9,$A$12:$A$111,$B$12:$B$111),IF(AND($I125=-1,AB$9=$Q124),"",IF($I125=-1,AB124,IF(AND($I125=1,Z$9=$Q124),$K125,IF($I125=1,AA124,""))))))))</f>
        <v/>
      </c>
      <c r="AB125" t="str">
        <f ca="1">IF($E124="","",IF($G125="",AB124,IF(AND($N125=1,AB$9&gt;$B$9),"",IF(AND($N125=1,AB$9&lt;=$B$9),LOOKUP(AB$9,$A$12:$A$111,$B$12:$B$111),IF(AND($I125=-1,AC$9=$Q124),"",IF($I125=-1,AC124,IF(AND($I125=1,AA$9=$Q124),$K125,IF($I125=1,AB124,""))))))))</f>
        <v/>
      </c>
      <c r="AC125" t="str">
        <f ca="1">IF($E124="","",IF($G125="",AC124,IF(AND($N125=1,AC$9&gt;$B$9),"",IF(AND($N125=1,AC$9&lt;=$B$9),LOOKUP(AC$9,$A$12:$A$111,$B$12:$B$111),IF(AND($I125=-1,AD$9=$Q124),"",IF($I125=-1,AD124,IF(AND($I125=1,AB$9=$Q124),$K125,IF($I125=1,AC124,""))))))))</f>
        <v/>
      </c>
      <c r="AD125" t="str">
        <f ca="1">IF($E124="","",IF($G125="",AD124,IF(AND($N125=1,AD$9&gt;$B$9),"",IF(AND($N125=1,AD$9&lt;=$B$9),LOOKUP(AD$9,$A$12:$A$111,$B$12:$B$111),IF(AND($I125=-1,AE$9=$Q124),"",IF($I125=-1,AE124,IF(AND($I125=1,AC$9=$Q124),$K125,IF($I125=1,AD124,""))))))))</f>
        <v/>
      </c>
      <c r="AE125" t="str">
        <f ca="1">IF($E124="","",IF($G125="",AE124,IF(AND($N125=1,AE$9&gt;$B$9),"",IF(AND($N125=1,AE$9&lt;=$B$9),LOOKUP(AE$9,$A$12:$A$111,$B$12:$B$111),IF(AND($I125=-1,AF$9=$Q124),"",IF($I125=-1,AF124,IF(AND($I125=1,AD$9=$Q124),$K125,IF($I125=1,AE124,""))))))))</f>
        <v/>
      </c>
      <c r="AF125" t="str">
        <f ca="1">IF($E124="","",IF($G125="",AF124,IF(AND($N125=1,AF$9&gt;$B$9),"",IF(AND($N125=1,AF$9&lt;=$B$9),LOOKUP(AF$9,$A$12:$A$111,$B$12:$B$111),IF(AND($I125=-1,AG$9=$Q124),"",IF($I125=-1,AG124,IF(AND($I125=1,AE$9=$Q124),$K125,IF($I125=1,AF124,""))))))))</f>
        <v/>
      </c>
      <c r="AG125" t="str">
        <f ca="1">IF($E124="","",IF($G125="",AG124,IF(AND($N125=1,AG$9&gt;$B$9),"",IF(AND($N125=1,AG$9&lt;=$B$9),LOOKUP(AG$9,$A$12:$A$111,$B$12:$B$111),IF(AND($I125=-1,AH$9=$Q124),"",IF($I125=-1,AH124,IF(AND($I125=1,AF$9=$Q124),$K125,IF($I125=1,AG124,""))))))))</f>
        <v/>
      </c>
      <c r="AH125" t="str">
        <f ca="1">IF($E124="","",IF($G125="",AH124,IF(AND($N125=1,AH$9&gt;$B$9),"",IF(AND($N125=1,AH$9&lt;=$B$9),LOOKUP(AH$9,$A$12:$A$111,$B$12:$B$111),IF(AND($I125=-1,AI$9=$Q124),"",IF($I125=-1,AI124,IF(AND($I125=1,AG$9=$Q124),$K125,IF($I125=1,AH124,""))))))))</f>
        <v/>
      </c>
      <c r="AI125" t="str">
        <f ca="1">IF($E124="","",IF($G125="",AI124,IF(AND($N125=1,AI$9&gt;$B$9),"",IF(AND($N125=1,AI$9&lt;=$B$9),LOOKUP(AI$9,$A$12:$A$111,$B$12:$B$111),IF(AND($I125=-1,AJ$9=$Q124),"",IF($I125=-1,AJ124,IF(AND($I125=1,AH$9=$Q124),$K125,IF($I125=1,AI124,""))))))))</f>
        <v/>
      </c>
      <c r="AJ125" t="str">
        <f ca="1">IF($E124="","",IF($G125="",AJ124,IF(AND($N125=1,AJ$9&gt;$B$9),"",IF(AND($N125=1,AJ$9&lt;=$B$9),LOOKUP(AJ$9,$A$12:$A$111,$B$12:$B$111),IF(AND($I125=-1,AK$9=$Q124),"",IF($I125=-1,AK124,IF(AND($I125=1,AI$9=$Q124),$K125,IF($I125=1,AJ124,""))))))))</f>
        <v/>
      </c>
      <c r="AK125" t="str">
        <f ca="1">IF($E124="","",IF($G125="",AK124,IF(AND($N125=1,AK$9&gt;$B$9),"",IF(AND($N125=1,AK$9&lt;=$B$9),LOOKUP(AK$9,$A$12:$A$111,$B$12:$B$111),IF(AND($I125=-1,AL$9=$Q124),"",IF($I125=-1,AL124,IF(AND($I125=1,AJ$9=$Q124),$K125,IF($I125=1,AK124,""))))))))</f>
        <v/>
      </c>
      <c r="AL125" t="str">
        <f ca="1">IF($E124="","",IF($G125="",AL124,IF(AND($N125=1,AL$9&gt;$B$9),"",IF(AND($N125=1,AL$9&lt;=$B$9),LOOKUP(AL$9,$A$12:$A$111,$B$12:$B$111),IF(AND($I125=-1,AM$9=$Q124),"",IF($I125=-1,AM124,IF(AND($I125=1,AK$9=$Q124),$K125,IF($I125=1,AL124,""))))))))</f>
        <v/>
      </c>
      <c r="AM125" t="str">
        <f ca="1">IF($E124="","",IF($G125="",AM124,IF(AND($N125=1,AM$9&gt;$B$9),"",IF(AND($N125=1,AM$9&lt;=$B$9),LOOKUP(AM$9,$A$12:$A$111,$B$12:$B$111),IF(AND($I125=-1,AN$9=$Q124),"",IF($I125=-1,AN124,IF(AND($I125=1,AL$9=$Q124),$K125,IF($I125=1,AM124,""))))))))</f>
        <v/>
      </c>
      <c r="AN125" t="str">
        <f ca="1">IF($E124="","",IF($G125="",AN124,IF(AND($N125=1,AN$9&gt;$B$9),"",IF(AND($N125=1,AN$9&lt;=$B$9),LOOKUP(AN$9,$A$12:$A$111,$B$12:$B$111),IF(AND($I125=-1,AO$9=$Q124),"",IF($I125=-1,AO124,IF(AND($I125=1,AM$9=$Q124),$K125,IF($I125=1,AN124,""))))))))</f>
        <v/>
      </c>
      <c r="AO125" t="str">
        <f ca="1">IF($E124="","",IF($G125="",AO124,IF(AND($N125=1,AO$9&gt;$B$9),"",IF(AND($N125=1,AO$9&lt;=$B$9),LOOKUP(AO$9,$A$12:$A$111,$B$12:$B$111),IF(AND($I125=-1,AP$9=$Q124),"",IF($I125=-1,AP124,IF(AND($I125=1,AN$9=$Q124),$K125,IF($I125=1,AO124,""))))))))</f>
        <v/>
      </c>
      <c r="AP125" t="str">
        <f ca="1">IF($E124="","",IF($G125="",AP124,IF(AND($N125=1,AP$9&gt;$B$9),"",IF(AND($N125=1,AP$9&lt;=$B$9),LOOKUP(AP$9,$A$12:$A$111,$B$12:$B$111),IF(AND($I125=-1,AQ$9=$Q124),"",IF($I125=-1,AQ124,IF(AND($I125=1,AO$9=$Q124),$K125,IF($I125=1,AP124,""))))))))</f>
        <v/>
      </c>
      <c r="AQ125" t="str">
        <f ca="1">IF($E124="","",IF($G125="",AQ124,IF(AND($N125=1,AQ$9&gt;$B$9),"",IF(AND($N125=1,AQ$9&lt;=$B$9),LOOKUP(AQ$9,$A$12:$A$111,$B$12:$B$111),IF(AND($I125=-1,AR$9=$Q124),"",IF($I125=-1,AR124,IF(AND($I125=1,AP$9=$Q124),$K125,IF($I125=1,AQ124,""))))))))</f>
        <v/>
      </c>
      <c r="AR125" t="str">
        <f ca="1">IF($E124="","",IF($G125="",AR124,IF(AND($N125=1,AR$9&gt;$B$9),"",IF(AND($N125=1,AR$9&lt;=$B$9),LOOKUP(AR$9,$A$12:$A$111,$B$12:$B$111),IF(AND($I125=-1,AS$9=$Q124),"",IF($I125=-1,AS124,IF(AND($I125=1,AQ$9=$Q124),$K125,IF($I125=1,AR124,""))))))))</f>
        <v/>
      </c>
      <c r="AS125" t="str">
        <f ca="1">IF($E124="","",IF($G125="",AS124,IF(AND($N125=1,AS$9&gt;$B$9),"",IF(AND($N125=1,AS$9&lt;=$B$9),LOOKUP(AS$9,$A$12:$A$111,$B$12:$B$111),IF(AND($I125=-1,AT$9=$Q124),"",IF($I125=-1,AT124,IF(AND($I125=1,AR$9=$Q124),$K125,IF($I125=1,AS124,""))))))))</f>
        <v/>
      </c>
      <c r="AT125" t="str">
        <f ca="1">IF($E124="","",IF($G125="",AT124,IF(AND($N125=1,AT$9&gt;$B$9),"",IF(AND($N125=1,AT$9&lt;=$B$9),LOOKUP(AT$9,$A$12:$A$111,$B$12:$B$111),IF(AND($I125=-1,AU$9=$Q124),"",IF($I125=-1,AU124,IF(AND($I125=1,AS$9=$Q124),$K125,IF($I125=1,AT124,""))))))))</f>
        <v/>
      </c>
      <c r="AU125" t="str">
        <f ca="1">IF($E124="","",IF($G125="",AU124,IF(AND($N125=1,AU$9&gt;$B$9),"",IF(AND($N125=1,AU$9&lt;=$B$9),LOOKUP(AU$9,$A$12:$A$111,$B$12:$B$111),IF(AND($I125=-1,AV$9=$Q124),"",IF($I125=-1,AV124,IF(AND($I125=1,AT$9=$Q124),$K125,IF($I125=1,AU124,""))))))))</f>
        <v/>
      </c>
      <c r="AV125" t="str">
        <f ca="1">IF($E124="","",IF($G125="",AV124,IF(AND($N125=1,AV$9&gt;$B$9),"",IF(AND($N125=1,AV$9&lt;=$B$9),LOOKUP(AV$9,$A$12:$A$111,$B$12:$B$111),IF(AND($I125=-1,AW$9=$Q124),"",IF($I125=-1,AW124,IF(AND($I125=1,AU$9=$Q124),$K125,IF($I125=1,AV124,""))))))))</f>
        <v/>
      </c>
      <c r="AW125" t="str">
        <f ca="1">IF($E124="","",IF($G125="",AW124,IF(AND($N125=1,AW$9&gt;$B$9),"",IF(AND($N125=1,AW$9&lt;=$B$9),LOOKUP(AW$9,$A$12:$A$111,$B$12:$B$111),IF(AND($I125=-1,AX$9=$Q124),"",IF($I125=-1,AX124,IF(AND($I125=1,AV$9=$Q124),$K125,IF($I125=1,AW124,""))))))))</f>
        <v/>
      </c>
      <c r="AX125" t="str">
        <f ca="1">IF($E124="","",IF($G125="",AX124,IF(AND($N125=1,AX$9&gt;$B$9),"",IF(AND($N125=1,AX$9&lt;=$B$9),LOOKUP(AX$9,$A$12:$A$111,$B$12:$B$111),IF(AND($I125=-1,AY$9=$Q124),"",IF($I125=-1,AY124,IF(AND($I125=1,AW$9=$Q124),$K125,IF($I125=1,AX124,""))))))))</f>
        <v/>
      </c>
      <c r="AY125" t="str">
        <f ca="1">IF($E124="","",IF($G125="",AY124,IF(AND($N125=1,AY$9&gt;$B$9),"",IF(AND($N125=1,AY$9&lt;=$B$9),LOOKUP(AY$9,$A$12:$A$111,$B$12:$B$111),IF(AND($I125=-1,AZ$9=$Q124),"",IF($I125=-1,AZ124,IF(AND($I125=1,AX$9=$Q124),$K125,IF($I125=1,AY124,""))))))))</f>
        <v/>
      </c>
      <c r="AZ125" t="str">
        <f ca="1">IF($E124="","",IF($G125="",AZ124,IF(AND($N125=1,AZ$9&gt;$B$9),"",IF(AND($N125=1,AZ$9&lt;=$B$9),LOOKUP(AZ$9,$A$12:$A$111,$B$12:$B$111),IF(AND($I125=-1,BA$9=$Q124),"",IF($I125=-1,BA124,IF(AND($I125=1,AY$9=$Q124),$K125,IF($I125=1,AZ124,""))))))))</f>
        <v/>
      </c>
      <c r="BA125" t="str">
        <f ca="1">IF($E124="","",IF($G125="",BA124,IF(AND($N125=1,BA$9&gt;$B$9),"",IF(AND($N125=1,BA$9&lt;=$B$9),LOOKUP(BA$9,$A$12:$A$111,$B$12:$B$111),IF(AND($I125=-1,BB$9=$Q124),"",IF($I125=-1,BB124,IF(AND($I125=1,AZ$9=$Q124),$K125,IF($I125=1,BA124,""))))))))</f>
        <v/>
      </c>
      <c r="BB125" t="str">
        <f ca="1">IF($E124="","",IF($G125="",BB124,IF(AND($N125=1,BB$9&gt;$B$9),"",IF(AND($N125=1,BB$9&lt;=$B$9),LOOKUP(BB$9,$A$12:$A$111,$B$12:$B$111),IF(AND($I125=-1,BC$9=$Q124),"",IF($I125=-1,BC124,IF(AND($I125=1,BA$9=$Q124),$K125,IF($I125=1,BB124,""))))))))</f>
        <v/>
      </c>
      <c r="BC125" t="str">
        <f ca="1">IF($E124="","",IF($G125="",BC124,IF(AND($N125=1,BC$9&gt;$B$9),"",IF(AND($N125=1,BC$9&lt;=$B$9),LOOKUP(BC$9,$A$12:$A$111,$B$12:$B$111),IF(AND($I125=-1,BD$9=$Q124),"",IF($I125=-1,BD124,IF(AND($I125=1,BB$9=$Q124),$K125,IF($I125=1,BC124,""))))))))</f>
        <v/>
      </c>
      <c r="BD125" t="str">
        <f ca="1">IF($E124="","",IF($G125="",BD124,IF(AND($N125=1,BD$9&gt;$B$9),"",IF(AND($N125=1,BD$9&lt;=$B$9),LOOKUP(BD$9,$A$12:$A$111,$B$12:$B$111),IF(AND($I125=-1,BE$9=$Q124),"",IF($I125=-1,BE124,IF(AND($I125=1,BC$9=$Q124),$K125,IF($I125=1,BD124,""))))))))</f>
        <v/>
      </c>
      <c r="BE125" t="str">
        <f ca="1">IF($E124="","",IF($G125="",BE124,IF(AND($N125=1,BE$9&gt;$B$9),"",IF(AND($N125=1,BE$9&lt;=$B$9),LOOKUP(BE$9,$A$12:$A$111,$B$12:$B$111),IF(AND($I125=-1,BF$9=$Q124),"",IF($I125=-1,BF124,IF(AND($I125=1,BD$9=$Q124),$K125,IF($I125=1,BE124,""))))))))</f>
        <v/>
      </c>
      <c r="BF125" t="str">
        <f ca="1">IF($E124="","",IF($G125="",BF124,IF(AND($N125=1,BF$9&gt;$B$9),"",IF(AND($N125=1,BF$9&lt;=$B$9),LOOKUP(BF$9,$A$12:$A$111,$B$12:$B$111),IF(AND($I125=-1,BG$9=$Q124),"",IF($I125=-1,BG124,IF(AND($I125=1,BE$9=$Q124),$K125,IF($I125=1,BF124,""))))))))</f>
        <v/>
      </c>
      <c r="BG125" t="str">
        <f ca="1">IF($E124="","",IF($G125="",BG124,IF(AND($N125=1,BG$9&gt;$B$9),"",IF(AND($N125=1,BG$9&lt;=$B$9),LOOKUP(BG$9,$A$12:$A$111,$B$12:$B$111),IF(AND($I125=-1,BH$9=$Q124),"",IF($I125=-1,BH124,IF(AND($I125=1,BF$9=$Q124),$K125,IF($I125=1,BG124,""))))))))</f>
        <v/>
      </c>
      <c r="BH125" t="str">
        <f ca="1">IF($E124="","",IF($G125="",BH124,IF(AND($N125=1,BH$9&gt;$B$9),"",IF(AND($N125=1,BH$9&lt;=$B$9),LOOKUP(BH$9,$A$12:$A$111,$B$12:$B$111),IF(AND($I125=-1,BI$9=$Q124),"",IF($I125=-1,BI124,IF(AND($I125=1,BG$9=$Q124),$K125,IF($I125=1,BH124,""))))))))</f>
        <v/>
      </c>
      <c r="BI125" t="str">
        <f ca="1">IF($E124="","",IF($G125="",BI124,IF(AND($N125=1,BI$9&gt;$B$9),"",IF(AND($N125=1,BI$9&lt;=$B$9),LOOKUP(BI$9,$A$12:$A$111,$B$12:$B$111),IF(AND($I125=-1,BJ$9=$Q124),"",IF($I125=-1,BJ124,IF(AND($I125=1,BH$9=$Q124),$K125,IF($I125=1,BI124,""))))))))</f>
        <v/>
      </c>
      <c r="BJ125" t="str">
        <f ca="1">IF($E124="","",IF($G125="",BJ124,IF(AND($N125=1,BJ$9&gt;$B$9),"",IF(AND($N125=1,BJ$9&lt;=$B$9),LOOKUP(BJ$9,$A$12:$A$111,$B$12:$B$111),IF(AND($I125=-1,BK$9=$Q124),"",IF($I125=-1,BK124,IF(AND($I125=1,BI$9=$Q124),$K125,IF($I125=1,BJ124,""))))))))</f>
        <v/>
      </c>
      <c r="BK125" t="str">
        <f ca="1">IF($E124="","",IF($G125="",BK124,IF(AND($N125=1,BK$9&gt;$B$9),"",IF(AND($N125=1,BK$9&lt;=$B$9),LOOKUP(BK$9,$A$12:$A$111,$B$12:$B$111),IF(AND($I125=-1,BL$9=$Q124),"",IF($I125=-1,BL124,IF(AND($I125=1,BJ$9=$Q124),$K125,IF($I125=1,BK124,""))))))))</f>
        <v/>
      </c>
      <c r="BL125" t="str">
        <f ca="1">IF($E124="","",IF($G125="",BL124,IF(AND($N125=1,BL$9&gt;$B$9),"",IF(AND($N125=1,BL$9&lt;=$B$9),LOOKUP(BL$9,$A$12:$A$111,$B$12:$B$111),IF(AND($I125=-1,BM$9=$Q124),"",IF($I125=-1,BM124,IF(AND($I125=1,BK$9=$Q124),$K125,IF($I125=1,BL124,""))))))))</f>
        <v/>
      </c>
      <c r="BM125" t="str">
        <f ca="1">IF($E124="","",IF($G125="",BM124,IF(AND($N125=1,BM$9&gt;$B$9),"",IF(AND($N125=1,BM$9&lt;=$B$9),LOOKUP(BM$9,$A$12:$A$111,$B$12:$B$111),IF(AND($I125=-1,BN$9=$Q124),"",IF($I125=-1,BN124,IF(AND($I125=1,BL$9=$Q124),$K125,IF($I125=1,BM124,""))))))))</f>
        <v/>
      </c>
      <c r="BN125">
        <f ca="1">IF($E124="","",IF($G125="",BN124,IF(AND($N125=1,BN$9&gt;$B$9),"",IF(AND($N125=1,BN$9&lt;=$B$9),LOOKUP(BN$9,$A$12:$A$111,$B$12:$B$111),IF(AND($I125=-1,BO$9=$Q124),"",IF($I125=-1,BO124,IF(AND($I125=1,BM$9=$Q124),$K125,IF($I125=1,BN124,""))))))))</f>
        <v>0</v>
      </c>
      <c r="BO125">
        <f ca="1">IF($E124="","",IF($G125="",BO124,IF(AND($N125=1,BO$9&gt;$B$9),"",IF(AND($N125=1,BO$9&lt;=$B$9),LOOKUP(BO$9,$A$12:$A$111,$B$12:$B$111),IF(AND($I125=-1,BP$9=$Q124),"",IF($I125=-1,BP124,IF(AND($I125=1,BN$9=$Q124),$K125,IF($I125=1,BO124,""))))))))</f>
        <v>0</v>
      </c>
    </row>
    <row r="126" spans="4:67" x14ac:dyDescent="0.25">
      <c r="D126" s="4">
        <v>116</v>
      </c>
      <c r="E126" s="1">
        <f t="shared" ca="1" si="7"/>
        <v>27</v>
      </c>
      <c r="G126" t="str">
        <f ca="1">IF(E125="","",IF($B$3=Refs!$B$17,RevLab!F126,IF(AND(B$3="Last",H125="Zero"),G125,IF(B$3="Last",H125,IF(B$3="2nd last","",IF(AND(B$3="Opposite",H125="Zero"),G125,IF(AND(B$3="Opposite",H125="Red"),"Black",IF(AND(B$3="Opposite",H125="Black"),"Red",IF(AND(B$3="Opposite",H125="Odd"),"Even",IF(AND(B$3="Opposite",H125="Even"),"Odd",IF(AND(B$3="Opposite",H125="High"),"Low",IF(AND(B$3="Opposite",H125="Low"),"High",IF(COUNTIF(Refs!$E$5:$I$6,B$3)=1,RevLab!B$3,"")))))))))))))</f>
        <v>Low</v>
      </c>
      <c r="H126" t="str">
        <f ca="1">IF(E126="","",IF(B$2="Red/Black",LOOKUP(E126,Refs!D:D,Refs!F:F),IF(B$2="High/Low",LOOKUP(E126,Refs!D:D,Refs!H:H),IF(B$2="Odd/Even",LOOKUP(E126,Refs!D:D,Refs!J:J),""))))</f>
        <v>High</v>
      </c>
      <c r="I126">
        <f t="shared" ca="1" si="8"/>
        <v>-1</v>
      </c>
      <c r="J126">
        <f ca="1">IF(E125="","",IF(G126="","",IF(AND(Q125&gt;1,O125+P125&gt;=$B$4),$B$4,IF(Q125=1,O125,O125+P125))))</f>
        <v>6</v>
      </c>
      <c r="K126">
        <f t="shared" ca="1" si="9"/>
        <v>-6</v>
      </c>
      <c r="L126">
        <f t="shared" ca="1" si="10"/>
        <v>-156</v>
      </c>
      <c r="M126">
        <f t="shared" ca="1" si="11"/>
        <v>14</v>
      </c>
      <c r="N126">
        <f ca="1">IF(E125="","",IF(OR(AND($A$6="Yes",$M126&gt;$M125),AND($A$8="Yes",$O125+$P125&gt;=$B$4),AND($Q125&lt;=2,$I126=-1)),1,0))</f>
        <v>1</v>
      </c>
      <c r="O126">
        <f ca="1">IF(E126="","",R126)</f>
        <v>1</v>
      </c>
      <c r="P126">
        <f ca="1">IF(E126="","",MAX(R126:DM126))</f>
        <v>4</v>
      </c>
      <c r="Q126" s="2">
        <f ca="1">IF(E126="","",COUNTIF(R126:DM126,"&gt;0"))</f>
        <v>4</v>
      </c>
      <c r="R126" s="4">
        <f ca="1">IF(E125="","",IF($G126="",R125,IF($N126=1,LOOKUP(R$9,$A$12:$A$111,$B$12:$B$111),IF(AND($I126=-1,S$9=$Q125),"",IF($I126=-1,S125,IF($I126=1,R125))))))</f>
        <v>1</v>
      </c>
      <c r="S126">
        <f ca="1">IF($E125="","",IF($G126="",S125,IF(AND($N126=1,S$9&gt;$B$9),"",IF(AND($N126=1,S$9&lt;=$B$9),LOOKUP(S$9,$A$12:$A$111,$B$12:$B$111),IF(AND($I126=-1,T$9=$Q125),"",IF($I126=-1,T125,IF(AND($I126=1,R$9=$Q125),$K126,IF($I126=1,S125,""))))))))</f>
        <v>2</v>
      </c>
      <c r="T126">
        <f ca="1">IF($E125="","",IF($G126="",T125,IF(AND($N126=1,T$9&gt;$B$9),"",IF(AND($N126=1,T$9&lt;=$B$9),LOOKUP(T$9,$A$12:$A$111,$B$12:$B$111),IF(AND($I126=-1,U$9=$Q125),"",IF($I126=-1,U125,IF(AND($I126=1,S$9=$Q125),$K126,IF($I126=1,T125,""))))))))</f>
        <v>3</v>
      </c>
      <c r="U126">
        <f ca="1">IF($E125="","",IF($G126="",U125,IF(AND($N126=1,U$9&gt;$B$9),"",IF(AND($N126=1,U$9&lt;=$B$9),LOOKUP(U$9,$A$12:$A$111,$B$12:$B$111),IF(AND($I126=-1,V$9=$Q125),"",IF($I126=-1,V125,IF(AND($I126=1,T$9=$Q125),$K126,IF($I126=1,U125,""))))))))</f>
        <v>4</v>
      </c>
      <c r="V126" t="str">
        <f ca="1">IF($E125="","",IF($G126="",V125,IF(AND($N126=1,V$9&gt;$B$9),"",IF(AND($N126=1,V$9&lt;=$B$9),LOOKUP(V$9,$A$12:$A$111,$B$12:$B$111),IF(AND($I126=-1,W$9=$Q125),"",IF($I126=-1,W125,IF(AND($I126=1,U$9=$Q125),$K126,IF($I126=1,V125,""))))))))</f>
        <v/>
      </c>
      <c r="W126" t="str">
        <f ca="1">IF($E125="","",IF($G126="",W125,IF(AND($N126=1,W$9&gt;$B$9),"",IF(AND($N126=1,W$9&lt;=$B$9),LOOKUP(W$9,$A$12:$A$111,$B$12:$B$111),IF(AND($I126=-1,X$9=$Q125),"",IF($I126=-1,X125,IF(AND($I126=1,V$9=$Q125),$K126,IF($I126=1,W125,""))))))))</f>
        <v/>
      </c>
      <c r="X126" t="str">
        <f ca="1">IF($E125="","",IF($G126="",X125,IF(AND($N126=1,X$9&gt;$B$9),"",IF(AND($N126=1,X$9&lt;=$B$9),LOOKUP(X$9,$A$12:$A$111,$B$12:$B$111),IF(AND($I126=-1,Y$9=$Q125),"",IF($I126=-1,Y125,IF(AND($I126=1,W$9=$Q125),$K126,IF($I126=1,X125,""))))))))</f>
        <v/>
      </c>
      <c r="Y126" t="str">
        <f ca="1">IF($E125="","",IF($G126="",Y125,IF(AND($N126=1,Y$9&gt;$B$9),"",IF(AND($N126=1,Y$9&lt;=$B$9),LOOKUP(Y$9,$A$12:$A$111,$B$12:$B$111),IF(AND($I126=-1,Z$9=$Q125),"",IF($I126=-1,Z125,IF(AND($I126=1,X$9=$Q125),$K126,IF($I126=1,Y125,""))))))))</f>
        <v/>
      </c>
      <c r="Z126" t="str">
        <f ca="1">IF($E125="","",IF($G126="",Z125,IF(AND($N126=1,Z$9&gt;$B$9),"",IF(AND($N126=1,Z$9&lt;=$B$9),LOOKUP(Z$9,$A$12:$A$111,$B$12:$B$111),IF(AND($I126=-1,AA$9=$Q125),"",IF($I126=-1,AA125,IF(AND($I126=1,Y$9=$Q125),$K126,IF($I126=1,Z125,""))))))))</f>
        <v/>
      </c>
      <c r="AA126" t="str">
        <f ca="1">IF($E125="","",IF($G126="",AA125,IF(AND($N126=1,AA$9&gt;$B$9),"",IF(AND($N126=1,AA$9&lt;=$B$9),LOOKUP(AA$9,$A$12:$A$111,$B$12:$B$111),IF(AND($I126=-1,AB$9=$Q125),"",IF($I126=-1,AB125,IF(AND($I126=1,Z$9=$Q125),$K126,IF($I126=1,AA125,""))))))))</f>
        <v/>
      </c>
      <c r="AB126" t="str">
        <f ca="1">IF($E125="","",IF($G126="",AB125,IF(AND($N126=1,AB$9&gt;$B$9),"",IF(AND($N126=1,AB$9&lt;=$B$9),LOOKUP(AB$9,$A$12:$A$111,$B$12:$B$111),IF(AND($I126=-1,AC$9=$Q125),"",IF($I126=-1,AC125,IF(AND($I126=1,AA$9=$Q125),$K126,IF($I126=1,AB125,""))))))))</f>
        <v/>
      </c>
      <c r="AC126" t="str">
        <f ca="1">IF($E125="","",IF($G126="",AC125,IF(AND($N126=1,AC$9&gt;$B$9),"",IF(AND($N126=1,AC$9&lt;=$B$9),LOOKUP(AC$9,$A$12:$A$111,$B$12:$B$111),IF(AND($I126=-1,AD$9=$Q125),"",IF($I126=-1,AD125,IF(AND($I126=1,AB$9=$Q125),$K126,IF($I126=1,AC125,""))))))))</f>
        <v/>
      </c>
      <c r="AD126" t="str">
        <f ca="1">IF($E125="","",IF($G126="",AD125,IF(AND($N126=1,AD$9&gt;$B$9),"",IF(AND($N126=1,AD$9&lt;=$B$9),LOOKUP(AD$9,$A$12:$A$111,$B$12:$B$111),IF(AND($I126=-1,AE$9=$Q125),"",IF($I126=-1,AE125,IF(AND($I126=1,AC$9=$Q125),$K126,IF($I126=1,AD125,""))))))))</f>
        <v/>
      </c>
      <c r="AE126" t="str">
        <f ca="1">IF($E125="","",IF($G126="",AE125,IF(AND($N126=1,AE$9&gt;$B$9),"",IF(AND($N126=1,AE$9&lt;=$B$9),LOOKUP(AE$9,$A$12:$A$111,$B$12:$B$111),IF(AND($I126=-1,AF$9=$Q125),"",IF($I126=-1,AF125,IF(AND($I126=1,AD$9=$Q125),$K126,IF($I126=1,AE125,""))))))))</f>
        <v/>
      </c>
      <c r="AF126" t="str">
        <f ca="1">IF($E125="","",IF($G126="",AF125,IF(AND($N126=1,AF$9&gt;$B$9),"",IF(AND($N126=1,AF$9&lt;=$B$9),LOOKUP(AF$9,$A$12:$A$111,$B$12:$B$111),IF(AND($I126=-1,AG$9=$Q125),"",IF($I126=-1,AG125,IF(AND($I126=1,AE$9=$Q125),$K126,IF($I126=1,AF125,""))))))))</f>
        <v/>
      </c>
      <c r="AG126" t="str">
        <f ca="1">IF($E125="","",IF($G126="",AG125,IF(AND($N126=1,AG$9&gt;$B$9),"",IF(AND($N126=1,AG$9&lt;=$B$9),LOOKUP(AG$9,$A$12:$A$111,$B$12:$B$111),IF(AND($I126=-1,AH$9=$Q125),"",IF($I126=-1,AH125,IF(AND($I126=1,AF$9=$Q125),$K126,IF($I126=1,AG125,""))))))))</f>
        <v/>
      </c>
      <c r="AH126" t="str">
        <f ca="1">IF($E125="","",IF($G126="",AH125,IF(AND($N126=1,AH$9&gt;$B$9),"",IF(AND($N126=1,AH$9&lt;=$B$9),LOOKUP(AH$9,$A$12:$A$111,$B$12:$B$111),IF(AND($I126=-1,AI$9=$Q125),"",IF($I126=-1,AI125,IF(AND($I126=1,AG$9=$Q125),$K126,IF($I126=1,AH125,""))))))))</f>
        <v/>
      </c>
      <c r="AI126" t="str">
        <f ca="1">IF($E125="","",IF($G126="",AI125,IF(AND($N126=1,AI$9&gt;$B$9),"",IF(AND($N126=1,AI$9&lt;=$B$9),LOOKUP(AI$9,$A$12:$A$111,$B$12:$B$111),IF(AND($I126=-1,AJ$9=$Q125),"",IF($I126=-1,AJ125,IF(AND($I126=1,AH$9=$Q125),$K126,IF($I126=1,AI125,""))))))))</f>
        <v/>
      </c>
      <c r="AJ126" t="str">
        <f ca="1">IF($E125="","",IF($G126="",AJ125,IF(AND($N126=1,AJ$9&gt;$B$9),"",IF(AND($N126=1,AJ$9&lt;=$B$9),LOOKUP(AJ$9,$A$12:$A$111,$B$12:$B$111),IF(AND($I126=-1,AK$9=$Q125),"",IF($I126=-1,AK125,IF(AND($I126=1,AI$9=$Q125),$K126,IF($I126=1,AJ125,""))))))))</f>
        <v/>
      </c>
      <c r="AK126" t="str">
        <f ca="1">IF($E125="","",IF($G126="",AK125,IF(AND($N126=1,AK$9&gt;$B$9),"",IF(AND($N126=1,AK$9&lt;=$B$9),LOOKUP(AK$9,$A$12:$A$111,$B$12:$B$111),IF(AND($I126=-1,AL$9=$Q125),"",IF($I126=-1,AL125,IF(AND($I126=1,AJ$9=$Q125),$K126,IF($I126=1,AK125,""))))))))</f>
        <v/>
      </c>
      <c r="AL126" t="str">
        <f ca="1">IF($E125="","",IF($G126="",AL125,IF(AND($N126=1,AL$9&gt;$B$9),"",IF(AND($N126=1,AL$9&lt;=$B$9),LOOKUP(AL$9,$A$12:$A$111,$B$12:$B$111),IF(AND($I126=-1,AM$9=$Q125),"",IF($I126=-1,AM125,IF(AND($I126=1,AK$9=$Q125),$K126,IF($I126=1,AL125,""))))))))</f>
        <v/>
      </c>
      <c r="AM126" t="str">
        <f ca="1">IF($E125="","",IF($G126="",AM125,IF(AND($N126=1,AM$9&gt;$B$9),"",IF(AND($N126=1,AM$9&lt;=$B$9),LOOKUP(AM$9,$A$12:$A$111,$B$12:$B$111),IF(AND($I126=-1,AN$9=$Q125),"",IF($I126=-1,AN125,IF(AND($I126=1,AL$9=$Q125),$K126,IF($I126=1,AM125,""))))))))</f>
        <v/>
      </c>
      <c r="AN126" t="str">
        <f ca="1">IF($E125="","",IF($G126="",AN125,IF(AND($N126=1,AN$9&gt;$B$9),"",IF(AND($N126=1,AN$9&lt;=$B$9),LOOKUP(AN$9,$A$12:$A$111,$B$12:$B$111),IF(AND($I126=-1,AO$9=$Q125),"",IF($I126=-1,AO125,IF(AND($I126=1,AM$9=$Q125),$K126,IF($I126=1,AN125,""))))))))</f>
        <v/>
      </c>
      <c r="AO126" t="str">
        <f ca="1">IF($E125="","",IF($G126="",AO125,IF(AND($N126=1,AO$9&gt;$B$9),"",IF(AND($N126=1,AO$9&lt;=$B$9),LOOKUP(AO$9,$A$12:$A$111,$B$12:$B$111),IF(AND($I126=-1,AP$9=$Q125),"",IF($I126=-1,AP125,IF(AND($I126=1,AN$9=$Q125),$K126,IF($I126=1,AO125,""))))))))</f>
        <v/>
      </c>
      <c r="AP126" t="str">
        <f ca="1">IF($E125="","",IF($G126="",AP125,IF(AND($N126=1,AP$9&gt;$B$9),"",IF(AND($N126=1,AP$9&lt;=$B$9),LOOKUP(AP$9,$A$12:$A$111,$B$12:$B$111),IF(AND($I126=-1,AQ$9=$Q125),"",IF($I126=-1,AQ125,IF(AND($I126=1,AO$9=$Q125),$K126,IF($I126=1,AP125,""))))))))</f>
        <v/>
      </c>
      <c r="AQ126" t="str">
        <f ca="1">IF($E125="","",IF($G126="",AQ125,IF(AND($N126=1,AQ$9&gt;$B$9),"",IF(AND($N126=1,AQ$9&lt;=$B$9),LOOKUP(AQ$9,$A$12:$A$111,$B$12:$B$111),IF(AND($I126=-1,AR$9=$Q125),"",IF($I126=-1,AR125,IF(AND($I126=1,AP$9=$Q125),$K126,IF($I126=1,AQ125,""))))))))</f>
        <v/>
      </c>
      <c r="AR126" t="str">
        <f ca="1">IF($E125="","",IF($G126="",AR125,IF(AND($N126=1,AR$9&gt;$B$9),"",IF(AND($N126=1,AR$9&lt;=$B$9),LOOKUP(AR$9,$A$12:$A$111,$B$12:$B$111),IF(AND($I126=-1,AS$9=$Q125),"",IF($I126=-1,AS125,IF(AND($I126=1,AQ$9=$Q125),$K126,IF($I126=1,AR125,""))))))))</f>
        <v/>
      </c>
      <c r="AS126" t="str">
        <f ca="1">IF($E125="","",IF($G126="",AS125,IF(AND($N126=1,AS$9&gt;$B$9),"",IF(AND($N126=1,AS$9&lt;=$B$9),LOOKUP(AS$9,$A$12:$A$111,$B$12:$B$111),IF(AND($I126=-1,AT$9=$Q125),"",IF($I126=-1,AT125,IF(AND($I126=1,AR$9=$Q125),$K126,IF($I126=1,AS125,""))))))))</f>
        <v/>
      </c>
      <c r="AT126" t="str">
        <f ca="1">IF($E125="","",IF($G126="",AT125,IF(AND($N126=1,AT$9&gt;$B$9),"",IF(AND($N126=1,AT$9&lt;=$B$9),LOOKUP(AT$9,$A$12:$A$111,$B$12:$B$111),IF(AND($I126=-1,AU$9=$Q125),"",IF($I126=-1,AU125,IF(AND($I126=1,AS$9=$Q125),$K126,IF($I126=1,AT125,""))))))))</f>
        <v/>
      </c>
      <c r="AU126" t="str">
        <f ca="1">IF($E125="","",IF($G126="",AU125,IF(AND($N126=1,AU$9&gt;$B$9),"",IF(AND($N126=1,AU$9&lt;=$B$9),LOOKUP(AU$9,$A$12:$A$111,$B$12:$B$111),IF(AND($I126=-1,AV$9=$Q125),"",IF($I126=-1,AV125,IF(AND($I126=1,AT$9=$Q125),$K126,IF($I126=1,AU125,""))))))))</f>
        <v/>
      </c>
      <c r="AV126" t="str">
        <f ca="1">IF($E125="","",IF($G126="",AV125,IF(AND($N126=1,AV$9&gt;$B$9),"",IF(AND($N126=1,AV$9&lt;=$B$9),LOOKUP(AV$9,$A$12:$A$111,$B$12:$B$111),IF(AND($I126=-1,AW$9=$Q125),"",IF($I126=-1,AW125,IF(AND($I126=1,AU$9=$Q125),$K126,IF($I126=1,AV125,""))))))))</f>
        <v/>
      </c>
      <c r="AW126" t="str">
        <f ca="1">IF($E125="","",IF($G126="",AW125,IF(AND($N126=1,AW$9&gt;$B$9),"",IF(AND($N126=1,AW$9&lt;=$B$9),LOOKUP(AW$9,$A$12:$A$111,$B$12:$B$111),IF(AND($I126=-1,AX$9=$Q125),"",IF($I126=-1,AX125,IF(AND($I126=1,AV$9=$Q125),$K126,IF($I126=1,AW125,""))))))))</f>
        <v/>
      </c>
      <c r="AX126" t="str">
        <f ca="1">IF($E125="","",IF($G126="",AX125,IF(AND($N126=1,AX$9&gt;$B$9),"",IF(AND($N126=1,AX$9&lt;=$B$9),LOOKUP(AX$9,$A$12:$A$111,$B$12:$B$111),IF(AND($I126=-1,AY$9=$Q125),"",IF($I126=-1,AY125,IF(AND($I126=1,AW$9=$Q125),$K126,IF($I126=1,AX125,""))))))))</f>
        <v/>
      </c>
      <c r="AY126" t="str">
        <f ca="1">IF($E125="","",IF($G126="",AY125,IF(AND($N126=1,AY$9&gt;$B$9),"",IF(AND($N126=1,AY$9&lt;=$B$9),LOOKUP(AY$9,$A$12:$A$111,$B$12:$B$111),IF(AND($I126=-1,AZ$9=$Q125),"",IF($I126=-1,AZ125,IF(AND($I126=1,AX$9=$Q125),$K126,IF($I126=1,AY125,""))))))))</f>
        <v/>
      </c>
      <c r="AZ126" t="str">
        <f ca="1">IF($E125="","",IF($G126="",AZ125,IF(AND($N126=1,AZ$9&gt;$B$9),"",IF(AND($N126=1,AZ$9&lt;=$B$9),LOOKUP(AZ$9,$A$12:$A$111,$B$12:$B$111),IF(AND($I126=-1,BA$9=$Q125),"",IF($I126=-1,BA125,IF(AND($I126=1,AY$9=$Q125),$K126,IF($I126=1,AZ125,""))))))))</f>
        <v/>
      </c>
      <c r="BA126" t="str">
        <f ca="1">IF($E125="","",IF($G126="",BA125,IF(AND($N126=1,BA$9&gt;$B$9),"",IF(AND($N126=1,BA$9&lt;=$B$9),LOOKUP(BA$9,$A$12:$A$111,$B$12:$B$111),IF(AND($I126=-1,BB$9=$Q125),"",IF($I126=-1,BB125,IF(AND($I126=1,AZ$9=$Q125),$K126,IF($I126=1,BA125,""))))))))</f>
        <v/>
      </c>
      <c r="BB126" t="str">
        <f ca="1">IF($E125="","",IF($G126="",BB125,IF(AND($N126=1,BB$9&gt;$B$9),"",IF(AND($N126=1,BB$9&lt;=$B$9),LOOKUP(BB$9,$A$12:$A$111,$B$12:$B$111),IF(AND($I126=-1,BC$9=$Q125),"",IF($I126=-1,BC125,IF(AND($I126=1,BA$9=$Q125),$K126,IF($I126=1,BB125,""))))))))</f>
        <v/>
      </c>
      <c r="BC126" t="str">
        <f ca="1">IF($E125="","",IF($G126="",BC125,IF(AND($N126=1,BC$9&gt;$B$9),"",IF(AND($N126=1,BC$9&lt;=$B$9),LOOKUP(BC$9,$A$12:$A$111,$B$12:$B$111),IF(AND($I126=-1,BD$9=$Q125),"",IF($I126=-1,BD125,IF(AND($I126=1,BB$9=$Q125),$K126,IF($I126=1,BC125,""))))))))</f>
        <v/>
      </c>
      <c r="BD126" t="str">
        <f ca="1">IF($E125="","",IF($G126="",BD125,IF(AND($N126=1,BD$9&gt;$B$9),"",IF(AND($N126=1,BD$9&lt;=$B$9),LOOKUP(BD$9,$A$12:$A$111,$B$12:$B$111),IF(AND($I126=-1,BE$9=$Q125),"",IF($I126=-1,BE125,IF(AND($I126=1,BC$9=$Q125),$K126,IF($I126=1,BD125,""))))))))</f>
        <v/>
      </c>
      <c r="BE126" t="str">
        <f ca="1">IF($E125="","",IF($G126="",BE125,IF(AND($N126=1,BE$9&gt;$B$9),"",IF(AND($N126=1,BE$9&lt;=$B$9),LOOKUP(BE$9,$A$12:$A$111,$B$12:$B$111),IF(AND($I126=-1,BF$9=$Q125),"",IF($I126=-1,BF125,IF(AND($I126=1,BD$9=$Q125),$K126,IF($I126=1,BE125,""))))))))</f>
        <v/>
      </c>
      <c r="BF126" t="str">
        <f ca="1">IF($E125="","",IF($G126="",BF125,IF(AND($N126=1,BF$9&gt;$B$9),"",IF(AND($N126=1,BF$9&lt;=$B$9),LOOKUP(BF$9,$A$12:$A$111,$B$12:$B$111),IF(AND($I126=-1,BG$9=$Q125),"",IF($I126=-1,BG125,IF(AND($I126=1,BE$9=$Q125),$K126,IF($I126=1,BF125,""))))))))</f>
        <v/>
      </c>
      <c r="BG126" t="str">
        <f ca="1">IF($E125="","",IF($G126="",BG125,IF(AND($N126=1,BG$9&gt;$B$9),"",IF(AND($N126=1,BG$9&lt;=$B$9),LOOKUP(BG$9,$A$12:$A$111,$B$12:$B$111),IF(AND($I126=-1,BH$9=$Q125),"",IF($I126=-1,BH125,IF(AND($I126=1,BF$9=$Q125),$K126,IF($I126=1,BG125,""))))))))</f>
        <v/>
      </c>
      <c r="BH126" t="str">
        <f ca="1">IF($E125="","",IF($G126="",BH125,IF(AND($N126=1,BH$9&gt;$B$9),"",IF(AND($N126=1,BH$9&lt;=$B$9),LOOKUP(BH$9,$A$12:$A$111,$B$12:$B$111),IF(AND($I126=-1,BI$9=$Q125),"",IF($I126=-1,BI125,IF(AND($I126=1,BG$9=$Q125),$K126,IF($I126=1,BH125,""))))))))</f>
        <v/>
      </c>
      <c r="BI126" t="str">
        <f ca="1">IF($E125="","",IF($G126="",BI125,IF(AND($N126=1,BI$9&gt;$B$9),"",IF(AND($N126=1,BI$9&lt;=$B$9),LOOKUP(BI$9,$A$12:$A$111,$B$12:$B$111),IF(AND($I126=-1,BJ$9=$Q125),"",IF($I126=-1,BJ125,IF(AND($I126=1,BH$9=$Q125),$K126,IF($I126=1,BI125,""))))))))</f>
        <v/>
      </c>
      <c r="BJ126" t="str">
        <f ca="1">IF($E125="","",IF($G126="",BJ125,IF(AND($N126=1,BJ$9&gt;$B$9),"",IF(AND($N126=1,BJ$9&lt;=$B$9),LOOKUP(BJ$9,$A$12:$A$111,$B$12:$B$111),IF(AND($I126=-1,BK$9=$Q125),"",IF($I126=-1,BK125,IF(AND($I126=1,BI$9=$Q125),$K126,IF($I126=1,BJ125,""))))))))</f>
        <v/>
      </c>
      <c r="BK126" t="str">
        <f ca="1">IF($E125="","",IF($G126="",BK125,IF(AND($N126=1,BK$9&gt;$B$9),"",IF(AND($N126=1,BK$9&lt;=$B$9),LOOKUP(BK$9,$A$12:$A$111,$B$12:$B$111),IF(AND($I126=-1,BL$9=$Q125),"",IF($I126=-1,BL125,IF(AND($I126=1,BJ$9=$Q125),$K126,IF($I126=1,BK125,""))))))))</f>
        <v/>
      </c>
      <c r="BL126" t="str">
        <f ca="1">IF($E125="","",IF($G126="",BL125,IF(AND($N126=1,BL$9&gt;$B$9),"",IF(AND($N126=1,BL$9&lt;=$B$9),LOOKUP(BL$9,$A$12:$A$111,$B$12:$B$111),IF(AND($I126=-1,BM$9=$Q125),"",IF($I126=-1,BM125,IF(AND($I126=1,BK$9=$Q125),$K126,IF($I126=1,BL125,""))))))))</f>
        <v/>
      </c>
      <c r="BM126" t="str">
        <f ca="1">IF($E125="","",IF($G126="",BM125,IF(AND($N126=1,BM$9&gt;$B$9),"",IF(AND($N126=1,BM$9&lt;=$B$9),LOOKUP(BM$9,$A$12:$A$111,$B$12:$B$111),IF(AND($I126=-1,BN$9=$Q125),"",IF($I126=-1,BN125,IF(AND($I126=1,BL$9=$Q125),$K126,IF($I126=1,BM125,""))))))))</f>
        <v/>
      </c>
      <c r="BN126" t="str">
        <f ca="1">IF($E125="","",IF($G126="",BN125,IF(AND($N126=1,BN$9&gt;$B$9),"",IF(AND($N126=1,BN$9&lt;=$B$9),LOOKUP(BN$9,$A$12:$A$111,$B$12:$B$111),IF(AND($I126=-1,BO$9=$Q125),"",IF($I126=-1,BO125,IF(AND($I126=1,BM$9=$Q125),$K126,IF($I126=1,BN125,""))))))))</f>
        <v/>
      </c>
      <c r="BO126" t="str">
        <f ca="1">IF($E125="","",IF($G126="",BO125,IF(AND($N126=1,BO$9&gt;$B$9),"",IF(AND($N126=1,BO$9&lt;=$B$9),LOOKUP(BO$9,$A$12:$A$111,$B$12:$B$111),IF(AND($I126=-1,BP$9=$Q125),"",IF($I126=-1,BP125,IF(AND($I126=1,BN$9=$Q125),$K126,IF($I126=1,BO125,""))))))))</f>
        <v/>
      </c>
    </row>
    <row r="127" spans="4:67" x14ac:dyDescent="0.25">
      <c r="D127" s="4">
        <v>117</v>
      </c>
      <c r="E127" s="1">
        <f t="shared" ca="1" si="7"/>
        <v>22</v>
      </c>
      <c r="G127" t="str">
        <f ca="1">IF(E126="","",IF($B$3=Refs!$B$17,RevLab!F127,IF(AND(B$3="Last",H126="Zero"),G126,IF(B$3="Last",H126,IF(B$3="2nd last","",IF(AND(B$3="Opposite",H126="Zero"),G126,IF(AND(B$3="Opposite",H126="Red"),"Black",IF(AND(B$3="Opposite",H126="Black"),"Red",IF(AND(B$3="Opposite",H126="Odd"),"Even",IF(AND(B$3="Opposite",H126="Even"),"Odd",IF(AND(B$3="Opposite",H126="High"),"Low",IF(AND(B$3="Opposite",H126="Low"),"High",IF(COUNTIF(Refs!$E$5:$I$6,B$3)=1,RevLab!B$3,"")))))))))))))</f>
        <v>Low</v>
      </c>
      <c r="H127" t="str">
        <f ca="1">IF(E127="","",IF(B$2="Red/Black",LOOKUP(E127,Refs!D:D,Refs!F:F),IF(B$2="High/Low",LOOKUP(E127,Refs!D:D,Refs!H:H),IF(B$2="Odd/Even",LOOKUP(E127,Refs!D:D,Refs!J:J),""))))</f>
        <v>High</v>
      </c>
      <c r="I127">
        <f t="shared" ca="1" si="8"/>
        <v>-1</v>
      </c>
      <c r="J127">
        <f ca="1">IF(E126="","",IF(G127="","",IF(AND(Q126&gt;1,O126+P126&gt;=$B$4),$B$4,IF(Q126=1,O126,O126+P126))))</f>
        <v>5</v>
      </c>
      <c r="K127">
        <f t="shared" ca="1" si="9"/>
        <v>-5</v>
      </c>
      <c r="L127">
        <f t="shared" ca="1" si="10"/>
        <v>-161</v>
      </c>
      <c r="M127">
        <f t="shared" ca="1" si="11"/>
        <v>14</v>
      </c>
      <c r="N127">
        <f ca="1">IF(E126="","",IF(OR(AND($A$6="Yes",$M127&gt;$M126),AND($A$8="Yes",$O126+$P126&gt;=$B$4),AND($Q126&lt;=2,$I127=-1)),1,0))</f>
        <v>0</v>
      </c>
      <c r="O127">
        <f ca="1">IF(E127="","",R127)</f>
        <v>2</v>
      </c>
      <c r="P127">
        <f ca="1">IF(E127="","",MAX(R127:DM127))</f>
        <v>3</v>
      </c>
      <c r="Q127" s="2">
        <f ca="1">IF(E127="","",COUNTIF(R127:DM127,"&gt;0"))</f>
        <v>2</v>
      </c>
      <c r="R127" s="4">
        <f ca="1">IF(E126="","",IF($G127="",R126,IF($N127=1,LOOKUP(R$9,$A$12:$A$111,$B$12:$B$111),IF(AND($I127=-1,S$9=$Q126),"",IF($I127=-1,S126,IF($I127=1,R126))))))</f>
        <v>2</v>
      </c>
      <c r="S127">
        <f ca="1">IF($E126="","",IF($G127="",S126,IF(AND($N127=1,S$9&gt;$B$9),"",IF(AND($N127=1,S$9&lt;=$B$9),LOOKUP(S$9,$A$12:$A$111,$B$12:$B$111),IF(AND($I127=-1,T$9=$Q126),"",IF($I127=-1,T126,IF(AND($I127=1,R$9=$Q126),$K127,IF($I127=1,S126,""))))))))</f>
        <v>3</v>
      </c>
      <c r="T127" t="str">
        <f ca="1">IF($E126="","",IF($G127="",T126,IF(AND($N127=1,T$9&gt;$B$9),"",IF(AND($N127=1,T$9&lt;=$B$9),LOOKUP(T$9,$A$12:$A$111,$B$12:$B$111),IF(AND($I127=-1,U$9=$Q126),"",IF($I127=-1,U126,IF(AND($I127=1,S$9=$Q126),$K127,IF($I127=1,T126,""))))))))</f>
        <v/>
      </c>
      <c r="U127" t="str">
        <f ca="1">IF($E126="","",IF($G127="",U126,IF(AND($N127=1,U$9&gt;$B$9),"",IF(AND($N127=1,U$9&lt;=$B$9),LOOKUP(U$9,$A$12:$A$111,$B$12:$B$111),IF(AND($I127=-1,V$9=$Q126),"",IF($I127=-1,V126,IF(AND($I127=1,T$9=$Q126),$K127,IF($I127=1,U126,""))))))))</f>
        <v/>
      </c>
      <c r="V127" t="str">
        <f ca="1">IF($E126="","",IF($G127="",V126,IF(AND($N127=1,V$9&gt;$B$9),"",IF(AND($N127=1,V$9&lt;=$B$9),LOOKUP(V$9,$A$12:$A$111,$B$12:$B$111),IF(AND($I127=-1,W$9=$Q126),"",IF($I127=-1,W126,IF(AND($I127=1,U$9=$Q126),$K127,IF($I127=1,V126,""))))))))</f>
        <v/>
      </c>
      <c r="W127" t="str">
        <f ca="1">IF($E126="","",IF($G127="",W126,IF(AND($N127=1,W$9&gt;$B$9),"",IF(AND($N127=1,W$9&lt;=$B$9),LOOKUP(W$9,$A$12:$A$111,$B$12:$B$111),IF(AND($I127=-1,X$9=$Q126),"",IF($I127=-1,X126,IF(AND($I127=1,V$9=$Q126),$K127,IF($I127=1,W126,""))))))))</f>
        <v/>
      </c>
      <c r="X127" t="str">
        <f ca="1">IF($E126="","",IF($G127="",X126,IF(AND($N127=1,X$9&gt;$B$9),"",IF(AND($N127=1,X$9&lt;=$B$9),LOOKUP(X$9,$A$12:$A$111,$B$12:$B$111),IF(AND($I127=-1,Y$9=$Q126),"",IF($I127=-1,Y126,IF(AND($I127=1,W$9=$Q126),$K127,IF($I127=1,X126,""))))))))</f>
        <v/>
      </c>
      <c r="Y127" t="str">
        <f ca="1">IF($E126="","",IF($G127="",Y126,IF(AND($N127=1,Y$9&gt;$B$9),"",IF(AND($N127=1,Y$9&lt;=$B$9),LOOKUP(Y$9,$A$12:$A$111,$B$12:$B$111),IF(AND($I127=-1,Z$9=$Q126),"",IF($I127=-1,Z126,IF(AND($I127=1,X$9=$Q126),$K127,IF($I127=1,Y126,""))))))))</f>
        <v/>
      </c>
      <c r="Z127" t="str">
        <f ca="1">IF($E126="","",IF($G127="",Z126,IF(AND($N127=1,Z$9&gt;$B$9),"",IF(AND($N127=1,Z$9&lt;=$B$9),LOOKUP(Z$9,$A$12:$A$111,$B$12:$B$111),IF(AND($I127=-1,AA$9=$Q126),"",IF($I127=-1,AA126,IF(AND($I127=1,Y$9=$Q126),$K127,IF($I127=1,Z126,""))))))))</f>
        <v/>
      </c>
      <c r="AA127" t="str">
        <f ca="1">IF($E126="","",IF($G127="",AA126,IF(AND($N127=1,AA$9&gt;$B$9),"",IF(AND($N127=1,AA$9&lt;=$B$9),LOOKUP(AA$9,$A$12:$A$111,$B$12:$B$111),IF(AND($I127=-1,AB$9=$Q126),"",IF($I127=-1,AB126,IF(AND($I127=1,Z$9=$Q126),$K127,IF($I127=1,AA126,""))))))))</f>
        <v/>
      </c>
      <c r="AB127" t="str">
        <f ca="1">IF($E126="","",IF($G127="",AB126,IF(AND($N127=1,AB$9&gt;$B$9),"",IF(AND($N127=1,AB$9&lt;=$B$9),LOOKUP(AB$9,$A$12:$A$111,$B$12:$B$111),IF(AND($I127=-1,AC$9=$Q126),"",IF($I127=-1,AC126,IF(AND($I127=1,AA$9=$Q126),$K127,IF($I127=1,AB126,""))))))))</f>
        <v/>
      </c>
      <c r="AC127" t="str">
        <f ca="1">IF($E126="","",IF($G127="",AC126,IF(AND($N127=1,AC$9&gt;$B$9),"",IF(AND($N127=1,AC$9&lt;=$B$9),LOOKUP(AC$9,$A$12:$A$111,$B$12:$B$111),IF(AND($I127=-1,AD$9=$Q126),"",IF($I127=-1,AD126,IF(AND($I127=1,AB$9=$Q126),$K127,IF($I127=1,AC126,""))))))))</f>
        <v/>
      </c>
      <c r="AD127" t="str">
        <f ca="1">IF($E126="","",IF($G127="",AD126,IF(AND($N127=1,AD$9&gt;$B$9),"",IF(AND($N127=1,AD$9&lt;=$B$9),LOOKUP(AD$9,$A$12:$A$111,$B$12:$B$111),IF(AND($I127=-1,AE$9=$Q126),"",IF($I127=-1,AE126,IF(AND($I127=1,AC$9=$Q126),$K127,IF($I127=1,AD126,""))))))))</f>
        <v/>
      </c>
      <c r="AE127" t="str">
        <f ca="1">IF($E126="","",IF($G127="",AE126,IF(AND($N127=1,AE$9&gt;$B$9),"",IF(AND($N127=1,AE$9&lt;=$B$9),LOOKUP(AE$9,$A$12:$A$111,$B$12:$B$111),IF(AND($I127=-1,AF$9=$Q126),"",IF($I127=-1,AF126,IF(AND($I127=1,AD$9=$Q126),$K127,IF($I127=1,AE126,""))))))))</f>
        <v/>
      </c>
      <c r="AF127" t="str">
        <f ca="1">IF($E126="","",IF($G127="",AF126,IF(AND($N127=1,AF$9&gt;$B$9),"",IF(AND($N127=1,AF$9&lt;=$B$9),LOOKUP(AF$9,$A$12:$A$111,$B$12:$B$111),IF(AND($I127=-1,AG$9=$Q126),"",IF($I127=-1,AG126,IF(AND($I127=1,AE$9=$Q126),$K127,IF($I127=1,AF126,""))))))))</f>
        <v/>
      </c>
      <c r="AG127" t="str">
        <f ca="1">IF($E126="","",IF($G127="",AG126,IF(AND($N127=1,AG$9&gt;$B$9),"",IF(AND($N127=1,AG$9&lt;=$B$9),LOOKUP(AG$9,$A$12:$A$111,$B$12:$B$111),IF(AND($I127=-1,AH$9=$Q126),"",IF($I127=-1,AH126,IF(AND($I127=1,AF$9=$Q126),$K127,IF($I127=1,AG126,""))))))))</f>
        <v/>
      </c>
      <c r="AH127" t="str">
        <f ca="1">IF($E126="","",IF($G127="",AH126,IF(AND($N127=1,AH$9&gt;$B$9),"",IF(AND($N127=1,AH$9&lt;=$B$9),LOOKUP(AH$9,$A$12:$A$111,$B$12:$B$111),IF(AND($I127=-1,AI$9=$Q126),"",IF($I127=-1,AI126,IF(AND($I127=1,AG$9=$Q126),$K127,IF($I127=1,AH126,""))))))))</f>
        <v/>
      </c>
      <c r="AI127" t="str">
        <f ca="1">IF($E126="","",IF($G127="",AI126,IF(AND($N127=1,AI$9&gt;$B$9),"",IF(AND($N127=1,AI$9&lt;=$B$9),LOOKUP(AI$9,$A$12:$A$111,$B$12:$B$111),IF(AND($I127=-1,AJ$9=$Q126),"",IF($I127=-1,AJ126,IF(AND($I127=1,AH$9=$Q126),$K127,IF($I127=1,AI126,""))))))))</f>
        <v/>
      </c>
      <c r="AJ127" t="str">
        <f ca="1">IF($E126="","",IF($G127="",AJ126,IF(AND($N127=1,AJ$9&gt;$B$9),"",IF(AND($N127=1,AJ$9&lt;=$B$9),LOOKUP(AJ$9,$A$12:$A$111,$B$12:$B$111),IF(AND($I127=-1,AK$9=$Q126),"",IF($I127=-1,AK126,IF(AND($I127=1,AI$9=$Q126),$K127,IF($I127=1,AJ126,""))))))))</f>
        <v/>
      </c>
      <c r="AK127" t="str">
        <f ca="1">IF($E126="","",IF($G127="",AK126,IF(AND($N127=1,AK$9&gt;$B$9),"",IF(AND($N127=1,AK$9&lt;=$B$9),LOOKUP(AK$9,$A$12:$A$111,$B$12:$B$111),IF(AND($I127=-1,AL$9=$Q126),"",IF($I127=-1,AL126,IF(AND($I127=1,AJ$9=$Q126),$K127,IF($I127=1,AK126,""))))))))</f>
        <v/>
      </c>
      <c r="AL127" t="str">
        <f ca="1">IF($E126="","",IF($G127="",AL126,IF(AND($N127=1,AL$9&gt;$B$9),"",IF(AND($N127=1,AL$9&lt;=$B$9),LOOKUP(AL$9,$A$12:$A$111,$B$12:$B$111),IF(AND($I127=-1,AM$9=$Q126),"",IF($I127=-1,AM126,IF(AND($I127=1,AK$9=$Q126),$K127,IF($I127=1,AL126,""))))))))</f>
        <v/>
      </c>
      <c r="AM127" t="str">
        <f ca="1">IF($E126="","",IF($G127="",AM126,IF(AND($N127=1,AM$9&gt;$B$9),"",IF(AND($N127=1,AM$9&lt;=$B$9),LOOKUP(AM$9,$A$12:$A$111,$B$12:$B$111),IF(AND($I127=-1,AN$9=$Q126),"",IF($I127=-1,AN126,IF(AND($I127=1,AL$9=$Q126),$K127,IF($I127=1,AM126,""))))))))</f>
        <v/>
      </c>
      <c r="AN127" t="str">
        <f ca="1">IF($E126="","",IF($G127="",AN126,IF(AND($N127=1,AN$9&gt;$B$9),"",IF(AND($N127=1,AN$9&lt;=$B$9),LOOKUP(AN$9,$A$12:$A$111,$B$12:$B$111),IF(AND($I127=-1,AO$9=$Q126),"",IF($I127=-1,AO126,IF(AND($I127=1,AM$9=$Q126),$K127,IF($I127=1,AN126,""))))))))</f>
        <v/>
      </c>
      <c r="AO127" t="str">
        <f ca="1">IF($E126="","",IF($G127="",AO126,IF(AND($N127=1,AO$9&gt;$B$9),"",IF(AND($N127=1,AO$9&lt;=$B$9),LOOKUP(AO$9,$A$12:$A$111,$B$12:$B$111),IF(AND($I127=-1,AP$9=$Q126),"",IF($I127=-1,AP126,IF(AND($I127=1,AN$9=$Q126),$K127,IF($I127=1,AO126,""))))))))</f>
        <v/>
      </c>
      <c r="AP127" t="str">
        <f ca="1">IF($E126="","",IF($G127="",AP126,IF(AND($N127=1,AP$9&gt;$B$9),"",IF(AND($N127=1,AP$9&lt;=$B$9),LOOKUP(AP$9,$A$12:$A$111,$B$12:$B$111),IF(AND($I127=-1,AQ$9=$Q126),"",IF($I127=-1,AQ126,IF(AND($I127=1,AO$9=$Q126),$K127,IF($I127=1,AP126,""))))))))</f>
        <v/>
      </c>
      <c r="AQ127" t="str">
        <f ca="1">IF($E126="","",IF($G127="",AQ126,IF(AND($N127=1,AQ$9&gt;$B$9),"",IF(AND($N127=1,AQ$9&lt;=$B$9),LOOKUP(AQ$9,$A$12:$A$111,$B$12:$B$111),IF(AND($I127=-1,AR$9=$Q126),"",IF($I127=-1,AR126,IF(AND($I127=1,AP$9=$Q126),$K127,IF($I127=1,AQ126,""))))))))</f>
        <v/>
      </c>
      <c r="AR127" t="str">
        <f ca="1">IF($E126="","",IF($G127="",AR126,IF(AND($N127=1,AR$9&gt;$B$9),"",IF(AND($N127=1,AR$9&lt;=$B$9),LOOKUP(AR$9,$A$12:$A$111,$B$12:$B$111),IF(AND($I127=-1,AS$9=$Q126),"",IF($I127=-1,AS126,IF(AND($I127=1,AQ$9=$Q126),$K127,IF($I127=1,AR126,""))))))))</f>
        <v/>
      </c>
      <c r="AS127" t="str">
        <f ca="1">IF($E126="","",IF($G127="",AS126,IF(AND($N127=1,AS$9&gt;$B$9),"",IF(AND($N127=1,AS$9&lt;=$B$9),LOOKUP(AS$9,$A$12:$A$111,$B$12:$B$111),IF(AND($I127=-1,AT$9=$Q126),"",IF($I127=-1,AT126,IF(AND($I127=1,AR$9=$Q126),$K127,IF($I127=1,AS126,""))))))))</f>
        <v/>
      </c>
      <c r="AT127" t="str">
        <f ca="1">IF($E126="","",IF($G127="",AT126,IF(AND($N127=1,AT$9&gt;$B$9),"",IF(AND($N127=1,AT$9&lt;=$B$9),LOOKUP(AT$9,$A$12:$A$111,$B$12:$B$111),IF(AND($I127=-1,AU$9=$Q126),"",IF($I127=-1,AU126,IF(AND($I127=1,AS$9=$Q126),$K127,IF($I127=1,AT126,""))))))))</f>
        <v/>
      </c>
      <c r="AU127" t="str">
        <f ca="1">IF($E126="","",IF($G127="",AU126,IF(AND($N127=1,AU$9&gt;$B$9),"",IF(AND($N127=1,AU$9&lt;=$B$9),LOOKUP(AU$9,$A$12:$A$111,$B$12:$B$111),IF(AND($I127=-1,AV$9=$Q126),"",IF($I127=-1,AV126,IF(AND($I127=1,AT$9=$Q126),$K127,IF($I127=1,AU126,""))))))))</f>
        <v/>
      </c>
      <c r="AV127" t="str">
        <f ca="1">IF($E126="","",IF($G127="",AV126,IF(AND($N127=1,AV$9&gt;$B$9),"",IF(AND($N127=1,AV$9&lt;=$B$9),LOOKUP(AV$9,$A$12:$A$111,$B$12:$B$111),IF(AND($I127=-1,AW$9=$Q126),"",IF($I127=-1,AW126,IF(AND($I127=1,AU$9=$Q126),$K127,IF($I127=1,AV126,""))))))))</f>
        <v/>
      </c>
      <c r="AW127" t="str">
        <f ca="1">IF($E126="","",IF($G127="",AW126,IF(AND($N127=1,AW$9&gt;$B$9),"",IF(AND($N127=1,AW$9&lt;=$B$9),LOOKUP(AW$9,$A$12:$A$111,$B$12:$B$111),IF(AND($I127=-1,AX$9=$Q126),"",IF($I127=-1,AX126,IF(AND($I127=1,AV$9=$Q126),$K127,IF($I127=1,AW126,""))))))))</f>
        <v/>
      </c>
      <c r="AX127" t="str">
        <f ca="1">IF($E126="","",IF($G127="",AX126,IF(AND($N127=1,AX$9&gt;$B$9),"",IF(AND($N127=1,AX$9&lt;=$B$9),LOOKUP(AX$9,$A$12:$A$111,$B$12:$B$111),IF(AND($I127=-1,AY$9=$Q126),"",IF($I127=-1,AY126,IF(AND($I127=1,AW$9=$Q126),$K127,IF($I127=1,AX126,""))))))))</f>
        <v/>
      </c>
      <c r="AY127" t="str">
        <f ca="1">IF($E126="","",IF($G127="",AY126,IF(AND($N127=1,AY$9&gt;$B$9),"",IF(AND($N127=1,AY$9&lt;=$B$9),LOOKUP(AY$9,$A$12:$A$111,$B$12:$B$111),IF(AND($I127=-1,AZ$9=$Q126),"",IF($I127=-1,AZ126,IF(AND($I127=1,AX$9=$Q126),$K127,IF($I127=1,AY126,""))))))))</f>
        <v/>
      </c>
      <c r="AZ127" t="str">
        <f ca="1">IF($E126="","",IF($G127="",AZ126,IF(AND($N127=1,AZ$9&gt;$B$9),"",IF(AND($N127=1,AZ$9&lt;=$B$9),LOOKUP(AZ$9,$A$12:$A$111,$B$12:$B$111),IF(AND($I127=-1,BA$9=$Q126),"",IF($I127=-1,BA126,IF(AND($I127=1,AY$9=$Q126),$K127,IF($I127=1,AZ126,""))))))))</f>
        <v/>
      </c>
      <c r="BA127" t="str">
        <f ca="1">IF($E126="","",IF($G127="",BA126,IF(AND($N127=1,BA$9&gt;$B$9),"",IF(AND($N127=1,BA$9&lt;=$B$9),LOOKUP(BA$9,$A$12:$A$111,$B$12:$B$111),IF(AND($I127=-1,BB$9=$Q126),"",IF($I127=-1,BB126,IF(AND($I127=1,AZ$9=$Q126),$K127,IF($I127=1,BA126,""))))))))</f>
        <v/>
      </c>
      <c r="BB127" t="str">
        <f ca="1">IF($E126="","",IF($G127="",BB126,IF(AND($N127=1,BB$9&gt;$B$9),"",IF(AND($N127=1,BB$9&lt;=$B$9),LOOKUP(BB$9,$A$12:$A$111,$B$12:$B$111),IF(AND($I127=-1,BC$9=$Q126),"",IF($I127=-1,BC126,IF(AND($I127=1,BA$9=$Q126),$K127,IF($I127=1,BB126,""))))))))</f>
        <v/>
      </c>
      <c r="BC127" t="str">
        <f ca="1">IF($E126="","",IF($G127="",BC126,IF(AND($N127=1,BC$9&gt;$B$9),"",IF(AND($N127=1,BC$9&lt;=$B$9),LOOKUP(BC$9,$A$12:$A$111,$B$12:$B$111),IF(AND($I127=-1,BD$9=$Q126),"",IF($I127=-1,BD126,IF(AND($I127=1,BB$9=$Q126),$K127,IF($I127=1,BC126,""))))))))</f>
        <v/>
      </c>
      <c r="BD127" t="str">
        <f ca="1">IF($E126="","",IF($G127="",BD126,IF(AND($N127=1,BD$9&gt;$B$9),"",IF(AND($N127=1,BD$9&lt;=$B$9),LOOKUP(BD$9,$A$12:$A$111,$B$12:$B$111),IF(AND($I127=-1,BE$9=$Q126),"",IF($I127=-1,BE126,IF(AND($I127=1,BC$9=$Q126),$K127,IF($I127=1,BD126,""))))))))</f>
        <v/>
      </c>
      <c r="BE127" t="str">
        <f ca="1">IF($E126="","",IF($G127="",BE126,IF(AND($N127=1,BE$9&gt;$B$9),"",IF(AND($N127=1,BE$9&lt;=$B$9),LOOKUP(BE$9,$A$12:$A$111,$B$12:$B$111),IF(AND($I127=-1,BF$9=$Q126),"",IF($I127=-1,BF126,IF(AND($I127=1,BD$9=$Q126),$K127,IF($I127=1,BE126,""))))))))</f>
        <v/>
      </c>
      <c r="BF127" t="str">
        <f ca="1">IF($E126="","",IF($G127="",BF126,IF(AND($N127=1,BF$9&gt;$B$9),"",IF(AND($N127=1,BF$9&lt;=$B$9),LOOKUP(BF$9,$A$12:$A$111,$B$12:$B$111),IF(AND($I127=-1,BG$9=$Q126),"",IF($I127=-1,BG126,IF(AND($I127=1,BE$9=$Q126),$K127,IF($I127=1,BF126,""))))))))</f>
        <v/>
      </c>
      <c r="BG127" t="str">
        <f ca="1">IF($E126="","",IF($G127="",BG126,IF(AND($N127=1,BG$9&gt;$B$9),"",IF(AND($N127=1,BG$9&lt;=$B$9),LOOKUP(BG$9,$A$12:$A$111,$B$12:$B$111),IF(AND($I127=-1,BH$9=$Q126),"",IF($I127=-1,BH126,IF(AND($I127=1,BF$9=$Q126),$K127,IF($I127=1,BG126,""))))))))</f>
        <v/>
      </c>
      <c r="BH127" t="str">
        <f ca="1">IF($E126="","",IF($G127="",BH126,IF(AND($N127=1,BH$9&gt;$B$9),"",IF(AND($N127=1,BH$9&lt;=$B$9),LOOKUP(BH$9,$A$12:$A$111,$B$12:$B$111),IF(AND($I127=-1,BI$9=$Q126),"",IF($I127=-1,BI126,IF(AND($I127=1,BG$9=$Q126),$K127,IF($I127=1,BH126,""))))))))</f>
        <v/>
      </c>
      <c r="BI127" t="str">
        <f ca="1">IF($E126="","",IF($G127="",BI126,IF(AND($N127=1,BI$9&gt;$B$9),"",IF(AND($N127=1,BI$9&lt;=$B$9),LOOKUP(BI$9,$A$12:$A$111,$B$12:$B$111),IF(AND($I127=-1,BJ$9=$Q126),"",IF($I127=-1,BJ126,IF(AND($I127=1,BH$9=$Q126),$K127,IF($I127=1,BI126,""))))))))</f>
        <v/>
      </c>
      <c r="BJ127" t="str">
        <f ca="1">IF($E126="","",IF($G127="",BJ126,IF(AND($N127=1,BJ$9&gt;$B$9),"",IF(AND($N127=1,BJ$9&lt;=$B$9),LOOKUP(BJ$9,$A$12:$A$111,$B$12:$B$111),IF(AND($I127=-1,BK$9=$Q126),"",IF($I127=-1,BK126,IF(AND($I127=1,BI$9=$Q126),$K127,IF($I127=1,BJ126,""))))))))</f>
        <v/>
      </c>
      <c r="BK127" t="str">
        <f ca="1">IF($E126="","",IF($G127="",BK126,IF(AND($N127=1,BK$9&gt;$B$9),"",IF(AND($N127=1,BK$9&lt;=$B$9),LOOKUP(BK$9,$A$12:$A$111,$B$12:$B$111),IF(AND($I127=-1,BL$9=$Q126),"",IF($I127=-1,BL126,IF(AND($I127=1,BJ$9=$Q126),$K127,IF($I127=1,BK126,""))))))))</f>
        <v/>
      </c>
      <c r="BL127" t="str">
        <f ca="1">IF($E126="","",IF($G127="",BL126,IF(AND($N127=1,BL$9&gt;$B$9),"",IF(AND($N127=1,BL$9&lt;=$B$9),LOOKUP(BL$9,$A$12:$A$111,$B$12:$B$111),IF(AND($I127=-1,BM$9=$Q126),"",IF($I127=-1,BM126,IF(AND($I127=1,BK$9=$Q126),$K127,IF($I127=1,BL126,""))))))))</f>
        <v/>
      </c>
      <c r="BM127" t="str">
        <f ca="1">IF($E126="","",IF($G127="",BM126,IF(AND($N127=1,BM$9&gt;$B$9),"",IF(AND($N127=1,BM$9&lt;=$B$9),LOOKUP(BM$9,$A$12:$A$111,$B$12:$B$111),IF(AND($I127=-1,BN$9=$Q126),"",IF($I127=-1,BN126,IF(AND($I127=1,BL$9=$Q126),$K127,IF($I127=1,BM126,""))))))))</f>
        <v/>
      </c>
      <c r="BN127" t="str">
        <f ca="1">IF($E126="","",IF($G127="",BN126,IF(AND($N127=1,BN$9&gt;$B$9),"",IF(AND($N127=1,BN$9&lt;=$B$9),LOOKUP(BN$9,$A$12:$A$111,$B$12:$B$111),IF(AND($I127=-1,BO$9=$Q126),"",IF($I127=-1,BO126,IF(AND($I127=1,BM$9=$Q126),$K127,IF($I127=1,BN126,""))))))))</f>
        <v/>
      </c>
      <c r="BO127">
        <f ca="1">IF($E126="","",IF($G127="",BO126,IF(AND($N127=1,BO$9&gt;$B$9),"",IF(AND($N127=1,BO$9&lt;=$B$9),LOOKUP(BO$9,$A$12:$A$111,$B$12:$B$111),IF(AND($I127=-1,BP$9=$Q126),"",IF($I127=-1,BP126,IF(AND($I127=1,BN$9=$Q126),$K127,IF($I127=1,BO126,""))))))))</f>
        <v>0</v>
      </c>
    </row>
    <row r="128" spans="4:67" x14ac:dyDescent="0.25">
      <c r="D128" s="4">
        <v>118</v>
      </c>
      <c r="E128" s="1">
        <f t="shared" ca="1" si="7"/>
        <v>7</v>
      </c>
      <c r="G128" t="str">
        <f ca="1">IF(E127="","",IF($B$3=Refs!$B$17,RevLab!F128,IF(AND(B$3="Last",H127="Zero"),G127,IF(B$3="Last",H127,IF(B$3="2nd last","",IF(AND(B$3="Opposite",H127="Zero"),G127,IF(AND(B$3="Opposite",H127="Red"),"Black",IF(AND(B$3="Opposite",H127="Black"),"Red",IF(AND(B$3="Opposite",H127="Odd"),"Even",IF(AND(B$3="Opposite",H127="Even"),"Odd",IF(AND(B$3="Opposite",H127="High"),"Low",IF(AND(B$3="Opposite",H127="Low"),"High",IF(COUNTIF(Refs!$E$5:$I$6,B$3)=1,RevLab!B$3,"")))))))))))))</f>
        <v>Low</v>
      </c>
      <c r="H128" t="str">
        <f ca="1">IF(E128="","",IF(B$2="Red/Black",LOOKUP(E128,Refs!D:D,Refs!F:F),IF(B$2="High/Low",LOOKUP(E128,Refs!D:D,Refs!H:H),IF(B$2="Odd/Even",LOOKUP(E128,Refs!D:D,Refs!J:J),""))))</f>
        <v>Low</v>
      </c>
      <c r="I128">
        <f t="shared" ca="1" si="8"/>
        <v>1</v>
      </c>
      <c r="J128">
        <f ca="1">IF(E127="","",IF(G128="","",IF(AND(Q127&gt;1,O127+P127&gt;=$B$4),$B$4,IF(Q127=1,O127,O127+P127))))</f>
        <v>5</v>
      </c>
      <c r="K128">
        <f t="shared" ca="1" si="9"/>
        <v>5</v>
      </c>
      <c r="L128">
        <f t="shared" ca="1" si="10"/>
        <v>-156</v>
      </c>
      <c r="M128">
        <f t="shared" ca="1" si="11"/>
        <v>14</v>
      </c>
      <c r="N128">
        <f ca="1">IF(E127="","",IF(OR(AND($A$6="Yes",$M128&gt;$M127),AND($A$8="Yes",$O127+$P127&gt;=$B$4),AND($Q127&lt;=2,$I128=-1)),1,0))</f>
        <v>0</v>
      </c>
      <c r="O128">
        <f ca="1">IF(E128="","",R128)</f>
        <v>2</v>
      </c>
      <c r="P128">
        <f ca="1">IF(E128="","",MAX(R128:DM128))</f>
        <v>5</v>
      </c>
      <c r="Q128" s="2">
        <f ca="1">IF(E128="","",COUNTIF(R128:DM128,"&gt;0"))</f>
        <v>3</v>
      </c>
      <c r="R128" s="4">
        <f ca="1">IF(E127="","",IF($G128="",R127,IF($N128=1,LOOKUP(R$9,$A$12:$A$111,$B$12:$B$111),IF(AND($I128=-1,S$9=$Q127),"",IF($I128=-1,S127,IF($I128=1,R127))))))</f>
        <v>2</v>
      </c>
      <c r="S128">
        <f ca="1">IF($E127="","",IF($G128="",S127,IF(AND($N128=1,S$9&gt;$B$9),"",IF(AND($N128=1,S$9&lt;=$B$9),LOOKUP(S$9,$A$12:$A$111,$B$12:$B$111),IF(AND($I128=-1,T$9=$Q127),"",IF($I128=-1,T127,IF(AND($I128=1,R$9=$Q127),$K128,IF($I128=1,S127,""))))))))</f>
        <v>3</v>
      </c>
      <c r="T128">
        <f ca="1">IF($E127="","",IF($G128="",T127,IF(AND($N128=1,T$9&gt;$B$9),"",IF(AND($N128=1,T$9&lt;=$B$9),LOOKUP(T$9,$A$12:$A$111,$B$12:$B$111),IF(AND($I128=-1,U$9=$Q127),"",IF($I128=-1,U127,IF(AND($I128=1,S$9=$Q127),$K128,IF($I128=1,T127,""))))))))</f>
        <v>5</v>
      </c>
      <c r="U128" t="str">
        <f ca="1">IF($E127="","",IF($G128="",U127,IF(AND($N128=1,U$9&gt;$B$9),"",IF(AND($N128=1,U$9&lt;=$B$9),LOOKUP(U$9,$A$12:$A$111,$B$12:$B$111),IF(AND($I128=-1,V$9=$Q127),"",IF($I128=-1,V127,IF(AND($I128=1,T$9=$Q127),$K128,IF($I128=1,U127,""))))))))</f>
        <v/>
      </c>
      <c r="V128" t="str">
        <f ca="1">IF($E127="","",IF($G128="",V127,IF(AND($N128=1,V$9&gt;$B$9),"",IF(AND($N128=1,V$9&lt;=$B$9),LOOKUP(V$9,$A$12:$A$111,$B$12:$B$111),IF(AND($I128=-1,W$9=$Q127),"",IF($I128=-1,W127,IF(AND($I128=1,U$9=$Q127),$K128,IF($I128=1,V127,""))))))))</f>
        <v/>
      </c>
      <c r="W128" t="str">
        <f ca="1">IF($E127="","",IF($G128="",W127,IF(AND($N128=1,W$9&gt;$B$9),"",IF(AND($N128=1,W$9&lt;=$B$9),LOOKUP(W$9,$A$12:$A$111,$B$12:$B$111),IF(AND($I128=-1,X$9=$Q127),"",IF($I128=-1,X127,IF(AND($I128=1,V$9=$Q127),$K128,IF($I128=1,W127,""))))))))</f>
        <v/>
      </c>
      <c r="X128" t="str">
        <f ca="1">IF($E127="","",IF($G128="",X127,IF(AND($N128=1,X$9&gt;$B$9),"",IF(AND($N128=1,X$9&lt;=$B$9),LOOKUP(X$9,$A$12:$A$111,$B$12:$B$111),IF(AND($I128=-1,Y$9=$Q127),"",IF($I128=-1,Y127,IF(AND($I128=1,W$9=$Q127),$K128,IF($I128=1,X127,""))))))))</f>
        <v/>
      </c>
      <c r="Y128" t="str">
        <f ca="1">IF($E127="","",IF($G128="",Y127,IF(AND($N128=1,Y$9&gt;$B$9),"",IF(AND($N128=1,Y$9&lt;=$B$9),LOOKUP(Y$9,$A$12:$A$111,$B$12:$B$111),IF(AND($I128=-1,Z$9=$Q127),"",IF($I128=-1,Z127,IF(AND($I128=1,X$9=$Q127),$K128,IF($I128=1,Y127,""))))))))</f>
        <v/>
      </c>
      <c r="Z128" t="str">
        <f ca="1">IF($E127="","",IF($G128="",Z127,IF(AND($N128=1,Z$9&gt;$B$9),"",IF(AND($N128=1,Z$9&lt;=$B$9),LOOKUP(Z$9,$A$12:$A$111,$B$12:$B$111),IF(AND($I128=-1,AA$9=$Q127),"",IF($I128=-1,AA127,IF(AND($I128=1,Y$9=$Q127),$K128,IF($I128=1,Z127,""))))))))</f>
        <v/>
      </c>
      <c r="AA128" t="str">
        <f ca="1">IF($E127="","",IF($G128="",AA127,IF(AND($N128=1,AA$9&gt;$B$9),"",IF(AND($N128=1,AA$9&lt;=$B$9),LOOKUP(AA$9,$A$12:$A$111,$B$12:$B$111),IF(AND($I128=-1,AB$9=$Q127),"",IF($I128=-1,AB127,IF(AND($I128=1,Z$9=$Q127),$K128,IF($I128=1,AA127,""))))))))</f>
        <v/>
      </c>
      <c r="AB128" t="str">
        <f ca="1">IF($E127="","",IF($G128="",AB127,IF(AND($N128=1,AB$9&gt;$B$9),"",IF(AND($N128=1,AB$9&lt;=$B$9),LOOKUP(AB$9,$A$12:$A$111,$B$12:$B$111),IF(AND($I128=-1,AC$9=$Q127),"",IF($I128=-1,AC127,IF(AND($I128=1,AA$9=$Q127),$K128,IF($I128=1,AB127,""))))))))</f>
        <v/>
      </c>
      <c r="AC128" t="str">
        <f ca="1">IF($E127="","",IF($G128="",AC127,IF(AND($N128=1,AC$9&gt;$B$9),"",IF(AND($N128=1,AC$9&lt;=$B$9),LOOKUP(AC$9,$A$12:$A$111,$B$12:$B$111),IF(AND($I128=-1,AD$9=$Q127),"",IF($I128=-1,AD127,IF(AND($I128=1,AB$9=$Q127),$K128,IF($I128=1,AC127,""))))))))</f>
        <v/>
      </c>
      <c r="AD128" t="str">
        <f ca="1">IF($E127="","",IF($G128="",AD127,IF(AND($N128=1,AD$9&gt;$B$9),"",IF(AND($N128=1,AD$9&lt;=$B$9),LOOKUP(AD$9,$A$12:$A$111,$B$12:$B$111),IF(AND($I128=-1,AE$9=$Q127),"",IF($I128=-1,AE127,IF(AND($I128=1,AC$9=$Q127),$K128,IF($I128=1,AD127,""))))))))</f>
        <v/>
      </c>
      <c r="AE128" t="str">
        <f ca="1">IF($E127="","",IF($G128="",AE127,IF(AND($N128=1,AE$9&gt;$B$9),"",IF(AND($N128=1,AE$9&lt;=$B$9),LOOKUP(AE$9,$A$12:$A$111,$B$12:$B$111),IF(AND($I128=-1,AF$9=$Q127),"",IF($I128=-1,AF127,IF(AND($I128=1,AD$9=$Q127),$K128,IF($I128=1,AE127,""))))))))</f>
        <v/>
      </c>
      <c r="AF128" t="str">
        <f ca="1">IF($E127="","",IF($G128="",AF127,IF(AND($N128=1,AF$9&gt;$B$9),"",IF(AND($N128=1,AF$9&lt;=$B$9),LOOKUP(AF$9,$A$12:$A$111,$B$12:$B$111),IF(AND($I128=-1,AG$9=$Q127),"",IF($I128=-1,AG127,IF(AND($I128=1,AE$9=$Q127),$K128,IF($I128=1,AF127,""))))))))</f>
        <v/>
      </c>
      <c r="AG128" t="str">
        <f ca="1">IF($E127="","",IF($G128="",AG127,IF(AND($N128=1,AG$9&gt;$B$9),"",IF(AND($N128=1,AG$9&lt;=$B$9),LOOKUP(AG$9,$A$12:$A$111,$B$12:$B$111),IF(AND($I128=-1,AH$9=$Q127),"",IF($I128=-1,AH127,IF(AND($I128=1,AF$9=$Q127),$K128,IF($I128=1,AG127,""))))))))</f>
        <v/>
      </c>
      <c r="AH128" t="str">
        <f ca="1">IF($E127="","",IF($G128="",AH127,IF(AND($N128=1,AH$9&gt;$B$9),"",IF(AND($N128=1,AH$9&lt;=$B$9),LOOKUP(AH$9,$A$12:$A$111,$B$12:$B$111),IF(AND($I128=-1,AI$9=$Q127),"",IF($I128=-1,AI127,IF(AND($I128=1,AG$9=$Q127),$K128,IF($I128=1,AH127,""))))))))</f>
        <v/>
      </c>
      <c r="AI128" t="str">
        <f ca="1">IF($E127="","",IF($G128="",AI127,IF(AND($N128=1,AI$9&gt;$B$9),"",IF(AND($N128=1,AI$9&lt;=$B$9),LOOKUP(AI$9,$A$12:$A$111,$B$12:$B$111),IF(AND($I128=-1,AJ$9=$Q127),"",IF($I128=-1,AJ127,IF(AND($I128=1,AH$9=$Q127),$K128,IF($I128=1,AI127,""))))))))</f>
        <v/>
      </c>
      <c r="AJ128" t="str">
        <f ca="1">IF($E127="","",IF($G128="",AJ127,IF(AND($N128=1,AJ$9&gt;$B$9),"",IF(AND($N128=1,AJ$9&lt;=$B$9),LOOKUP(AJ$9,$A$12:$A$111,$B$12:$B$111),IF(AND($I128=-1,AK$9=$Q127),"",IF($I128=-1,AK127,IF(AND($I128=1,AI$9=$Q127),$K128,IF($I128=1,AJ127,""))))))))</f>
        <v/>
      </c>
      <c r="AK128" t="str">
        <f ca="1">IF($E127="","",IF($G128="",AK127,IF(AND($N128=1,AK$9&gt;$B$9),"",IF(AND($N128=1,AK$9&lt;=$B$9),LOOKUP(AK$9,$A$12:$A$111,$B$12:$B$111),IF(AND($I128=-1,AL$9=$Q127),"",IF($I128=-1,AL127,IF(AND($I128=1,AJ$9=$Q127),$K128,IF($I128=1,AK127,""))))))))</f>
        <v/>
      </c>
      <c r="AL128" t="str">
        <f ca="1">IF($E127="","",IF($G128="",AL127,IF(AND($N128=1,AL$9&gt;$B$9),"",IF(AND($N128=1,AL$9&lt;=$B$9),LOOKUP(AL$9,$A$12:$A$111,$B$12:$B$111),IF(AND($I128=-1,AM$9=$Q127),"",IF($I128=-1,AM127,IF(AND($I128=1,AK$9=$Q127),$K128,IF($I128=1,AL127,""))))))))</f>
        <v/>
      </c>
      <c r="AM128" t="str">
        <f ca="1">IF($E127="","",IF($G128="",AM127,IF(AND($N128=1,AM$9&gt;$B$9),"",IF(AND($N128=1,AM$9&lt;=$B$9),LOOKUP(AM$9,$A$12:$A$111,$B$12:$B$111),IF(AND($I128=-1,AN$9=$Q127),"",IF($I128=-1,AN127,IF(AND($I128=1,AL$9=$Q127),$K128,IF($I128=1,AM127,""))))))))</f>
        <v/>
      </c>
      <c r="AN128" t="str">
        <f ca="1">IF($E127="","",IF($G128="",AN127,IF(AND($N128=1,AN$9&gt;$B$9),"",IF(AND($N128=1,AN$9&lt;=$B$9),LOOKUP(AN$9,$A$12:$A$111,$B$12:$B$111),IF(AND($I128=-1,AO$9=$Q127),"",IF($I128=-1,AO127,IF(AND($I128=1,AM$9=$Q127),$K128,IF($I128=1,AN127,""))))))))</f>
        <v/>
      </c>
      <c r="AO128" t="str">
        <f ca="1">IF($E127="","",IF($G128="",AO127,IF(AND($N128=1,AO$9&gt;$B$9),"",IF(AND($N128=1,AO$9&lt;=$B$9),LOOKUP(AO$9,$A$12:$A$111,$B$12:$B$111),IF(AND($I128=-1,AP$9=$Q127),"",IF($I128=-1,AP127,IF(AND($I128=1,AN$9=$Q127),$K128,IF($I128=1,AO127,""))))))))</f>
        <v/>
      </c>
      <c r="AP128" t="str">
        <f ca="1">IF($E127="","",IF($G128="",AP127,IF(AND($N128=1,AP$9&gt;$B$9),"",IF(AND($N128=1,AP$9&lt;=$B$9),LOOKUP(AP$9,$A$12:$A$111,$B$12:$B$111),IF(AND($I128=-1,AQ$9=$Q127),"",IF($I128=-1,AQ127,IF(AND($I128=1,AO$9=$Q127),$K128,IF($I128=1,AP127,""))))))))</f>
        <v/>
      </c>
      <c r="AQ128" t="str">
        <f ca="1">IF($E127="","",IF($G128="",AQ127,IF(AND($N128=1,AQ$9&gt;$B$9),"",IF(AND($N128=1,AQ$9&lt;=$B$9),LOOKUP(AQ$9,$A$12:$A$111,$B$12:$B$111),IF(AND($I128=-1,AR$9=$Q127),"",IF($I128=-1,AR127,IF(AND($I128=1,AP$9=$Q127),$K128,IF($I128=1,AQ127,""))))))))</f>
        <v/>
      </c>
      <c r="AR128" t="str">
        <f ca="1">IF($E127="","",IF($G128="",AR127,IF(AND($N128=1,AR$9&gt;$B$9),"",IF(AND($N128=1,AR$9&lt;=$B$9),LOOKUP(AR$9,$A$12:$A$111,$B$12:$B$111),IF(AND($I128=-1,AS$9=$Q127),"",IF($I128=-1,AS127,IF(AND($I128=1,AQ$9=$Q127),$K128,IF($I128=1,AR127,""))))))))</f>
        <v/>
      </c>
      <c r="AS128" t="str">
        <f ca="1">IF($E127="","",IF($G128="",AS127,IF(AND($N128=1,AS$9&gt;$B$9),"",IF(AND($N128=1,AS$9&lt;=$B$9),LOOKUP(AS$9,$A$12:$A$111,$B$12:$B$111),IF(AND($I128=-1,AT$9=$Q127),"",IF($I128=-1,AT127,IF(AND($I128=1,AR$9=$Q127),$K128,IF($I128=1,AS127,""))))))))</f>
        <v/>
      </c>
      <c r="AT128" t="str">
        <f ca="1">IF($E127="","",IF($G128="",AT127,IF(AND($N128=1,AT$9&gt;$B$9),"",IF(AND($N128=1,AT$9&lt;=$B$9),LOOKUP(AT$9,$A$12:$A$111,$B$12:$B$111),IF(AND($I128=-1,AU$9=$Q127),"",IF($I128=-1,AU127,IF(AND($I128=1,AS$9=$Q127),$K128,IF($I128=1,AT127,""))))))))</f>
        <v/>
      </c>
      <c r="AU128" t="str">
        <f ca="1">IF($E127="","",IF($G128="",AU127,IF(AND($N128=1,AU$9&gt;$B$9),"",IF(AND($N128=1,AU$9&lt;=$B$9),LOOKUP(AU$9,$A$12:$A$111,$B$12:$B$111),IF(AND($I128=-1,AV$9=$Q127),"",IF($I128=-1,AV127,IF(AND($I128=1,AT$9=$Q127),$K128,IF($I128=1,AU127,""))))))))</f>
        <v/>
      </c>
      <c r="AV128" t="str">
        <f ca="1">IF($E127="","",IF($G128="",AV127,IF(AND($N128=1,AV$9&gt;$B$9),"",IF(AND($N128=1,AV$9&lt;=$B$9),LOOKUP(AV$9,$A$12:$A$111,$B$12:$B$111),IF(AND($I128=-1,AW$9=$Q127),"",IF($I128=-1,AW127,IF(AND($I128=1,AU$9=$Q127),$K128,IF($I128=1,AV127,""))))))))</f>
        <v/>
      </c>
      <c r="AW128" t="str">
        <f ca="1">IF($E127="","",IF($G128="",AW127,IF(AND($N128=1,AW$9&gt;$B$9),"",IF(AND($N128=1,AW$9&lt;=$B$9),LOOKUP(AW$9,$A$12:$A$111,$B$12:$B$111),IF(AND($I128=-1,AX$9=$Q127),"",IF($I128=-1,AX127,IF(AND($I128=1,AV$9=$Q127),$K128,IF($I128=1,AW127,""))))))))</f>
        <v/>
      </c>
      <c r="AX128" t="str">
        <f ca="1">IF($E127="","",IF($G128="",AX127,IF(AND($N128=1,AX$9&gt;$B$9),"",IF(AND($N128=1,AX$9&lt;=$B$9),LOOKUP(AX$9,$A$12:$A$111,$B$12:$B$111),IF(AND($I128=-1,AY$9=$Q127),"",IF($I128=-1,AY127,IF(AND($I128=1,AW$9=$Q127),$K128,IF($I128=1,AX127,""))))))))</f>
        <v/>
      </c>
      <c r="AY128" t="str">
        <f ca="1">IF($E127="","",IF($G128="",AY127,IF(AND($N128=1,AY$9&gt;$B$9),"",IF(AND($N128=1,AY$9&lt;=$B$9),LOOKUP(AY$9,$A$12:$A$111,$B$12:$B$111),IF(AND($I128=-1,AZ$9=$Q127),"",IF($I128=-1,AZ127,IF(AND($I128=1,AX$9=$Q127),$K128,IF($I128=1,AY127,""))))))))</f>
        <v/>
      </c>
      <c r="AZ128" t="str">
        <f ca="1">IF($E127="","",IF($G128="",AZ127,IF(AND($N128=1,AZ$9&gt;$B$9),"",IF(AND($N128=1,AZ$9&lt;=$B$9),LOOKUP(AZ$9,$A$12:$A$111,$B$12:$B$111),IF(AND($I128=-1,BA$9=$Q127),"",IF($I128=-1,BA127,IF(AND($I128=1,AY$9=$Q127),$K128,IF($I128=1,AZ127,""))))))))</f>
        <v/>
      </c>
      <c r="BA128" t="str">
        <f ca="1">IF($E127="","",IF($G128="",BA127,IF(AND($N128=1,BA$9&gt;$B$9),"",IF(AND($N128=1,BA$9&lt;=$B$9),LOOKUP(BA$9,$A$12:$A$111,$B$12:$B$111),IF(AND($I128=-1,BB$9=$Q127),"",IF($I128=-1,BB127,IF(AND($I128=1,AZ$9=$Q127),$K128,IF($I128=1,BA127,""))))))))</f>
        <v/>
      </c>
      <c r="BB128" t="str">
        <f ca="1">IF($E127="","",IF($G128="",BB127,IF(AND($N128=1,BB$9&gt;$B$9),"",IF(AND($N128=1,BB$9&lt;=$B$9),LOOKUP(BB$9,$A$12:$A$111,$B$12:$B$111),IF(AND($I128=-1,BC$9=$Q127),"",IF($I128=-1,BC127,IF(AND($I128=1,BA$9=$Q127),$K128,IF($I128=1,BB127,""))))))))</f>
        <v/>
      </c>
      <c r="BC128" t="str">
        <f ca="1">IF($E127="","",IF($G128="",BC127,IF(AND($N128=1,BC$9&gt;$B$9),"",IF(AND($N128=1,BC$9&lt;=$B$9),LOOKUP(BC$9,$A$12:$A$111,$B$12:$B$111),IF(AND($I128=-1,BD$9=$Q127),"",IF($I128=-1,BD127,IF(AND($I128=1,BB$9=$Q127),$K128,IF($I128=1,BC127,""))))))))</f>
        <v/>
      </c>
      <c r="BD128" t="str">
        <f ca="1">IF($E127="","",IF($G128="",BD127,IF(AND($N128=1,BD$9&gt;$B$9),"",IF(AND($N128=1,BD$9&lt;=$B$9),LOOKUP(BD$9,$A$12:$A$111,$B$12:$B$111),IF(AND($I128=-1,BE$9=$Q127),"",IF($I128=-1,BE127,IF(AND($I128=1,BC$9=$Q127),$K128,IF($I128=1,BD127,""))))))))</f>
        <v/>
      </c>
      <c r="BE128" t="str">
        <f ca="1">IF($E127="","",IF($G128="",BE127,IF(AND($N128=1,BE$9&gt;$B$9),"",IF(AND($N128=1,BE$9&lt;=$B$9),LOOKUP(BE$9,$A$12:$A$111,$B$12:$B$111),IF(AND($I128=-1,BF$9=$Q127),"",IF($I128=-1,BF127,IF(AND($I128=1,BD$9=$Q127),$K128,IF($I128=1,BE127,""))))))))</f>
        <v/>
      </c>
      <c r="BF128" t="str">
        <f ca="1">IF($E127="","",IF($G128="",BF127,IF(AND($N128=1,BF$9&gt;$B$9),"",IF(AND($N128=1,BF$9&lt;=$B$9),LOOKUP(BF$9,$A$12:$A$111,$B$12:$B$111),IF(AND($I128=-1,BG$9=$Q127),"",IF($I128=-1,BG127,IF(AND($I128=1,BE$9=$Q127),$K128,IF($I128=1,BF127,""))))))))</f>
        <v/>
      </c>
      <c r="BG128" t="str">
        <f ca="1">IF($E127="","",IF($G128="",BG127,IF(AND($N128=1,BG$9&gt;$B$9),"",IF(AND($N128=1,BG$9&lt;=$B$9),LOOKUP(BG$9,$A$12:$A$111,$B$12:$B$111),IF(AND($I128=-1,BH$9=$Q127),"",IF($I128=-1,BH127,IF(AND($I128=1,BF$9=$Q127),$K128,IF($I128=1,BG127,""))))))))</f>
        <v/>
      </c>
      <c r="BH128" t="str">
        <f ca="1">IF($E127="","",IF($G128="",BH127,IF(AND($N128=1,BH$9&gt;$B$9),"",IF(AND($N128=1,BH$9&lt;=$B$9),LOOKUP(BH$9,$A$12:$A$111,$B$12:$B$111),IF(AND($I128=-1,BI$9=$Q127),"",IF($I128=-1,BI127,IF(AND($I128=1,BG$9=$Q127),$K128,IF($I128=1,BH127,""))))))))</f>
        <v/>
      </c>
      <c r="BI128" t="str">
        <f ca="1">IF($E127="","",IF($G128="",BI127,IF(AND($N128=1,BI$9&gt;$B$9),"",IF(AND($N128=1,BI$9&lt;=$B$9),LOOKUP(BI$9,$A$12:$A$111,$B$12:$B$111),IF(AND($I128=-1,BJ$9=$Q127),"",IF($I128=-1,BJ127,IF(AND($I128=1,BH$9=$Q127),$K128,IF($I128=1,BI127,""))))))))</f>
        <v/>
      </c>
      <c r="BJ128" t="str">
        <f ca="1">IF($E127="","",IF($G128="",BJ127,IF(AND($N128=1,BJ$9&gt;$B$9),"",IF(AND($N128=1,BJ$9&lt;=$B$9),LOOKUP(BJ$9,$A$12:$A$111,$B$12:$B$111),IF(AND($I128=-1,BK$9=$Q127),"",IF($I128=-1,BK127,IF(AND($I128=1,BI$9=$Q127),$K128,IF($I128=1,BJ127,""))))))))</f>
        <v/>
      </c>
      <c r="BK128" t="str">
        <f ca="1">IF($E127="","",IF($G128="",BK127,IF(AND($N128=1,BK$9&gt;$B$9),"",IF(AND($N128=1,BK$9&lt;=$B$9),LOOKUP(BK$9,$A$12:$A$111,$B$12:$B$111),IF(AND($I128=-1,BL$9=$Q127),"",IF($I128=-1,BL127,IF(AND($I128=1,BJ$9=$Q127),$K128,IF($I128=1,BK127,""))))))))</f>
        <v/>
      </c>
      <c r="BL128" t="str">
        <f ca="1">IF($E127="","",IF($G128="",BL127,IF(AND($N128=1,BL$9&gt;$B$9),"",IF(AND($N128=1,BL$9&lt;=$B$9),LOOKUP(BL$9,$A$12:$A$111,$B$12:$B$111),IF(AND($I128=-1,BM$9=$Q127),"",IF($I128=-1,BM127,IF(AND($I128=1,BK$9=$Q127),$K128,IF($I128=1,BL127,""))))))))</f>
        <v/>
      </c>
      <c r="BM128" t="str">
        <f ca="1">IF($E127="","",IF($G128="",BM127,IF(AND($N128=1,BM$9&gt;$B$9),"",IF(AND($N128=1,BM$9&lt;=$B$9),LOOKUP(BM$9,$A$12:$A$111,$B$12:$B$111),IF(AND($I128=-1,BN$9=$Q127),"",IF($I128=-1,BN127,IF(AND($I128=1,BL$9=$Q127),$K128,IF($I128=1,BM127,""))))))))</f>
        <v/>
      </c>
      <c r="BN128" t="str">
        <f ca="1">IF($E127="","",IF($G128="",BN127,IF(AND($N128=1,BN$9&gt;$B$9),"",IF(AND($N128=1,BN$9&lt;=$B$9),LOOKUP(BN$9,$A$12:$A$111,$B$12:$B$111),IF(AND($I128=-1,BO$9=$Q127),"",IF($I128=-1,BO127,IF(AND($I128=1,BM$9=$Q127),$K128,IF($I128=1,BN127,""))))))))</f>
        <v/>
      </c>
      <c r="BO128">
        <f ca="1">IF($E127="","",IF($G128="",BO127,IF(AND($N128=1,BO$9&gt;$B$9),"",IF(AND($N128=1,BO$9&lt;=$B$9),LOOKUP(BO$9,$A$12:$A$111,$B$12:$B$111),IF(AND($I128=-1,BP$9=$Q127),"",IF($I128=-1,BP127,IF(AND($I128=1,BN$9=$Q127),$K128,IF($I128=1,BO127,""))))))))</f>
        <v>0</v>
      </c>
    </row>
    <row r="129" spans="4:67" x14ac:dyDescent="0.25">
      <c r="D129" s="4">
        <v>119</v>
      </c>
      <c r="E129" s="1">
        <f t="shared" ca="1" si="7"/>
        <v>34</v>
      </c>
      <c r="G129" t="str">
        <f ca="1">IF(E128="","",IF($B$3=Refs!$B$17,RevLab!F129,IF(AND(B$3="Last",H128="Zero"),G128,IF(B$3="Last",H128,IF(B$3="2nd last","",IF(AND(B$3="Opposite",H128="Zero"),G128,IF(AND(B$3="Opposite",H128="Red"),"Black",IF(AND(B$3="Opposite",H128="Black"),"Red",IF(AND(B$3="Opposite",H128="Odd"),"Even",IF(AND(B$3="Opposite",H128="Even"),"Odd",IF(AND(B$3="Opposite",H128="High"),"Low",IF(AND(B$3="Opposite",H128="Low"),"High",IF(COUNTIF(Refs!$E$5:$I$6,B$3)=1,RevLab!B$3,"")))))))))))))</f>
        <v>Low</v>
      </c>
      <c r="H129" t="str">
        <f ca="1">IF(E129="","",IF(B$2="Red/Black",LOOKUP(E129,Refs!D:D,Refs!F:F),IF(B$2="High/Low",LOOKUP(E129,Refs!D:D,Refs!H:H),IF(B$2="Odd/Even",LOOKUP(E129,Refs!D:D,Refs!J:J),""))))</f>
        <v>High</v>
      </c>
      <c r="I129">
        <f t="shared" ca="1" si="8"/>
        <v>-1</v>
      </c>
      <c r="J129">
        <f ca="1">IF(E128="","",IF(G129="","",IF(AND(Q128&gt;1,O128+P128&gt;=$B$4),$B$4,IF(Q128=1,O128,O128+P128))))</f>
        <v>7</v>
      </c>
      <c r="K129">
        <f t="shared" ca="1" si="9"/>
        <v>-7</v>
      </c>
      <c r="L129">
        <f t="shared" ca="1" si="10"/>
        <v>-163</v>
      </c>
      <c r="M129">
        <f t="shared" ca="1" si="11"/>
        <v>14</v>
      </c>
      <c r="N129">
        <f ca="1">IF(E128="","",IF(OR(AND($A$6="Yes",$M129&gt;$M128),AND($A$8="Yes",$O128+$P128&gt;=$B$4),AND($Q128&lt;=2,$I129=-1)),1,0))</f>
        <v>0</v>
      </c>
      <c r="O129">
        <f ca="1">IF(E129="","",R129)</f>
        <v>3</v>
      </c>
      <c r="P129">
        <f ca="1">IF(E129="","",MAX(R129:DM129))</f>
        <v>3</v>
      </c>
      <c r="Q129" s="2">
        <f ca="1">IF(E129="","",COUNTIF(R129:DM129,"&gt;0"))</f>
        <v>1</v>
      </c>
      <c r="R129" s="4">
        <f ca="1">IF(E128="","",IF($G129="",R128,IF($N129=1,LOOKUP(R$9,$A$12:$A$111,$B$12:$B$111),IF(AND($I129=-1,S$9=$Q128),"",IF($I129=-1,S128,IF($I129=1,R128))))))</f>
        <v>3</v>
      </c>
      <c r="S129" t="str">
        <f ca="1">IF($E128="","",IF($G129="",S128,IF(AND($N129=1,S$9&gt;$B$9),"",IF(AND($N129=1,S$9&lt;=$B$9),LOOKUP(S$9,$A$12:$A$111,$B$12:$B$111),IF(AND($I129=-1,T$9=$Q128),"",IF($I129=-1,T128,IF(AND($I129=1,R$9=$Q128),$K129,IF($I129=1,S128,""))))))))</f>
        <v/>
      </c>
      <c r="T129" t="str">
        <f ca="1">IF($E128="","",IF($G129="",T128,IF(AND($N129=1,T$9&gt;$B$9),"",IF(AND($N129=1,T$9&lt;=$B$9),LOOKUP(T$9,$A$12:$A$111,$B$12:$B$111),IF(AND($I129=-1,U$9=$Q128),"",IF($I129=-1,U128,IF(AND($I129=1,S$9=$Q128),$K129,IF($I129=1,T128,""))))))))</f>
        <v/>
      </c>
      <c r="U129" t="str">
        <f ca="1">IF($E128="","",IF($G129="",U128,IF(AND($N129=1,U$9&gt;$B$9),"",IF(AND($N129=1,U$9&lt;=$B$9),LOOKUP(U$9,$A$12:$A$111,$B$12:$B$111),IF(AND($I129=-1,V$9=$Q128),"",IF($I129=-1,V128,IF(AND($I129=1,T$9=$Q128),$K129,IF($I129=1,U128,""))))))))</f>
        <v/>
      </c>
      <c r="V129" t="str">
        <f ca="1">IF($E128="","",IF($G129="",V128,IF(AND($N129=1,V$9&gt;$B$9),"",IF(AND($N129=1,V$9&lt;=$B$9),LOOKUP(V$9,$A$12:$A$111,$B$12:$B$111),IF(AND($I129=-1,W$9=$Q128),"",IF($I129=-1,W128,IF(AND($I129=1,U$9=$Q128),$K129,IF($I129=1,V128,""))))))))</f>
        <v/>
      </c>
      <c r="W129" t="str">
        <f ca="1">IF($E128="","",IF($G129="",W128,IF(AND($N129=1,W$9&gt;$B$9),"",IF(AND($N129=1,W$9&lt;=$B$9),LOOKUP(W$9,$A$12:$A$111,$B$12:$B$111),IF(AND($I129=-1,X$9=$Q128),"",IF($I129=-1,X128,IF(AND($I129=1,V$9=$Q128),$K129,IF($I129=1,W128,""))))))))</f>
        <v/>
      </c>
      <c r="X129" t="str">
        <f ca="1">IF($E128="","",IF($G129="",X128,IF(AND($N129=1,X$9&gt;$B$9),"",IF(AND($N129=1,X$9&lt;=$B$9),LOOKUP(X$9,$A$12:$A$111,$B$12:$B$111),IF(AND($I129=-1,Y$9=$Q128),"",IF($I129=-1,Y128,IF(AND($I129=1,W$9=$Q128),$K129,IF($I129=1,X128,""))))))))</f>
        <v/>
      </c>
      <c r="Y129" t="str">
        <f ca="1">IF($E128="","",IF($G129="",Y128,IF(AND($N129=1,Y$9&gt;$B$9),"",IF(AND($N129=1,Y$9&lt;=$B$9),LOOKUP(Y$9,$A$12:$A$111,$B$12:$B$111),IF(AND($I129=-1,Z$9=$Q128),"",IF($I129=-1,Z128,IF(AND($I129=1,X$9=$Q128),$K129,IF($I129=1,Y128,""))))))))</f>
        <v/>
      </c>
      <c r="Z129" t="str">
        <f ca="1">IF($E128="","",IF($G129="",Z128,IF(AND($N129=1,Z$9&gt;$B$9),"",IF(AND($N129=1,Z$9&lt;=$B$9),LOOKUP(Z$9,$A$12:$A$111,$B$12:$B$111),IF(AND($I129=-1,AA$9=$Q128),"",IF($I129=-1,AA128,IF(AND($I129=1,Y$9=$Q128),$K129,IF($I129=1,Z128,""))))))))</f>
        <v/>
      </c>
      <c r="AA129" t="str">
        <f ca="1">IF($E128="","",IF($G129="",AA128,IF(AND($N129=1,AA$9&gt;$B$9),"",IF(AND($N129=1,AA$9&lt;=$B$9),LOOKUP(AA$9,$A$12:$A$111,$B$12:$B$111),IF(AND($I129=-1,AB$9=$Q128),"",IF($I129=-1,AB128,IF(AND($I129=1,Z$9=$Q128),$K129,IF($I129=1,AA128,""))))))))</f>
        <v/>
      </c>
      <c r="AB129" t="str">
        <f ca="1">IF($E128="","",IF($G129="",AB128,IF(AND($N129=1,AB$9&gt;$B$9),"",IF(AND($N129=1,AB$9&lt;=$B$9),LOOKUP(AB$9,$A$12:$A$111,$B$12:$B$111),IF(AND($I129=-1,AC$9=$Q128),"",IF($I129=-1,AC128,IF(AND($I129=1,AA$9=$Q128),$K129,IF($I129=1,AB128,""))))))))</f>
        <v/>
      </c>
      <c r="AC129" t="str">
        <f ca="1">IF($E128="","",IF($G129="",AC128,IF(AND($N129=1,AC$9&gt;$B$9),"",IF(AND($N129=1,AC$9&lt;=$B$9),LOOKUP(AC$9,$A$12:$A$111,$B$12:$B$111),IF(AND($I129=-1,AD$9=$Q128),"",IF($I129=-1,AD128,IF(AND($I129=1,AB$9=$Q128),$K129,IF($I129=1,AC128,""))))))))</f>
        <v/>
      </c>
      <c r="AD129" t="str">
        <f ca="1">IF($E128="","",IF($G129="",AD128,IF(AND($N129=1,AD$9&gt;$B$9),"",IF(AND($N129=1,AD$9&lt;=$B$9),LOOKUP(AD$9,$A$12:$A$111,$B$12:$B$111),IF(AND($I129=-1,AE$9=$Q128),"",IF($I129=-1,AE128,IF(AND($I129=1,AC$9=$Q128),$K129,IF($I129=1,AD128,""))))))))</f>
        <v/>
      </c>
      <c r="AE129" t="str">
        <f ca="1">IF($E128="","",IF($G129="",AE128,IF(AND($N129=1,AE$9&gt;$B$9),"",IF(AND($N129=1,AE$9&lt;=$B$9),LOOKUP(AE$9,$A$12:$A$111,$B$12:$B$111),IF(AND($I129=-1,AF$9=$Q128),"",IF($I129=-1,AF128,IF(AND($I129=1,AD$9=$Q128),$K129,IF($I129=1,AE128,""))))))))</f>
        <v/>
      </c>
      <c r="AF129" t="str">
        <f ca="1">IF($E128="","",IF($G129="",AF128,IF(AND($N129=1,AF$9&gt;$B$9),"",IF(AND($N129=1,AF$9&lt;=$B$9),LOOKUP(AF$9,$A$12:$A$111,$B$12:$B$111),IF(AND($I129=-1,AG$9=$Q128),"",IF($I129=-1,AG128,IF(AND($I129=1,AE$9=$Q128),$K129,IF($I129=1,AF128,""))))))))</f>
        <v/>
      </c>
      <c r="AG129" t="str">
        <f ca="1">IF($E128="","",IF($G129="",AG128,IF(AND($N129=1,AG$9&gt;$B$9),"",IF(AND($N129=1,AG$9&lt;=$B$9),LOOKUP(AG$9,$A$12:$A$111,$B$12:$B$111),IF(AND($I129=-1,AH$9=$Q128),"",IF($I129=-1,AH128,IF(AND($I129=1,AF$9=$Q128),$K129,IF($I129=1,AG128,""))))))))</f>
        <v/>
      </c>
      <c r="AH129" t="str">
        <f ca="1">IF($E128="","",IF($G129="",AH128,IF(AND($N129=1,AH$9&gt;$B$9),"",IF(AND($N129=1,AH$9&lt;=$B$9),LOOKUP(AH$9,$A$12:$A$111,$B$12:$B$111),IF(AND($I129=-1,AI$9=$Q128),"",IF($I129=-1,AI128,IF(AND($I129=1,AG$9=$Q128),$K129,IF($I129=1,AH128,""))))))))</f>
        <v/>
      </c>
      <c r="AI129" t="str">
        <f ca="1">IF($E128="","",IF($G129="",AI128,IF(AND($N129=1,AI$9&gt;$B$9),"",IF(AND($N129=1,AI$9&lt;=$B$9),LOOKUP(AI$9,$A$12:$A$111,$B$12:$B$111),IF(AND($I129=-1,AJ$9=$Q128),"",IF($I129=-1,AJ128,IF(AND($I129=1,AH$9=$Q128),$K129,IF($I129=1,AI128,""))))))))</f>
        <v/>
      </c>
      <c r="AJ129" t="str">
        <f ca="1">IF($E128="","",IF($G129="",AJ128,IF(AND($N129=1,AJ$9&gt;$B$9),"",IF(AND($N129=1,AJ$9&lt;=$B$9),LOOKUP(AJ$9,$A$12:$A$111,$B$12:$B$111),IF(AND($I129=-1,AK$9=$Q128),"",IF($I129=-1,AK128,IF(AND($I129=1,AI$9=$Q128),$K129,IF($I129=1,AJ128,""))))))))</f>
        <v/>
      </c>
      <c r="AK129" t="str">
        <f ca="1">IF($E128="","",IF($G129="",AK128,IF(AND($N129=1,AK$9&gt;$B$9),"",IF(AND($N129=1,AK$9&lt;=$B$9),LOOKUP(AK$9,$A$12:$A$111,$B$12:$B$111),IF(AND($I129=-1,AL$9=$Q128),"",IF($I129=-1,AL128,IF(AND($I129=1,AJ$9=$Q128),$K129,IF($I129=1,AK128,""))))))))</f>
        <v/>
      </c>
      <c r="AL129" t="str">
        <f ca="1">IF($E128="","",IF($G129="",AL128,IF(AND($N129=1,AL$9&gt;$B$9),"",IF(AND($N129=1,AL$9&lt;=$B$9),LOOKUP(AL$9,$A$12:$A$111,$B$12:$B$111),IF(AND($I129=-1,AM$9=$Q128),"",IF($I129=-1,AM128,IF(AND($I129=1,AK$9=$Q128),$K129,IF($I129=1,AL128,""))))))))</f>
        <v/>
      </c>
      <c r="AM129" t="str">
        <f ca="1">IF($E128="","",IF($G129="",AM128,IF(AND($N129=1,AM$9&gt;$B$9),"",IF(AND($N129=1,AM$9&lt;=$B$9),LOOKUP(AM$9,$A$12:$A$111,$B$12:$B$111),IF(AND($I129=-1,AN$9=$Q128),"",IF($I129=-1,AN128,IF(AND($I129=1,AL$9=$Q128),$K129,IF($I129=1,AM128,""))))))))</f>
        <v/>
      </c>
      <c r="AN129" t="str">
        <f ca="1">IF($E128="","",IF($G129="",AN128,IF(AND($N129=1,AN$9&gt;$B$9),"",IF(AND($N129=1,AN$9&lt;=$B$9),LOOKUP(AN$9,$A$12:$A$111,$B$12:$B$111),IF(AND($I129=-1,AO$9=$Q128),"",IF($I129=-1,AO128,IF(AND($I129=1,AM$9=$Q128),$K129,IF($I129=1,AN128,""))))))))</f>
        <v/>
      </c>
      <c r="AO129" t="str">
        <f ca="1">IF($E128="","",IF($G129="",AO128,IF(AND($N129=1,AO$9&gt;$B$9),"",IF(AND($N129=1,AO$9&lt;=$B$9),LOOKUP(AO$9,$A$12:$A$111,$B$12:$B$111),IF(AND($I129=-1,AP$9=$Q128),"",IF($I129=-1,AP128,IF(AND($I129=1,AN$9=$Q128),$K129,IF($I129=1,AO128,""))))))))</f>
        <v/>
      </c>
      <c r="AP129" t="str">
        <f ca="1">IF($E128="","",IF($G129="",AP128,IF(AND($N129=1,AP$9&gt;$B$9),"",IF(AND($N129=1,AP$9&lt;=$B$9),LOOKUP(AP$9,$A$12:$A$111,$B$12:$B$111),IF(AND($I129=-1,AQ$9=$Q128),"",IF($I129=-1,AQ128,IF(AND($I129=1,AO$9=$Q128),$K129,IF($I129=1,AP128,""))))))))</f>
        <v/>
      </c>
      <c r="AQ129" t="str">
        <f ca="1">IF($E128="","",IF($G129="",AQ128,IF(AND($N129=1,AQ$9&gt;$B$9),"",IF(AND($N129=1,AQ$9&lt;=$B$9),LOOKUP(AQ$9,$A$12:$A$111,$B$12:$B$111),IF(AND($I129=-1,AR$9=$Q128),"",IF($I129=-1,AR128,IF(AND($I129=1,AP$9=$Q128),$K129,IF($I129=1,AQ128,""))))))))</f>
        <v/>
      </c>
      <c r="AR129" t="str">
        <f ca="1">IF($E128="","",IF($G129="",AR128,IF(AND($N129=1,AR$9&gt;$B$9),"",IF(AND($N129=1,AR$9&lt;=$B$9),LOOKUP(AR$9,$A$12:$A$111,$B$12:$B$111),IF(AND($I129=-1,AS$9=$Q128),"",IF($I129=-1,AS128,IF(AND($I129=1,AQ$9=$Q128),$K129,IF($I129=1,AR128,""))))))))</f>
        <v/>
      </c>
      <c r="AS129" t="str">
        <f ca="1">IF($E128="","",IF($G129="",AS128,IF(AND($N129=1,AS$9&gt;$B$9),"",IF(AND($N129=1,AS$9&lt;=$B$9),LOOKUP(AS$9,$A$12:$A$111,$B$12:$B$111),IF(AND($I129=-1,AT$9=$Q128),"",IF($I129=-1,AT128,IF(AND($I129=1,AR$9=$Q128),$K129,IF($I129=1,AS128,""))))))))</f>
        <v/>
      </c>
      <c r="AT129" t="str">
        <f ca="1">IF($E128="","",IF($G129="",AT128,IF(AND($N129=1,AT$9&gt;$B$9),"",IF(AND($N129=1,AT$9&lt;=$B$9),LOOKUP(AT$9,$A$12:$A$111,$B$12:$B$111),IF(AND($I129=-1,AU$9=$Q128),"",IF($I129=-1,AU128,IF(AND($I129=1,AS$9=$Q128),$K129,IF($I129=1,AT128,""))))))))</f>
        <v/>
      </c>
      <c r="AU129" t="str">
        <f ca="1">IF($E128="","",IF($G129="",AU128,IF(AND($N129=1,AU$9&gt;$B$9),"",IF(AND($N129=1,AU$9&lt;=$B$9),LOOKUP(AU$9,$A$12:$A$111,$B$12:$B$111),IF(AND($I129=-1,AV$9=$Q128),"",IF($I129=-1,AV128,IF(AND($I129=1,AT$9=$Q128),$K129,IF($I129=1,AU128,""))))))))</f>
        <v/>
      </c>
      <c r="AV129" t="str">
        <f ca="1">IF($E128="","",IF($G129="",AV128,IF(AND($N129=1,AV$9&gt;$B$9),"",IF(AND($N129=1,AV$9&lt;=$B$9),LOOKUP(AV$9,$A$12:$A$111,$B$12:$B$111),IF(AND($I129=-1,AW$9=$Q128),"",IF($I129=-1,AW128,IF(AND($I129=1,AU$9=$Q128),$K129,IF($I129=1,AV128,""))))))))</f>
        <v/>
      </c>
      <c r="AW129" t="str">
        <f ca="1">IF($E128="","",IF($G129="",AW128,IF(AND($N129=1,AW$9&gt;$B$9),"",IF(AND($N129=1,AW$9&lt;=$B$9),LOOKUP(AW$9,$A$12:$A$111,$B$12:$B$111),IF(AND($I129=-1,AX$9=$Q128),"",IF($I129=-1,AX128,IF(AND($I129=1,AV$9=$Q128),$K129,IF($I129=1,AW128,""))))))))</f>
        <v/>
      </c>
      <c r="AX129" t="str">
        <f ca="1">IF($E128="","",IF($G129="",AX128,IF(AND($N129=1,AX$9&gt;$B$9),"",IF(AND($N129=1,AX$9&lt;=$B$9),LOOKUP(AX$9,$A$12:$A$111,$B$12:$B$111),IF(AND($I129=-1,AY$9=$Q128),"",IF($I129=-1,AY128,IF(AND($I129=1,AW$9=$Q128),$K129,IF($I129=1,AX128,""))))))))</f>
        <v/>
      </c>
      <c r="AY129" t="str">
        <f ca="1">IF($E128="","",IF($G129="",AY128,IF(AND($N129=1,AY$9&gt;$B$9),"",IF(AND($N129=1,AY$9&lt;=$B$9),LOOKUP(AY$9,$A$12:$A$111,$B$12:$B$111),IF(AND($I129=-1,AZ$9=$Q128),"",IF($I129=-1,AZ128,IF(AND($I129=1,AX$9=$Q128),$K129,IF($I129=1,AY128,""))))))))</f>
        <v/>
      </c>
      <c r="AZ129" t="str">
        <f ca="1">IF($E128="","",IF($G129="",AZ128,IF(AND($N129=1,AZ$9&gt;$B$9),"",IF(AND($N129=1,AZ$9&lt;=$B$9),LOOKUP(AZ$9,$A$12:$A$111,$B$12:$B$111),IF(AND($I129=-1,BA$9=$Q128),"",IF($I129=-1,BA128,IF(AND($I129=1,AY$9=$Q128),$K129,IF($I129=1,AZ128,""))))))))</f>
        <v/>
      </c>
      <c r="BA129" t="str">
        <f ca="1">IF($E128="","",IF($G129="",BA128,IF(AND($N129=1,BA$9&gt;$B$9),"",IF(AND($N129=1,BA$9&lt;=$B$9),LOOKUP(BA$9,$A$12:$A$111,$B$12:$B$111),IF(AND($I129=-1,BB$9=$Q128),"",IF($I129=-1,BB128,IF(AND($I129=1,AZ$9=$Q128),$K129,IF($I129=1,BA128,""))))))))</f>
        <v/>
      </c>
      <c r="BB129" t="str">
        <f ca="1">IF($E128="","",IF($G129="",BB128,IF(AND($N129=1,BB$9&gt;$B$9),"",IF(AND($N129=1,BB$9&lt;=$B$9),LOOKUP(BB$9,$A$12:$A$111,$B$12:$B$111),IF(AND($I129=-1,BC$9=$Q128),"",IF($I129=-1,BC128,IF(AND($I129=1,BA$9=$Q128),$K129,IF($I129=1,BB128,""))))))))</f>
        <v/>
      </c>
      <c r="BC129" t="str">
        <f ca="1">IF($E128="","",IF($G129="",BC128,IF(AND($N129=1,BC$9&gt;$B$9),"",IF(AND($N129=1,BC$9&lt;=$B$9),LOOKUP(BC$9,$A$12:$A$111,$B$12:$B$111),IF(AND($I129=-1,BD$9=$Q128),"",IF($I129=-1,BD128,IF(AND($I129=1,BB$9=$Q128),$K129,IF($I129=1,BC128,""))))))))</f>
        <v/>
      </c>
      <c r="BD129" t="str">
        <f ca="1">IF($E128="","",IF($G129="",BD128,IF(AND($N129=1,BD$9&gt;$B$9),"",IF(AND($N129=1,BD$9&lt;=$B$9),LOOKUP(BD$9,$A$12:$A$111,$B$12:$B$111),IF(AND($I129=-1,BE$9=$Q128),"",IF($I129=-1,BE128,IF(AND($I129=1,BC$9=$Q128),$K129,IF($I129=1,BD128,""))))))))</f>
        <v/>
      </c>
      <c r="BE129" t="str">
        <f ca="1">IF($E128="","",IF($G129="",BE128,IF(AND($N129=1,BE$9&gt;$B$9),"",IF(AND($N129=1,BE$9&lt;=$B$9),LOOKUP(BE$9,$A$12:$A$111,$B$12:$B$111),IF(AND($I129=-1,BF$9=$Q128),"",IF($I129=-1,BF128,IF(AND($I129=1,BD$9=$Q128),$K129,IF($I129=1,BE128,""))))))))</f>
        <v/>
      </c>
      <c r="BF129" t="str">
        <f ca="1">IF($E128="","",IF($G129="",BF128,IF(AND($N129=1,BF$9&gt;$B$9),"",IF(AND($N129=1,BF$9&lt;=$B$9),LOOKUP(BF$9,$A$12:$A$111,$B$12:$B$111),IF(AND($I129=-1,BG$9=$Q128),"",IF($I129=-1,BG128,IF(AND($I129=1,BE$9=$Q128),$K129,IF($I129=1,BF128,""))))))))</f>
        <v/>
      </c>
      <c r="BG129" t="str">
        <f ca="1">IF($E128="","",IF($G129="",BG128,IF(AND($N129=1,BG$9&gt;$B$9),"",IF(AND($N129=1,BG$9&lt;=$B$9),LOOKUP(BG$9,$A$12:$A$111,$B$12:$B$111),IF(AND($I129=-1,BH$9=$Q128),"",IF($I129=-1,BH128,IF(AND($I129=1,BF$9=$Q128),$K129,IF($I129=1,BG128,""))))))))</f>
        <v/>
      </c>
      <c r="BH129" t="str">
        <f ca="1">IF($E128="","",IF($G129="",BH128,IF(AND($N129=1,BH$9&gt;$B$9),"",IF(AND($N129=1,BH$9&lt;=$B$9),LOOKUP(BH$9,$A$12:$A$111,$B$12:$B$111),IF(AND($I129=-1,BI$9=$Q128),"",IF($I129=-1,BI128,IF(AND($I129=1,BG$9=$Q128),$K129,IF($I129=1,BH128,""))))))))</f>
        <v/>
      </c>
      <c r="BI129" t="str">
        <f ca="1">IF($E128="","",IF($G129="",BI128,IF(AND($N129=1,BI$9&gt;$B$9),"",IF(AND($N129=1,BI$9&lt;=$B$9),LOOKUP(BI$9,$A$12:$A$111,$B$12:$B$111),IF(AND($I129=-1,BJ$9=$Q128),"",IF($I129=-1,BJ128,IF(AND($I129=1,BH$9=$Q128),$K129,IF($I129=1,BI128,""))))))))</f>
        <v/>
      </c>
      <c r="BJ129" t="str">
        <f ca="1">IF($E128="","",IF($G129="",BJ128,IF(AND($N129=1,BJ$9&gt;$B$9),"",IF(AND($N129=1,BJ$9&lt;=$B$9),LOOKUP(BJ$9,$A$12:$A$111,$B$12:$B$111),IF(AND($I129=-1,BK$9=$Q128),"",IF($I129=-1,BK128,IF(AND($I129=1,BI$9=$Q128),$K129,IF($I129=1,BJ128,""))))))))</f>
        <v/>
      </c>
      <c r="BK129" t="str">
        <f ca="1">IF($E128="","",IF($G129="",BK128,IF(AND($N129=1,BK$9&gt;$B$9),"",IF(AND($N129=1,BK$9&lt;=$B$9),LOOKUP(BK$9,$A$12:$A$111,$B$12:$B$111),IF(AND($I129=-1,BL$9=$Q128),"",IF($I129=-1,BL128,IF(AND($I129=1,BJ$9=$Q128),$K129,IF($I129=1,BK128,""))))))))</f>
        <v/>
      </c>
      <c r="BL129" t="str">
        <f ca="1">IF($E128="","",IF($G129="",BL128,IF(AND($N129=1,BL$9&gt;$B$9),"",IF(AND($N129=1,BL$9&lt;=$B$9),LOOKUP(BL$9,$A$12:$A$111,$B$12:$B$111),IF(AND($I129=-1,BM$9=$Q128),"",IF($I129=-1,BM128,IF(AND($I129=1,BK$9=$Q128),$K129,IF($I129=1,BL128,""))))))))</f>
        <v/>
      </c>
      <c r="BM129" t="str">
        <f ca="1">IF($E128="","",IF($G129="",BM128,IF(AND($N129=1,BM$9&gt;$B$9),"",IF(AND($N129=1,BM$9&lt;=$B$9),LOOKUP(BM$9,$A$12:$A$111,$B$12:$B$111),IF(AND($I129=-1,BN$9=$Q128),"",IF($I129=-1,BN128,IF(AND($I129=1,BL$9=$Q128),$K129,IF($I129=1,BM128,""))))))))</f>
        <v/>
      </c>
      <c r="BN129">
        <f ca="1">IF($E128="","",IF($G129="",BN128,IF(AND($N129=1,BN$9&gt;$B$9),"",IF(AND($N129=1,BN$9&lt;=$B$9),LOOKUP(BN$9,$A$12:$A$111,$B$12:$B$111),IF(AND($I129=-1,BO$9=$Q128),"",IF($I129=-1,BO128,IF(AND($I129=1,BM$9=$Q128),$K129,IF($I129=1,BN128,""))))))))</f>
        <v>0</v>
      </c>
      <c r="BO129">
        <f ca="1">IF($E128="","",IF($G129="",BO128,IF(AND($N129=1,BO$9&gt;$B$9),"",IF(AND($N129=1,BO$9&lt;=$B$9),LOOKUP(BO$9,$A$12:$A$111,$B$12:$B$111),IF(AND($I129=-1,BP$9=$Q128),"",IF($I129=-1,BP128,IF(AND($I129=1,BN$9=$Q128),$K129,IF($I129=1,BO128,""))))))))</f>
        <v>0</v>
      </c>
    </row>
    <row r="130" spans="4:67" x14ac:dyDescent="0.25">
      <c r="D130" s="4">
        <v>120</v>
      </c>
      <c r="E130" s="1">
        <f t="shared" ca="1" si="7"/>
        <v>14</v>
      </c>
      <c r="G130" t="str">
        <f ca="1">IF(E129="","",IF($B$3=Refs!$B$17,RevLab!F130,IF(AND(B$3="Last",H129="Zero"),G129,IF(B$3="Last",H129,IF(B$3="2nd last","",IF(AND(B$3="Opposite",H129="Zero"),G129,IF(AND(B$3="Opposite",H129="Red"),"Black",IF(AND(B$3="Opposite",H129="Black"),"Red",IF(AND(B$3="Opposite",H129="Odd"),"Even",IF(AND(B$3="Opposite",H129="Even"),"Odd",IF(AND(B$3="Opposite",H129="High"),"Low",IF(AND(B$3="Opposite",H129="Low"),"High",IF(COUNTIF(Refs!$E$5:$I$6,B$3)=1,RevLab!B$3,"")))))))))))))</f>
        <v>Low</v>
      </c>
      <c r="H130" t="str">
        <f ca="1">IF(E130="","",IF(B$2="Red/Black",LOOKUP(E130,Refs!D:D,Refs!F:F),IF(B$2="High/Low",LOOKUP(E130,Refs!D:D,Refs!H:H),IF(B$2="Odd/Even",LOOKUP(E130,Refs!D:D,Refs!J:J),""))))</f>
        <v>Low</v>
      </c>
      <c r="I130">
        <f t="shared" ca="1" si="8"/>
        <v>1</v>
      </c>
      <c r="J130">
        <f ca="1">IF(E129="","",IF(G130="","",IF(AND(Q129&gt;1,O129+P129&gt;=$B$4),$B$4,IF(Q129=1,O129,O129+P129))))</f>
        <v>3</v>
      </c>
      <c r="K130">
        <f t="shared" ca="1" si="9"/>
        <v>3</v>
      </c>
      <c r="L130">
        <f t="shared" ca="1" si="10"/>
        <v>-160</v>
      </c>
      <c r="M130">
        <f t="shared" ca="1" si="11"/>
        <v>14</v>
      </c>
      <c r="N130">
        <f ca="1">IF(E129="","",IF(OR(AND($A$6="Yes",$M130&gt;$M129),AND($A$8="Yes",$O129+$P129&gt;=$B$4),AND($Q129&lt;=2,$I130=-1)),1,0))</f>
        <v>0</v>
      </c>
      <c r="O130">
        <f ca="1">IF(E130="","",R130)</f>
        <v>3</v>
      </c>
      <c r="P130">
        <f ca="1">IF(E130="","",MAX(R130:DM130))</f>
        <v>3</v>
      </c>
      <c r="Q130" s="2">
        <f ca="1">IF(E130="","",COUNTIF(R130:DM130,"&gt;0"))</f>
        <v>2</v>
      </c>
      <c r="R130" s="4">
        <f ca="1">IF(E129="","",IF($G130="",R129,IF($N130=1,LOOKUP(R$9,$A$12:$A$111,$B$12:$B$111),IF(AND($I130=-1,S$9=$Q129),"",IF($I130=-1,S129,IF($I130=1,R129))))))</f>
        <v>3</v>
      </c>
      <c r="S130">
        <f ca="1">IF($E129="","",IF($G130="",S129,IF(AND($N130=1,S$9&gt;$B$9),"",IF(AND($N130=1,S$9&lt;=$B$9),LOOKUP(S$9,$A$12:$A$111,$B$12:$B$111),IF(AND($I130=-1,T$9=$Q129),"",IF($I130=-1,T129,IF(AND($I130=1,R$9=$Q129),$K130,IF($I130=1,S129,""))))))))</f>
        <v>3</v>
      </c>
      <c r="T130" t="str">
        <f ca="1">IF($E129="","",IF($G130="",T129,IF(AND($N130=1,T$9&gt;$B$9),"",IF(AND($N130=1,T$9&lt;=$B$9),LOOKUP(T$9,$A$12:$A$111,$B$12:$B$111),IF(AND($I130=-1,U$9=$Q129),"",IF($I130=-1,U129,IF(AND($I130=1,S$9=$Q129),$K130,IF($I130=1,T129,""))))))))</f>
        <v/>
      </c>
      <c r="U130" t="str">
        <f ca="1">IF($E129="","",IF($G130="",U129,IF(AND($N130=1,U$9&gt;$B$9),"",IF(AND($N130=1,U$9&lt;=$B$9),LOOKUP(U$9,$A$12:$A$111,$B$12:$B$111),IF(AND($I130=-1,V$9=$Q129),"",IF($I130=-1,V129,IF(AND($I130=1,T$9=$Q129),$K130,IF($I130=1,U129,""))))))))</f>
        <v/>
      </c>
      <c r="V130" t="str">
        <f ca="1">IF($E129="","",IF($G130="",V129,IF(AND($N130=1,V$9&gt;$B$9),"",IF(AND($N130=1,V$9&lt;=$B$9),LOOKUP(V$9,$A$12:$A$111,$B$12:$B$111),IF(AND($I130=-1,W$9=$Q129),"",IF($I130=-1,W129,IF(AND($I130=1,U$9=$Q129),$K130,IF($I130=1,V129,""))))))))</f>
        <v/>
      </c>
      <c r="W130" t="str">
        <f ca="1">IF($E129="","",IF($G130="",W129,IF(AND($N130=1,W$9&gt;$B$9),"",IF(AND($N130=1,W$9&lt;=$B$9),LOOKUP(W$9,$A$12:$A$111,$B$12:$B$111),IF(AND($I130=-1,X$9=$Q129),"",IF($I130=-1,X129,IF(AND($I130=1,V$9=$Q129),$K130,IF($I130=1,W129,""))))))))</f>
        <v/>
      </c>
      <c r="X130" t="str">
        <f ca="1">IF($E129="","",IF($G130="",X129,IF(AND($N130=1,X$9&gt;$B$9),"",IF(AND($N130=1,X$9&lt;=$B$9),LOOKUP(X$9,$A$12:$A$111,$B$12:$B$111),IF(AND($I130=-1,Y$9=$Q129),"",IF($I130=-1,Y129,IF(AND($I130=1,W$9=$Q129),$K130,IF($I130=1,X129,""))))))))</f>
        <v/>
      </c>
      <c r="Y130" t="str">
        <f ca="1">IF($E129="","",IF($G130="",Y129,IF(AND($N130=1,Y$9&gt;$B$9),"",IF(AND($N130=1,Y$9&lt;=$B$9),LOOKUP(Y$9,$A$12:$A$111,$B$12:$B$111),IF(AND($I130=-1,Z$9=$Q129),"",IF($I130=-1,Z129,IF(AND($I130=1,X$9=$Q129),$K130,IF($I130=1,Y129,""))))))))</f>
        <v/>
      </c>
      <c r="Z130" t="str">
        <f ca="1">IF($E129="","",IF($G130="",Z129,IF(AND($N130=1,Z$9&gt;$B$9),"",IF(AND($N130=1,Z$9&lt;=$B$9),LOOKUP(Z$9,$A$12:$A$111,$B$12:$B$111),IF(AND($I130=-1,AA$9=$Q129),"",IF($I130=-1,AA129,IF(AND($I130=1,Y$9=$Q129),$K130,IF($I130=1,Z129,""))))))))</f>
        <v/>
      </c>
      <c r="AA130" t="str">
        <f ca="1">IF($E129="","",IF($G130="",AA129,IF(AND($N130=1,AA$9&gt;$B$9),"",IF(AND($N130=1,AA$9&lt;=$B$9),LOOKUP(AA$9,$A$12:$A$111,$B$12:$B$111),IF(AND($I130=-1,AB$9=$Q129),"",IF($I130=-1,AB129,IF(AND($I130=1,Z$9=$Q129),$K130,IF($I130=1,AA129,""))))))))</f>
        <v/>
      </c>
      <c r="AB130" t="str">
        <f ca="1">IF($E129="","",IF($G130="",AB129,IF(AND($N130=1,AB$9&gt;$B$9),"",IF(AND($N130=1,AB$9&lt;=$B$9),LOOKUP(AB$9,$A$12:$A$111,$B$12:$B$111),IF(AND($I130=-1,AC$9=$Q129),"",IF($I130=-1,AC129,IF(AND($I130=1,AA$9=$Q129),$K130,IF($I130=1,AB129,""))))))))</f>
        <v/>
      </c>
      <c r="AC130" t="str">
        <f ca="1">IF($E129="","",IF($G130="",AC129,IF(AND($N130=1,AC$9&gt;$B$9),"",IF(AND($N130=1,AC$9&lt;=$B$9),LOOKUP(AC$9,$A$12:$A$111,$B$12:$B$111),IF(AND($I130=-1,AD$9=$Q129),"",IF($I130=-1,AD129,IF(AND($I130=1,AB$9=$Q129),$K130,IF($I130=1,AC129,""))))))))</f>
        <v/>
      </c>
      <c r="AD130" t="str">
        <f ca="1">IF($E129="","",IF($G130="",AD129,IF(AND($N130=1,AD$9&gt;$B$9),"",IF(AND($N130=1,AD$9&lt;=$B$9),LOOKUP(AD$9,$A$12:$A$111,$B$12:$B$111),IF(AND($I130=-1,AE$9=$Q129),"",IF($I130=-1,AE129,IF(AND($I130=1,AC$9=$Q129),$K130,IF($I130=1,AD129,""))))))))</f>
        <v/>
      </c>
      <c r="AE130" t="str">
        <f ca="1">IF($E129="","",IF($G130="",AE129,IF(AND($N130=1,AE$9&gt;$B$9),"",IF(AND($N130=1,AE$9&lt;=$B$9),LOOKUP(AE$9,$A$12:$A$111,$B$12:$B$111),IF(AND($I130=-1,AF$9=$Q129),"",IF($I130=-1,AF129,IF(AND($I130=1,AD$9=$Q129),$K130,IF($I130=1,AE129,""))))))))</f>
        <v/>
      </c>
      <c r="AF130" t="str">
        <f ca="1">IF($E129="","",IF($G130="",AF129,IF(AND($N130=1,AF$9&gt;$B$9),"",IF(AND($N130=1,AF$9&lt;=$B$9),LOOKUP(AF$9,$A$12:$A$111,$B$12:$B$111),IF(AND($I130=-1,AG$9=$Q129),"",IF($I130=-1,AG129,IF(AND($I130=1,AE$9=$Q129),$K130,IF($I130=1,AF129,""))))))))</f>
        <v/>
      </c>
      <c r="AG130" t="str">
        <f ca="1">IF($E129="","",IF($G130="",AG129,IF(AND($N130=1,AG$9&gt;$B$9),"",IF(AND($N130=1,AG$9&lt;=$B$9),LOOKUP(AG$9,$A$12:$A$111,$B$12:$B$111),IF(AND($I130=-1,AH$9=$Q129),"",IF($I130=-1,AH129,IF(AND($I130=1,AF$9=$Q129),$K130,IF($I130=1,AG129,""))))))))</f>
        <v/>
      </c>
      <c r="AH130" t="str">
        <f ca="1">IF($E129="","",IF($G130="",AH129,IF(AND($N130=1,AH$9&gt;$B$9),"",IF(AND($N130=1,AH$9&lt;=$B$9),LOOKUP(AH$9,$A$12:$A$111,$B$12:$B$111),IF(AND($I130=-1,AI$9=$Q129),"",IF($I130=-1,AI129,IF(AND($I130=1,AG$9=$Q129),$K130,IF($I130=1,AH129,""))))))))</f>
        <v/>
      </c>
      <c r="AI130" t="str">
        <f ca="1">IF($E129="","",IF($G130="",AI129,IF(AND($N130=1,AI$9&gt;$B$9),"",IF(AND($N130=1,AI$9&lt;=$B$9),LOOKUP(AI$9,$A$12:$A$111,$B$12:$B$111),IF(AND($I130=-1,AJ$9=$Q129),"",IF($I130=-1,AJ129,IF(AND($I130=1,AH$9=$Q129),$K130,IF($I130=1,AI129,""))))))))</f>
        <v/>
      </c>
      <c r="AJ130" t="str">
        <f ca="1">IF($E129="","",IF($G130="",AJ129,IF(AND($N130=1,AJ$9&gt;$B$9),"",IF(AND($N130=1,AJ$9&lt;=$B$9),LOOKUP(AJ$9,$A$12:$A$111,$B$12:$B$111),IF(AND($I130=-1,AK$9=$Q129),"",IF($I130=-1,AK129,IF(AND($I130=1,AI$9=$Q129),$K130,IF($I130=1,AJ129,""))))))))</f>
        <v/>
      </c>
      <c r="AK130" t="str">
        <f ca="1">IF($E129="","",IF($G130="",AK129,IF(AND($N130=1,AK$9&gt;$B$9),"",IF(AND($N130=1,AK$9&lt;=$B$9),LOOKUP(AK$9,$A$12:$A$111,$B$12:$B$111),IF(AND($I130=-1,AL$9=$Q129),"",IF($I130=-1,AL129,IF(AND($I130=1,AJ$9=$Q129),$K130,IF($I130=1,AK129,""))))))))</f>
        <v/>
      </c>
      <c r="AL130" t="str">
        <f ca="1">IF($E129="","",IF($G130="",AL129,IF(AND($N130=1,AL$9&gt;$B$9),"",IF(AND($N130=1,AL$9&lt;=$B$9),LOOKUP(AL$9,$A$12:$A$111,$B$12:$B$111),IF(AND($I130=-1,AM$9=$Q129),"",IF($I130=-1,AM129,IF(AND($I130=1,AK$9=$Q129),$K130,IF($I130=1,AL129,""))))))))</f>
        <v/>
      </c>
      <c r="AM130" t="str">
        <f ca="1">IF($E129="","",IF($G130="",AM129,IF(AND($N130=1,AM$9&gt;$B$9),"",IF(AND($N130=1,AM$9&lt;=$B$9),LOOKUP(AM$9,$A$12:$A$111,$B$12:$B$111),IF(AND($I130=-1,AN$9=$Q129),"",IF($I130=-1,AN129,IF(AND($I130=1,AL$9=$Q129),$K130,IF($I130=1,AM129,""))))))))</f>
        <v/>
      </c>
      <c r="AN130" t="str">
        <f ca="1">IF($E129="","",IF($G130="",AN129,IF(AND($N130=1,AN$9&gt;$B$9),"",IF(AND($N130=1,AN$9&lt;=$B$9),LOOKUP(AN$9,$A$12:$A$111,$B$12:$B$111),IF(AND($I130=-1,AO$9=$Q129),"",IF($I130=-1,AO129,IF(AND($I130=1,AM$9=$Q129),$K130,IF($I130=1,AN129,""))))))))</f>
        <v/>
      </c>
      <c r="AO130" t="str">
        <f ca="1">IF($E129="","",IF($G130="",AO129,IF(AND($N130=1,AO$9&gt;$B$9),"",IF(AND($N130=1,AO$9&lt;=$B$9),LOOKUP(AO$9,$A$12:$A$111,$B$12:$B$111),IF(AND($I130=-1,AP$9=$Q129),"",IF($I130=-1,AP129,IF(AND($I130=1,AN$9=$Q129),$K130,IF($I130=1,AO129,""))))))))</f>
        <v/>
      </c>
      <c r="AP130" t="str">
        <f ca="1">IF($E129="","",IF($G130="",AP129,IF(AND($N130=1,AP$9&gt;$B$9),"",IF(AND($N130=1,AP$9&lt;=$B$9),LOOKUP(AP$9,$A$12:$A$111,$B$12:$B$111),IF(AND($I130=-1,AQ$9=$Q129),"",IF($I130=-1,AQ129,IF(AND($I130=1,AO$9=$Q129),$K130,IF($I130=1,AP129,""))))))))</f>
        <v/>
      </c>
      <c r="AQ130" t="str">
        <f ca="1">IF($E129="","",IF($G130="",AQ129,IF(AND($N130=1,AQ$9&gt;$B$9),"",IF(AND($N130=1,AQ$9&lt;=$B$9),LOOKUP(AQ$9,$A$12:$A$111,$B$12:$B$111),IF(AND($I130=-1,AR$9=$Q129),"",IF($I130=-1,AR129,IF(AND($I130=1,AP$9=$Q129),$K130,IF($I130=1,AQ129,""))))))))</f>
        <v/>
      </c>
      <c r="AR130" t="str">
        <f ca="1">IF($E129="","",IF($G130="",AR129,IF(AND($N130=1,AR$9&gt;$B$9),"",IF(AND($N130=1,AR$9&lt;=$B$9),LOOKUP(AR$9,$A$12:$A$111,$B$12:$B$111),IF(AND($I130=-1,AS$9=$Q129),"",IF($I130=-1,AS129,IF(AND($I130=1,AQ$9=$Q129),$K130,IF($I130=1,AR129,""))))))))</f>
        <v/>
      </c>
      <c r="AS130" t="str">
        <f ca="1">IF($E129="","",IF($G130="",AS129,IF(AND($N130=1,AS$9&gt;$B$9),"",IF(AND($N130=1,AS$9&lt;=$B$9),LOOKUP(AS$9,$A$12:$A$111,$B$12:$B$111),IF(AND($I130=-1,AT$9=$Q129),"",IF($I130=-1,AT129,IF(AND($I130=1,AR$9=$Q129),$K130,IF($I130=1,AS129,""))))))))</f>
        <v/>
      </c>
      <c r="AT130" t="str">
        <f ca="1">IF($E129="","",IF($G130="",AT129,IF(AND($N130=1,AT$9&gt;$B$9),"",IF(AND($N130=1,AT$9&lt;=$B$9),LOOKUP(AT$9,$A$12:$A$111,$B$12:$B$111),IF(AND($I130=-1,AU$9=$Q129),"",IF($I130=-1,AU129,IF(AND($I130=1,AS$9=$Q129),$K130,IF($I130=1,AT129,""))))))))</f>
        <v/>
      </c>
      <c r="AU130" t="str">
        <f ca="1">IF($E129="","",IF($G130="",AU129,IF(AND($N130=1,AU$9&gt;$B$9),"",IF(AND($N130=1,AU$9&lt;=$B$9),LOOKUP(AU$9,$A$12:$A$111,$B$12:$B$111),IF(AND($I130=-1,AV$9=$Q129),"",IF($I130=-1,AV129,IF(AND($I130=1,AT$9=$Q129),$K130,IF($I130=1,AU129,""))))))))</f>
        <v/>
      </c>
      <c r="AV130" t="str">
        <f ca="1">IF($E129="","",IF($G130="",AV129,IF(AND($N130=1,AV$9&gt;$B$9),"",IF(AND($N130=1,AV$9&lt;=$B$9),LOOKUP(AV$9,$A$12:$A$111,$B$12:$B$111),IF(AND($I130=-1,AW$9=$Q129),"",IF($I130=-1,AW129,IF(AND($I130=1,AU$9=$Q129),$K130,IF($I130=1,AV129,""))))))))</f>
        <v/>
      </c>
      <c r="AW130" t="str">
        <f ca="1">IF($E129="","",IF($G130="",AW129,IF(AND($N130=1,AW$9&gt;$B$9),"",IF(AND($N130=1,AW$9&lt;=$B$9),LOOKUP(AW$9,$A$12:$A$111,$B$12:$B$111),IF(AND($I130=-1,AX$9=$Q129),"",IF($I130=-1,AX129,IF(AND($I130=1,AV$9=$Q129),$K130,IF($I130=1,AW129,""))))))))</f>
        <v/>
      </c>
      <c r="AX130" t="str">
        <f ca="1">IF($E129="","",IF($G130="",AX129,IF(AND($N130=1,AX$9&gt;$B$9),"",IF(AND($N130=1,AX$9&lt;=$B$9),LOOKUP(AX$9,$A$12:$A$111,$B$12:$B$111),IF(AND($I130=-1,AY$9=$Q129),"",IF($I130=-1,AY129,IF(AND($I130=1,AW$9=$Q129),$K130,IF($I130=1,AX129,""))))))))</f>
        <v/>
      </c>
      <c r="AY130" t="str">
        <f ca="1">IF($E129="","",IF($G130="",AY129,IF(AND($N130=1,AY$9&gt;$B$9),"",IF(AND($N130=1,AY$9&lt;=$B$9),LOOKUP(AY$9,$A$12:$A$111,$B$12:$B$111),IF(AND($I130=-1,AZ$9=$Q129),"",IF($I130=-1,AZ129,IF(AND($I130=1,AX$9=$Q129),$K130,IF($I130=1,AY129,""))))))))</f>
        <v/>
      </c>
      <c r="AZ130" t="str">
        <f ca="1">IF($E129="","",IF($G130="",AZ129,IF(AND($N130=1,AZ$9&gt;$B$9),"",IF(AND($N130=1,AZ$9&lt;=$B$9),LOOKUP(AZ$9,$A$12:$A$111,$B$12:$B$111),IF(AND($I130=-1,BA$9=$Q129),"",IF($I130=-1,BA129,IF(AND($I130=1,AY$9=$Q129),$K130,IF($I130=1,AZ129,""))))))))</f>
        <v/>
      </c>
      <c r="BA130" t="str">
        <f ca="1">IF($E129="","",IF($G130="",BA129,IF(AND($N130=1,BA$9&gt;$B$9),"",IF(AND($N130=1,BA$9&lt;=$B$9),LOOKUP(BA$9,$A$12:$A$111,$B$12:$B$111),IF(AND($I130=-1,BB$9=$Q129),"",IF($I130=-1,BB129,IF(AND($I130=1,AZ$9=$Q129),$K130,IF($I130=1,BA129,""))))))))</f>
        <v/>
      </c>
      <c r="BB130" t="str">
        <f ca="1">IF($E129="","",IF($G130="",BB129,IF(AND($N130=1,BB$9&gt;$B$9),"",IF(AND($N130=1,BB$9&lt;=$B$9),LOOKUP(BB$9,$A$12:$A$111,$B$12:$B$111),IF(AND($I130=-1,BC$9=$Q129),"",IF($I130=-1,BC129,IF(AND($I130=1,BA$9=$Q129),$K130,IF($I130=1,BB129,""))))))))</f>
        <v/>
      </c>
      <c r="BC130" t="str">
        <f ca="1">IF($E129="","",IF($G130="",BC129,IF(AND($N130=1,BC$9&gt;$B$9),"",IF(AND($N130=1,BC$9&lt;=$B$9),LOOKUP(BC$9,$A$12:$A$111,$B$12:$B$111),IF(AND($I130=-1,BD$9=$Q129),"",IF($I130=-1,BD129,IF(AND($I130=1,BB$9=$Q129),$K130,IF($I130=1,BC129,""))))))))</f>
        <v/>
      </c>
      <c r="BD130" t="str">
        <f ca="1">IF($E129="","",IF($G130="",BD129,IF(AND($N130=1,BD$9&gt;$B$9),"",IF(AND($N130=1,BD$9&lt;=$B$9),LOOKUP(BD$9,$A$12:$A$111,$B$12:$B$111),IF(AND($I130=-1,BE$9=$Q129),"",IF($I130=-1,BE129,IF(AND($I130=1,BC$9=$Q129),$K130,IF($I130=1,BD129,""))))))))</f>
        <v/>
      </c>
      <c r="BE130" t="str">
        <f ca="1">IF($E129="","",IF($G130="",BE129,IF(AND($N130=1,BE$9&gt;$B$9),"",IF(AND($N130=1,BE$9&lt;=$B$9),LOOKUP(BE$9,$A$12:$A$111,$B$12:$B$111),IF(AND($I130=-1,BF$9=$Q129),"",IF($I130=-1,BF129,IF(AND($I130=1,BD$9=$Q129),$K130,IF($I130=1,BE129,""))))))))</f>
        <v/>
      </c>
      <c r="BF130" t="str">
        <f ca="1">IF($E129="","",IF($G130="",BF129,IF(AND($N130=1,BF$9&gt;$B$9),"",IF(AND($N130=1,BF$9&lt;=$B$9),LOOKUP(BF$9,$A$12:$A$111,$B$12:$B$111),IF(AND($I130=-1,BG$9=$Q129),"",IF($I130=-1,BG129,IF(AND($I130=1,BE$9=$Q129),$K130,IF($I130=1,BF129,""))))))))</f>
        <v/>
      </c>
      <c r="BG130" t="str">
        <f ca="1">IF($E129="","",IF($G130="",BG129,IF(AND($N130=1,BG$9&gt;$B$9),"",IF(AND($N130=1,BG$9&lt;=$B$9),LOOKUP(BG$9,$A$12:$A$111,$B$12:$B$111),IF(AND($I130=-1,BH$9=$Q129),"",IF($I130=-1,BH129,IF(AND($I130=1,BF$9=$Q129),$K130,IF($I130=1,BG129,""))))))))</f>
        <v/>
      </c>
      <c r="BH130" t="str">
        <f ca="1">IF($E129="","",IF($G130="",BH129,IF(AND($N130=1,BH$9&gt;$B$9),"",IF(AND($N130=1,BH$9&lt;=$B$9),LOOKUP(BH$9,$A$12:$A$111,$B$12:$B$111),IF(AND($I130=-1,BI$9=$Q129),"",IF($I130=-1,BI129,IF(AND($I130=1,BG$9=$Q129),$K130,IF($I130=1,BH129,""))))))))</f>
        <v/>
      </c>
      <c r="BI130" t="str">
        <f ca="1">IF($E129="","",IF($G130="",BI129,IF(AND($N130=1,BI$9&gt;$B$9),"",IF(AND($N130=1,BI$9&lt;=$B$9),LOOKUP(BI$9,$A$12:$A$111,$B$12:$B$111),IF(AND($I130=-1,BJ$9=$Q129),"",IF($I130=-1,BJ129,IF(AND($I130=1,BH$9=$Q129),$K130,IF($I130=1,BI129,""))))))))</f>
        <v/>
      </c>
      <c r="BJ130" t="str">
        <f ca="1">IF($E129="","",IF($G130="",BJ129,IF(AND($N130=1,BJ$9&gt;$B$9),"",IF(AND($N130=1,BJ$9&lt;=$B$9),LOOKUP(BJ$9,$A$12:$A$111,$B$12:$B$111),IF(AND($I130=-1,BK$9=$Q129),"",IF($I130=-1,BK129,IF(AND($I130=1,BI$9=$Q129),$K130,IF($I130=1,BJ129,""))))))))</f>
        <v/>
      </c>
      <c r="BK130" t="str">
        <f ca="1">IF($E129="","",IF($G130="",BK129,IF(AND($N130=1,BK$9&gt;$B$9),"",IF(AND($N130=1,BK$9&lt;=$B$9),LOOKUP(BK$9,$A$12:$A$111,$B$12:$B$111),IF(AND($I130=-1,BL$9=$Q129),"",IF($I130=-1,BL129,IF(AND($I130=1,BJ$9=$Q129),$K130,IF($I130=1,BK129,""))))))))</f>
        <v/>
      </c>
      <c r="BL130" t="str">
        <f ca="1">IF($E129="","",IF($G130="",BL129,IF(AND($N130=1,BL$9&gt;$B$9),"",IF(AND($N130=1,BL$9&lt;=$B$9),LOOKUP(BL$9,$A$12:$A$111,$B$12:$B$111),IF(AND($I130=-1,BM$9=$Q129),"",IF($I130=-1,BM129,IF(AND($I130=1,BK$9=$Q129),$K130,IF($I130=1,BL129,""))))))))</f>
        <v/>
      </c>
      <c r="BM130" t="str">
        <f ca="1">IF($E129="","",IF($G130="",BM129,IF(AND($N130=1,BM$9&gt;$B$9),"",IF(AND($N130=1,BM$9&lt;=$B$9),LOOKUP(BM$9,$A$12:$A$111,$B$12:$B$111),IF(AND($I130=-1,BN$9=$Q129),"",IF($I130=-1,BN129,IF(AND($I130=1,BL$9=$Q129),$K130,IF($I130=1,BM129,""))))))))</f>
        <v/>
      </c>
      <c r="BN130">
        <f ca="1">IF($E129="","",IF($G130="",BN129,IF(AND($N130=1,BN$9&gt;$B$9),"",IF(AND($N130=1,BN$9&lt;=$B$9),LOOKUP(BN$9,$A$12:$A$111,$B$12:$B$111),IF(AND($I130=-1,BO$9=$Q129),"",IF($I130=-1,BO129,IF(AND($I130=1,BM$9=$Q129),$K130,IF($I130=1,BN129,""))))))))</f>
        <v>0</v>
      </c>
      <c r="BO130">
        <f ca="1">IF($E129="","",IF($G130="",BO129,IF(AND($N130=1,BO$9&gt;$B$9),"",IF(AND($N130=1,BO$9&lt;=$B$9),LOOKUP(BO$9,$A$12:$A$111,$B$12:$B$111),IF(AND($I130=-1,BP$9=$Q129),"",IF($I130=-1,BP129,IF(AND($I130=1,BN$9=$Q129),$K130,IF($I130=1,BO129,""))))))))</f>
        <v>0</v>
      </c>
    </row>
    <row r="131" spans="4:67" x14ac:dyDescent="0.25">
      <c r="D131" s="4">
        <v>121</v>
      </c>
      <c r="E131" s="1">
        <f t="shared" ca="1" si="7"/>
        <v>33</v>
      </c>
      <c r="G131" t="str">
        <f ca="1">IF(E130="","",IF($B$3=Refs!$B$17,RevLab!F131,IF(AND(B$3="Last",H130="Zero"),G130,IF(B$3="Last",H130,IF(B$3="2nd last","",IF(AND(B$3="Opposite",H130="Zero"),G130,IF(AND(B$3="Opposite",H130="Red"),"Black",IF(AND(B$3="Opposite",H130="Black"),"Red",IF(AND(B$3="Opposite",H130="Odd"),"Even",IF(AND(B$3="Opposite",H130="Even"),"Odd",IF(AND(B$3="Opposite",H130="High"),"Low",IF(AND(B$3="Opposite",H130="Low"),"High",IF(COUNTIF(Refs!$E$5:$I$6,B$3)=1,RevLab!B$3,"")))))))))))))</f>
        <v>Low</v>
      </c>
      <c r="H131" t="str">
        <f ca="1">IF(E131="","",IF(B$2="Red/Black",LOOKUP(E131,Refs!D:D,Refs!F:F),IF(B$2="High/Low",LOOKUP(E131,Refs!D:D,Refs!H:H),IF(B$2="Odd/Even",LOOKUP(E131,Refs!D:D,Refs!J:J),""))))</f>
        <v>High</v>
      </c>
      <c r="I131">
        <f t="shared" ca="1" si="8"/>
        <v>-1</v>
      </c>
      <c r="J131">
        <f ca="1">IF(E130="","",IF(G131="","",IF(AND(Q130&gt;1,O130+P130&gt;=$B$4),$B$4,IF(Q130=1,O130,O130+P130))))</f>
        <v>6</v>
      </c>
      <c r="K131">
        <f t="shared" ca="1" si="9"/>
        <v>-6</v>
      </c>
      <c r="L131">
        <f t="shared" ca="1" si="10"/>
        <v>-166</v>
      </c>
      <c r="M131">
        <f t="shared" ca="1" si="11"/>
        <v>14</v>
      </c>
      <c r="N131">
        <f ca="1">IF(E130="","",IF(OR(AND($A$6="Yes",$M131&gt;$M130),AND($A$8="Yes",$O130+$P130&gt;=$B$4),AND($Q130&lt;=2,$I131=-1)),1,0))</f>
        <v>1</v>
      </c>
      <c r="O131">
        <f ca="1">IF(E131="","",R131)</f>
        <v>1</v>
      </c>
      <c r="P131">
        <f ca="1">IF(E131="","",MAX(R131:DM131))</f>
        <v>4</v>
      </c>
      <c r="Q131" s="2">
        <f ca="1">IF(E131="","",COUNTIF(R131:DM131,"&gt;0"))</f>
        <v>4</v>
      </c>
      <c r="R131" s="4">
        <f ca="1">IF(E130="","",IF($G131="",R130,IF($N131=1,LOOKUP(R$9,$A$12:$A$111,$B$12:$B$111),IF(AND($I131=-1,S$9=$Q130),"",IF($I131=-1,S130,IF($I131=1,R130))))))</f>
        <v>1</v>
      </c>
      <c r="S131">
        <f ca="1">IF($E130="","",IF($G131="",S130,IF(AND($N131=1,S$9&gt;$B$9),"",IF(AND($N131=1,S$9&lt;=$B$9),LOOKUP(S$9,$A$12:$A$111,$B$12:$B$111),IF(AND($I131=-1,T$9=$Q130),"",IF($I131=-1,T130,IF(AND($I131=1,R$9=$Q130),$K131,IF($I131=1,S130,""))))))))</f>
        <v>2</v>
      </c>
      <c r="T131">
        <f ca="1">IF($E130="","",IF($G131="",T130,IF(AND($N131=1,T$9&gt;$B$9),"",IF(AND($N131=1,T$9&lt;=$B$9),LOOKUP(T$9,$A$12:$A$111,$B$12:$B$111),IF(AND($I131=-1,U$9=$Q130),"",IF($I131=-1,U130,IF(AND($I131=1,S$9=$Q130),$K131,IF($I131=1,T130,""))))))))</f>
        <v>3</v>
      </c>
      <c r="U131">
        <f ca="1">IF($E130="","",IF($G131="",U130,IF(AND($N131=1,U$9&gt;$B$9),"",IF(AND($N131=1,U$9&lt;=$B$9),LOOKUP(U$9,$A$12:$A$111,$B$12:$B$111),IF(AND($I131=-1,V$9=$Q130),"",IF($I131=-1,V130,IF(AND($I131=1,T$9=$Q130),$K131,IF($I131=1,U130,""))))))))</f>
        <v>4</v>
      </c>
      <c r="V131" t="str">
        <f ca="1">IF($E130="","",IF($G131="",V130,IF(AND($N131=1,V$9&gt;$B$9),"",IF(AND($N131=1,V$9&lt;=$B$9),LOOKUP(V$9,$A$12:$A$111,$B$12:$B$111),IF(AND($I131=-1,W$9=$Q130),"",IF($I131=-1,W130,IF(AND($I131=1,U$9=$Q130),$K131,IF($I131=1,V130,""))))))))</f>
        <v/>
      </c>
      <c r="W131" t="str">
        <f ca="1">IF($E130="","",IF($G131="",W130,IF(AND($N131=1,W$9&gt;$B$9),"",IF(AND($N131=1,W$9&lt;=$B$9),LOOKUP(W$9,$A$12:$A$111,$B$12:$B$111),IF(AND($I131=-1,X$9=$Q130),"",IF($I131=-1,X130,IF(AND($I131=1,V$9=$Q130),$K131,IF($I131=1,W130,""))))))))</f>
        <v/>
      </c>
      <c r="X131" t="str">
        <f ca="1">IF($E130="","",IF($G131="",X130,IF(AND($N131=1,X$9&gt;$B$9),"",IF(AND($N131=1,X$9&lt;=$B$9),LOOKUP(X$9,$A$12:$A$111,$B$12:$B$111),IF(AND($I131=-1,Y$9=$Q130),"",IF($I131=-1,Y130,IF(AND($I131=1,W$9=$Q130),$K131,IF($I131=1,X130,""))))))))</f>
        <v/>
      </c>
      <c r="Y131" t="str">
        <f ca="1">IF($E130="","",IF($G131="",Y130,IF(AND($N131=1,Y$9&gt;$B$9),"",IF(AND($N131=1,Y$9&lt;=$B$9),LOOKUP(Y$9,$A$12:$A$111,$B$12:$B$111),IF(AND($I131=-1,Z$9=$Q130),"",IF($I131=-1,Z130,IF(AND($I131=1,X$9=$Q130),$K131,IF($I131=1,Y130,""))))))))</f>
        <v/>
      </c>
      <c r="Z131" t="str">
        <f ca="1">IF($E130="","",IF($G131="",Z130,IF(AND($N131=1,Z$9&gt;$B$9),"",IF(AND($N131=1,Z$9&lt;=$B$9),LOOKUP(Z$9,$A$12:$A$111,$B$12:$B$111),IF(AND($I131=-1,AA$9=$Q130),"",IF($I131=-1,AA130,IF(AND($I131=1,Y$9=$Q130),$K131,IF($I131=1,Z130,""))))))))</f>
        <v/>
      </c>
      <c r="AA131" t="str">
        <f ca="1">IF($E130="","",IF($G131="",AA130,IF(AND($N131=1,AA$9&gt;$B$9),"",IF(AND($N131=1,AA$9&lt;=$B$9),LOOKUP(AA$9,$A$12:$A$111,$B$12:$B$111),IF(AND($I131=-1,AB$9=$Q130),"",IF($I131=-1,AB130,IF(AND($I131=1,Z$9=$Q130),$K131,IF($I131=1,AA130,""))))))))</f>
        <v/>
      </c>
      <c r="AB131" t="str">
        <f ca="1">IF($E130="","",IF($G131="",AB130,IF(AND($N131=1,AB$9&gt;$B$9),"",IF(AND($N131=1,AB$9&lt;=$B$9),LOOKUP(AB$9,$A$12:$A$111,$B$12:$B$111),IF(AND($I131=-1,AC$9=$Q130),"",IF($I131=-1,AC130,IF(AND($I131=1,AA$9=$Q130),$K131,IF($I131=1,AB130,""))))))))</f>
        <v/>
      </c>
      <c r="AC131" t="str">
        <f ca="1">IF($E130="","",IF($G131="",AC130,IF(AND($N131=1,AC$9&gt;$B$9),"",IF(AND($N131=1,AC$9&lt;=$B$9),LOOKUP(AC$9,$A$12:$A$111,$B$12:$B$111),IF(AND($I131=-1,AD$9=$Q130),"",IF($I131=-1,AD130,IF(AND($I131=1,AB$9=$Q130),$K131,IF($I131=1,AC130,""))))))))</f>
        <v/>
      </c>
      <c r="AD131" t="str">
        <f ca="1">IF($E130="","",IF($G131="",AD130,IF(AND($N131=1,AD$9&gt;$B$9),"",IF(AND($N131=1,AD$9&lt;=$B$9),LOOKUP(AD$9,$A$12:$A$111,$B$12:$B$111),IF(AND($I131=-1,AE$9=$Q130),"",IF($I131=-1,AE130,IF(AND($I131=1,AC$9=$Q130),$K131,IF($I131=1,AD130,""))))))))</f>
        <v/>
      </c>
      <c r="AE131" t="str">
        <f ca="1">IF($E130="","",IF($G131="",AE130,IF(AND($N131=1,AE$9&gt;$B$9),"",IF(AND($N131=1,AE$9&lt;=$B$9),LOOKUP(AE$9,$A$12:$A$111,$B$12:$B$111),IF(AND($I131=-1,AF$9=$Q130),"",IF($I131=-1,AF130,IF(AND($I131=1,AD$9=$Q130),$K131,IF($I131=1,AE130,""))))))))</f>
        <v/>
      </c>
      <c r="AF131" t="str">
        <f ca="1">IF($E130="","",IF($G131="",AF130,IF(AND($N131=1,AF$9&gt;$B$9),"",IF(AND($N131=1,AF$9&lt;=$B$9),LOOKUP(AF$9,$A$12:$A$111,$B$12:$B$111),IF(AND($I131=-1,AG$9=$Q130),"",IF($I131=-1,AG130,IF(AND($I131=1,AE$9=$Q130),$K131,IF($I131=1,AF130,""))))))))</f>
        <v/>
      </c>
      <c r="AG131" t="str">
        <f ca="1">IF($E130="","",IF($G131="",AG130,IF(AND($N131=1,AG$9&gt;$B$9),"",IF(AND($N131=1,AG$9&lt;=$B$9),LOOKUP(AG$9,$A$12:$A$111,$B$12:$B$111),IF(AND($I131=-1,AH$9=$Q130),"",IF($I131=-1,AH130,IF(AND($I131=1,AF$9=$Q130),$K131,IF($I131=1,AG130,""))))))))</f>
        <v/>
      </c>
      <c r="AH131" t="str">
        <f ca="1">IF($E130="","",IF($G131="",AH130,IF(AND($N131=1,AH$9&gt;$B$9),"",IF(AND($N131=1,AH$9&lt;=$B$9),LOOKUP(AH$9,$A$12:$A$111,$B$12:$B$111),IF(AND($I131=-1,AI$9=$Q130),"",IF($I131=-1,AI130,IF(AND($I131=1,AG$9=$Q130),$K131,IF($I131=1,AH130,""))))))))</f>
        <v/>
      </c>
      <c r="AI131" t="str">
        <f ca="1">IF($E130="","",IF($G131="",AI130,IF(AND($N131=1,AI$9&gt;$B$9),"",IF(AND($N131=1,AI$9&lt;=$B$9),LOOKUP(AI$9,$A$12:$A$111,$B$12:$B$111),IF(AND($I131=-1,AJ$9=$Q130),"",IF($I131=-1,AJ130,IF(AND($I131=1,AH$9=$Q130),$K131,IF($I131=1,AI130,""))))))))</f>
        <v/>
      </c>
      <c r="AJ131" t="str">
        <f ca="1">IF($E130="","",IF($G131="",AJ130,IF(AND($N131=1,AJ$9&gt;$B$9),"",IF(AND($N131=1,AJ$9&lt;=$B$9),LOOKUP(AJ$9,$A$12:$A$111,$B$12:$B$111),IF(AND($I131=-1,AK$9=$Q130),"",IF($I131=-1,AK130,IF(AND($I131=1,AI$9=$Q130),$K131,IF($I131=1,AJ130,""))))))))</f>
        <v/>
      </c>
      <c r="AK131" t="str">
        <f ca="1">IF($E130="","",IF($G131="",AK130,IF(AND($N131=1,AK$9&gt;$B$9),"",IF(AND($N131=1,AK$9&lt;=$B$9),LOOKUP(AK$9,$A$12:$A$111,$B$12:$B$111),IF(AND($I131=-1,AL$9=$Q130),"",IF($I131=-1,AL130,IF(AND($I131=1,AJ$9=$Q130),$K131,IF($I131=1,AK130,""))))))))</f>
        <v/>
      </c>
      <c r="AL131" t="str">
        <f ca="1">IF($E130="","",IF($G131="",AL130,IF(AND($N131=1,AL$9&gt;$B$9),"",IF(AND($N131=1,AL$9&lt;=$B$9),LOOKUP(AL$9,$A$12:$A$111,$B$12:$B$111),IF(AND($I131=-1,AM$9=$Q130),"",IF($I131=-1,AM130,IF(AND($I131=1,AK$9=$Q130),$K131,IF($I131=1,AL130,""))))))))</f>
        <v/>
      </c>
      <c r="AM131" t="str">
        <f ca="1">IF($E130="","",IF($G131="",AM130,IF(AND($N131=1,AM$9&gt;$B$9),"",IF(AND($N131=1,AM$9&lt;=$B$9),LOOKUP(AM$9,$A$12:$A$111,$B$12:$B$111),IF(AND($I131=-1,AN$9=$Q130),"",IF($I131=-1,AN130,IF(AND($I131=1,AL$9=$Q130),$K131,IF($I131=1,AM130,""))))))))</f>
        <v/>
      </c>
      <c r="AN131" t="str">
        <f ca="1">IF($E130="","",IF($G131="",AN130,IF(AND($N131=1,AN$9&gt;$B$9),"",IF(AND($N131=1,AN$9&lt;=$B$9),LOOKUP(AN$9,$A$12:$A$111,$B$12:$B$111),IF(AND($I131=-1,AO$9=$Q130),"",IF($I131=-1,AO130,IF(AND($I131=1,AM$9=$Q130),$K131,IF($I131=1,AN130,""))))))))</f>
        <v/>
      </c>
      <c r="AO131" t="str">
        <f ca="1">IF($E130="","",IF($G131="",AO130,IF(AND($N131=1,AO$9&gt;$B$9),"",IF(AND($N131=1,AO$9&lt;=$B$9),LOOKUP(AO$9,$A$12:$A$111,$B$12:$B$111),IF(AND($I131=-1,AP$9=$Q130),"",IF($I131=-1,AP130,IF(AND($I131=1,AN$9=$Q130),$K131,IF($I131=1,AO130,""))))))))</f>
        <v/>
      </c>
      <c r="AP131" t="str">
        <f ca="1">IF($E130="","",IF($G131="",AP130,IF(AND($N131=1,AP$9&gt;$B$9),"",IF(AND($N131=1,AP$9&lt;=$B$9),LOOKUP(AP$9,$A$12:$A$111,$B$12:$B$111),IF(AND($I131=-1,AQ$9=$Q130),"",IF($I131=-1,AQ130,IF(AND($I131=1,AO$9=$Q130),$K131,IF($I131=1,AP130,""))))))))</f>
        <v/>
      </c>
      <c r="AQ131" t="str">
        <f ca="1">IF($E130="","",IF($G131="",AQ130,IF(AND($N131=1,AQ$9&gt;$B$9),"",IF(AND($N131=1,AQ$9&lt;=$B$9),LOOKUP(AQ$9,$A$12:$A$111,$B$12:$B$111),IF(AND($I131=-1,AR$9=$Q130),"",IF($I131=-1,AR130,IF(AND($I131=1,AP$9=$Q130),$K131,IF($I131=1,AQ130,""))))))))</f>
        <v/>
      </c>
      <c r="AR131" t="str">
        <f ca="1">IF($E130="","",IF($G131="",AR130,IF(AND($N131=1,AR$9&gt;$B$9),"",IF(AND($N131=1,AR$9&lt;=$B$9),LOOKUP(AR$9,$A$12:$A$111,$B$12:$B$111),IF(AND($I131=-1,AS$9=$Q130),"",IF($I131=-1,AS130,IF(AND($I131=1,AQ$9=$Q130),$K131,IF($I131=1,AR130,""))))))))</f>
        <v/>
      </c>
      <c r="AS131" t="str">
        <f ca="1">IF($E130="","",IF($G131="",AS130,IF(AND($N131=1,AS$9&gt;$B$9),"",IF(AND($N131=1,AS$9&lt;=$B$9),LOOKUP(AS$9,$A$12:$A$111,$B$12:$B$111),IF(AND($I131=-1,AT$9=$Q130),"",IF($I131=-1,AT130,IF(AND($I131=1,AR$9=$Q130),$K131,IF($I131=1,AS130,""))))))))</f>
        <v/>
      </c>
      <c r="AT131" t="str">
        <f ca="1">IF($E130="","",IF($G131="",AT130,IF(AND($N131=1,AT$9&gt;$B$9),"",IF(AND($N131=1,AT$9&lt;=$B$9),LOOKUP(AT$9,$A$12:$A$111,$B$12:$B$111),IF(AND($I131=-1,AU$9=$Q130),"",IF($I131=-1,AU130,IF(AND($I131=1,AS$9=$Q130),$K131,IF($I131=1,AT130,""))))))))</f>
        <v/>
      </c>
      <c r="AU131" t="str">
        <f ca="1">IF($E130="","",IF($G131="",AU130,IF(AND($N131=1,AU$9&gt;$B$9),"",IF(AND($N131=1,AU$9&lt;=$B$9),LOOKUP(AU$9,$A$12:$A$111,$B$12:$B$111),IF(AND($I131=-1,AV$9=$Q130),"",IF($I131=-1,AV130,IF(AND($I131=1,AT$9=$Q130),$K131,IF($I131=1,AU130,""))))))))</f>
        <v/>
      </c>
      <c r="AV131" t="str">
        <f ca="1">IF($E130="","",IF($G131="",AV130,IF(AND($N131=1,AV$9&gt;$B$9),"",IF(AND($N131=1,AV$9&lt;=$B$9),LOOKUP(AV$9,$A$12:$A$111,$B$12:$B$111),IF(AND($I131=-1,AW$9=$Q130),"",IF($I131=-1,AW130,IF(AND($I131=1,AU$9=$Q130),$K131,IF($I131=1,AV130,""))))))))</f>
        <v/>
      </c>
      <c r="AW131" t="str">
        <f ca="1">IF($E130="","",IF($G131="",AW130,IF(AND($N131=1,AW$9&gt;$B$9),"",IF(AND($N131=1,AW$9&lt;=$B$9),LOOKUP(AW$9,$A$12:$A$111,$B$12:$B$111),IF(AND($I131=-1,AX$9=$Q130),"",IF($I131=-1,AX130,IF(AND($I131=1,AV$9=$Q130),$K131,IF($I131=1,AW130,""))))))))</f>
        <v/>
      </c>
      <c r="AX131" t="str">
        <f ca="1">IF($E130="","",IF($G131="",AX130,IF(AND($N131=1,AX$9&gt;$B$9),"",IF(AND($N131=1,AX$9&lt;=$B$9),LOOKUP(AX$9,$A$12:$A$111,$B$12:$B$111),IF(AND($I131=-1,AY$9=$Q130),"",IF($I131=-1,AY130,IF(AND($I131=1,AW$9=$Q130),$K131,IF($I131=1,AX130,""))))))))</f>
        <v/>
      </c>
      <c r="AY131" t="str">
        <f ca="1">IF($E130="","",IF($G131="",AY130,IF(AND($N131=1,AY$9&gt;$B$9),"",IF(AND($N131=1,AY$9&lt;=$B$9),LOOKUP(AY$9,$A$12:$A$111,$B$12:$B$111),IF(AND($I131=-1,AZ$9=$Q130),"",IF($I131=-1,AZ130,IF(AND($I131=1,AX$9=$Q130),$K131,IF($I131=1,AY130,""))))))))</f>
        <v/>
      </c>
      <c r="AZ131" t="str">
        <f ca="1">IF($E130="","",IF($G131="",AZ130,IF(AND($N131=1,AZ$9&gt;$B$9),"",IF(AND($N131=1,AZ$9&lt;=$B$9),LOOKUP(AZ$9,$A$12:$A$111,$B$12:$B$111),IF(AND($I131=-1,BA$9=$Q130),"",IF($I131=-1,BA130,IF(AND($I131=1,AY$9=$Q130),$K131,IF($I131=1,AZ130,""))))))))</f>
        <v/>
      </c>
      <c r="BA131" t="str">
        <f ca="1">IF($E130="","",IF($G131="",BA130,IF(AND($N131=1,BA$9&gt;$B$9),"",IF(AND($N131=1,BA$9&lt;=$B$9),LOOKUP(BA$9,$A$12:$A$111,$B$12:$B$111),IF(AND($I131=-1,BB$9=$Q130),"",IF($I131=-1,BB130,IF(AND($I131=1,AZ$9=$Q130),$K131,IF($I131=1,BA130,""))))))))</f>
        <v/>
      </c>
      <c r="BB131" t="str">
        <f ca="1">IF($E130="","",IF($G131="",BB130,IF(AND($N131=1,BB$9&gt;$B$9),"",IF(AND($N131=1,BB$9&lt;=$B$9),LOOKUP(BB$9,$A$12:$A$111,$B$12:$B$111),IF(AND($I131=-1,BC$9=$Q130),"",IF($I131=-1,BC130,IF(AND($I131=1,BA$9=$Q130),$K131,IF($I131=1,BB130,""))))))))</f>
        <v/>
      </c>
      <c r="BC131" t="str">
        <f ca="1">IF($E130="","",IF($G131="",BC130,IF(AND($N131=1,BC$9&gt;$B$9),"",IF(AND($N131=1,BC$9&lt;=$B$9),LOOKUP(BC$9,$A$12:$A$111,$B$12:$B$111),IF(AND($I131=-1,BD$9=$Q130),"",IF($I131=-1,BD130,IF(AND($I131=1,BB$9=$Q130),$K131,IF($I131=1,BC130,""))))))))</f>
        <v/>
      </c>
      <c r="BD131" t="str">
        <f ca="1">IF($E130="","",IF($G131="",BD130,IF(AND($N131=1,BD$9&gt;$B$9),"",IF(AND($N131=1,BD$9&lt;=$B$9),LOOKUP(BD$9,$A$12:$A$111,$B$12:$B$111),IF(AND($I131=-1,BE$9=$Q130),"",IF($I131=-1,BE130,IF(AND($I131=1,BC$9=$Q130),$K131,IF($I131=1,BD130,""))))))))</f>
        <v/>
      </c>
      <c r="BE131" t="str">
        <f ca="1">IF($E130="","",IF($G131="",BE130,IF(AND($N131=1,BE$9&gt;$B$9),"",IF(AND($N131=1,BE$9&lt;=$B$9),LOOKUP(BE$9,$A$12:$A$111,$B$12:$B$111),IF(AND($I131=-1,BF$9=$Q130),"",IF($I131=-1,BF130,IF(AND($I131=1,BD$9=$Q130),$K131,IF($I131=1,BE130,""))))))))</f>
        <v/>
      </c>
      <c r="BF131" t="str">
        <f ca="1">IF($E130="","",IF($G131="",BF130,IF(AND($N131=1,BF$9&gt;$B$9),"",IF(AND($N131=1,BF$9&lt;=$B$9),LOOKUP(BF$9,$A$12:$A$111,$B$12:$B$111),IF(AND($I131=-1,BG$9=$Q130),"",IF($I131=-1,BG130,IF(AND($I131=1,BE$9=$Q130),$K131,IF($I131=1,BF130,""))))))))</f>
        <v/>
      </c>
      <c r="BG131" t="str">
        <f ca="1">IF($E130="","",IF($G131="",BG130,IF(AND($N131=1,BG$9&gt;$B$9),"",IF(AND($N131=1,BG$9&lt;=$B$9),LOOKUP(BG$9,$A$12:$A$111,$B$12:$B$111),IF(AND($I131=-1,BH$9=$Q130),"",IF($I131=-1,BH130,IF(AND($I131=1,BF$9=$Q130),$K131,IF($I131=1,BG130,""))))))))</f>
        <v/>
      </c>
      <c r="BH131" t="str">
        <f ca="1">IF($E130="","",IF($G131="",BH130,IF(AND($N131=1,BH$9&gt;$B$9),"",IF(AND($N131=1,BH$9&lt;=$B$9),LOOKUP(BH$9,$A$12:$A$111,$B$12:$B$111),IF(AND($I131=-1,BI$9=$Q130),"",IF($I131=-1,BI130,IF(AND($I131=1,BG$9=$Q130),$K131,IF($I131=1,BH130,""))))))))</f>
        <v/>
      </c>
      <c r="BI131" t="str">
        <f ca="1">IF($E130="","",IF($G131="",BI130,IF(AND($N131=1,BI$9&gt;$B$9),"",IF(AND($N131=1,BI$9&lt;=$B$9),LOOKUP(BI$9,$A$12:$A$111,$B$12:$B$111),IF(AND($I131=-1,BJ$9=$Q130),"",IF($I131=-1,BJ130,IF(AND($I131=1,BH$9=$Q130),$K131,IF($I131=1,BI130,""))))))))</f>
        <v/>
      </c>
      <c r="BJ131" t="str">
        <f ca="1">IF($E130="","",IF($G131="",BJ130,IF(AND($N131=1,BJ$9&gt;$B$9),"",IF(AND($N131=1,BJ$9&lt;=$B$9),LOOKUP(BJ$9,$A$12:$A$111,$B$12:$B$111),IF(AND($I131=-1,BK$9=$Q130),"",IF($I131=-1,BK130,IF(AND($I131=1,BI$9=$Q130),$K131,IF($I131=1,BJ130,""))))))))</f>
        <v/>
      </c>
      <c r="BK131" t="str">
        <f ca="1">IF($E130="","",IF($G131="",BK130,IF(AND($N131=1,BK$9&gt;$B$9),"",IF(AND($N131=1,BK$9&lt;=$B$9),LOOKUP(BK$9,$A$12:$A$111,$B$12:$B$111),IF(AND($I131=-1,BL$9=$Q130),"",IF($I131=-1,BL130,IF(AND($I131=1,BJ$9=$Q130),$K131,IF($I131=1,BK130,""))))))))</f>
        <v/>
      </c>
      <c r="BL131" t="str">
        <f ca="1">IF($E130="","",IF($G131="",BL130,IF(AND($N131=1,BL$9&gt;$B$9),"",IF(AND($N131=1,BL$9&lt;=$B$9),LOOKUP(BL$9,$A$12:$A$111,$B$12:$B$111),IF(AND($I131=-1,BM$9=$Q130),"",IF($I131=-1,BM130,IF(AND($I131=1,BK$9=$Q130),$K131,IF($I131=1,BL130,""))))))))</f>
        <v/>
      </c>
      <c r="BM131" t="str">
        <f ca="1">IF($E130="","",IF($G131="",BM130,IF(AND($N131=1,BM$9&gt;$B$9),"",IF(AND($N131=1,BM$9&lt;=$B$9),LOOKUP(BM$9,$A$12:$A$111,$B$12:$B$111),IF(AND($I131=-1,BN$9=$Q130),"",IF($I131=-1,BN130,IF(AND($I131=1,BL$9=$Q130),$K131,IF($I131=1,BM130,""))))))))</f>
        <v/>
      </c>
      <c r="BN131" t="str">
        <f ca="1">IF($E130="","",IF($G131="",BN130,IF(AND($N131=1,BN$9&gt;$B$9),"",IF(AND($N131=1,BN$9&lt;=$B$9),LOOKUP(BN$9,$A$12:$A$111,$B$12:$B$111),IF(AND($I131=-1,BO$9=$Q130),"",IF($I131=-1,BO130,IF(AND($I131=1,BM$9=$Q130),$K131,IF($I131=1,BN130,""))))))))</f>
        <v/>
      </c>
      <c r="BO131" t="str">
        <f ca="1">IF($E130="","",IF($G131="",BO130,IF(AND($N131=1,BO$9&gt;$B$9),"",IF(AND($N131=1,BO$9&lt;=$B$9),LOOKUP(BO$9,$A$12:$A$111,$B$12:$B$111),IF(AND($I131=-1,BP$9=$Q130),"",IF($I131=-1,BP130,IF(AND($I131=1,BN$9=$Q130),$K131,IF($I131=1,BO130,""))))))))</f>
        <v/>
      </c>
    </row>
    <row r="132" spans="4:67" x14ac:dyDescent="0.25">
      <c r="D132" s="4">
        <v>122</v>
      </c>
      <c r="E132" s="1">
        <f t="shared" ca="1" si="7"/>
        <v>20</v>
      </c>
      <c r="G132" t="str">
        <f ca="1">IF(E131="","",IF($B$3=Refs!$B$17,RevLab!F132,IF(AND(B$3="Last",H131="Zero"),G131,IF(B$3="Last",H131,IF(B$3="2nd last","",IF(AND(B$3="Opposite",H131="Zero"),G131,IF(AND(B$3="Opposite",H131="Red"),"Black",IF(AND(B$3="Opposite",H131="Black"),"Red",IF(AND(B$3="Opposite",H131="Odd"),"Even",IF(AND(B$3="Opposite",H131="Even"),"Odd",IF(AND(B$3="Opposite",H131="High"),"Low",IF(AND(B$3="Opposite",H131="Low"),"High",IF(COUNTIF(Refs!$E$5:$I$6,B$3)=1,RevLab!B$3,"")))))))))))))</f>
        <v>Low</v>
      </c>
      <c r="H132" t="str">
        <f ca="1">IF(E132="","",IF(B$2="Red/Black",LOOKUP(E132,Refs!D:D,Refs!F:F),IF(B$2="High/Low",LOOKUP(E132,Refs!D:D,Refs!H:H),IF(B$2="Odd/Even",LOOKUP(E132,Refs!D:D,Refs!J:J),""))))</f>
        <v>High</v>
      </c>
      <c r="I132">
        <f t="shared" ca="1" si="8"/>
        <v>-1</v>
      </c>
      <c r="J132">
        <f ca="1">IF(E131="","",IF(G132="","",IF(AND(Q131&gt;1,O131+P131&gt;=$B$4),$B$4,IF(Q131=1,O131,O131+P131))))</f>
        <v>5</v>
      </c>
      <c r="K132">
        <f t="shared" ca="1" si="9"/>
        <v>-5</v>
      </c>
      <c r="L132">
        <f t="shared" ca="1" si="10"/>
        <v>-171</v>
      </c>
      <c r="M132">
        <f t="shared" ca="1" si="11"/>
        <v>14</v>
      </c>
      <c r="N132">
        <f ca="1">IF(E131="","",IF(OR(AND($A$6="Yes",$M132&gt;$M131),AND($A$8="Yes",$O131+$P131&gt;=$B$4),AND($Q131&lt;=2,$I132=-1)),1,0))</f>
        <v>0</v>
      </c>
      <c r="O132">
        <f ca="1">IF(E132="","",R132)</f>
        <v>2</v>
      </c>
      <c r="P132">
        <f ca="1">IF(E132="","",MAX(R132:DM132))</f>
        <v>3</v>
      </c>
      <c r="Q132" s="2">
        <f ca="1">IF(E132="","",COUNTIF(R132:DM132,"&gt;0"))</f>
        <v>2</v>
      </c>
      <c r="R132" s="4">
        <f ca="1">IF(E131="","",IF($G132="",R131,IF($N132=1,LOOKUP(R$9,$A$12:$A$111,$B$12:$B$111),IF(AND($I132=-1,S$9=$Q131),"",IF($I132=-1,S131,IF($I132=1,R131))))))</f>
        <v>2</v>
      </c>
      <c r="S132">
        <f ca="1">IF($E131="","",IF($G132="",S131,IF(AND($N132=1,S$9&gt;$B$9),"",IF(AND($N132=1,S$9&lt;=$B$9),LOOKUP(S$9,$A$12:$A$111,$B$12:$B$111),IF(AND($I132=-1,T$9=$Q131),"",IF($I132=-1,T131,IF(AND($I132=1,R$9=$Q131),$K132,IF($I132=1,S131,""))))))))</f>
        <v>3</v>
      </c>
      <c r="T132" t="str">
        <f ca="1">IF($E131="","",IF($G132="",T131,IF(AND($N132=1,T$9&gt;$B$9),"",IF(AND($N132=1,T$9&lt;=$B$9),LOOKUP(T$9,$A$12:$A$111,$B$12:$B$111),IF(AND($I132=-1,U$9=$Q131),"",IF($I132=-1,U131,IF(AND($I132=1,S$9=$Q131),$K132,IF($I132=1,T131,""))))))))</f>
        <v/>
      </c>
      <c r="U132" t="str">
        <f ca="1">IF($E131="","",IF($G132="",U131,IF(AND($N132=1,U$9&gt;$B$9),"",IF(AND($N132=1,U$9&lt;=$B$9),LOOKUP(U$9,$A$12:$A$111,$B$12:$B$111),IF(AND($I132=-1,V$9=$Q131),"",IF($I132=-1,V131,IF(AND($I132=1,T$9=$Q131),$K132,IF($I132=1,U131,""))))))))</f>
        <v/>
      </c>
      <c r="V132" t="str">
        <f ca="1">IF($E131="","",IF($G132="",V131,IF(AND($N132=1,V$9&gt;$B$9),"",IF(AND($N132=1,V$9&lt;=$B$9),LOOKUP(V$9,$A$12:$A$111,$B$12:$B$111),IF(AND($I132=-1,W$9=$Q131),"",IF($I132=-1,W131,IF(AND($I132=1,U$9=$Q131),$K132,IF($I132=1,V131,""))))))))</f>
        <v/>
      </c>
      <c r="W132" t="str">
        <f ca="1">IF($E131="","",IF($G132="",W131,IF(AND($N132=1,W$9&gt;$B$9),"",IF(AND($N132=1,W$9&lt;=$B$9),LOOKUP(W$9,$A$12:$A$111,$B$12:$B$111),IF(AND($I132=-1,X$9=$Q131),"",IF($I132=-1,X131,IF(AND($I132=1,V$9=$Q131),$K132,IF($I132=1,W131,""))))))))</f>
        <v/>
      </c>
      <c r="X132" t="str">
        <f ca="1">IF($E131="","",IF($G132="",X131,IF(AND($N132=1,X$9&gt;$B$9),"",IF(AND($N132=1,X$9&lt;=$B$9),LOOKUP(X$9,$A$12:$A$111,$B$12:$B$111),IF(AND($I132=-1,Y$9=$Q131),"",IF($I132=-1,Y131,IF(AND($I132=1,W$9=$Q131),$K132,IF($I132=1,X131,""))))))))</f>
        <v/>
      </c>
      <c r="Y132" t="str">
        <f ca="1">IF($E131="","",IF($G132="",Y131,IF(AND($N132=1,Y$9&gt;$B$9),"",IF(AND($N132=1,Y$9&lt;=$B$9),LOOKUP(Y$9,$A$12:$A$111,$B$12:$B$111),IF(AND($I132=-1,Z$9=$Q131),"",IF($I132=-1,Z131,IF(AND($I132=1,X$9=$Q131),$K132,IF($I132=1,Y131,""))))))))</f>
        <v/>
      </c>
      <c r="Z132" t="str">
        <f ca="1">IF($E131="","",IF($G132="",Z131,IF(AND($N132=1,Z$9&gt;$B$9),"",IF(AND($N132=1,Z$9&lt;=$B$9),LOOKUP(Z$9,$A$12:$A$111,$B$12:$B$111),IF(AND($I132=-1,AA$9=$Q131),"",IF($I132=-1,AA131,IF(AND($I132=1,Y$9=$Q131),$K132,IF($I132=1,Z131,""))))))))</f>
        <v/>
      </c>
      <c r="AA132" t="str">
        <f ca="1">IF($E131="","",IF($G132="",AA131,IF(AND($N132=1,AA$9&gt;$B$9),"",IF(AND($N132=1,AA$9&lt;=$B$9),LOOKUP(AA$9,$A$12:$A$111,$B$12:$B$111),IF(AND($I132=-1,AB$9=$Q131),"",IF($I132=-1,AB131,IF(AND($I132=1,Z$9=$Q131),$K132,IF($I132=1,AA131,""))))))))</f>
        <v/>
      </c>
      <c r="AB132" t="str">
        <f ca="1">IF($E131="","",IF($G132="",AB131,IF(AND($N132=1,AB$9&gt;$B$9),"",IF(AND($N132=1,AB$9&lt;=$B$9),LOOKUP(AB$9,$A$12:$A$111,$B$12:$B$111),IF(AND($I132=-1,AC$9=$Q131),"",IF($I132=-1,AC131,IF(AND($I132=1,AA$9=$Q131),$K132,IF($I132=1,AB131,""))))))))</f>
        <v/>
      </c>
      <c r="AC132" t="str">
        <f ca="1">IF($E131="","",IF($G132="",AC131,IF(AND($N132=1,AC$9&gt;$B$9),"",IF(AND($N132=1,AC$9&lt;=$B$9),LOOKUP(AC$9,$A$12:$A$111,$B$12:$B$111),IF(AND($I132=-1,AD$9=$Q131),"",IF($I132=-1,AD131,IF(AND($I132=1,AB$9=$Q131),$K132,IF($I132=1,AC131,""))))))))</f>
        <v/>
      </c>
      <c r="AD132" t="str">
        <f ca="1">IF($E131="","",IF($G132="",AD131,IF(AND($N132=1,AD$9&gt;$B$9),"",IF(AND($N132=1,AD$9&lt;=$B$9),LOOKUP(AD$9,$A$12:$A$111,$B$12:$B$111),IF(AND($I132=-1,AE$9=$Q131),"",IF($I132=-1,AE131,IF(AND($I132=1,AC$9=$Q131),$K132,IF($I132=1,AD131,""))))))))</f>
        <v/>
      </c>
      <c r="AE132" t="str">
        <f ca="1">IF($E131="","",IF($G132="",AE131,IF(AND($N132=1,AE$9&gt;$B$9),"",IF(AND($N132=1,AE$9&lt;=$B$9),LOOKUP(AE$9,$A$12:$A$111,$B$12:$B$111),IF(AND($I132=-1,AF$9=$Q131),"",IF($I132=-1,AF131,IF(AND($I132=1,AD$9=$Q131),$K132,IF($I132=1,AE131,""))))))))</f>
        <v/>
      </c>
      <c r="AF132" t="str">
        <f ca="1">IF($E131="","",IF($G132="",AF131,IF(AND($N132=1,AF$9&gt;$B$9),"",IF(AND($N132=1,AF$9&lt;=$B$9),LOOKUP(AF$9,$A$12:$A$111,$B$12:$B$111),IF(AND($I132=-1,AG$9=$Q131),"",IF($I132=-1,AG131,IF(AND($I132=1,AE$9=$Q131),$K132,IF($I132=1,AF131,""))))))))</f>
        <v/>
      </c>
      <c r="AG132" t="str">
        <f ca="1">IF($E131="","",IF($G132="",AG131,IF(AND($N132=1,AG$9&gt;$B$9),"",IF(AND($N132=1,AG$9&lt;=$B$9),LOOKUP(AG$9,$A$12:$A$111,$B$12:$B$111),IF(AND($I132=-1,AH$9=$Q131),"",IF($I132=-1,AH131,IF(AND($I132=1,AF$9=$Q131),$K132,IF($I132=1,AG131,""))))))))</f>
        <v/>
      </c>
      <c r="AH132" t="str">
        <f ca="1">IF($E131="","",IF($G132="",AH131,IF(AND($N132=1,AH$9&gt;$B$9),"",IF(AND($N132=1,AH$9&lt;=$B$9),LOOKUP(AH$9,$A$12:$A$111,$B$12:$B$111),IF(AND($I132=-1,AI$9=$Q131),"",IF($I132=-1,AI131,IF(AND($I132=1,AG$9=$Q131),$K132,IF($I132=1,AH131,""))))))))</f>
        <v/>
      </c>
      <c r="AI132" t="str">
        <f ca="1">IF($E131="","",IF($G132="",AI131,IF(AND($N132=1,AI$9&gt;$B$9),"",IF(AND($N132=1,AI$9&lt;=$B$9),LOOKUP(AI$9,$A$12:$A$111,$B$12:$B$111),IF(AND($I132=-1,AJ$9=$Q131),"",IF($I132=-1,AJ131,IF(AND($I132=1,AH$9=$Q131),$K132,IF($I132=1,AI131,""))))))))</f>
        <v/>
      </c>
      <c r="AJ132" t="str">
        <f ca="1">IF($E131="","",IF($G132="",AJ131,IF(AND($N132=1,AJ$9&gt;$B$9),"",IF(AND($N132=1,AJ$9&lt;=$B$9),LOOKUP(AJ$9,$A$12:$A$111,$B$12:$B$111),IF(AND($I132=-1,AK$9=$Q131),"",IF($I132=-1,AK131,IF(AND($I132=1,AI$9=$Q131),$K132,IF($I132=1,AJ131,""))))))))</f>
        <v/>
      </c>
      <c r="AK132" t="str">
        <f ca="1">IF($E131="","",IF($G132="",AK131,IF(AND($N132=1,AK$9&gt;$B$9),"",IF(AND($N132=1,AK$9&lt;=$B$9),LOOKUP(AK$9,$A$12:$A$111,$B$12:$B$111),IF(AND($I132=-1,AL$9=$Q131),"",IF($I132=-1,AL131,IF(AND($I132=1,AJ$9=$Q131),$K132,IF($I132=1,AK131,""))))))))</f>
        <v/>
      </c>
      <c r="AL132" t="str">
        <f ca="1">IF($E131="","",IF($G132="",AL131,IF(AND($N132=1,AL$9&gt;$B$9),"",IF(AND($N132=1,AL$9&lt;=$B$9),LOOKUP(AL$9,$A$12:$A$111,$B$12:$B$111),IF(AND($I132=-1,AM$9=$Q131),"",IF($I132=-1,AM131,IF(AND($I132=1,AK$9=$Q131),$K132,IF($I132=1,AL131,""))))))))</f>
        <v/>
      </c>
      <c r="AM132" t="str">
        <f ca="1">IF($E131="","",IF($G132="",AM131,IF(AND($N132=1,AM$9&gt;$B$9),"",IF(AND($N132=1,AM$9&lt;=$B$9),LOOKUP(AM$9,$A$12:$A$111,$B$12:$B$111),IF(AND($I132=-1,AN$9=$Q131),"",IF($I132=-1,AN131,IF(AND($I132=1,AL$9=$Q131),$K132,IF($I132=1,AM131,""))))))))</f>
        <v/>
      </c>
      <c r="AN132" t="str">
        <f ca="1">IF($E131="","",IF($G132="",AN131,IF(AND($N132=1,AN$9&gt;$B$9),"",IF(AND($N132=1,AN$9&lt;=$B$9),LOOKUP(AN$9,$A$12:$A$111,$B$12:$B$111),IF(AND($I132=-1,AO$9=$Q131),"",IF($I132=-1,AO131,IF(AND($I132=1,AM$9=$Q131),$K132,IF($I132=1,AN131,""))))))))</f>
        <v/>
      </c>
      <c r="AO132" t="str">
        <f ca="1">IF($E131="","",IF($G132="",AO131,IF(AND($N132=1,AO$9&gt;$B$9),"",IF(AND($N132=1,AO$9&lt;=$B$9),LOOKUP(AO$9,$A$12:$A$111,$B$12:$B$111),IF(AND($I132=-1,AP$9=$Q131),"",IF($I132=-1,AP131,IF(AND($I132=1,AN$9=$Q131),$K132,IF($I132=1,AO131,""))))))))</f>
        <v/>
      </c>
      <c r="AP132" t="str">
        <f ca="1">IF($E131="","",IF($G132="",AP131,IF(AND($N132=1,AP$9&gt;$B$9),"",IF(AND($N132=1,AP$9&lt;=$B$9),LOOKUP(AP$9,$A$12:$A$111,$B$12:$B$111),IF(AND($I132=-1,AQ$9=$Q131),"",IF($I132=-1,AQ131,IF(AND($I132=1,AO$9=$Q131),$K132,IF($I132=1,AP131,""))))))))</f>
        <v/>
      </c>
      <c r="AQ132" t="str">
        <f ca="1">IF($E131="","",IF($G132="",AQ131,IF(AND($N132=1,AQ$9&gt;$B$9),"",IF(AND($N132=1,AQ$9&lt;=$B$9),LOOKUP(AQ$9,$A$12:$A$111,$B$12:$B$111),IF(AND($I132=-1,AR$9=$Q131),"",IF($I132=-1,AR131,IF(AND($I132=1,AP$9=$Q131),$K132,IF($I132=1,AQ131,""))))))))</f>
        <v/>
      </c>
      <c r="AR132" t="str">
        <f ca="1">IF($E131="","",IF($G132="",AR131,IF(AND($N132=1,AR$9&gt;$B$9),"",IF(AND($N132=1,AR$9&lt;=$B$9),LOOKUP(AR$9,$A$12:$A$111,$B$12:$B$111),IF(AND($I132=-1,AS$9=$Q131),"",IF($I132=-1,AS131,IF(AND($I132=1,AQ$9=$Q131),$K132,IF($I132=1,AR131,""))))))))</f>
        <v/>
      </c>
      <c r="AS132" t="str">
        <f ca="1">IF($E131="","",IF($G132="",AS131,IF(AND($N132=1,AS$9&gt;$B$9),"",IF(AND($N132=1,AS$9&lt;=$B$9),LOOKUP(AS$9,$A$12:$A$111,$B$12:$B$111),IF(AND($I132=-1,AT$9=$Q131),"",IF($I132=-1,AT131,IF(AND($I132=1,AR$9=$Q131),$K132,IF($I132=1,AS131,""))))))))</f>
        <v/>
      </c>
      <c r="AT132" t="str">
        <f ca="1">IF($E131="","",IF($G132="",AT131,IF(AND($N132=1,AT$9&gt;$B$9),"",IF(AND($N132=1,AT$9&lt;=$B$9),LOOKUP(AT$9,$A$12:$A$111,$B$12:$B$111),IF(AND($I132=-1,AU$9=$Q131),"",IF($I132=-1,AU131,IF(AND($I132=1,AS$9=$Q131),$K132,IF($I132=1,AT131,""))))))))</f>
        <v/>
      </c>
      <c r="AU132" t="str">
        <f ca="1">IF($E131="","",IF($G132="",AU131,IF(AND($N132=1,AU$9&gt;$B$9),"",IF(AND($N132=1,AU$9&lt;=$B$9),LOOKUP(AU$9,$A$12:$A$111,$B$12:$B$111),IF(AND($I132=-1,AV$9=$Q131),"",IF($I132=-1,AV131,IF(AND($I132=1,AT$9=$Q131),$K132,IF($I132=1,AU131,""))))))))</f>
        <v/>
      </c>
      <c r="AV132" t="str">
        <f ca="1">IF($E131="","",IF($G132="",AV131,IF(AND($N132=1,AV$9&gt;$B$9),"",IF(AND($N132=1,AV$9&lt;=$B$9),LOOKUP(AV$9,$A$12:$A$111,$B$12:$B$111),IF(AND($I132=-1,AW$9=$Q131),"",IF($I132=-1,AW131,IF(AND($I132=1,AU$9=$Q131),$K132,IF($I132=1,AV131,""))))))))</f>
        <v/>
      </c>
      <c r="AW132" t="str">
        <f ca="1">IF($E131="","",IF($G132="",AW131,IF(AND($N132=1,AW$9&gt;$B$9),"",IF(AND($N132=1,AW$9&lt;=$B$9),LOOKUP(AW$9,$A$12:$A$111,$B$12:$B$111),IF(AND($I132=-1,AX$9=$Q131),"",IF($I132=-1,AX131,IF(AND($I132=1,AV$9=$Q131),$K132,IF($I132=1,AW131,""))))))))</f>
        <v/>
      </c>
      <c r="AX132" t="str">
        <f ca="1">IF($E131="","",IF($G132="",AX131,IF(AND($N132=1,AX$9&gt;$B$9),"",IF(AND($N132=1,AX$9&lt;=$B$9),LOOKUP(AX$9,$A$12:$A$111,$B$12:$B$111),IF(AND($I132=-1,AY$9=$Q131),"",IF($I132=-1,AY131,IF(AND($I132=1,AW$9=$Q131),$K132,IF($I132=1,AX131,""))))))))</f>
        <v/>
      </c>
      <c r="AY132" t="str">
        <f ca="1">IF($E131="","",IF($G132="",AY131,IF(AND($N132=1,AY$9&gt;$B$9),"",IF(AND($N132=1,AY$9&lt;=$B$9),LOOKUP(AY$9,$A$12:$A$111,$B$12:$B$111),IF(AND($I132=-1,AZ$9=$Q131),"",IF($I132=-1,AZ131,IF(AND($I132=1,AX$9=$Q131),$K132,IF($I132=1,AY131,""))))))))</f>
        <v/>
      </c>
      <c r="AZ132" t="str">
        <f ca="1">IF($E131="","",IF($G132="",AZ131,IF(AND($N132=1,AZ$9&gt;$B$9),"",IF(AND($N132=1,AZ$9&lt;=$B$9),LOOKUP(AZ$9,$A$12:$A$111,$B$12:$B$111),IF(AND($I132=-1,BA$9=$Q131),"",IF($I132=-1,BA131,IF(AND($I132=1,AY$9=$Q131),$K132,IF($I132=1,AZ131,""))))))))</f>
        <v/>
      </c>
      <c r="BA132" t="str">
        <f ca="1">IF($E131="","",IF($G132="",BA131,IF(AND($N132=1,BA$9&gt;$B$9),"",IF(AND($N132=1,BA$9&lt;=$B$9),LOOKUP(BA$9,$A$12:$A$111,$B$12:$B$111),IF(AND($I132=-1,BB$9=$Q131),"",IF($I132=-1,BB131,IF(AND($I132=1,AZ$9=$Q131),$K132,IF($I132=1,BA131,""))))))))</f>
        <v/>
      </c>
      <c r="BB132" t="str">
        <f ca="1">IF($E131="","",IF($G132="",BB131,IF(AND($N132=1,BB$9&gt;$B$9),"",IF(AND($N132=1,BB$9&lt;=$B$9),LOOKUP(BB$9,$A$12:$A$111,$B$12:$B$111),IF(AND($I132=-1,BC$9=$Q131),"",IF($I132=-1,BC131,IF(AND($I132=1,BA$9=$Q131),$K132,IF($I132=1,BB131,""))))))))</f>
        <v/>
      </c>
      <c r="BC132" t="str">
        <f ca="1">IF($E131="","",IF($G132="",BC131,IF(AND($N132=1,BC$9&gt;$B$9),"",IF(AND($N132=1,BC$9&lt;=$B$9),LOOKUP(BC$9,$A$12:$A$111,$B$12:$B$111),IF(AND($I132=-1,BD$9=$Q131),"",IF($I132=-1,BD131,IF(AND($I132=1,BB$9=$Q131),$K132,IF($I132=1,BC131,""))))))))</f>
        <v/>
      </c>
      <c r="BD132" t="str">
        <f ca="1">IF($E131="","",IF($G132="",BD131,IF(AND($N132=1,BD$9&gt;$B$9),"",IF(AND($N132=1,BD$9&lt;=$B$9),LOOKUP(BD$9,$A$12:$A$111,$B$12:$B$111),IF(AND($I132=-1,BE$9=$Q131),"",IF($I132=-1,BE131,IF(AND($I132=1,BC$9=$Q131),$K132,IF($I132=1,BD131,""))))))))</f>
        <v/>
      </c>
      <c r="BE132" t="str">
        <f ca="1">IF($E131="","",IF($G132="",BE131,IF(AND($N132=1,BE$9&gt;$B$9),"",IF(AND($N132=1,BE$9&lt;=$B$9),LOOKUP(BE$9,$A$12:$A$111,$B$12:$B$111),IF(AND($I132=-1,BF$9=$Q131),"",IF($I132=-1,BF131,IF(AND($I132=1,BD$9=$Q131),$K132,IF($I132=1,BE131,""))))))))</f>
        <v/>
      </c>
      <c r="BF132" t="str">
        <f ca="1">IF($E131="","",IF($G132="",BF131,IF(AND($N132=1,BF$9&gt;$B$9),"",IF(AND($N132=1,BF$9&lt;=$B$9),LOOKUP(BF$9,$A$12:$A$111,$B$12:$B$111),IF(AND($I132=-1,BG$9=$Q131),"",IF($I132=-1,BG131,IF(AND($I132=1,BE$9=$Q131),$K132,IF($I132=1,BF131,""))))))))</f>
        <v/>
      </c>
      <c r="BG132" t="str">
        <f ca="1">IF($E131="","",IF($G132="",BG131,IF(AND($N132=1,BG$9&gt;$B$9),"",IF(AND($N132=1,BG$9&lt;=$B$9),LOOKUP(BG$9,$A$12:$A$111,$B$12:$B$111),IF(AND($I132=-1,BH$9=$Q131),"",IF($I132=-1,BH131,IF(AND($I132=1,BF$9=$Q131),$K132,IF($I132=1,BG131,""))))))))</f>
        <v/>
      </c>
      <c r="BH132" t="str">
        <f ca="1">IF($E131="","",IF($G132="",BH131,IF(AND($N132=1,BH$9&gt;$B$9),"",IF(AND($N132=1,BH$9&lt;=$B$9),LOOKUP(BH$9,$A$12:$A$111,$B$12:$B$111),IF(AND($I132=-1,BI$9=$Q131),"",IF($I132=-1,BI131,IF(AND($I132=1,BG$9=$Q131),$K132,IF($I132=1,BH131,""))))))))</f>
        <v/>
      </c>
      <c r="BI132" t="str">
        <f ca="1">IF($E131="","",IF($G132="",BI131,IF(AND($N132=1,BI$9&gt;$B$9),"",IF(AND($N132=1,BI$9&lt;=$B$9),LOOKUP(BI$9,$A$12:$A$111,$B$12:$B$111),IF(AND($I132=-1,BJ$9=$Q131),"",IF($I132=-1,BJ131,IF(AND($I132=1,BH$9=$Q131),$K132,IF($I132=1,BI131,""))))))))</f>
        <v/>
      </c>
      <c r="BJ132" t="str">
        <f ca="1">IF($E131="","",IF($G132="",BJ131,IF(AND($N132=1,BJ$9&gt;$B$9),"",IF(AND($N132=1,BJ$9&lt;=$B$9),LOOKUP(BJ$9,$A$12:$A$111,$B$12:$B$111),IF(AND($I132=-1,BK$9=$Q131),"",IF($I132=-1,BK131,IF(AND($I132=1,BI$9=$Q131),$K132,IF($I132=1,BJ131,""))))))))</f>
        <v/>
      </c>
      <c r="BK132" t="str">
        <f ca="1">IF($E131="","",IF($G132="",BK131,IF(AND($N132=1,BK$9&gt;$B$9),"",IF(AND($N132=1,BK$9&lt;=$B$9),LOOKUP(BK$9,$A$12:$A$111,$B$12:$B$111),IF(AND($I132=-1,BL$9=$Q131),"",IF($I132=-1,BL131,IF(AND($I132=1,BJ$9=$Q131),$K132,IF($I132=1,BK131,""))))))))</f>
        <v/>
      </c>
      <c r="BL132" t="str">
        <f ca="1">IF($E131="","",IF($G132="",BL131,IF(AND($N132=1,BL$9&gt;$B$9),"",IF(AND($N132=1,BL$9&lt;=$B$9),LOOKUP(BL$9,$A$12:$A$111,$B$12:$B$111),IF(AND($I132=-1,BM$9=$Q131),"",IF($I132=-1,BM131,IF(AND($I132=1,BK$9=$Q131),$K132,IF($I132=1,BL131,""))))))))</f>
        <v/>
      </c>
      <c r="BM132" t="str">
        <f ca="1">IF($E131="","",IF($G132="",BM131,IF(AND($N132=1,BM$9&gt;$B$9),"",IF(AND($N132=1,BM$9&lt;=$B$9),LOOKUP(BM$9,$A$12:$A$111,$B$12:$B$111),IF(AND($I132=-1,BN$9=$Q131),"",IF($I132=-1,BN131,IF(AND($I132=1,BL$9=$Q131),$K132,IF($I132=1,BM131,""))))))))</f>
        <v/>
      </c>
      <c r="BN132" t="str">
        <f ca="1">IF($E131="","",IF($G132="",BN131,IF(AND($N132=1,BN$9&gt;$B$9),"",IF(AND($N132=1,BN$9&lt;=$B$9),LOOKUP(BN$9,$A$12:$A$111,$B$12:$B$111),IF(AND($I132=-1,BO$9=$Q131),"",IF($I132=-1,BO131,IF(AND($I132=1,BM$9=$Q131),$K132,IF($I132=1,BN131,""))))))))</f>
        <v/>
      </c>
      <c r="BO132">
        <f ca="1">IF($E131="","",IF($G132="",BO131,IF(AND($N132=1,BO$9&gt;$B$9),"",IF(AND($N132=1,BO$9&lt;=$B$9),LOOKUP(BO$9,$A$12:$A$111,$B$12:$B$111),IF(AND($I132=-1,BP$9=$Q131),"",IF($I132=-1,BP131,IF(AND($I132=1,BN$9=$Q131),$K132,IF($I132=1,BO131,""))))))))</f>
        <v>0</v>
      </c>
    </row>
    <row r="133" spans="4:67" x14ac:dyDescent="0.25">
      <c r="D133" s="4">
        <v>123</v>
      </c>
      <c r="E133" s="1">
        <f t="shared" ca="1" si="7"/>
        <v>16</v>
      </c>
      <c r="G133" t="str">
        <f ca="1">IF(E132="","",IF($B$3=Refs!$B$17,RevLab!F133,IF(AND(B$3="Last",H132="Zero"),G132,IF(B$3="Last",H132,IF(B$3="2nd last","",IF(AND(B$3="Opposite",H132="Zero"),G132,IF(AND(B$3="Opposite",H132="Red"),"Black",IF(AND(B$3="Opposite",H132="Black"),"Red",IF(AND(B$3="Opposite",H132="Odd"),"Even",IF(AND(B$3="Opposite",H132="Even"),"Odd",IF(AND(B$3="Opposite",H132="High"),"Low",IF(AND(B$3="Opposite",H132="Low"),"High",IF(COUNTIF(Refs!$E$5:$I$6,B$3)=1,RevLab!B$3,"")))))))))))))</f>
        <v>Low</v>
      </c>
      <c r="H133" t="str">
        <f ca="1">IF(E133="","",IF(B$2="Red/Black",LOOKUP(E133,Refs!D:D,Refs!F:F),IF(B$2="High/Low",LOOKUP(E133,Refs!D:D,Refs!H:H),IF(B$2="Odd/Even",LOOKUP(E133,Refs!D:D,Refs!J:J),""))))</f>
        <v>Low</v>
      </c>
      <c r="I133">
        <f t="shared" ca="1" si="8"/>
        <v>1</v>
      </c>
      <c r="J133">
        <f ca="1">IF(E132="","",IF(G133="","",IF(AND(Q132&gt;1,O132+P132&gt;=$B$4),$B$4,IF(Q132=1,O132,O132+P132))))</f>
        <v>5</v>
      </c>
      <c r="K133">
        <f t="shared" ca="1" si="9"/>
        <v>5</v>
      </c>
      <c r="L133">
        <f t="shared" ca="1" si="10"/>
        <v>-166</v>
      </c>
      <c r="M133">
        <f t="shared" ca="1" si="11"/>
        <v>14</v>
      </c>
      <c r="N133">
        <f ca="1">IF(E132="","",IF(OR(AND($A$6="Yes",$M133&gt;$M132),AND($A$8="Yes",$O132+$P132&gt;=$B$4),AND($Q132&lt;=2,$I133=-1)),1,0))</f>
        <v>0</v>
      </c>
      <c r="O133">
        <f ca="1">IF(E133="","",R133)</f>
        <v>2</v>
      </c>
      <c r="P133">
        <f ca="1">IF(E133="","",MAX(R133:DM133))</f>
        <v>5</v>
      </c>
      <c r="Q133" s="2">
        <f ca="1">IF(E133="","",COUNTIF(R133:DM133,"&gt;0"))</f>
        <v>3</v>
      </c>
      <c r="R133" s="4">
        <f ca="1">IF(E132="","",IF($G133="",R132,IF($N133=1,LOOKUP(R$9,$A$12:$A$111,$B$12:$B$111),IF(AND($I133=-1,S$9=$Q132),"",IF($I133=-1,S132,IF($I133=1,R132))))))</f>
        <v>2</v>
      </c>
      <c r="S133">
        <f ca="1">IF($E132="","",IF($G133="",S132,IF(AND($N133=1,S$9&gt;$B$9),"",IF(AND($N133=1,S$9&lt;=$B$9),LOOKUP(S$9,$A$12:$A$111,$B$12:$B$111),IF(AND($I133=-1,T$9=$Q132),"",IF($I133=-1,T132,IF(AND($I133=1,R$9=$Q132),$K133,IF($I133=1,S132,""))))))))</f>
        <v>3</v>
      </c>
      <c r="T133">
        <f ca="1">IF($E132="","",IF($G133="",T132,IF(AND($N133=1,T$9&gt;$B$9),"",IF(AND($N133=1,T$9&lt;=$B$9),LOOKUP(T$9,$A$12:$A$111,$B$12:$B$111),IF(AND($I133=-1,U$9=$Q132),"",IF($I133=-1,U132,IF(AND($I133=1,S$9=$Q132),$K133,IF($I133=1,T132,""))))))))</f>
        <v>5</v>
      </c>
      <c r="U133" t="str">
        <f ca="1">IF($E132="","",IF($G133="",U132,IF(AND($N133=1,U$9&gt;$B$9),"",IF(AND($N133=1,U$9&lt;=$B$9),LOOKUP(U$9,$A$12:$A$111,$B$12:$B$111),IF(AND($I133=-1,V$9=$Q132),"",IF($I133=-1,V132,IF(AND($I133=1,T$9=$Q132),$K133,IF($I133=1,U132,""))))))))</f>
        <v/>
      </c>
      <c r="V133" t="str">
        <f ca="1">IF($E132="","",IF($G133="",V132,IF(AND($N133=1,V$9&gt;$B$9),"",IF(AND($N133=1,V$9&lt;=$B$9),LOOKUP(V$9,$A$12:$A$111,$B$12:$B$111),IF(AND($I133=-1,W$9=$Q132),"",IF($I133=-1,W132,IF(AND($I133=1,U$9=$Q132),$K133,IF($I133=1,V132,""))))))))</f>
        <v/>
      </c>
      <c r="W133" t="str">
        <f ca="1">IF($E132="","",IF($G133="",W132,IF(AND($N133=1,W$9&gt;$B$9),"",IF(AND($N133=1,W$9&lt;=$B$9),LOOKUP(W$9,$A$12:$A$111,$B$12:$B$111),IF(AND($I133=-1,X$9=$Q132),"",IF($I133=-1,X132,IF(AND($I133=1,V$9=$Q132),$K133,IF($I133=1,W132,""))))))))</f>
        <v/>
      </c>
      <c r="X133" t="str">
        <f ca="1">IF($E132="","",IF($G133="",X132,IF(AND($N133=1,X$9&gt;$B$9),"",IF(AND($N133=1,X$9&lt;=$B$9),LOOKUP(X$9,$A$12:$A$111,$B$12:$B$111),IF(AND($I133=-1,Y$9=$Q132),"",IF($I133=-1,Y132,IF(AND($I133=1,W$9=$Q132),$K133,IF($I133=1,X132,""))))))))</f>
        <v/>
      </c>
      <c r="Y133" t="str">
        <f ca="1">IF($E132="","",IF($G133="",Y132,IF(AND($N133=1,Y$9&gt;$B$9),"",IF(AND($N133=1,Y$9&lt;=$B$9),LOOKUP(Y$9,$A$12:$A$111,$B$12:$B$111),IF(AND($I133=-1,Z$9=$Q132),"",IF($I133=-1,Z132,IF(AND($I133=1,X$9=$Q132),$K133,IF($I133=1,Y132,""))))))))</f>
        <v/>
      </c>
      <c r="Z133" t="str">
        <f ca="1">IF($E132="","",IF($G133="",Z132,IF(AND($N133=1,Z$9&gt;$B$9),"",IF(AND($N133=1,Z$9&lt;=$B$9),LOOKUP(Z$9,$A$12:$A$111,$B$12:$B$111),IF(AND($I133=-1,AA$9=$Q132),"",IF($I133=-1,AA132,IF(AND($I133=1,Y$9=$Q132),$K133,IF($I133=1,Z132,""))))))))</f>
        <v/>
      </c>
      <c r="AA133" t="str">
        <f ca="1">IF($E132="","",IF($G133="",AA132,IF(AND($N133=1,AA$9&gt;$B$9),"",IF(AND($N133=1,AA$9&lt;=$B$9),LOOKUP(AA$9,$A$12:$A$111,$B$12:$B$111),IF(AND($I133=-1,AB$9=$Q132),"",IF($I133=-1,AB132,IF(AND($I133=1,Z$9=$Q132),$K133,IF($I133=1,AA132,""))))))))</f>
        <v/>
      </c>
      <c r="AB133" t="str">
        <f ca="1">IF($E132="","",IF($G133="",AB132,IF(AND($N133=1,AB$9&gt;$B$9),"",IF(AND($N133=1,AB$9&lt;=$B$9),LOOKUP(AB$9,$A$12:$A$111,$B$12:$B$111),IF(AND($I133=-1,AC$9=$Q132),"",IF($I133=-1,AC132,IF(AND($I133=1,AA$9=$Q132),$K133,IF($I133=1,AB132,""))))))))</f>
        <v/>
      </c>
      <c r="AC133" t="str">
        <f ca="1">IF($E132="","",IF($G133="",AC132,IF(AND($N133=1,AC$9&gt;$B$9),"",IF(AND($N133=1,AC$9&lt;=$B$9),LOOKUP(AC$9,$A$12:$A$111,$B$12:$B$111),IF(AND($I133=-1,AD$9=$Q132),"",IF($I133=-1,AD132,IF(AND($I133=1,AB$9=$Q132),$K133,IF($I133=1,AC132,""))))))))</f>
        <v/>
      </c>
      <c r="AD133" t="str">
        <f ca="1">IF($E132="","",IF($G133="",AD132,IF(AND($N133=1,AD$9&gt;$B$9),"",IF(AND($N133=1,AD$9&lt;=$B$9),LOOKUP(AD$9,$A$12:$A$111,$B$12:$B$111),IF(AND($I133=-1,AE$9=$Q132),"",IF($I133=-1,AE132,IF(AND($I133=1,AC$9=$Q132),$K133,IF($I133=1,AD132,""))))))))</f>
        <v/>
      </c>
      <c r="AE133" t="str">
        <f ca="1">IF($E132="","",IF($G133="",AE132,IF(AND($N133=1,AE$9&gt;$B$9),"",IF(AND($N133=1,AE$9&lt;=$B$9),LOOKUP(AE$9,$A$12:$A$111,$B$12:$B$111),IF(AND($I133=-1,AF$9=$Q132),"",IF($I133=-1,AF132,IF(AND($I133=1,AD$9=$Q132),$K133,IF($I133=1,AE132,""))))))))</f>
        <v/>
      </c>
      <c r="AF133" t="str">
        <f ca="1">IF($E132="","",IF($G133="",AF132,IF(AND($N133=1,AF$9&gt;$B$9),"",IF(AND($N133=1,AF$9&lt;=$B$9),LOOKUP(AF$9,$A$12:$A$111,$B$12:$B$111),IF(AND($I133=-1,AG$9=$Q132),"",IF($I133=-1,AG132,IF(AND($I133=1,AE$9=$Q132),$K133,IF($I133=1,AF132,""))))))))</f>
        <v/>
      </c>
      <c r="AG133" t="str">
        <f ca="1">IF($E132="","",IF($G133="",AG132,IF(AND($N133=1,AG$9&gt;$B$9),"",IF(AND($N133=1,AG$9&lt;=$B$9),LOOKUP(AG$9,$A$12:$A$111,$B$12:$B$111),IF(AND($I133=-1,AH$9=$Q132),"",IF($I133=-1,AH132,IF(AND($I133=1,AF$9=$Q132),$K133,IF($I133=1,AG132,""))))))))</f>
        <v/>
      </c>
      <c r="AH133" t="str">
        <f ca="1">IF($E132="","",IF($G133="",AH132,IF(AND($N133=1,AH$9&gt;$B$9),"",IF(AND($N133=1,AH$9&lt;=$B$9),LOOKUP(AH$9,$A$12:$A$111,$B$12:$B$111),IF(AND($I133=-1,AI$9=$Q132),"",IF($I133=-1,AI132,IF(AND($I133=1,AG$9=$Q132),$K133,IF($I133=1,AH132,""))))))))</f>
        <v/>
      </c>
      <c r="AI133" t="str">
        <f ca="1">IF($E132="","",IF($G133="",AI132,IF(AND($N133=1,AI$9&gt;$B$9),"",IF(AND($N133=1,AI$9&lt;=$B$9),LOOKUP(AI$9,$A$12:$A$111,$B$12:$B$111),IF(AND($I133=-1,AJ$9=$Q132),"",IF($I133=-1,AJ132,IF(AND($I133=1,AH$9=$Q132),$K133,IF($I133=1,AI132,""))))))))</f>
        <v/>
      </c>
      <c r="AJ133" t="str">
        <f ca="1">IF($E132="","",IF($G133="",AJ132,IF(AND($N133=1,AJ$9&gt;$B$9),"",IF(AND($N133=1,AJ$9&lt;=$B$9),LOOKUP(AJ$9,$A$12:$A$111,$B$12:$B$111),IF(AND($I133=-1,AK$9=$Q132),"",IF($I133=-1,AK132,IF(AND($I133=1,AI$9=$Q132),$K133,IF($I133=1,AJ132,""))))))))</f>
        <v/>
      </c>
      <c r="AK133" t="str">
        <f ca="1">IF($E132="","",IF($G133="",AK132,IF(AND($N133=1,AK$9&gt;$B$9),"",IF(AND($N133=1,AK$9&lt;=$B$9),LOOKUP(AK$9,$A$12:$A$111,$B$12:$B$111),IF(AND($I133=-1,AL$9=$Q132),"",IF($I133=-1,AL132,IF(AND($I133=1,AJ$9=$Q132),$K133,IF($I133=1,AK132,""))))))))</f>
        <v/>
      </c>
      <c r="AL133" t="str">
        <f ca="1">IF($E132="","",IF($G133="",AL132,IF(AND($N133=1,AL$9&gt;$B$9),"",IF(AND($N133=1,AL$9&lt;=$B$9),LOOKUP(AL$9,$A$12:$A$111,$B$12:$B$111),IF(AND($I133=-1,AM$9=$Q132),"",IF($I133=-1,AM132,IF(AND($I133=1,AK$9=$Q132),$K133,IF($I133=1,AL132,""))))))))</f>
        <v/>
      </c>
      <c r="AM133" t="str">
        <f ca="1">IF($E132="","",IF($G133="",AM132,IF(AND($N133=1,AM$9&gt;$B$9),"",IF(AND($N133=1,AM$9&lt;=$B$9),LOOKUP(AM$9,$A$12:$A$111,$B$12:$B$111),IF(AND($I133=-1,AN$9=$Q132),"",IF($I133=-1,AN132,IF(AND($I133=1,AL$9=$Q132),$K133,IF($I133=1,AM132,""))))))))</f>
        <v/>
      </c>
      <c r="AN133" t="str">
        <f ca="1">IF($E132="","",IF($G133="",AN132,IF(AND($N133=1,AN$9&gt;$B$9),"",IF(AND($N133=1,AN$9&lt;=$B$9),LOOKUP(AN$9,$A$12:$A$111,$B$12:$B$111),IF(AND($I133=-1,AO$9=$Q132),"",IF($I133=-1,AO132,IF(AND($I133=1,AM$9=$Q132),$K133,IF($I133=1,AN132,""))))))))</f>
        <v/>
      </c>
      <c r="AO133" t="str">
        <f ca="1">IF($E132="","",IF($G133="",AO132,IF(AND($N133=1,AO$9&gt;$B$9),"",IF(AND($N133=1,AO$9&lt;=$B$9),LOOKUP(AO$9,$A$12:$A$111,$B$12:$B$111),IF(AND($I133=-1,AP$9=$Q132),"",IF($I133=-1,AP132,IF(AND($I133=1,AN$9=$Q132),$K133,IF($I133=1,AO132,""))))))))</f>
        <v/>
      </c>
      <c r="AP133" t="str">
        <f ca="1">IF($E132="","",IF($G133="",AP132,IF(AND($N133=1,AP$9&gt;$B$9),"",IF(AND($N133=1,AP$9&lt;=$B$9),LOOKUP(AP$9,$A$12:$A$111,$B$12:$B$111),IF(AND($I133=-1,AQ$9=$Q132),"",IF($I133=-1,AQ132,IF(AND($I133=1,AO$9=$Q132),$K133,IF($I133=1,AP132,""))))))))</f>
        <v/>
      </c>
      <c r="AQ133" t="str">
        <f ca="1">IF($E132="","",IF($G133="",AQ132,IF(AND($N133=1,AQ$9&gt;$B$9),"",IF(AND($N133=1,AQ$9&lt;=$B$9),LOOKUP(AQ$9,$A$12:$A$111,$B$12:$B$111),IF(AND($I133=-1,AR$9=$Q132),"",IF($I133=-1,AR132,IF(AND($I133=1,AP$9=$Q132),$K133,IF($I133=1,AQ132,""))))))))</f>
        <v/>
      </c>
      <c r="AR133" t="str">
        <f ca="1">IF($E132="","",IF($G133="",AR132,IF(AND($N133=1,AR$9&gt;$B$9),"",IF(AND($N133=1,AR$9&lt;=$B$9),LOOKUP(AR$9,$A$12:$A$111,$B$12:$B$111),IF(AND($I133=-1,AS$9=$Q132),"",IF($I133=-1,AS132,IF(AND($I133=1,AQ$9=$Q132),$K133,IF($I133=1,AR132,""))))))))</f>
        <v/>
      </c>
      <c r="AS133" t="str">
        <f ca="1">IF($E132="","",IF($G133="",AS132,IF(AND($N133=1,AS$9&gt;$B$9),"",IF(AND($N133=1,AS$9&lt;=$B$9),LOOKUP(AS$9,$A$12:$A$111,$B$12:$B$111),IF(AND($I133=-1,AT$9=$Q132),"",IF($I133=-1,AT132,IF(AND($I133=1,AR$9=$Q132),$K133,IF($I133=1,AS132,""))))))))</f>
        <v/>
      </c>
      <c r="AT133" t="str">
        <f ca="1">IF($E132="","",IF($G133="",AT132,IF(AND($N133=1,AT$9&gt;$B$9),"",IF(AND($N133=1,AT$9&lt;=$B$9),LOOKUP(AT$9,$A$12:$A$111,$B$12:$B$111),IF(AND($I133=-1,AU$9=$Q132),"",IF($I133=-1,AU132,IF(AND($I133=1,AS$9=$Q132),$K133,IF($I133=1,AT132,""))))))))</f>
        <v/>
      </c>
      <c r="AU133" t="str">
        <f ca="1">IF($E132="","",IF($G133="",AU132,IF(AND($N133=1,AU$9&gt;$B$9),"",IF(AND($N133=1,AU$9&lt;=$B$9),LOOKUP(AU$9,$A$12:$A$111,$B$12:$B$111),IF(AND($I133=-1,AV$9=$Q132),"",IF($I133=-1,AV132,IF(AND($I133=1,AT$9=$Q132),$K133,IF($I133=1,AU132,""))))))))</f>
        <v/>
      </c>
      <c r="AV133" t="str">
        <f ca="1">IF($E132="","",IF($G133="",AV132,IF(AND($N133=1,AV$9&gt;$B$9),"",IF(AND($N133=1,AV$9&lt;=$B$9),LOOKUP(AV$9,$A$12:$A$111,$B$12:$B$111),IF(AND($I133=-1,AW$9=$Q132),"",IF($I133=-1,AW132,IF(AND($I133=1,AU$9=$Q132),$K133,IF($I133=1,AV132,""))))))))</f>
        <v/>
      </c>
      <c r="AW133" t="str">
        <f ca="1">IF($E132="","",IF($G133="",AW132,IF(AND($N133=1,AW$9&gt;$B$9),"",IF(AND($N133=1,AW$9&lt;=$B$9),LOOKUP(AW$9,$A$12:$A$111,$B$12:$B$111),IF(AND($I133=-1,AX$9=$Q132),"",IF($I133=-1,AX132,IF(AND($I133=1,AV$9=$Q132),$K133,IF($I133=1,AW132,""))))))))</f>
        <v/>
      </c>
      <c r="AX133" t="str">
        <f ca="1">IF($E132="","",IF($G133="",AX132,IF(AND($N133=1,AX$9&gt;$B$9),"",IF(AND($N133=1,AX$9&lt;=$B$9),LOOKUP(AX$9,$A$12:$A$111,$B$12:$B$111),IF(AND($I133=-1,AY$9=$Q132),"",IF($I133=-1,AY132,IF(AND($I133=1,AW$9=$Q132),$K133,IF($I133=1,AX132,""))))))))</f>
        <v/>
      </c>
      <c r="AY133" t="str">
        <f ca="1">IF($E132="","",IF($G133="",AY132,IF(AND($N133=1,AY$9&gt;$B$9),"",IF(AND($N133=1,AY$9&lt;=$B$9),LOOKUP(AY$9,$A$12:$A$111,$B$12:$B$111),IF(AND($I133=-1,AZ$9=$Q132),"",IF($I133=-1,AZ132,IF(AND($I133=1,AX$9=$Q132),$K133,IF($I133=1,AY132,""))))))))</f>
        <v/>
      </c>
      <c r="AZ133" t="str">
        <f ca="1">IF($E132="","",IF($G133="",AZ132,IF(AND($N133=1,AZ$9&gt;$B$9),"",IF(AND($N133=1,AZ$9&lt;=$B$9),LOOKUP(AZ$9,$A$12:$A$111,$B$12:$B$111),IF(AND($I133=-1,BA$9=$Q132),"",IF($I133=-1,BA132,IF(AND($I133=1,AY$9=$Q132),$K133,IF($I133=1,AZ132,""))))))))</f>
        <v/>
      </c>
      <c r="BA133" t="str">
        <f ca="1">IF($E132="","",IF($G133="",BA132,IF(AND($N133=1,BA$9&gt;$B$9),"",IF(AND($N133=1,BA$9&lt;=$B$9),LOOKUP(BA$9,$A$12:$A$111,$B$12:$B$111),IF(AND($I133=-1,BB$9=$Q132),"",IF($I133=-1,BB132,IF(AND($I133=1,AZ$9=$Q132),$K133,IF($I133=1,BA132,""))))))))</f>
        <v/>
      </c>
      <c r="BB133" t="str">
        <f ca="1">IF($E132="","",IF($G133="",BB132,IF(AND($N133=1,BB$9&gt;$B$9),"",IF(AND($N133=1,BB$9&lt;=$B$9),LOOKUP(BB$9,$A$12:$A$111,$B$12:$B$111),IF(AND($I133=-1,BC$9=$Q132),"",IF($I133=-1,BC132,IF(AND($I133=1,BA$9=$Q132),$K133,IF($I133=1,BB132,""))))))))</f>
        <v/>
      </c>
      <c r="BC133" t="str">
        <f ca="1">IF($E132="","",IF($G133="",BC132,IF(AND($N133=1,BC$9&gt;$B$9),"",IF(AND($N133=1,BC$9&lt;=$B$9),LOOKUP(BC$9,$A$12:$A$111,$B$12:$B$111),IF(AND($I133=-1,BD$9=$Q132),"",IF($I133=-1,BD132,IF(AND($I133=1,BB$9=$Q132),$K133,IF($I133=1,BC132,""))))))))</f>
        <v/>
      </c>
      <c r="BD133" t="str">
        <f ca="1">IF($E132="","",IF($G133="",BD132,IF(AND($N133=1,BD$9&gt;$B$9),"",IF(AND($N133=1,BD$9&lt;=$B$9),LOOKUP(BD$9,$A$12:$A$111,$B$12:$B$111),IF(AND($I133=-1,BE$9=$Q132),"",IF($I133=-1,BE132,IF(AND($I133=1,BC$9=$Q132),$K133,IF($I133=1,BD132,""))))))))</f>
        <v/>
      </c>
      <c r="BE133" t="str">
        <f ca="1">IF($E132="","",IF($G133="",BE132,IF(AND($N133=1,BE$9&gt;$B$9),"",IF(AND($N133=1,BE$9&lt;=$B$9),LOOKUP(BE$9,$A$12:$A$111,$B$12:$B$111),IF(AND($I133=-1,BF$9=$Q132),"",IF($I133=-1,BF132,IF(AND($I133=1,BD$9=$Q132),$K133,IF($I133=1,BE132,""))))))))</f>
        <v/>
      </c>
      <c r="BF133" t="str">
        <f ca="1">IF($E132="","",IF($G133="",BF132,IF(AND($N133=1,BF$9&gt;$B$9),"",IF(AND($N133=1,BF$9&lt;=$B$9),LOOKUP(BF$9,$A$12:$A$111,$B$12:$B$111),IF(AND($I133=-1,BG$9=$Q132),"",IF($I133=-1,BG132,IF(AND($I133=1,BE$9=$Q132),$K133,IF($I133=1,BF132,""))))))))</f>
        <v/>
      </c>
      <c r="BG133" t="str">
        <f ca="1">IF($E132="","",IF($G133="",BG132,IF(AND($N133=1,BG$9&gt;$B$9),"",IF(AND($N133=1,BG$9&lt;=$B$9),LOOKUP(BG$9,$A$12:$A$111,$B$12:$B$111),IF(AND($I133=-1,BH$9=$Q132),"",IF($I133=-1,BH132,IF(AND($I133=1,BF$9=$Q132),$K133,IF($I133=1,BG132,""))))))))</f>
        <v/>
      </c>
      <c r="BH133" t="str">
        <f ca="1">IF($E132="","",IF($G133="",BH132,IF(AND($N133=1,BH$9&gt;$B$9),"",IF(AND($N133=1,BH$9&lt;=$B$9),LOOKUP(BH$9,$A$12:$A$111,$B$12:$B$111),IF(AND($I133=-1,BI$9=$Q132),"",IF($I133=-1,BI132,IF(AND($I133=1,BG$9=$Q132),$K133,IF($I133=1,BH132,""))))))))</f>
        <v/>
      </c>
      <c r="BI133" t="str">
        <f ca="1">IF($E132="","",IF($G133="",BI132,IF(AND($N133=1,BI$9&gt;$B$9),"",IF(AND($N133=1,BI$9&lt;=$B$9),LOOKUP(BI$9,$A$12:$A$111,$B$12:$B$111),IF(AND($I133=-1,BJ$9=$Q132),"",IF($I133=-1,BJ132,IF(AND($I133=1,BH$9=$Q132),$K133,IF($I133=1,BI132,""))))))))</f>
        <v/>
      </c>
      <c r="BJ133" t="str">
        <f ca="1">IF($E132="","",IF($G133="",BJ132,IF(AND($N133=1,BJ$9&gt;$B$9),"",IF(AND($N133=1,BJ$9&lt;=$B$9),LOOKUP(BJ$9,$A$12:$A$111,$B$12:$B$111),IF(AND($I133=-1,BK$9=$Q132),"",IF($I133=-1,BK132,IF(AND($I133=1,BI$9=$Q132),$K133,IF($I133=1,BJ132,""))))))))</f>
        <v/>
      </c>
      <c r="BK133" t="str">
        <f ca="1">IF($E132="","",IF($G133="",BK132,IF(AND($N133=1,BK$9&gt;$B$9),"",IF(AND($N133=1,BK$9&lt;=$B$9),LOOKUP(BK$9,$A$12:$A$111,$B$12:$B$111),IF(AND($I133=-1,BL$9=$Q132),"",IF($I133=-1,BL132,IF(AND($I133=1,BJ$9=$Q132),$K133,IF($I133=1,BK132,""))))))))</f>
        <v/>
      </c>
      <c r="BL133" t="str">
        <f ca="1">IF($E132="","",IF($G133="",BL132,IF(AND($N133=1,BL$9&gt;$B$9),"",IF(AND($N133=1,BL$9&lt;=$B$9),LOOKUP(BL$9,$A$12:$A$111,$B$12:$B$111),IF(AND($I133=-1,BM$9=$Q132),"",IF($I133=-1,BM132,IF(AND($I133=1,BK$9=$Q132),$K133,IF($I133=1,BL132,""))))))))</f>
        <v/>
      </c>
      <c r="BM133" t="str">
        <f ca="1">IF($E132="","",IF($G133="",BM132,IF(AND($N133=1,BM$9&gt;$B$9),"",IF(AND($N133=1,BM$9&lt;=$B$9),LOOKUP(BM$9,$A$12:$A$111,$B$12:$B$111),IF(AND($I133=-1,BN$9=$Q132),"",IF($I133=-1,BN132,IF(AND($I133=1,BL$9=$Q132),$K133,IF($I133=1,BM132,""))))))))</f>
        <v/>
      </c>
      <c r="BN133" t="str">
        <f ca="1">IF($E132="","",IF($G133="",BN132,IF(AND($N133=1,BN$9&gt;$B$9),"",IF(AND($N133=1,BN$9&lt;=$B$9),LOOKUP(BN$9,$A$12:$A$111,$B$12:$B$111),IF(AND($I133=-1,BO$9=$Q132),"",IF($I133=-1,BO132,IF(AND($I133=1,BM$9=$Q132),$K133,IF($I133=1,BN132,""))))))))</f>
        <v/>
      </c>
      <c r="BO133">
        <f ca="1">IF($E132="","",IF($G133="",BO132,IF(AND($N133=1,BO$9&gt;$B$9),"",IF(AND($N133=1,BO$9&lt;=$B$9),LOOKUP(BO$9,$A$12:$A$111,$B$12:$B$111),IF(AND($I133=-1,BP$9=$Q132),"",IF($I133=-1,BP132,IF(AND($I133=1,BN$9=$Q132),$K133,IF($I133=1,BO132,""))))))))</f>
        <v>0</v>
      </c>
    </row>
    <row r="134" spans="4:67" x14ac:dyDescent="0.25">
      <c r="D134" s="4">
        <v>124</v>
      </c>
      <c r="E134" s="1">
        <f t="shared" ca="1" si="7"/>
        <v>34</v>
      </c>
      <c r="G134" t="str">
        <f ca="1">IF(E133="","",IF($B$3=Refs!$B$17,RevLab!F134,IF(AND(B$3="Last",H133="Zero"),G133,IF(B$3="Last",H133,IF(B$3="2nd last","",IF(AND(B$3="Opposite",H133="Zero"),G133,IF(AND(B$3="Opposite",H133="Red"),"Black",IF(AND(B$3="Opposite",H133="Black"),"Red",IF(AND(B$3="Opposite",H133="Odd"),"Even",IF(AND(B$3="Opposite",H133="Even"),"Odd",IF(AND(B$3="Opposite",H133="High"),"Low",IF(AND(B$3="Opposite",H133="Low"),"High",IF(COUNTIF(Refs!$E$5:$I$6,B$3)=1,RevLab!B$3,"")))))))))))))</f>
        <v>Low</v>
      </c>
      <c r="H134" t="str">
        <f ca="1">IF(E134="","",IF(B$2="Red/Black",LOOKUP(E134,Refs!D:D,Refs!F:F),IF(B$2="High/Low",LOOKUP(E134,Refs!D:D,Refs!H:H),IF(B$2="Odd/Even",LOOKUP(E134,Refs!D:D,Refs!J:J),""))))</f>
        <v>High</v>
      </c>
      <c r="I134">
        <f t="shared" ca="1" si="8"/>
        <v>-1</v>
      </c>
      <c r="J134">
        <f ca="1">IF(E133="","",IF(G134="","",IF(AND(Q133&gt;1,O133+P133&gt;=$B$4),$B$4,IF(Q133=1,O133,O133+P133))))</f>
        <v>7</v>
      </c>
      <c r="K134">
        <f t="shared" ca="1" si="9"/>
        <v>-7</v>
      </c>
      <c r="L134">
        <f t="shared" ca="1" si="10"/>
        <v>-173</v>
      </c>
      <c r="M134">
        <f t="shared" ca="1" si="11"/>
        <v>14</v>
      </c>
      <c r="N134">
        <f ca="1">IF(E133="","",IF(OR(AND($A$6="Yes",$M134&gt;$M133),AND($A$8="Yes",$O133+$P133&gt;=$B$4),AND($Q133&lt;=2,$I134=-1)),1,0))</f>
        <v>0</v>
      </c>
      <c r="O134">
        <f ca="1">IF(E134="","",R134)</f>
        <v>3</v>
      </c>
      <c r="P134">
        <f ca="1">IF(E134="","",MAX(R134:DM134))</f>
        <v>3</v>
      </c>
      <c r="Q134" s="2">
        <f ca="1">IF(E134="","",COUNTIF(R134:DM134,"&gt;0"))</f>
        <v>1</v>
      </c>
      <c r="R134" s="4">
        <f ca="1">IF(E133="","",IF($G134="",R133,IF($N134=1,LOOKUP(R$9,$A$12:$A$111,$B$12:$B$111),IF(AND($I134=-1,S$9=$Q133),"",IF($I134=-1,S133,IF($I134=1,R133))))))</f>
        <v>3</v>
      </c>
      <c r="S134" t="str">
        <f ca="1">IF($E133="","",IF($G134="",S133,IF(AND($N134=1,S$9&gt;$B$9),"",IF(AND($N134=1,S$9&lt;=$B$9),LOOKUP(S$9,$A$12:$A$111,$B$12:$B$111),IF(AND($I134=-1,T$9=$Q133),"",IF($I134=-1,T133,IF(AND($I134=1,R$9=$Q133),$K134,IF($I134=1,S133,""))))))))</f>
        <v/>
      </c>
      <c r="T134" t="str">
        <f ca="1">IF($E133="","",IF($G134="",T133,IF(AND($N134=1,T$9&gt;$B$9),"",IF(AND($N134=1,T$9&lt;=$B$9),LOOKUP(T$9,$A$12:$A$111,$B$12:$B$111),IF(AND($I134=-1,U$9=$Q133),"",IF($I134=-1,U133,IF(AND($I134=1,S$9=$Q133),$K134,IF($I134=1,T133,""))))))))</f>
        <v/>
      </c>
      <c r="U134" t="str">
        <f ca="1">IF($E133="","",IF($G134="",U133,IF(AND($N134=1,U$9&gt;$B$9),"",IF(AND($N134=1,U$9&lt;=$B$9),LOOKUP(U$9,$A$12:$A$111,$B$12:$B$111),IF(AND($I134=-1,V$9=$Q133),"",IF($I134=-1,V133,IF(AND($I134=1,T$9=$Q133),$K134,IF($I134=1,U133,""))))))))</f>
        <v/>
      </c>
      <c r="V134" t="str">
        <f ca="1">IF($E133="","",IF($G134="",V133,IF(AND($N134=1,V$9&gt;$B$9),"",IF(AND($N134=1,V$9&lt;=$B$9),LOOKUP(V$9,$A$12:$A$111,$B$12:$B$111),IF(AND($I134=-1,W$9=$Q133),"",IF($I134=-1,W133,IF(AND($I134=1,U$9=$Q133),$K134,IF($I134=1,V133,""))))))))</f>
        <v/>
      </c>
      <c r="W134" t="str">
        <f ca="1">IF($E133="","",IF($G134="",W133,IF(AND($N134=1,W$9&gt;$B$9),"",IF(AND($N134=1,W$9&lt;=$B$9),LOOKUP(W$9,$A$12:$A$111,$B$12:$B$111),IF(AND($I134=-1,X$9=$Q133),"",IF($I134=-1,X133,IF(AND($I134=1,V$9=$Q133),$K134,IF($I134=1,W133,""))))))))</f>
        <v/>
      </c>
      <c r="X134" t="str">
        <f ca="1">IF($E133="","",IF($G134="",X133,IF(AND($N134=1,X$9&gt;$B$9),"",IF(AND($N134=1,X$9&lt;=$B$9),LOOKUP(X$9,$A$12:$A$111,$B$12:$B$111),IF(AND($I134=-1,Y$9=$Q133),"",IF($I134=-1,Y133,IF(AND($I134=1,W$9=$Q133),$K134,IF($I134=1,X133,""))))))))</f>
        <v/>
      </c>
      <c r="Y134" t="str">
        <f ca="1">IF($E133="","",IF($G134="",Y133,IF(AND($N134=1,Y$9&gt;$B$9),"",IF(AND($N134=1,Y$9&lt;=$B$9),LOOKUP(Y$9,$A$12:$A$111,$B$12:$B$111),IF(AND($I134=-1,Z$9=$Q133),"",IF($I134=-1,Z133,IF(AND($I134=1,X$9=$Q133),$K134,IF($I134=1,Y133,""))))))))</f>
        <v/>
      </c>
      <c r="Z134" t="str">
        <f ca="1">IF($E133="","",IF($G134="",Z133,IF(AND($N134=1,Z$9&gt;$B$9),"",IF(AND($N134=1,Z$9&lt;=$B$9),LOOKUP(Z$9,$A$12:$A$111,$B$12:$B$111),IF(AND($I134=-1,AA$9=$Q133),"",IF($I134=-1,AA133,IF(AND($I134=1,Y$9=$Q133),$K134,IF($I134=1,Z133,""))))))))</f>
        <v/>
      </c>
      <c r="AA134" t="str">
        <f ca="1">IF($E133="","",IF($G134="",AA133,IF(AND($N134=1,AA$9&gt;$B$9),"",IF(AND($N134=1,AA$9&lt;=$B$9),LOOKUP(AA$9,$A$12:$A$111,$B$12:$B$111),IF(AND($I134=-1,AB$9=$Q133),"",IF($I134=-1,AB133,IF(AND($I134=1,Z$9=$Q133),$K134,IF($I134=1,AA133,""))))))))</f>
        <v/>
      </c>
      <c r="AB134" t="str">
        <f ca="1">IF($E133="","",IF($G134="",AB133,IF(AND($N134=1,AB$9&gt;$B$9),"",IF(AND($N134=1,AB$9&lt;=$B$9),LOOKUP(AB$9,$A$12:$A$111,$B$12:$B$111),IF(AND($I134=-1,AC$9=$Q133),"",IF($I134=-1,AC133,IF(AND($I134=1,AA$9=$Q133),$K134,IF($I134=1,AB133,""))))))))</f>
        <v/>
      </c>
      <c r="AC134" t="str">
        <f ca="1">IF($E133="","",IF($G134="",AC133,IF(AND($N134=1,AC$9&gt;$B$9),"",IF(AND($N134=1,AC$9&lt;=$B$9),LOOKUP(AC$9,$A$12:$A$111,$B$12:$B$111),IF(AND($I134=-1,AD$9=$Q133),"",IF($I134=-1,AD133,IF(AND($I134=1,AB$9=$Q133),$K134,IF($I134=1,AC133,""))))))))</f>
        <v/>
      </c>
      <c r="AD134" t="str">
        <f ca="1">IF($E133="","",IF($G134="",AD133,IF(AND($N134=1,AD$9&gt;$B$9),"",IF(AND($N134=1,AD$9&lt;=$B$9),LOOKUP(AD$9,$A$12:$A$111,$B$12:$B$111),IF(AND($I134=-1,AE$9=$Q133),"",IF($I134=-1,AE133,IF(AND($I134=1,AC$9=$Q133),$K134,IF($I134=1,AD133,""))))))))</f>
        <v/>
      </c>
      <c r="AE134" t="str">
        <f ca="1">IF($E133="","",IF($G134="",AE133,IF(AND($N134=1,AE$9&gt;$B$9),"",IF(AND($N134=1,AE$9&lt;=$B$9),LOOKUP(AE$9,$A$12:$A$111,$B$12:$B$111),IF(AND($I134=-1,AF$9=$Q133),"",IF($I134=-1,AF133,IF(AND($I134=1,AD$9=$Q133),$K134,IF($I134=1,AE133,""))))))))</f>
        <v/>
      </c>
      <c r="AF134" t="str">
        <f ca="1">IF($E133="","",IF($G134="",AF133,IF(AND($N134=1,AF$9&gt;$B$9),"",IF(AND($N134=1,AF$9&lt;=$B$9),LOOKUP(AF$9,$A$12:$A$111,$B$12:$B$111),IF(AND($I134=-1,AG$9=$Q133),"",IF($I134=-1,AG133,IF(AND($I134=1,AE$9=$Q133),$K134,IF($I134=1,AF133,""))))))))</f>
        <v/>
      </c>
      <c r="AG134" t="str">
        <f ca="1">IF($E133="","",IF($G134="",AG133,IF(AND($N134=1,AG$9&gt;$B$9),"",IF(AND($N134=1,AG$9&lt;=$B$9),LOOKUP(AG$9,$A$12:$A$111,$B$12:$B$111),IF(AND($I134=-1,AH$9=$Q133),"",IF($I134=-1,AH133,IF(AND($I134=1,AF$9=$Q133),$K134,IF($I134=1,AG133,""))))))))</f>
        <v/>
      </c>
      <c r="AH134" t="str">
        <f ca="1">IF($E133="","",IF($G134="",AH133,IF(AND($N134=1,AH$9&gt;$B$9),"",IF(AND($N134=1,AH$9&lt;=$B$9),LOOKUP(AH$9,$A$12:$A$111,$B$12:$B$111),IF(AND($I134=-1,AI$9=$Q133),"",IF($I134=-1,AI133,IF(AND($I134=1,AG$9=$Q133),$K134,IF($I134=1,AH133,""))))))))</f>
        <v/>
      </c>
      <c r="AI134" t="str">
        <f ca="1">IF($E133="","",IF($G134="",AI133,IF(AND($N134=1,AI$9&gt;$B$9),"",IF(AND($N134=1,AI$9&lt;=$B$9),LOOKUP(AI$9,$A$12:$A$111,$B$12:$B$111),IF(AND($I134=-1,AJ$9=$Q133),"",IF($I134=-1,AJ133,IF(AND($I134=1,AH$9=$Q133),$K134,IF($I134=1,AI133,""))))))))</f>
        <v/>
      </c>
      <c r="AJ134" t="str">
        <f ca="1">IF($E133="","",IF($G134="",AJ133,IF(AND($N134=1,AJ$9&gt;$B$9),"",IF(AND($N134=1,AJ$9&lt;=$B$9),LOOKUP(AJ$9,$A$12:$A$111,$B$12:$B$111),IF(AND($I134=-1,AK$9=$Q133),"",IF($I134=-1,AK133,IF(AND($I134=1,AI$9=$Q133),$K134,IF($I134=1,AJ133,""))))))))</f>
        <v/>
      </c>
      <c r="AK134" t="str">
        <f ca="1">IF($E133="","",IF($G134="",AK133,IF(AND($N134=1,AK$9&gt;$B$9),"",IF(AND($N134=1,AK$9&lt;=$B$9),LOOKUP(AK$9,$A$12:$A$111,$B$12:$B$111),IF(AND($I134=-1,AL$9=$Q133),"",IF($I134=-1,AL133,IF(AND($I134=1,AJ$9=$Q133),$K134,IF($I134=1,AK133,""))))))))</f>
        <v/>
      </c>
      <c r="AL134" t="str">
        <f ca="1">IF($E133="","",IF($G134="",AL133,IF(AND($N134=1,AL$9&gt;$B$9),"",IF(AND($N134=1,AL$9&lt;=$B$9),LOOKUP(AL$9,$A$12:$A$111,$B$12:$B$111),IF(AND($I134=-1,AM$9=$Q133),"",IF($I134=-1,AM133,IF(AND($I134=1,AK$9=$Q133),$K134,IF($I134=1,AL133,""))))))))</f>
        <v/>
      </c>
      <c r="AM134" t="str">
        <f ca="1">IF($E133="","",IF($G134="",AM133,IF(AND($N134=1,AM$9&gt;$B$9),"",IF(AND($N134=1,AM$9&lt;=$B$9),LOOKUP(AM$9,$A$12:$A$111,$B$12:$B$111),IF(AND($I134=-1,AN$9=$Q133),"",IF($I134=-1,AN133,IF(AND($I134=1,AL$9=$Q133),$K134,IF($I134=1,AM133,""))))))))</f>
        <v/>
      </c>
      <c r="AN134" t="str">
        <f ca="1">IF($E133="","",IF($G134="",AN133,IF(AND($N134=1,AN$9&gt;$B$9),"",IF(AND($N134=1,AN$9&lt;=$B$9),LOOKUP(AN$9,$A$12:$A$111,$B$12:$B$111),IF(AND($I134=-1,AO$9=$Q133),"",IF($I134=-1,AO133,IF(AND($I134=1,AM$9=$Q133),$K134,IF($I134=1,AN133,""))))))))</f>
        <v/>
      </c>
      <c r="AO134" t="str">
        <f ca="1">IF($E133="","",IF($G134="",AO133,IF(AND($N134=1,AO$9&gt;$B$9),"",IF(AND($N134=1,AO$9&lt;=$B$9),LOOKUP(AO$9,$A$12:$A$111,$B$12:$B$111),IF(AND($I134=-1,AP$9=$Q133),"",IF($I134=-1,AP133,IF(AND($I134=1,AN$9=$Q133),$K134,IF($I134=1,AO133,""))))))))</f>
        <v/>
      </c>
      <c r="AP134" t="str">
        <f ca="1">IF($E133="","",IF($G134="",AP133,IF(AND($N134=1,AP$9&gt;$B$9),"",IF(AND($N134=1,AP$9&lt;=$B$9),LOOKUP(AP$9,$A$12:$A$111,$B$12:$B$111),IF(AND($I134=-1,AQ$9=$Q133),"",IF($I134=-1,AQ133,IF(AND($I134=1,AO$9=$Q133),$K134,IF($I134=1,AP133,""))))))))</f>
        <v/>
      </c>
      <c r="AQ134" t="str">
        <f ca="1">IF($E133="","",IF($G134="",AQ133,IF(AND($N134=1,AQ$9&gt;$B$9),"",IF(AND($N134=1,AQ$9&lt;=$B$9),LOOKUP(AQ$9,$A$12:$A$111,$B$12:$B$111),IF(AND($I134=-1,AR$9=$Q133),"",IF($I134=-1,AR133,IF(AND($I134=1,AP$9=$Q133),$K134,IF($I134=1,AQ133,""))))))))</f>
        <v/>
      </c>
      <c r="AR134" t="str">
        <f ca="1">IF($E133="","",IF($G134="",AR133,IF(AND($N134=1,AR$9&gt;$B$9),"",IF(AND($N134=1,AR$9&lt;=$B$9),LOOKUP(AR$9,$A$12:$A$111,$B$12:$B$111),IF(AND($I134=-1,AS$9=$Q133),"",IF($I134=-1,AS133,IF(AND($I134=1,AQ$9=$Q133),$K134,IF($I134=1,AR133,""))))))))</f>
        <v/>
      </c>
      <c r="AS134" t="str">
        <f ca="1">IF($E133="","",IF($G134="",AS133,IF(AND($N134=1,AS$9&gt;$B$9),"",IF(AND($N134=1,AS$9&lt;=$B$9),LOOKUP(AS$9,$A$12:$A$111,$B$12:$B$111),IF(AND($I134=-1,AT$9=$Q133),"",IF($I134=-1,AT133,IF(AND($I134=1,AR$9=$Q133),$K134,IF($I134=1,AS133,""))))))))</f>
        <v/>
      </c>
      <c r="AT134" t="str">
        <f ca="1">IF($E133="","",IF($G134="",AT133,IF(AND($N134=1,AT$9&gt;$B$9),"",IF(AND($N134=1,AT$9&lt;=$B$9),LOOKUP(AT$9,$A$12:$A$111,$B$12:$B$111),IF(AND($I134=-1,AU$9=$Q133),"",IF($I134=-1,AU133,IF(AND($I134=1,AS$9=$Q133),$K134,IF($I134=1,AT133,""))))))))</f>
        <v/>
      </c>
      <c r="AU134" t="str">
        <f ca="1">IF($E133="","",IF($G134="",AU133,IF(AND($N134=1,AU$9&gt;$B$9),"",IF(AND($N134=1,AU$9&lt;=$B$9),LOOKUP(AU$9,$A$12:$A$111,$B$12:$B$111),IF(AND($I134=-1,AV$9=$Q133),"",IF($I134=-1,AV133,IF(AND($I134=1,AT$9=$Q133),$K134,IF($I134=1,AU133,""))))))))</f>
        <v/>
      </c>
      <c r="AV134" t="str">
        <f ca="1">IF($E133="","",IF($G134="",AV133,IF(AND($N134=1,AV$9&gt;$B$9),"",IF(AND($N134=1,AV$9&lt;=$B$9),LOOKUP(AV$9,$A$12:$A$111,$B$12:$B$111),IF(AND($I134=-1,AW$9=$Q133),"",IF($I134=-1,AW133,IF(AND($I134=1,AU$9=$Q133),$K134,IF($I134=1,AV133,""))))))))</f>
        <v/>
      </c>
      <c r="AW134" t="str">
        <f ca="1">IF($E133="","",IF($G134="",AW133,IF(AND($N134=1,AW$9&gt;$B$9),"",IF(AND($N134=1,AW$9&lt;=$B$9),LOOKUP(AW$9,$A$12:$A$111,$B$12:$B$111),IF(AND($I134=-1,AX$9=$Q133),"",IF($I134=-1,AX133,IF(AND($I134=1,AV$9=$Q133),$K134,IF($I134=1,AW133,""))))))))</f>
        <v/>
      </c>
      <c r="AX134" t="str">
        <f ca="1">IF($E133="","",IF($G134="",AX133,IF(AND($N134=1,AX$9&gt;$B$9),"",IF(AND($N134=1,AX$9&lt;=$B$9),LOOKUP(AX$9,$A$12:$A$111,$B$12:$B$111),IF(AND($I134=-1,AY$9=$Q133),"",IF($I134=-1,AY133,IF(AND($I134=1,AW$9=$Q133),$K134,IF($I134=1,AX133,""))))))))</f>
        <v/>
      </c>
      <c r="AY134" t="str">
        <f ca="1">IF($E133="","",IF($G134="",AY133,IF(AND($N134=1,AY$9&gt;$B$9),"",IF(AND($N134=1,AY$9&lt;=$B$9),LOOKUP(AY$9,$A$12:$A$111,$B$12:$B$111),IF(AND($I134=-1,AZ$9=$Q133),"",IF($I134=-1,AZ133,IF(AND($I134=1,AX$9=$Q133),$K134,IF($I134=1,AY133,""))))))))</f>
        <v/>
      </c>
      <c r="AZ134" t="str">
        <f ca="1">IF($E133="","",IF($G134="",AZ133,IF(AND($N134=1,AZ$9&gt;$B$9),"",IF(AND($N134=1,AZ$9&lt;=$B$9),LOOKUP(AZ$9,$A$12:$A$111,$B$12:$B$111),IF(AND($I134=-1,BA$9=$Q133),"",IF($I134=-1,BA133,IF(AND($I134=1,AY$9=$Q133),$K134,IF($I134=1,AZ133,""))))))))</f>
        <v/>
      </c>
      <c r="BA134" t="str">
        <f ca="1">IF($E133="","",IF($G134="",BA133,IF(AND($N134=1,BA$9&gt;$B$9),"",IF(AND($N134=1,BA$9&lt;=$B$9),LOOKUP(BA$9,$A$12:$A$111,$B$12:$B$111),IF(AND($I134=-1,BB$9=$Q133),"",IF($I134=-1,BB133,IF(AND($I134=1,AZ$9=$Q133),$K134,IF($I134=1,BA133,""))))))))</f>
        <v/>
      </c>
      <c r="BB134" t="str">
        <f ca="1">IF($E133="","",IF($G134="",BB133,IF(AND($N134=1,BB$9&gt;$B$9),"",IF(AND($N134=1,BB$9&lt;=$B$9),LOOKUP(BB$9,$A$12:$A$111,$B$12:$B$111),IF(AND($I134=-1,BC$9=$Q133),"",IF($I134=-1,BC133,IF(AND($I134=1,BA$9=$Q133),$K134,IF($I134=1,BB133,""))))))))</f>
        <v/>
      </c>
      <c r="BC134" t="str">
        <f ca="1">IF($E133="","",IF($G134="",BC133,IF(AND($N134=1,BC$9&gt;$B$9),"",IF(AND($N134=1,BC$9&lt;=$B$9),LOOKUP(BC$9,$A$12:$A$111,$B$12:$B$111),IF(AND($I134=-1,BD$9=$Q133),"",IF($I134=-1,BD133,IF(AND($I134=1,BB$9=$Q133),$K134,IF($I134=1,BC133,""))))))))</f>
        <v/>
      </c>
      <c r="BD134" t="str">
        <f ca="1">IF($E133="","",IF($G134="",BD133,IF(AND($N134=1,BD$9&gt;$B$9),"",IF(AND($N134=1,BD$9&lt;=$B$9),LOOKUP(BD$9,$A$12:$A$111,$B$12:$B$111),IF(AND($I134=-1,BE$9=$Q133),"",IF($I134=-1,BE133,IF(AND($I134=1,BC$9=$Q133),$K134,IF($I134=1,BD133,""))))))))</f>
        <v/>
      </c>
      <c r="BE134" t="str">
        <f ca="1">IF($E133="","",IF($G134="",BE133,IF(AND($N134=1,BE$9&gt;$B$9),"",IF(AND($N134=1,BE$9&lt;=$B$9),LOOKUP(BE$9,$A$12:$A$111,$B$12:$B$111),IF(AND($I134=-1,BF$9=$Q133),"",IF($I134=-1,BF133,IF(AND($I134=1,BD$9=$Q133),$K134,IF($I134=1,BE133,""))))))))</f>
        <v/>
      </c>
      <c r="BF134" t="str">
        <f ca="1">IF($E133="","",IF($G134="",BF133,IF(AND($N134=1,BF$9&gt;$B$9),"",IF(AND($N134=1,BF$9&lt;=$B$9),LOOKUP(BF$9,$A$12:$A$111,$B$12:$B$111),IF(AND($I134=-1,BG$9=$Q133),"",IF($I134=-1,BG133,IF(AND($I134=1,BE$9=$Q133),$K134,IF($I134=1,BF133,""))))))))</f>
        <v/>
      </c>
      <c r="BG134" t="str">
        <f ca="1">IF($E133="","",IF($G134="",BG133,IF(AND($N134=1,BG$9&gt;$B$9),"",IF(AND($N134=1,BG$9&lt;=$B$9),LOOKUP(BG$9,$A$12:$A$111,$B$12:$B$111),IF(AND($I134=-1,BH$9=$Q133),"",IF($I134=-1,BH133,IF(AND($I134=1,BF$9=$Q133),$K134,IF($I134=1,BG133,""))))))))</f>
        <v/>
      </c>
      <c r="BH134" t="str">
        <f ca="1">IF($E133="","",IF($G134="",BH133,IF(AND($N134=1,BH$9&gt;$B$9),"",IF(AND($N134=1,BH$9&lt;=$B$9),LOOKUP(BH$9,$A$12:$A$111,$B$12:$B$111),IF(AND($I134=-1,BI$9=$Q133),"",IF($I134=-1,BI133,IF(AND($I134=1,BG$9=$Q133),$K134,IF($I134=1,BH133,""))))))))</f>
        <v/>
      </c>
      <c r="BI134" t="str">
        <f ca="1">IF($E133="","",IF($G134="",BI133,IF(AND($N134=1,BI$9&gt;$B$9),"",IF(AND($N134=1,BI$9&lt;=$B$9),LOOKUP(BI$9,$A$12:$A$111,$B$12:$B$111),IF(AND($I134=-1,BJ$9=$Q133),"",IF($I134=-1,BJ133,IF(AND($I134=1,BH$9=$Q133),$K134,IF($I134=1,BI133,""))))))))</f>
        <v/>
      </c>
      <c r="BJ134" t="str">
        <f ca="1">IF($E133="","",IF($G134="",BJ133,IF(AND($N134=1,BJ$9&gt;$B$9),"",IF(AND($N134=1,BJ$9&lt;=$B$9),LOOKUP(BJ$9,$A$12:$A$111,$B$12:$B$111),IF(AND($I134=-1,BK$9=$Q133),"",IF($I134=-1,BK133,IF(AND($I134=1,BI$9=$Q133),$K134,IF($I134=1,BJ133,""))))))))</f>
        <v/>
      </c>
      <c r="BK134" t="str">
        <f ca="1">IF($E133="","",IF($G134="",BK133,IF(AND($N134=1,BK$9&gt;$B$9),"",IF(AND($N134=1,BK$9&lt;=$B$9),LOOKUP(BK$9,$A$12:$A$111,$B$12:$B$111),IF(AND($I134=-1,BL$9=$Q133),"",IF($I134=-1,BL133,IF(AND($I134=1,BJ$9=$Q133),$K134,IF($I134=1,BK133,""))))))))</f>
        <v/>
      </c>
      <c r="BL134" t="str">
        <f ca="1">IF($E133="","",IF($G134="",BL133,IF(AND($N134=1,BL$9&gt;$B$9),"",IF(AND($N134=1,BL$9&lt;=$B$9),LOOKUP(BL$9,$A$12:$A$111,$B$12:$B$111),IF(AND($I134=-1,BM$9=$Q133),"",IF($I134=-1,BM133,IF(AND($I134=1,BK$9=$Q133),$K134,IF($I134=1,BL133,""))))))))</f>
        <v/>
      </c>
      <c r="BM134" t="str">
        <f ca="1">IF($E133="","",IF($G134="",BM133,IF(AND($N134=1,BM$9&gt;$B$9),"",IF(AND($N134=1,BM$9&lt;=$B$9),LOOKUP(BM$9,$A$12:$A$111,$B$12:$B$111),IF(AND($I134=-1,BN$9=$Q133),"",IF($I134=-1,BN133,IF(AND($I134=1,BL$9=$Q133),$K134,IF($I134=1,BM133,""))))))))</f>
        <v/>
      </c>
      <c r="BN134">
        <f ca="1">IF($E133="","",IF($G134="",BN133,IF(AND($N134=1,BN$9&gt;$B$9),"",IF(AND($N134=1,BN$9&lt;=$B$9),LOOKUP(BN$9,$A$12:$A$111,$B$12:$B$111),IF(AND($I134=-1,BO$9=$Q133),"",IF($I134=-1,BO133,IF(AND($I134=1,BM$9=$Q133),$K134,IF($I134=1,BN133,""))))))))</f>
        <v>0</v>
      </c>
      <c r="BO134">
        <f ca="1">IF($E133="","",IF($G134="",BO133,IF(AND($N134=1,BO$9&gt;$B$9),"",IF(AND($N134=1,BO$9&lt;=$B$9),LOOKUP(BO$9,$A$12:$A$111,$B$12:$B$111),IF(AND($I134=-1,BP$9=$Q133),"",IF($I134=-1,BP133,IF(AND($I134=1,BN$9=$Q133),$K134,IF($I134=1,BO133,""))))))))</f>
        <v>0</v>
      </c>
    </row>
    <row r="135" spans="4:67" x14ac:dyDescent="0.25">
      <c r="D135" s="4">
        <v>125</v>
      </c>
      <c r="E135" s="1">
        <f t="shared" ca="1" si="7"/>
        <v>29</v>
      </c>
      <c r="G135" t="str">
        <f ca="1">IF(E134="","",IF($B$3=Refs!$B$17,RevLab!F135,IF(AND(B$3="Last",H134="Zero"),G134,IF(B$3="Last",H134,IF(B$3="2nd last","",IF(AND(B$3="Opposite",H134="Zero"),G134,IF(AND(B$3="Opposite",H134="Red"),"Black",IF(AND(B$3="Opposite",H134="Black"),"Red",IF(AND(B$3="Opposite",H134="Odd"),"Even",IF(AND(B$3="Opposite",H134="Even"),"Odd",IF(AND(B$3="Opposite",H134="High"),"Low",IF(AND(B$3="Opposite",H134="Low"),"High",IF(COUNTIF(Refs!$E$5:$I$6,B$3)=1,RevLab!B$3,"")))))))))))))</f>
        <v>Low</v>
      </c>
      <c r="H135" t="str">
        <f ca="1">IF(E135="","",IF(B$2="Red/Black",LOOKUP(E135,Refs!D:D,Refs!F:F),IF(B$2="High/Low",LOOKUP(E135,Refs!D:D,Refs!H:H),IF(B$2="Odd/Even",LOOKUP(E135,Refs!D:D,Refs!J:J),""))))</f>
        <v>High</v>
      </c>
      <c r="I135">
        <f t="shared" ca="1" si="8"/>
        <v>-1</v>
      </c>
      <c r="J135">
        <f ca="1">IF(E134="","",IF(G135="","",IF(AND(Q134&gt;1,O134+P134&gt;=$B$4),$B$4,IF(Q134=1,O134,O134+P134))))</f>
        <v>3</v>
      </c>
      <c r="K135">
        <f t="shared" ca="1" si="9"/>
        <v>-3</v>
      </c>
      <c r="L135">
        <f t="shared" ca="1" si="10"/>
        <v>-176</v>
      </c>
      <c r="M135">
        <f t="shared" ca="1" si="11"/>
        <v>14</v>
      </c>
      <c r="N135">
        <f ca="1">IF(E134="","",IF(OR(AND($A$6="Yes",$M135&gt;$M134),AND($A$8="Yes",$O134+$P134&gt;=$B$4),AND($Q134&lt;=2,$I135=-1)),1,0))</f>
        <v>1</v>
      </c>
      <c r="O135">
        <f ca="1">IF(E135="","",R135)</f>
        <v>1</v>
      </c>
      <c r="P135">
        <f ca="1">IF(E135="","",MAX(R135:DM135))</f>
        <v>4</v>
      </c>
      <c r="Q135" s="2">
        <f ca="1">IF(E135="","",COUNTIF(R135:DM135,"&gt;0"))</f>
        <v>4</v>
      </c>
      <c r="R135" s="4">
        <f ca="1">IF(E134="","",IF($G135="",R134,IF($N135=1,LOOKUP(R$9,$A$12:$A$111,$B$12:$B$111),IF(AND($I135=-1,S$9=$Q134),"",IF($I135=-1,S134,IF($I135=1,R134))))))</f>
        <v>1</v>
      </c>
      <c r="S135">
        <f ca="1">IF($E134="","",IF($G135="",S134,IF(AND($N135=1,S$9&gt;$B$9),"",IF(AND($N135=1,S$9&lt;=$B$9),LOOKUP(S$9,$A$12:$A$111,$B$12:$B$111),IF(AND($I135=-1,T$9=$Q134),"",IF($I135=-1,T134,IF(AND($I135=1,R$9=$Q134),$K135,IF($I135=1,S134,""))))))))</f>
        <v>2</v>
      </c>
      <c r="T135">
        <f ca="1">IF($E134="","",IF($G135="",T134,IF(AND($N135=1,T$9&gt;$B$9),"",IF(AND($N135=1,T$9&lt;=$B$9),LOOKUP(T$9,$A$12:$A$111,$B$12:$B$111),IF(AND($I135=-1,U$9=$Q134),"",IF($I135=-1,U134,IF(AND($I135=1,S$9=$Q134),$K135,IF($I135=1,T134,""))))))))</f>
        <v>3</v>
      </c>
      <c r="U135">
        <f ca="1">IF($E134="","",IF($G135="",U134,IF(AND($N135=1,U$9&gt;$B$9),"",IF(AND($N135=1,U$9&lt;=$B$9),LOOKUP(U$9,$A$12:$A$111,$B$12:$B$111),IF(AND($I135=-1,V$9=$Q134),"",IF($I135=-1,V134,IF(AND($I135=1,T$9=$Q134),$K135,IF($I135=1,U134,""))))))))</f>
        <v>4</v>
      </c>
      <c r="V135" t="str">
        <f ca="1">IF($E134="","",IF($G135="",V134,IF(AND($N135=1,V$9&gt;$B$9),"",IF(AND($N135=1,V$9&lt;=$B$9),LOOKUP(V$9,$A$12:$A$111,$B$12:$B$111),IF(AND($I135=-1,W$9=$Q134),"",IF($I135=-1,W134,IF(AND($I135=1,U$9=$Q134),$K135,IF($I135=1,V134,""))))))))</f>
        <v/>
      </c>
      <c r="W135" t="str">
        <f ca="1">IF($E134="","",IF($G135="",W134,IF(AND($N135=1,W$9&gt;$B$9),"",IF(AND($N135=1,W$9&lt;=$B$9),LOOKUP(W$9,$A$12:$A$111,$B$12:$B$111),IF(AND($I135=-1,X$9=$Q134),"",IF($I135=-1,X134,IF(AND($I135=1,V$9=$Q134),$K135,IF($I135=1,W134,""))))))))</f>
        <v/>
      </c>
      <c r="X135" t="str">
        <f ca="1">IF($E134="","",IF($G135="",X134,IF(AND($N135=1,X$9&gt;$B$9),"",IF(AND($N135=1,X$9&lt;=$B$9),LOOKUP(X$9,$A$12:$A$111,$B$12:$B$111),IF(AND($I135=-1,Y$9=$Q134),"",IF($I135=-1,Y134,IF(AND($I135=1,W$9=$Q134),$K135,IF($I135=1,X134,""))))))))</f>
        <v/>
      </c>
      <c r="Y135" t="str">
        <f ca="1">IF($E134="","",IF($G135="",Y134,IF(AND($N135=1,Y$9&gt;$B$9),"",IF(AND($N135=1,Y$9&lt;=$B$9),LOOKUP(Y$9,$A$12:$A$111,$B$12:$B$111),IF(AND($I135=-1,Z$9=$Q134),"",IF($I135=-1,Z134,IF(AND($I135=1,X$9=$Q134),$K135,IF($I135=1,Y134,""))))))))</f>
        <v/>
      </c>
      <c r="Z135" t="str">
        <f ca="1">IF($E134="","",IF($G135="",Z134,IF(AND($N135=1,Z$9&gt;$B$9),"",IF(AND($N135=1,Z$9&lt;=$B$9),LOOKUP(Z$9,$A$12:$A$111,$B$12:$B$111),IF(AND($I135=-1,AA$9=$Q134),"",IF($I135=-1,AA134,IF(AND($I135=1,Y$9=$Q134),$K135,IF($I135=1,Z134,""))))))))</f>
        <v/>
      </c>
      <c r="AA135" t="str">
        <f ca="1">IF($E134="","",IF($G135="",AA134,IF(AND($N135=1,AA$9&gt;$B$9),"",IF(AND($N135=1,AA$9&lt;=$B$9),LOOKUP(AA$9,$A$12:$A$111,$B$12:$B$111),IF(AND($I135=-1,AB$9=$Q134),"",IF($I135=-1,AB134,IF(AND($I135=1,Z$9=$Q134),$K135,IF($I135=1,AA134,""))))))))</f>
        <v/>
      </c>
      <c r="AB135" t="str">
        <f ca="1">IF($E134="","",IF($G135="",AB134,IF(AND($N135=1,AB$9&gt;$B$9),"",IF(AND($N135=1,AB$9&lt;=$B$9),LOOKUP(AB$9,$A$12:$A$111,$B$12:$B$111),IF(AND($I135=-1,AC$9=$Q134),"",IF($I135=-1,AC134,IF(AND($I135=1,AA$9=$Q134),$K135,IF($I135=1,AB134,""))))))))</f>
        <v/>
      </c>
      <c r="AC135" t="str">
        <f ca="1">IF($E134="","",IF($G135="",AC134,IF(AND($N135=1,AC$9&gt;$B$9),"",IF(AND($N135=1,AC$9&lt;=$B$9),LOOKUP(AC$9,$A$12:$A$111,$B$12:$B$111),IF(AND($I135=-1,AD$9=$Q134),"",IF($I135=-1,AD134,IF(AND($I135=1,AB$9=$Q134),$K135,IF($I135=1,AC134,""))))))))</f>
        <v/>
      </c>
      <c r="AD135" t="str">
        <f ca="1">IF($E134="","",IF($G135="",AD134,IF(AND($N135=1,AD$9&gt;$B$9),"",IF(AND($N135=1,AD$9&lt;=$B$9),LOOKUP(AD$9,$A$12:$A$111,$B$12:$B$111),IF(AND($I135=-1,AE$9=$Q134),"",IF($I135=-1,AE134,IF(AND($I135=1,AC$9=$Q134),$K135,IF($I135=1,AD134,""))))))))</f>
        <v/>
      </c>
      <c r="AE135" t="str">
        <f ca="1">IF($E134="","",IF($G135="",AE134,IF(AND($N135=1,AE$9&gt;$B$9),"",IF(AND($N135=1,AE$9&lt;=$B$9),LOOKUP(AE$9,$A$12:$A$111,$B$12:$B$111),IF(AND($I135=-1,AF$9=$Q134),"",IF($I135=-1,AF134,IF(AND($I135=1,AD$9=$Q134),$K135,IF($I135=1,AE134,""))))))))</f>
        <v/>
      </c>
      <c r="AF135" t="str">
        <f ca="1">IF($E134="","",IF($G135="",AF134,IF(AND($N135=1,AF$9&gt;$B$9),"",IF(AND($N135=1,AF$9&lt;=$B$9),LOOKUP(AF$9,$A$12:$A$111,$B$12:$B$111),IF(AND($I135=-1,AG$9=$Q134),"",IF($I135=-1,AG134,IF(AND($I135=1,AE$9=$Q134),$K135,IF($I135=1,AF134,""))))))))</f>
        <v/>
      </c>
      <c r="AG135" t="str">
        <f ca="1">IF($E134="","",IF($G135="",AG134,IF(AND($N135=1,AG$9&gt;$B$9),"",IF(AND($N135=1,AG$9&lt;=$B$9),LOOKUP(AG$9,$A$12:$A$111,$B$12:$B$111),IF(AND($I135=-1,AH$9=$Q134),"",IF($I135=-1,AH134,IF(AND($I135=1,AF$9=$Q134),$K135,IF($I135=1,AG134,""))))))))</f>
        <v/>
      </c>
      <c r="AH135" t="str">
        <f ca="1">IF($E134="","",IF($G135="",AH134,IF(AND($N135=1,AH$9&gt;$B$9),"",IF(AND($N135=1,AH$9&lt;=$B$9),LOOKUP(AH$9,$A$12:$A$111,$B$12:$B$111),IF(AND($I135=-1,AI$9=$Q134),"",IF($I135=-1,AI134,IF(AND($I135=1,AG$9=$Q134),$K135,IF($I135=1,AH134,""))))))))</f>
        <v/>
      </c>
      <c r="AI135" t="str">
        <f ca="1">IF($E134="","",IF($G135="",AI134,IF(AND($N135=1,AI$9&gt;$B$9),"",IF(AND($N135=1,AI$9&lt;=$B$9),LOOKUP(AI$9,$A$12:$A$111,$B$12:$B$111),IF(AND($I135=-1,AJ$9=$Q134),"",IF($I135=-1,AJ134,IF(AND($I135=1,AH$9=$Q134),$K135,IF($I135=1,AI134,""))))))))</f>
        <v/>
      </c>
      <c r="AJ135" t="str">
        <f ca="1">IF($E134="","",IF($G135="",AJ134,IF(AND($N135=1,AJ$9&gt;$B$9),"",IF(AND($N135=1,AJ$9&lt;=$B$9),LOOKUP(AJ$9,$A$12:$A$111,$B$12:$B$111),IF(AND($I135=-1,AK$9=$Q134),"",IF($I135=-1,AK134,IF(AND($I135=1,AI$9=$Q134),$K135,IF($I135=1,AJ134,""))))))))</f>
        <v/>
      </c>
      <c r="AK135" t="str">
        <f ca="1">IF($E134="","",IF($G135="",AK134,IF(AND($N135=1,AK$9&gt;$B$9),"",IF(AND($N135=1,AK$9&lt;=$B$9),LOOKUP(AK$9,$A$12:$A$111,$B$12:$B$111),IF(AND($I135=-1,AL$9=$Q134),"",IF($I135=-1,AL134,IF(AND($I135=1,AJ$9=$Q134),$K135,IF($I135=1,AK134,""))))))))</f>
        <v/>
      </c>
      <c r="AL135" t="str">
        <f ca="1">IF($E134="","",IF($G135="",AL134,IF(AND($N135=1,AL$9&gt;$B$9),"",IF(AND($N135=1,AL$9&lt;=$B$9),LOOKUP(AL$9,$A$12:$A$111,$B$12:$B$111),IF(AND($I135=-1,AM$9=$Q134),"",IF($I135=-1,AM134,IF(AND($I135=1,AK$9=$Q134),$K135,IF($I135=1,AL134,""))))))))</f>
        <v/>
      </c>
      <c r="AM135" t="str">
        <f ca="1">IF($E134="","",IF($G135="",AM134,IF(AND($N135=1,AM$9&gt;$B$9),"",IF(AND($N135=1,AM$9&lt;=$B$9),LOOKUP(AM$9,$A$12:$A$111,$B$12:$B$111),IF(AND($I135=-1,AN$9=$Q134),"",IF($I135=-1,AN134,IF(AND($I135=1,AL$9=$Q134),$K135,IF($I135=1,AM134,""))))))))</f>
        <v/>
      </c>
      <c r="AN135" t="str">
        <f ca="1">IF($E134="","",IF($G135="",AN134,IF(AND($N135=1,AN$9&gt;$B$9),"",IF(AND($N135=1,AN$9&lt;=$B$9),LOOKUP(AN$9,$A$12:$A$111,$B$12:$B$111),IF(AND($I135=-1,AO$9=$Q134),"",IF($I135=-1,AO134,IF(AND($I135=1,AM$9=$Q134),$K135,IF($I135=1,AN134,""))))))))</f>
        <v/>
      </c>
      <c r="AO135" t="str">
        <f ca="1">IF($E134="","",IF($G135="",AO134,IF(AND($N135=1,AO$9&gt;$B$9),"",IF(AND($N135=1,AO$9&lt;=$B$9),LOOKUP(AO$9,$A$12:$A$111,$B$12:$B$111),IF(AND($I135=-1,AP$9=$Q134),"",IF($I135=-1,AP134,IF(AND($I135=1,AN$9=$Q134),$K135,IF($I135=1,AO134,""))))))))</f>
        <v/>
      </c>
      <c r="AP135" t="str">
        <f ca="1">IF($E134="","",IF($G135="",AP134,IF(AND($N135=1,AP$9&gt;$B$9),"",IF(AND($N135=1,AP$9&lt;=$B$9),LOOKUP(AP$9,$A$12:$A$111,$B$12:$B$111),IF(AND($I135=-1,AQ$9=$Q134),"",IF($I135=-1,AQ134,IF(AND($I135=1,AO$9=$Q134),$K135,IF($I135=1,AP134,""))))))))</f>
        <v/>
      </c>
      <c r="AQ135" t="str">
        <f ca="1">IF($E134="","",IF($G135="",AQ134,IF(AND($N135=1,AQ$9&gt;$B$9),"",IF(AND($N135=1,AQ$9&lt;=$B$9),LOOKUP(AQ$9,$A$12:$A$111,$B$12:$B$111),IF(AND($I135=-1,AR$9=$Q134),"",IF($I135=-1,AR134,IF(AND($I135=1,AP$9=$Q134),$K135,IF($I135=1,AQ134,""))))))))</f>
        <v/>
      </c>
      <c r="AR135" t="str">
        <f ca="1">IF($E134="","",IF($G135="",AR134,IF(AND($N135=1,AR$9&gt;$B$9),"",IF(AND($N135=1,AR$9&lt;=$B$9),LOOKUP(AR$9,$A$12:$A$111,$B$12:$B$111),IF(AND($I135=-1,AS$9=$Q134),"",IF($I135=-1,AS134,IF(AND($I135=1,AQ$9=$Q134),$K135,IF($I135=1,AR134,""))))))))</f>
        <v/>
      </c>
      <c r="AS135" t="str">
        <f ca="1">IF($E134="","",IF($G135="",AS134,IF(AND($N135=1,AS$9&gt;$B$9),"",IF(AND($N135=1,AS$9&lt;=$B$9),LOOKUP(AS$9,$A$12:$A$111,$B$12:$B$111),IF(AND($I135=-1,AT$9=$Q134),"",IF($I135=-1,AT134,IF(AND($I135=1,AR$9=$Q134),$K135,IF($I135=1,AS134,""))))))))</f>
        <v/>
      </c>
      <c r="AT135" t="str">
        <f ca="1">IF($E134="","",IF($G135="",AT134,IF(AND($N135=1,AT$9&gt;$B$9),"",IF(AND($N135=1,AT$9&lt;=$B$9),LOOKUP(AT$9,$A$12:$A$111,$B$12:$B$111),IF(AND($I135=-1,AU$9=$Q134),"",IF($I135=-1,AU134,IF(AND($I135=1,AS$9=$Q134),$K135,IF($I135=1,AT134,""))))))))</f>
        <v/>
      </c>
      <c r="AU135" t="str">
        <f ca="1">IF($E134="","",IF($G135="",AU134,IF(AND($N135=1,AU$9&gt;$B$9),"",IF(AND($N135=1,AU$9&lt;=$B$9),LOOKUP(AU$9,$A$12:$A$111,$B$12:$B$111),IF(AND($I135=-1,AV$9=$Q134),"",IF($I135=-1,AV134,IF(AND($I135=1,AT$9=$Q134),$K135,IF($I135=1,AU134,""))))))))</f>
        <v/>
      </c>
      <c r="AV135" t="str">
        <f ca="1">IF($E134="","",IF($G135="",AV134,IF(AND($N135=1,AV$9&gt;$B$9),"",IF(AND($N135=1,AV$9&lt;=$B$9),LOOKUP(AV$9,$A$12:$A$111,$B$12:$B$111),IF(AND($I135=-1,AW$9=$Q134),"",IF($I135=-1,AW134,IF(AND($I135=1,AU$9=$Q134),$K135,IF($I135=1,AV134,""))))))))</f>
        <v/>
      </c>
      <c r="AW135" t="str">
        <f ca="1">IF($E134="","",IF($G135="",AW134,IF(AND($N135=1,AW$9&gt;$B$9),"",IF(AND($N135=1,AW$9&lt;=$B$9),LOOKUP(AW$9,$A$12:$A$111,$B$12:$B$111),IF(AND($I135=-1,AX$9=$Q134),"",IF($I135=-1,AX134,IF(AND($I135=1,AV$9=$Q134),$K135,IF($I135=1,AW134,""))))))))</f>
        <v/>
      </c>
      <c r="AX135" t="str">
        <f ca="1">IF($E134="","",IF($G135="",AX134,IF(AND($N135=1,AX$9&gt;$B$9),"",IF(AND($N135=1,AX$9&lt;=$B$9),LOOKUP(AX$9,$A$12:$A$111,$B$12:$B$111),IF(AND($I135=-1,AY$9=$Q134),"",IF($I135=-1,AY134,IF(AND($I135=1,AW$9=$Q134),$K135,IF($I135=1,AX134,""))))))))</f>
        <v/>
      </c>
      <c r="AY135" t="str">
        <f ca="1">IF($E134="","",IF($G135="",AY134,IF(AND($N135=1,AY$9&gt;$B$9),"",IF(AND($N135=1,AY$9&lt;=$B$9),LOOKUP(AY$9,$A$12:$A$111,$B$12:$B$111),IF(AND($I135=-1,AZ$9=$Q134),"",IF($I135=-1,AZ134,IF(AND($I135=1,AX$9=$Q134),$K135,IF($I135=1,AY134,""))))))))</f>
        <v/>
      </c>
      <c r="AZ135" t="str">
        <f ca="1">IF($E134="","",IF($G135="",AZ134,IF(AND($N135=1,AZ$9&gt;$B$9),"",IF(AND($N135=1,AZ$9&lt;=$B$9),LOOKUP(AZ$9,$A$12:$A$111,$B$12:$B$111),IF(AND($I135=-1,BA$9=$Q134),"",IF($I135=-1,BA134,IF(AND($I135=1,AY$9=$Q134),$K135,IF($I135=1,AZ134,""))))))))</f>
        <v/>
      </c>
      <c r="BA135" t="str">
        <f ca="1">IF($E134="","",IF($G135="",BA134,IF(AND($N135=1,BA$9&gt;$B$9),"",IF(AND($N135=1,BA$9&lt;=$B$9),LOOKUP(BA$9,$A$12:$A$111,$B$12:$B$111),IF(AND($I135=-1,BB$9=$Q134),"",IF($I135=-1,BB134,IF(AND($I135=1,AZ$9=$Q134),$K135,IF($I135=1,BA134,""))))))))</f>
        <v/>
      </c>
      <c r="BB135" t="str">
        <f ca="1">IF($E134="","",IF($G135="",BB134,IF(AND($N135=1,BB$9&gt;$B$9),"",IF(AND($N135=1,BB$9&lt;=$B$9),LOOKUP(BB$9,$A$12:$A$111,$B$12:$B$111),IF(AND($I135=-1,BC$9=$Q134),"",IF($I135=-1,BC134,IF(AND($I135=1,BA$9=$Q134),$K135,IF($I135=1,BB134,""))))))))</f>
        <v/>
      </c>
      <c r="BC135" t="str">
        <f ca="1">IF($E134="","",IF($G135="",BC134,IF(AND($N135=1,BC$9&gt;$B$9),"",IF(AND($N135=1,BC$9&lt;=$B$9),LOOKUP(BC$9,$A$12:$A$111,$B$12:$B$111),IF(AND($I135=-1,BD$9=$Q134),"",IF($I135=-1,BD134,IF(AND($I135=1,BB$9=$Q134),$K135,IF($I135=1,BC134,""))))))))</f>
        <v/>
      </c>
      <c r="BD135" t="str">
        <f ca="1">IF($E134="","",IF($G135="",BD134,IF(AND($N135=1,BD$9&gt;$B$9),"",IF(AND($N135=1,BD$9&lt;=$B$9),LOOKUP(BD$9,$A$12:$A$111,$B$12:$B$111),IF(AND($I135=-1,BE$9=$Q134),"",IF($I135=-1,BE134,IF(AND($I135=1,BC$9=$Q134),$K135,IF($I135=1,BD134,""))))))))</f>
        <v/>
      </c>
      <c r="BE135" t="str">
        <f ca="1">IF($E134="","",IF($G135="",BE134,IF(AND($N135=1,BE$9&gt;$B$9),"",IF(AND($N135=1,BE$9&lt;=$B$9),LOOKUP(BE$9,$A$12:$A$111,$B$12:$B$111),IF(AND($I135=-1,BF$9=$Q134),"",IF($I135=-1,BF134,IF(AND($I135=1,BD$9=$Q134),$K135,IF($I135=1,BE134,""))))))))</f>
        <v/>
      </c>
      <c r="BF135" t="str">
        <f ca="1">IF($E134="","",IF($G135="",BF134,IF(AND($N135=1,BF$9&gt;$B$9),"",IF(AND($N135=1,BF$9&lt;=$B$9),LOOKUP(BF$9,$A$12:$A$111,$B$12:$B$111),IF(AND($I135=-1,BG$9=$Q134),"",IF($I135=-1,BG134,IF(AND($I135=1,BE$9=$Q134),$K135,IF($I135=1,BF134,""))))))))</f>
        <v/>
      </c>
      <c r="BG135" t="str">
        <f ca="1">IF($E134="","",IF($G135="",BG134,IF(AND($N135=1,BG$9&gt;$B$9),"",IF(AND($N135=1,BG$9&lt;=$B$9),LOOKUP(BG$9,$A$12:$A$111,$B$12:$B$111),IF(AND($I135=-1,BH$9=$Q134),"",IF($I135=-1,BH134,IF(AND($I135=1,BF$9=$Q134),$K135,IF($I135=1,BG134,""))))))))</f>
        <v/>
      </c>
      <c r="BH135" t="str">
        <f ca="1">IF($E134="","",IF($G135="",BH134,IF(AND($N135=1,BH$9&gt;$B$9),"",IF(AND($N135=1,BH$9&lt;=$B$9),LOOKUP(BH$9,$A$12:$A$111,$B$12:$B$111),IF(AND($I135=-1,BI$9=$Q134),"",IF($I135=-1,BI134,IF(AND($I135=1,BG$9=$Q134),$K135,IF($I135=1,BH134,""))))))))</f>
        <v/>
      </c>
      <c r="BI135" t="str">
        <f ca="1">IF($E134="","",IF($G135="",BI134,IF(AND($N135=1,BI$9&gt;$B$9),"",IF(AND($N135=1,BI$9&lt;=$B$9),LOOKUP(BI$9,$A$12:$A$111,$B$12:$B$111),IF(AND($I135=-1,BJ$9=$Q134),"",IF($I135=-1,BJ134,IF(AND($I135=1,BH$9=$Q134),$K135,IF($I135=1,BI134,""))))))))</f>
        <v/>
      </c>
      <c r="BJ135" t="str">
        <f ca="1">IF($E134="","",IF($G135="",BJ134,IF(AND($N135=1,BJ$9&gt;$B$9),"",IF(AND($N135=1,BJ$9&lt;=$B$9),LOOKUP(BJ$9,$A$12:$A$111,$B$12:$B$111),IF(AND($I135=-1,BK$9=$Q134),"",IF($I135=-1,BK134,IF(AND($I135=1,BI$9=$Q134),$K135,IF($I135=1,BJ134,""))))))))</f>
        <v/>
      </c>
      <c r="BK135" t="str">
        <f ca="1">IF($E134="","",IF($G135="",BK134,IF(AND($N135=1,BK$9&gt;$B$9),"",IF(AND($N135=1,BK$9&lt;=$B$9),LOOKUP(BK$9,$A$12:$A$111,$B$12:$B$111),IF(AND($I135=-1,BL$9=$Q134),"",IF($I135=-1,BL134,IF(AND($I135=1,BJ$9=$Q134),$K135,IF($I135=1,BK134,""))))))))</f>
        <v/>
      </c>
      <c r="BL135" t="str">
        <f ca="1">IF($E134="","",IF($G135="",BL134,IF(AND($N135=1,BL$9&gt;$B$9),"",IF(AND($N135=1,BL$9&lt;=$B$9),LOOKUP(BL$9,$A$12:$A$111,$B$12:$B$111),IF(AND($I135=-1,BM$9=$Q134),"",IF($I135=-1,BM134,IF(AND($I135=1,BK$9=$Q134),$K135,IF($I135=1,BL134,""))))))))</f>
        <v/>
      </c>
      <c r="BM135" t="str">
        <f ca="1">IF($E134="","",IF($G135="",BM134,IF(AND($N135=1,BM$9&gt;$B$9),"",IF(AND($N135=1,BM$9&lt;=$B$9),LOOKUP(BM$9,$A$12:$A$111,$B$12:$B$111),IF(AND($I135=-1,BN$9=$Q134),"",IF($I135=-1,BN134,IF(AND($I135=1,BL$9=$Q134),$K135,IF($I135=1,BM134,""))))))))</f>
        <v/>
      </c>
      <c r="BN135" t="str">
        <f ca="1">IF($E134="","",IF($G135="",BN134,IF(AND($N135=1,BN$9&gt;$B$9),"",IF(AND($N135=1,BN$9&lt;=$B$9),LOOKUP(BN$9,$A$12:$A$111,$B$12:$B$111),IF(AND($I135=-1,BO$9=$Q134),"",IF($I135=-1,BO134,IF(AND($I135=1,BM$9=$Q134),$K135,IF($I135=1,BN134,""))))))))</f>
        <v/>
      </c>
      <c r="BO135" t="str">
        <f ca="1">IF($E134="","",IF($G135="",BO134,IF(AND($N135=1,BO$9&gt;$B$9),"",IF(AND($N135=1,BO$9&lt;=$B$9),LOOKUP(BO$9,$A$12:$A$111,$B$12:$B$111),IF(AND($I135=-1,BP$9=$Q134),"",IF($I135=-1,BP134,IF(AND($I135=1,BN$9=$Q134),$K135,IF($I135=1,BO134,""))))))))</f>
        <v/>
      </c>
    </row>
    <row r="136" spans="4:67" x14ac:dyDescent="0.25">
      <c r="D136" s="4">
        <v>126</v>
      </c>
      <c r="E136" s="1">
        <f t="shared" ca="1" si="7"/>
        <v>36</v>
      </c>
      <c r="G136" t="str">
        <f ca="1">IF(E135="","",IF($B$3=Refs!$B$17,RevLab!F136,IF(AND(B$3="Last",H135="Zero"),G135,IF(B$3="Last",H135,IF(B$3="2nd last","",IF(AND(B$3="Opposite",H135="Zero"),G135,IF(AND(B$3="Opposite",H135="Red"),"Black",IF(AND(B$3="Opposite",H135="Black"),"Red",IF(AND(B$3="Opposite",H135="Odd"),"Even",IF(AND(B$3="Opposite",H135="Even"),"Odd",IF(AND(B$3="Opposite",H135="High"),"Low",IF(AND(B$3="Opposite",H135="Low"),"High",IF(COUNTIF(Refs!$E$5:$I$6,B$3)=1,RevLab!B$3,"")))))))))))))</f>
        <v>Low</v>
      </c>
      <c r="H136" t="str">
        <f ca="1">IF(E136="","",IF(B$2="Red/Black",LOOKUP(E136,Refs!D:D,Refs!F:F),IF(B$2="High/Low",LOOKUP(E136,Refs!D:D,Refs!H:H),IF(B$2="Odd/Even",LOOKUP(E136,Refs!D:D,Refs!J:J),""))))</f>
        <v>High</v>
      </c>
      <c r="I136">
        <f t="shared" ca="1" si="8"/>
        <v>-1</v>
      </c>
      <c r="J136">
        <f ca="1">IF(E135="","",IF(G136="","",IF(AND(Q135&gt;1,O135+P135&gt;=$B$4),$B$4,IF(Q135=1,O135,O135+P135))))</f>
        <v>5</v>
      </c>
      <c r="K136">
        <f t="shared" ca="1" si="9"/>
        <v>-5</v>
      </c>
      <c r="L136">
        <f t="shared" ca="1" si="10"/>
        <v>-181</v>
      </c>
      <c r="M136">
        <f t="shared" ca="1" si="11"/>
        <v>14</v>
      </c>
      <c r="N136">
        <f ca="1">IF(E135="","",IF(OR(AND($A$6="Yes",$M136&gt;$M135),AND($A$8="Yes",$O135+$P135&gt;=$B$4),AND($Q135&lt;=2,$I136=-1)),1,0))</f>
        <v>0</v>
      </c>
      <c r="O136">
        <f ca="1">IF(E136="","",R136)</f>
        <v>2</v>
      </c>
      <c r="P136">
        <f ca="1">IF(E136="","",MAX(R136:DM136))</f>
        <v>3</v>
      </c>
      <c r="Q136" s="2">
        <f ca="1">IF(E136="","",COUNTIF(R136:DM136,"&gt;0"))</f>
        <v>2</v>
      </c>
      <c r="R136" s="4">
        <f ca="1">IF(E135="","",IF($G136="",R135,IF($N136=1,LOOKUP(R$9,$A$12:$A$111,$B$12:$B$111),IF(AND($I136=-1,S$9=$Q135),"",IF($I136=-1,S135,IF($I136=1,R135))))))</f>
        <v>2</v>
      </c>
      <c r="S136">
        <f ca="1">IF($E135="","",IF($G136="",S135,IF(AND($N136=1,S$9&gt;$B$9),"",IF(AND($N136=1,S$9&lt;=$B$9),LOOKUP(S$9,$A$12:$A$111,$B$12:$B$111),IF(AND($I136=-1,T$9=$Q135),"",IF($I136=-1,T135,IF(AND($I136=1,R$9=$Q135),$K136,IF($I136=1,S135,""))))))))</f>
        <v>3</v>
      </c>
      <c r="T136" t="str">
        <f ca="1">IF($E135="","",IF($G136="",T135,IF(AND($N136=1,T$9&gt;$B$9),"",IF(AND($N136=1,T$9&lt;=$B$9),LOOKUP(T$9,$A$12:$A$111,$B$12:$B$111),IF(AND($I136=-1,U$9=$Q135),"",IF($I136=-1,U135,IF(AND($I136=1,S$9=$Q135),$K136,IF($I136=1,T135,""))))))))</f>
        <v/>
      </c>
      <c r="U136" t="str">
        <f ca="1">IF($E135="","",IF($G136="",U135,IF(AND($N136=1,U$9&gt;$B$9),"",IF(AND($N136=1,U$9&lt;=$B$9),LOOKUP(U$9,$A$12:$A$111,$B$12:$B$111),IF(AND($I136=-1,V$9=$Q135),"",IF($I136=-1,V135,IF(AND($I136=1,T$9=$Q135),$K136,IF($I136=1,U135,""))))))))</f>
        <v/>
      </c>
      <c r="V136" t="str">
        <f ca="1">IF($E135="","",IF($G136="",V135,IF(AND($N136=1,V$9&gt;$B$9),"",IF(AND($N136=1,V$9&lt;=$B$9),LOOKUP(V$9,$A$12:$A$111,$B$12:$B$111),IF(AND($I136=-1,W$9=$Q135),"",IF($I136=-1,W135,IF(AND($I136=1,U$9=$Q135),$K136,IF($I136=1,V135,""))))))))</f>
        <v/>
      </c>
      <c r="W136" t="str">
        <f ca="1">IF($E135="","",IF($G136="",W135,IF(AND($N136=1,W$9&gt;$B$9),"",IF(AND($N136=1,W$9&lt;=$B$9),LOOKUP(W$9,$A$12:$A$111,$B$12:$B$111),IF(AND($I136=-1,X$9=$Q135),"",IF($I136=-1,X135,IF(AND($I136=1,V$9=$Q135),$K136,IF($I136=1,W135,""))))))))</f>
        <v/>
      </c>
      <c r="X136" t="str">
        <f ca="1">IF($E135="","",IF($G136="",X135,IF(AND($N136=1,X$9&gt;$B$9),"",IF(AND($N136=1,X$9&lt;=$B$9),LOOKUP(X$9,$A$12:$A$111,$B$12:$B$111),IF(AND($I136=-1,Y$9=$Q135),"",IF($I136=-1,Y135,IF(AND($I136=1,W$9=$Q135),$K136,IF($I136=1,X135,""))))))))</f>
        <v/>
      </c>
      <c r="Y136" t="str">
        <f ca="1">IF($E135="","",IF($G136="",Y135,IF(AND($N136=1,Y$9&gt;$B$9),"",IF(AND($N136=1,Y$9&lt;=$B$9),LOOKUP(Y$9,$A$12:$A$111,$B$12:$B$111),IF(AND($I136=-1,Z$9=$Q135),"",IF($I136=-1,Z135,IF(AND($I136=1,X$9=$Q135),$K136,IF($I136=1,Y135,""))))))))</f>
        <v/>
      </c>
      <c r="Z136" t="str">
        <f ca="1">IF($E135="","",IF($G136="",Z135,IF(AND($N136=1,Z$9&gt;$B$9),"",IF(AND($N136=1,Z$9&lt;=$B$9),LOOKUP(Z$9,$A$12:$A$111,$B$12:$B$111),IF(AND($I136=-1,AA$9=$Q135),"",IF($I136=-1,AA135,IF(AND($I136=1,Y$9=$Q135),$K136,IF($I136=1,Z135,""))))))))</f>
        <v/>
      </c>
      <c r="AA136" t="str">
        <f ca="1">IF($E135="","",IF($G136="",AA135,IF(AND($N136=1,AA$9&gt;$B$9),"",IF(AND($N136=1,AA$9&lt;=$B$9),LOOKUP(AA$9,$A$12:$A$111,$B$12:$B$111),IF(AND($I136=-1,AB$9=$Q135),"",IF($I136=-1,AB135,IF(AND($I136=1,Z$9=$Q135),$K136,IF($I136=1,AA135,""))))))))</f>
        <v/>
      </c>
      <c r="AB136" t="str">
        <f ca="1">IF($E135="","",IF($G136="",AB135,IF(AND($N136=1,AB$9&gt;$B$9),"",IF(AND($N136=1,AB$9&lt;=$B$9),LOOKUP(AB$9,$A$12:$A$111,$B$12:$B$111),IF(AND($I136=-1,AC$9=$Q135),"",IF($I136=-1,AC135,IF(AND($I136=1,AA$9=$Q135),$K136,IF($I136=1,AB135,""))))))))</f>
        <v/>
      </c>
      <c r="AC136" t="str">
        <f ca="1">IF($E135="","",IF($G136="",AC135,IF(AND($N136=1,AC$9&gt;$B$9),"",IF(AND($N136=1,AC$9&lt;=$B$9),LOOKUP(AC$9,$A$12:$A$111,$B$12:$B$111),IF(AND($I136=-1,AD$9=$Q135),"",IF($I136=-1,AD135,IF(AND($I136=1,AB$9=$Q135),$K136,IF($I136=1,AC135,""))))))))</f>
        <v/>
      </c>
      <c r="AD136" t="str">
        <f ca="1">IF($E135="","",IF($G136="",AD135,IF(AND($N136=1,AD$9&gt;$B$9),"",IF(AND($N136=1,AD$9&lt;=$B$9),LOOKUP(AD$9,$A$12:$A$111,$B$12:$B$111),IF(AND($I136=-1,AE$9=$Q135),"",IF($I136=-1,AE135,IF(AND($I136=1,AC$9=$Q135),$K136,IF($I136=1,AD135,""))))))))</f>
        <v/>
      </c>
      <c r="AE136" t="str">
        <f ca="1">IF($E135="","",IF($G136="",AE135,IF(AND($N136=1,AE$9&gt;$B$9),"",IF(AND($N136=1,AE$9&lt;=$B$9),LOOKUP(AE$9,$A$12:$A$111,$B$12:$B$111),IF(AND($I136=-1,AF$9=$Q135),"",IF($I136=-1,AF135,IF(AND($I136=1,AD$9=$Q135),$K136,IF($I136=1,AE135,""))))))))</f>
        <v/>
      </c>
      <c r="AF136" t="str">
        <f ca="1">IF($E135="","",IF($G136="",AF135,IF(AND($N136=1,AF$9&gt;$B$9),"",IF(AND($N136=1,AF$9&lt;=$B$9),LOOKUP(AF$9,$A$12:$A$111,$B$12:$B$111),IF(AND($I136=-1,AG$9=$Q135),"",IF($I136=-1,AG135,IF(AND($I136=1,AE$9=$Q135),$K136,IF($I136=1,AF135,""))))))))</f>
        <v/>
      </c>
      <c r="AG136" t="str">
        <f ca="1">IF($E135="","",IF($G136="",AG135,IF(AND($N136=1,AG$9&gt;$B$9),"",IF(AND($N136=1,AG$9&lt;=$B$9),LOOKUP(AG$9,$A$12:$A$111,$B$12:$B$111),IF(AND($I136=-1,AH$9=$Q135),"",IF($I136=-1,AH135,IF(AND($I136=1,AF$9=$Q135),$K136,IF($I136=1,AG135,""))))))))</f>
        <v/>
      </c>
      <c r="AH136" t="str">
        <f ca="1">IF($E135="","",IF($G136="",AH135,IF(AND($N136=1,AH$9&gt;$B$9),"",IF(AND($N136=1,AH$9&lt;=$B$9),LOOKUP(AH$9,$A$12:$A$111,$B$12:$B$111),IF(AND($I136=-1,AI$9=$Q135),"",IF($I136=-1,AI135,IF(AND($I136=1,AG$9=$Q135),$K136,IF($I136=1,AH135,""))))))))</f>
        <v/>
      </c>
      <c r="AI136" t="str">
        <f ca="1">IF($E135="","",IF($G136="",AI135,IF(AND($N136=1,AI$9&gt;$B$9),"",IF(AND($N136=1,AI$9&lt;=$B$9),LOOKUP(AI$9,$A$12:$A$111,$B$12:$B$111),IF(AND($I136=-1,AJ$9=$Q135),"",IF($I136=-1,AJ135,IF(AND($I136=1,AH$9=$Q135),$K136,IF($I136=1,AI135,""))))))))</f>
        <v/>
      </c>
      <c r="AJ136" t="str">
        <f ca="1">IF($E135="","",IF($G136="",AJ135,IF(AND($N136=1,AJ$9&gt;$B$9),"",IF(AND($N136=1,AJ$9&lt;=$B$9),LOOKUP(AJ$9,$A$12:$A$111,$B$12:$B$111),IF(AND($I136=-1,AK$9=$Q135),"",IF($I136=-1,AK135,IF(AND($I136=1,AI$9=$Q135),$K136,IF($I136=1,AJ135,""))))))))</f>
        <v/>
      </c>
      <c r="AK136" t="str">
        <f ca="1">IF($E135="","",IF($G136="",AK135,IF(AND($N136=1,AK$9&gt;$B$9),"",IF(AND($N136=1,AK$9&lt;=$B$9),LOOKUP(AK$9,$A$12:$A$111,$B$12:$B$111),IF(AND($I136=-1,AL$9=$Q135),"",IF($I136=-1,AL135,IF(AND($I136=1,AJ$9=$Q135),$K136,IF($I136=1,AK135,""))))))))</f>
        <v/>
      </c>
      <c r="AL136" t="str">
        <f ca="1">IF($E135="","",IF($G136="",AL135,IF(AND($N136=1,AL$9&gt;$B$9),"",IF(AND($N136=1,AL$9&lt;=$B$9),LOOKUP(AL$9,$A$12:$A$111,$B$12:$B$111),IF(AND($I136=-1,AM$9=$Q135),"",IF($I136=-1,AM135,IF(AND($I136=1,AK$9=$Q135),$K136,IF($I136=1,AL135,""))))))))</f>
        <v/>
      </c>
      <c r="AM136" t="str">
        <f ca="1">IF($E135="","",IF($G136="",AM135,IF(AND($N136=1,AM$9&gt;$B$9),"",IF(AND($N136=1,AM$9&lt;=$B$9),LOOKUP(AM$9,$A$12:$A$111,$B$12:$B$111),IF(AND($I136=-1,AN$9=$Q135),"",IF($I136=-1,AN135,IF(AND($I136=1,AL$9=$Q135),$K136,IF($I136=1,AM135,""))))))))</f>
        <v/>
      </c>
      <c r="AN136" t="str">
        <f ca="1">IF($E135="","",IF($G136="",AN135,IF(AND($N136=1,AN$9&gt;$B$9),"",IF(AND($N136=1,AN$9&lt;=$B$9),LOOKUP(AN$9,$A$12:$A$111,$B$12:$B$111),IF(AND($I136=-1,AO$9=$Q135),"",IF($I136=-1,AO135,IF(AND($I136=1,AM$9=$Q135),$K136,IF($I136=1,AN135,""))))))))</f>
        <v/>
      </c>
      <c r="AO136" t="str">
        <f ca="1">IF($E135="","",IF($G136="",AO135,IF(AND($N136=1,AO$9&gt;$B$9),"",IF(AND($N136=1,AO$9&lt;=$B$9),LOOKUP(AO$9,$A$12:$A$111,$B$12:$B$111),IF(AND($I136=-1,AP$9=$Q135),"",IF($I136=-1,AP135,IF(AND($I136=1,AN$9=$Q135),$K136,IF($I136=1,AO135,""))))))))</f>
        <v/>
      </c>
      <c r="AP136" t="str">
        <f ca="1">IF($E135="","",IF($G136="",AP135,IF(AND($N136=1,AP$9&gt;$B$9),"",IF(AND($N136=1,AP$9&lt;=$B$9),LOOKUP(AP$9,$A$12:$A$111,$B$12:$B$111),IF(AND($I136=-1,AQ$9=$Q135),"",IF($I136=-1,AQ135,IF(AND($I136=1,AO$9=$Q135),$K136,IF($I136=1,AP135,""))))))))</f>
        <v/>
      </c>
      <c r="AQ136" t="str">
        <f ca="1">IF($E135="","",IF($G136="",AQ135,IF(AND($N136=1,AQ$9&gt;$B$9),"",IF(AND($N136=1,AQ$9&lt;=$B$9),LOOKUP(AQ$9,$A$12:$A$111,$B$12:$B$111),IF(AND($I136=-1,AR$9=$Q135),"",IF($I136=-1,AR135,IF(AND($I136=1,AP$9=$Q135),$K136,IF($I136=1,AQ135,""))))))))</f>
        <v/>
      </c>
      <c r="AR136" t="str">
        <f ca="1">IF($E135="","",IF($G136="",AR135,IF(AND($N136=1,AR$9&gt;$B$9),"",IF(AND($N136=1,AR$9&lt;=$B$9),LOOKUP(AR$9,$A$12:$A$111,$B$12:$B$111),IF(AND($I136=-1,AS$9=$Q135),"",IF($I136=-1,AS135,IF(AND($I136=1,AQ$9=$Q135),$K136,IF($I136=1,AR135,""))))))))</f>
        <v/>
      </c>
      <c r="AS136" t="str">
        <f ca="1">IF($E135="","",IF($G136="",AS135,IF(AND($N136=1,AS$9&gt;$B$9),"",IF(AND($N136=1,AS$9&lt;=$B$9),LOOKUP(AS$9,$A$12:$A$111,$B$12:$B$111),IF(AND($I136=-1,AT$9=$Q135),"",IF($I136=-1,AT135,IF(AND($I136=1,AR$9=$Q135),$K136,IF($I136=1,AS135,""))))))))</f>
        <v/>
      </c>
      <c r="AT136" t="str">
        <f ca="1">IF($E135="","",IF($G136="",AT135,IF(AND($N136=1,AT$9&gt;$B$9),"",IF(AND($N136=1,AT$9&lt;=$B$9),LOOKUP(AT$9,$A$12:$A$111,$B$12:$B$111),IF(AND($I136=-1,AU$9=$Q135),"",IF($I136=-1,AU135,IF(AND($I136=1,AS$9=$Q135),$K136,IF($I136=1,AT135,""))))))))</f>
        <v/>
      </c>
      <c r="AU136" t="str">
        <f ca="1">IF($E135="","",IF($G136="",AU135,IF(AND($N136=1,AU$9&gt;$B$9),"",IF(AND($N136=1,AU$9&lt;=$B$9),LOOKUP(AU$9,$A$12:$A$111,$B$12:$B$111),IF(AND($I136=-1,AV$9=$Q135),"",IF($I136=-1,AV135,IF(AND($I136=1,AT$9=$Q135),$K136,IF($I136=1,AU135,""))))))))</f>
        <v/>
      </c>
      <c r="AV136" t="str">
        <f ca="1">IF($E135="","",IF($G136="",AV135,IF(AND($N136=1,AV$9&gt;$B$9),"",IF(AND($N136=1,AV$9&lt;=$B$9),LOOKUP(AV$9,$A$12:$A$111,$B$12:$B$111),IF(AND($I136=-1,AW$9=$Q135),"",IF($I136=-1,AW135,IF(AND($I136=1,AU$9=$Q135),$K136,IF($I136=1,AV135,""))))))))</f>
        <v/>
      </c>
      <c r="AW136" t="str">
        <f ca="1">IF($E135="","",IF($G136="",AW135,IF(AND($N136=1,AW$9&gt;$B$9),"",IF(AND($N136=1,AW$9&lt;=$B$9),LOOKUP(AW$9,$A$12:$A$111,$B$12:$B$111),IF(AND($I136=-1,AX$9=$Q135),"",IF($I136=-1,AX135,IF(AND($I136=1,AV$9=$Q135),$K136,IF($I136=1,AW135,""))))))))</f>
        <v/>
      </c>
      <c r="AX136" t="str">
        <f ca="1">IF($E135="","",IF($G136="",AX135,IF(AND($N136=1,AX$9&gt;$B$9),"",IF(AND($N136=1,AX$9&lt;=$B$9),LOOKUP(AX$9,$A$12:$A$111,$B$12:$B$111),IF(AND($I136=-1,AY$9=$Q135),"",IF($I136=-1,AY135,IF(AND($I136=1,AW$9=$Q135),$K136,IF($I136=1,AX135,""))))))))</f>
        <v/>
      </c>
      <c r="AY136" t="str">
        <f ca="1">IF($E135="","",IF($G136="",AY135,IF(AND($N136=1,AY$9&gt;$B$9),"",IF(AND($N136=1,AY$9&lt;=$B$9),LOOKUP(AY$9,$A$12:$A$111,$B$12:$B$111),IF(AND($I136=-1,AZ$9=$Q135),"",IF($I136=-1,AZ135,IF(AND($I136=1,AX$9=$Q135),$K136,IF($I136=1,AY135,""))))))))</f>
        <v/>
      </c>
      <c r="AZ136" t="str">
        <f ca="1">IF($E135="","",IF($G136="",AZ135,IF(AND($N136=1,AZ$9&gt;$B$9),"",IF(AND($N136=1,AZ$9&lt;=$B$9),LOOKUP(AZ$9,$A$12:$A$111,$B$12:$B$111),IF(AND($I136=-1,BA$9=$Q135),"",IF($I136=-1,BA135,IF(AND($I136=1,AY$9=$Q135),$K136,IF($I136=1,AZ135,""))))))))</f>
        <v/>
      </c>
      <c r="BA136" t="str">
        <f ca="1">IF($E135="","",IF($G136="",BA135,IF(AND($N136=1,BA$9&gt;$B$9),"",IF(AND($N136=1,BA$9&lt;=$B$9),LOOKUP(BA$9,$A$12:$A$111,$B$12:$B$111),IF(AND($I136=-1,BB$9=$Q135),"",IF($I136=-1,BB135,IF(AND($I136=1,AZ$9=$Q135),$K136,IF($I136=1,BA135,""))))))))</f>
        <v/>
      </c>
      <c r="BB136" t="str">
        <f ca="1">IF($E135="","",IF($G136="",BB135,IF(AND($N136=1,BB$9&gt;$B$9),"",IF(AND($N136=1,BB$9&lt;=$B$9),LOOKUP(BB$9,$A$12:$A$111,$B$12:$B$111),IF(AND($I136=-1,BC$9=$Q135),"",IF($I136=-1,BC135,IF(AND($I136=1,BA$9=$Q135),$K136,IF($I136=1,BB135,""))))))))</f>
        <v/>
      </c>
      <c r="BC136" t="str">
        <f ca="1">IF($E135="","",IF($G136="",BC135,IF(AND($N136=1,BC$9&gt;$B$9),"",IF(AND($N136=1,BC$9&lt;=$B$9),LOOKUP(BC$9,$A$12:$A$111,$B$12:$B$111),IF(AND($I136=-1,BD$9=$Q135),"",IF($I136=-1,BD135,IF(AND($I136=1,BB$9=$Q135),$K136,IF($I136=1,BC135,""))))))))</f>
        <v/>
      </c>
      <c r="BD136" t="str">
        <f ca="1">IF($E135="","",IF($G136="",BD135,IF(AND($N136=1,BD$9&gt;$B$9),"",IF(AND($N136=1,BD$9&lt;=$B$9),LOOKUP(BD$9,$A$12:$A$111,$B$12:$B$111),IF(AND($I136=-1,BE$9=$Q135),"",IF($I136=-1,BE135,IF(AND($I136=1,BC$9=$Q135),$K136,IF($I136=1,BD135,""))))))))</f>
        <v/>
      </c>
      <c r="BE136" t="str">
        <f ca="1">IF($E135="","",IF($G136="",BE135,IF(AND($N136=1,BE$9&gt;$B$9),"",IF(AND($N136=1,BE$9&lt;=$B$9),LOOKUP(BE$9,$A$12:$A$111,$B$12:$B$111),IF(AND($I136=-1,BF$9=$Q135),"",IF($I136=-1,BF135,IF(AND($I136=1,BD$9=$Q135),$K136,IF($I136=1,BE135,""))))))))</f>
        <v/>
      </c>
      <c r="BF136" t="str">
        <f ca="1">IF($E135="","",IF($G136="",BF135,IF(AND($N136=1,BF$9&gt;$B$9),"",IF(AND($N136=1,BF$9&lt;=$B$9),LOOKUP(BF$9,$A$12:$A$111,$B$12:$B$111),IF(AND($I136=-1,BG$9=$Q135),"",IF($I136=-1,BG135,IF(AND($I136=1,BE$9=$Q135),$K136,IF($I136=1,BF135,""))))))))</f>
        <v/>
      </c>
      <c r="BG136" t="str">
        <f ca="1">IF($E135="","",IF($G136="",BG135,IF(AND($N136=1,BG$9&gt;$B$9),"",IF(AND($N136=1,BG$9&lt;=$B$9),LOOKUP(BG$9,$A$12:$A$111,$B$12:$B$111),IF(AND($I136=-1,BH$9=$Q135),"",IF($I136=-1,BH135,IF(AND($I136=1,BF$9=$Q135),$K136,IF($I136=1,BG135,""))))))))</f>
        <v/>
      </c>
      <c r="BH136" t="str">
        <f ca="1">IF($E135="","",IF($G136="",BH135,IF(AND($N136=1,BH$9&gt;$B$9),"",IF(AND($N136=1,BH$9&lt;=$B$9),LOOKUP(BH$9,$A$12:$A$111,$B$12:$B$111),IF(AND($I136=-1,BI$9=$Q135),"",IF($I136=-1,BI135,IF(AND($I136=1,BG$9=$Q135),$K136,IF($I136=1,BH135,""))))))))</f>
        <v/>
      </c>
      <c r="BI136" t="str">
        <f ca="1">IF($E135="","",IF($G136="",BI135,IF(AND($N136=1,BI$9&gt;$B$9),"",IF(AND($N136=1,BI$9&lt;=$B$9),LOOKUP(BI$9,$A$12:$A$111,$B$12:$B$111),IF(AND($I136=-1,BJ$9=$Q135),"",IF($I136=-1,BJ135,IF(AND($I136=1,BH$9=$Q135),$K136,IF($I136=1,BI135,""))))))))</f>
        <v/>
      </c>
      <c r="BJ136" t="str">
        <f ca="1">IF($E135="","",IF($G136="",BJ135,IF(AND($N136=1,BJ$9&gt;$B$9),"",IF(AND($N136=1,BJ$9&lt;=$B$9),LOOKUP(BJ$9,$A$12:$A$111,$B$12:$B$111),IF(AND($I136=-1,BK$9=$Q135),"",IF($I136=-1,BK135,IF(AND($I136=1,BI$9=$Q135),$K136,IF($I136=1,BJ135,""))))))))</f>
        <v/>
      </c>
      <c r="BK136" t="str">
        <f ca="1">IF($E135="","",IF($G136="",BK135,IF(AND($N136=1,BK$9&gt;$B$9),"",IF(AND($N136=1,BK$9&lt;=$B$9),LOOKUP(BK$9,$A$12:$A$111,$B$12:$B$111),IF(AND($I136=-1,BL$9=$Q135),"",IF($I136=-1,BL135,IF(AND($I136=1,BJ$9=$Q135),$K136,IF($I136=1,BK135,""))))))))</f>
        <v/>
      </c>
      <c r="BL136" t="str">
        <f ca="1">IF($E135="","",IF($G136="",BL135,IF(AND($N136=1,BL$9&gt;$B$9),"",IF(AND($N136=1,BL$9&lt;=$B$9),LOOKUP(BL$9,$A$12:$A$111,$B$12:$B$111),IF(AND($I136=-1,BM$9=$Q135),"",IF($I136=-1,BM135,IF(AND($I136=1,BK$9=$Q135),$K136,IF($I136=1,BL135,""))))))))</f>
        <v/>
      </c>
      <c r="BM136" t="str">
        <f ca="1">IF($E135="","",IF($G136="",BM135,IF(AND($N136=1,BM$9&gt;$B$9),"",IF(AND($N136=1,BM$9&lt;=$B$9),LOOKUP(BM$9,$A$12:$A$111,$B$12:$B$111),IF(AND($I136=-1,BN$9=$Q135),"",IF($I136=-1,BN135,IF(AND($I136=1,BL$9=$Q135),$K136,IF($I136=1,BM135,""))))))))</f>
        <v/>
      </c>
      <c r="BN136" t="str">
        <f ca="1">IF($E135="","",IF($G136="",BN135,IF(AND($N136=1,BN$9&gt;$B$9),"",IF(AND($N136=1,BN$9&lt;=$B$9),LOOKUP(BN$9,$A$12:$A$111,$B$12:$B$111),IF(AND($I136=-1,BO$9=$Q135),"",IF($I136=-1,BO135,IF(AND($I136=1,BM$9=$Q135),$K136,IF($I136=1,BN135,""))))))))</f>
        <v/>
      </c>
      <c r="BO136">
        <f ca="1">IF($E135="","",IF($G136="",BO135,IF(AND($N136=1,BO$9&gt;$B$9),"",IF(AND($N136=1,BO$9&lt;=$B$9),LOOKUP(BO$9,$A$12:$A$111,$B$12:$B$111),IF(AND($I136=-1,BP$9=$Q135),"",IF($I136=-1,BP135,IF(AND($I136=1,BN$9=$Q135),$K136,IF($I136=1,BO135,""))))))))</f>
        <v>0</v>
      </c>
    </row>
    <row r="137" spans="4:67" x14ac:dyDescent="0.25">
      <c r="D137" s="4">
        <v>127</v>
      </c>
      <c r="E137" s="1">
        <f t="shared" ca="1" si="7"/>
        <v>33</v>
      </c>
      <c r="G137" t="str">
        <f ca="1">IF(E136="","",IF($B$3=Refs!$B$17,RevLab!F137,IF(AND(B$3="Last",H136="Zero"),G136,IF(B$3="Last",H136,IF(B$3="2nd last","",IF(AND(B$3="Opposite",H136="Zero"),G136,IF(AND(B$3="Opposite",H136="Red"),"Black",IF(AND(B$3="Opposite",H136="Black"),"Red",IF(AND(B$3="Opposite",H136="Odd"),"Even",IF(AND(B$3="Opposite",H136="Even"),"Odd",IF(AND(B$3="Opposite",H136="High"),"Low",IF(AND(B$3="Opposite",H136="Low"),"High",IF(COUNTIF(Refs!$E$5:$I$6,B$3)=1,RevLab!B$3,"")))))))))))))</f>
        <v>Low</v>
      </c>
      <c r="H137" t="str">
        <f ca="1">IF(E137="","",IF(B$2="Red/Black",LOOKUP(E137,Refs!D:D,Refs!F:F),IF(B$2="High/Low",LOOKUP(E137,Refs!D:D,Refs!H:H),IF(B$2="Odd/Even",LOOKUP(E137,Refs!D:D,Refs!J:J),""))))</f>
        <v>High</v>
      </c>
      <c r="I137">
        <f t="shared" ca="1" si="8"/>
        <v>-1</v>
      </c>
      <c r="J137">
        <f ca="1">IF(E136="","",IF(G137="","",IF(AND(Q136&gt;1,O136+P136&gt;=$B$4),$B$4,IF(Q136=1,O136,O136+P136))))</f>
        <v>5</v>
      </c>
      <c r="K137">
        <f t="shared" ca="1" si="9"/>
        <v>-5</v>
      </c>
      <c r="L137">
        <f t="shared" ca="1" si="10"/>
        <v>-186</v>
      </c>
      <c r="M137">
        <f t="shared" ca="1" si="11"/>
        <v>14</v>
      </c>
      <c r="N137">
        <f ca="1">IF(E136="","",IF(OR(AND($A$6="Yes",$M137&gt;$M136),AND($A$8="Yes",$O136+$P136&gt;=$B$4),AND($Q136&lt;=2,$I137=-1)),1,0))</f>
        <v>1</v>
      </c>
      <c r="O137">
        <f ca="1">IF(E137="","",R137)</f>
        <v>1</v>
      </c>
      <c r="P137">
        <f ca="1">IF(E137="","",MAX(R137:DM137))</f>
        <v>4</v>
      </c>
      <c r="Q137" s="2">
        <f ca="1">IF(E137="","",COUNTIF(R137:DM137,"&gt;0"))</f>
        <v>4</v>
      </c>
      <c r="R137" s="4">
        <f ca="1">IF(E136="","",IF($G137="",R136,IF($N137=1,LOOKUP(R$9,$A$12:$A$111,$B$12:$B$111),IF(AND($I137=-1,S$9=$Q136),"",IF($I137=-1,S136,IF($I137=1,R136))))))</f>
        <v>1</v>
      </c>
      <c r="S137">
        <f ca="1">IF($E136="","",IF($G137="",S136,IF(AND($N137=1,S$9&gt;$B$9),"",IF(AND($N137=1,S$9&lt;=$B$9),LOOKUP(S$9,$A$12:$A$111,$B$12:$B$111),IF(AND($I137=-1,T$9=$Q136),"",IF($I137=-1,T136,IF(AND($I137=1,R$9=$Q136),$K137,IF($I137=1,S136,""))))))))</f>
        <v>2</v>
      </c>
      <c r="T137">
        <f ca="1">IF($E136="","",IF($G137="",T136,IF(AND($N137=1,T$9&gt;$B$9),"",IF(AND($N137=1,T$9&lt;=$B$9),LOOKUP(T$9,$A$12:$A$111,$B$12:$B$111),IF(AND($I137=-1,U$9=$Q136),"",IF($I137=-1,U136,IF(AND($I137=1,S$9=$Q136),$K137,IF($I137=1,T136,""))))))))</f>
        <v>3</v>
      </c>
      <c r="U137">
        <f ca="1">IF($E136="","",IF($G137="",U136,IF(AND($N137=1,U$9&gt;$B$9),"",IF(AND($N137=1,U$9&lt;=$B$9),LOOKUP(U$9,$A$12:$A$111,$B$12:$B$111),IF(AND($I137=-1,V$9=$Q136),"",IF($I137=-1,V136,IF(AND($I137=1,T$9=$Q136),$K137,IF($I137=1,U136,""))))))))</f>
        <v>4</v>
      </c>
      <c r="V137" t="str">
        <f ca="1">IF($E136="","",IF($G137="",V136,IF(AND($N137=1,V$9&gt;$B$9),"",IF(AND($N137=1,V$9&lt;=$B$9),LOOKUP(V$9,$A$12:$A$111,$B$12:$B$111),IF(AND($I137=-1,W$9=$Q136),"",IF($I137=-1,W136,IF(AND($I137=1,U$9=$Q136),$K137,IF($I137=1,V136,""))))))))</f>
        <v/>
      </c>
      <c r="W137" t="str">
        <f ca="1">IF($E136="","",IF($G137="",W136,IF(AND($N137=1,W$9&gt;$B$9),"",IF(AND($N137=1,W$9&lt;=$B$9),LOOKUP(W$9,$A$12:$A$111,$B$12:$B$111),IF(AND($I137=-1,X$9=$Q136),"",IF($I137=-1,X136,IF(AND($I137=1,V$9=$Q136),$K137,IF($I137=1,W136,""))))))))</f>
        <v/>
      </c>
      <c r="X137" t="str">
        <f ca="1">IF($E136="","",IF($G137="",X136,IF(AND($N137=1,X$9&gt;$B$9),"",IF(AND($N137=1,X$9&lt;=$B$9),LOOKUP(X$9,$A$12:$A$111,$B$12:$B$111),IF(AND($I137=-1,Y$9=$Q136),"",IF($I137=-1,Y136,IF(AND($I137=1,W$9=$Q136),$K137,IF($I137=1,X136,""))))))))</f>
        <v/>
      </c>
      <c r="Y137" t="str">
        <f ca="1">IF($E136="","",IF($G137="",Y136,IF(AND($N137=1,Y$9&gt;$B$9),"",IF(AND($N137=1,Y$9&lt;=$B$9),LOOKUP(Y$9,$A$12:$A$111,$B$12:$B$111),IF(AND($I137=-1,Z$9=$Q136),"",IF($I137=-1,Z136,IF(AND($I137=1,X$9=$Q136),$K137,IF($I137=1,Y136,""))))))))</f>
        <v/>
      </c>
      <c r="Z137" t="str">
        <f ca="1">IF($E136="","",IF($G137="",Z136,IF(AND($N137=1,Z$9&gt;$B$9),"",IF(AND($N137=1,Z$9&lt;=$B$9),LOOKUP(Z$9,$A$12:$A$111,$B$12:$B$111),IF(AND($I137=-1,AA$9=$Q136),"",IF($I137=-1,AA136,IF(AND($I137=1,Y$9=$Q136),$K137,IF($I137=1,Z136,""))))))))</f>
        <v/>
      </c>
      <c r="AA137" t="str">
        <f ca="1">IF($E136="","",IF($G137="",AA136,IF(AND($N137=1,AA$9&gt;$B$9),"",IF(AND($N137=1,AA$9&lt;=$B$9),LOOKUP(AA$9,$A$12:$A$111,$B$12:$B$111),IF(AND($I137=-1,AB$9=$Q136),"",IF($I137=-1,AB136,IF(AND($I137=1,Z$9=$Q136),$K137,IF($I137=1,AA136,""))))))))</f>
        <v/>
      </c>
      <c r="AB137" t="str">
        <f ca="1">IF($E136="","",IF($G137="",AB136,IF(AND($N137=1,AB$9&gt;$B$9),"",IF(AND($N137=1,AB$9&lt;=$B$9),LOOKUP(AB$9,$A$12:$A$111,$B$12:$B$111),IF(AND($I137=-1,AC$9=$Q136),"",IF($I137=-1,AC136,IF(AND($I137=1,AA$9=$Q136),$K137,IF($I137=1,AB136,""))))))))</f>
        <v/>
      </c>
      <c r="AC137" t="str">
        <f ca="1">IF($E136="","",IF($G137="",AC136,IF(AND($N137=1,AC$9&gt;$B$9),"",IF(AND($N137=1,AC$9&lt;=$B$9),LOOKUP(AC$9,$A$12:$A$111,$B$12:$B$111),IF(AND($I137=-1,AD$9=$Q136),"",IF($I137=-1,AD136,IF(AND($I137=1,AB$9=$Q136),$K137,IF($I137=1,AC136,""))))))))</f>
        <v/>
      </c>
      <c r="AD137" t="str">
        <f ca="1">IF($E136="","",IF($G137="",AD136,IF(AND($N137=1,AD$9&gt;$B$9),"",IF(AND($N137=1,AD$9&lt;=$B$9),LOOKUP(AD$9,$A$12:$A$111,$B$12:$B$111),IF(AND($I137=-1,AE$9=$Q136),"",IF($I137=-1,AE136,IF(AND($I137=1,AC$9=$Q136),$K137,IF($I137=1,AD136,""))))))))</f>
        <v/>
      </c>
      <c r="AE137" t="str">
        <f ca="1">IF($E136="","",IF($G137="",AE136,IF(AND($N137=1,AE$9&gt;$B$9),"",IF(AND($N137=1,AE$9&lt;=$B$9),LOOKUP(AE$9,$A$12:$A$111,$B$12:$B$111),IF(AND($I137=-1,AF$9=$Q136),"",IF($I137=-1,AF136,IF(AND($I137=1,AD$9=$Q136),$K137,IF($I137=1,AE136,""))))))))</f>
        <v/>
      </c>
      <c r="AF137" t="str">
        <f ca="1">IF($E136="","",IF($G137="",AF136,IF(AND($N137=1,AF$9&gt;$B$9),"",IF(AND($N137=1,AF$9&lt;=$B$9),LOOKUP(AF$9,$A$12:$A$111,$B$12:$B$111),IF(AND($I137=-1,AG$9=$Q136),"",IF($I137=-1,AG136,IF(AND($I137=1,AE$9=$Q136),$K137,IF($I137=1,AF136,""))))))))</f>
        <v/>
      </c>
      <c r="AG137" t="str">
        <f ca="1">IF($E136="","",IF($G137="",AG136,IF(AND($N137=1,AG$9&gt;$B$9),"",IF(AND($N137=1,AG$9&lt;=$B$9),LOOKUP(AG$9,$A$12:$A$111,$B$12:$B$111),IF(AND($I137=-1,AH$9=$Q136),"",IF($I137=-1,AH136,IF(AND($I137=1,AF$9=$Q136),$K137,IF($I137=1,AG136,""))))))))</f>
        <v/>
      </c>
      <c r="AH137" t="str">
        <f ca="1">IF($E136="","",IF($G137="",AH136,IF(AND($N137=1,AH$9&gt;$B$9),"",IF(AND($N137=1,AH$9&lt;=$B$9),LOOKUP(AH$9,$A$12:$A$111,$B$12:$B$111),IF(AND($I137=-1,AI$9=$Q136),"",IF($I137=-1,AI136,IF(AND($I137=1,AG$9=$Q136),$K137,IF($I137=1,AH136,""))))))))</f>
        <v/>
      </c>
      <c r="AI137" t="str">
        <f ca="1">IF($E136="","",IF($G137="",AI136,IF(AND($N137=1,AI$9&gt;$B$9),"",IF(AND($N137=1,AI$9&lt;=$B$9),LOOKUP(AI$9,$A$12:$A$111,$B$12:$B$111),IF(AND($I137=-1,AJ$9=$Q136),"",IF($I137=-1,AJ136,IF(AND($I137=1,AH$9=$Q136),$K137,IF($I137=1,AI136,""))))))))</f>
        <v/>
      </c>
      <c r="AJ137" t="str">
        <f ca="1">IF($E136="","",IF($G137="",AJ136,IF(AND($N137=1,AJ$9&gt;$B$9),"",IF(AND($N137=1,AJ$9&lt;=$B$9),LOOKUP(AJ$9,$A$12:$A$111,$B$12:$B$111),IF(AND($I137=-1,AK$9=$Q136),"",IF($I137=-1,AK136,IF(AND($I137=1,AI$9=$Q136),$K137,IF($I137=1,AJ136,""))))))))</f>
        <v/>
      </c>
      <c r="AK137" t="str">
        <f ca="1">IF($E136="","",IF($G137="",AK136,IF(AND($N137=1,AK$9&gt;$B$9),"",IF(AND($N137=1,AK$9&lt;=$B$9),LOOKUP(AK$9,$A$12:$A$111,$B$12:$B$111),IF(AND($I137=-1,AL$9=$Q136),"",IF($I137=-1,AL136,IF(AND($I137=1,AJ$9=$Q136),$K137,IF($I137=1,AK136,""))))))))</f>
        <v/>
      </c>
      <c r="AL137" t="str">
        <f ca="1">IF($E136="","",IF($G137="",AL136,IF(AND($N137=1,AL$9&gt;$B$9),"",IF(AND($N137=1,AL$9&lt;=$B$9),LOOKUP(AL$9,$A$12:$A$111,$B$12:$B$111),IF(AND($I137=-1,AM$9=$Q136),"",IF($I137=-1,AM136,IF(AND($I137=1,AK$9=$Q136),$K137,IF($I137=1,AL136,""))))))))</f>
        <v/>
      </c>
      <c r="AM137" t="str">
        <f ca="1">IF($E136="","",IF($G137="",AM136,IF(AND($N137=1,AM$9&gt;$B$9),"",IF(AND($N137=1,AM$9&lt;=$B$9),LOOKUP(AM$9,$A$12:$A$111,$B$12:$B$111),IF(AND($I137=-1,AN$9=$Q136),"",IF($I137=-1,AN136,IF(AND($I137=1,AL$9=$Q136),$K137,IF($I137=1,AM136,""))))))))</f>
        <v/>
      </c>
      <c r="AN137" t="str">
        <f ca="1">IF($E136="","",IF($G137="",AN136,IF(AND($N137=1,AN$9&gt;$B$9),"",IF(AND($N137=1,AN$9&lt;=$B$9),LOOKUP(AN$9,$A$12:$A$111,$B$12:$B$111),IF(AND($I137=-1,AO$9=$Q136),"",IF($I137=-1,AO136,IF(AND($I137=1,AM$9=$Q136),$K137,IF($I137=1,AN136,""))))))))</f>
        <v/>
      </c>
      <c r="AO137" t="str">
        <f ca="1">IF($E136="","",IF($G137="",AO136,IF(AND($N137=1,AO$9&gt;$B$9),"",IF(AND($N137=1,AO$9&lt;=$B$9),LOOKUP(AO$9,$A$12:$A$111,$B$12:$B$111),IF(AND($I137=-1,AP$9=$Q136),"",IF($I137=-1,AP136,IF(AND($I137=1,AN$9=$Q136),$K137,IF($I137=1,AO136,""))))))))</f>
        <v/>
      </c>
      <c r="AP137" t="str">
        <f ca="1">IF($E136="","",IF($G137="",AP136,IF(AND($N137=1,AP$9&gt;$B$9),"",IF(AND($N137=1,AP$9&lt;=$B$9),LOOKUP(AP$9,$A$12:$A$111,$B$12:$B$111),IF(AND($I137=-1,AQ$9=$Q136),"",IF($I137=-1,AQ136,IF(AND($I137=1,AO$9=$Q136),$K137,IF($I137=1,AP136,""))))))))</f>
        <v/>
      </c>
      <c r="AQ137" t="str">
        <f ca="1">IF($E136="","",IF($G137="",AQ136,IF(AND($N137=1,AQ$9&gt;$B$9),"",IF(AND($N137=1,AQ$9&lt;=$B$9),LOOKUP(AQ$9,$A$12:$A$111,$B$12:$B$111),IF(AND($I137=-1,AR$9=$Q136),"",IF($I137=-1,AR136,IF(AND($I137=1,AP$9=$Q136),$K137,IF($I137=1,AQ136,""))))))))</f>
        <v/>
      </c>
      <c r="AR137" t="str">
        <f ca="1">IF($E136="","",IF($G137="",AR136,IF(AND($N137=1,AR$9&gt;$B$9),"",IF(AND($N137=1,AR$9&lt;=$B$9),LOOKUP(AR$9,$A$12:$A$111,$B$12:$B$111),IF(AND($I137=-1,AS$9=$Q136),"",IF($I137=-1,AS136,IF(AND($I137=1,AQ$9=$Q136),$K137,IF($I137=1,AR136,""))))))))</f>
        <v/>
      </c>
      <c r="AS137" t="str">
        <f ca="1">IF($E136="","",IF($G137="",AS136,IF(AND($N137=1,AS$9&gt;$B$9),"",IF(AND($N137=1,AS$9&lt;=$B$9),LOOKUP(AS$9,$A$12:$A$111,$B$12:$B$111),IF(AND($I137=-1,AT$9=$Q136),"",IF($I137=-1,AT136,IF(AND($I137=1,AR$9=$Q136),$K137,IF($I137=1,AS136,""))))))))</f>
        <v/>
      </c>
      <c r="AT137" t="str">
        <f ca="1">IF($E136="","",IF($G137="",AT136,IF(AND($N137=1,AT$9&gt;$B$9),"",IF(AND($N137=1,AT$9&lt;=$B$9),LOOKUP(AT$9,$A$12:$A$111,$B$12:$B$111),IF(AND($I137=-1,AU$9=$Q136),"",IF($I137=-1,AU136,IF(AND($I137=1,AS$9=$Q136),$K137,IF($I137=1,AT136,""))))))))</f>
        <v/>
      </c>
      <c r="AU137" t="str">
        <f ca="1">IF($E136="","",IF($G137="",AU136,IF(AND($N137=1,AU$9&gt;$B$9),"",IF(AND($N137=1,AU$9&lt;=$B$9),LOOKUP(AU$9,$A$12:$A$111,$B$12:$B$111),IF(AND($I137=-1,AV$9=$Q136),"",IF($I137=-1,AV136,IF(AND($I137=1,AT$9=$Q136),$K137,IF($I137=1,AU136,""))))))))</f>
        <v/>
      </c>
      <c r="AV137" t="str">
        <f ca="1">IF($E136="","",IF($G137="",AV136,IF(AND($N137=1,AV$9&gt;$B$9),"",IF(AND($N137=1,AV$9&lt;=$B$9),LOOKUP(AV$9,$A$12:$A$111,$B$12:$B$111),IF(AND($I137=-1,AW$9=$Q136),"",IF($I137=-1,AW136,IF(AND($I137=1,AU$9=$Q136),$K137,IF($I137=1,AV136,""))))))))</f>
        <v/>
      </c>
      <c r="AW137" t="str">
        <f ca="1">IF($E136="","",IF($G137="",AW136,IF(AND($N137=1,AW$9&gt;$B$9),"",IF(AND($N137=1,AW$9&lt;=$B$9),LOOKUP(AW$9,$A$12:$A$111,$B$12:$B$111),IF(AND($I137=-1,AX$9=$Q136),"",IF($I137=-1,AX136,IF(AND($I137=1,AV$9=$Q136),$K137,IF($I137=1,AW136,""))))))))</f>
        <v/>
      </c>
      <c r="AX137" t="str">
        <f ca="1">IF($E136="","",IF($G137="",AX136,IF(AND($N137=1,AX$9&gt;$B$9),"",IF(AND($N137=1,AX$9&lt;=$B$9),LOOKUP(AX$9,$A$12:$A$111,$B$12:$B$111),IF(AND($I137=-1,AY$9=$Q136),"",IF($I137=-1,AY136,IF(AND($I137=1,AW$9=$Q136),$K137,IF($I137=1,AX136,""))))))))</f>
        <v/>
      </c>
      <c r="AY137" t="str">
        <f ca="1">IF($E136="","",IF($G137="",AY136,IF(AND($N137=1,AY$9&gt;$B$9),"",IF(AND($N137=1,AY$9&lt;=$B$9),LOOKUP(AY$9,$A$12:$A$111,$B$12:$B$111),IF(AND($I137=-1,AZ$9=$Q136),"",IF($I137=-1,AZ136,IF(AND($I137=1,AX$9=$Q136),$K137,IF($I137=1,AY136,""))))))))</f>
        <v/>
      </c>
      <c r="AZ137" t="str">
        <f ca="1">IF($E136="","",IF($G137="",AZ136,IF(AND($N137=1,AZ$9&gt;$B$9),"",IF(AND($N137=1,AZ$9&lt;=$B$9),LOOKUP(AZ$9,$A$12:$A$111,$B$12:$B$111),IF(AND($I137=-1,BA$9=$Q136),"",IF($I137=-1,BA136,IF(AND($I137=1,AY$9=$Q136),$K137,IF($I137=1,AZ136,""))))))))</f>
        <v/>
      </c>
      <c r="BA137" t="str">
        <f ca="1">IF($E136="","",IF($G137="",BA136,IF(AND($N137=1,BA$9&gt;$B$9),"",IF(AND($N137=1,BA$9&lt;=$B$9),LOOKUP(BA$9,$A$12:$A$111,$B$12:$B$111),IF(AND($I137=-1,BB$9=$Q136),"",IF($I137=-1,BB136,IF(AND($I137=1,AZ$9=$Q136),$K137,IF($I137=1,BA136,""))))))))</f>
        <v/>
      </c>
      <c r="BB137" t="str">
        <f ca="1">IF($E136="","",IF($G137="",BB136,IF(AND($N137=1,BB$9&gt;$B$9),"",IF(AND($N137=1,BB$9&lt;=$B$9),LOOKUP(BB$9,$A$12:$A$111,$B$12:$B$111),IF(AND($I137=-1,BC$9=$Q136),"",IF($I137=-1,BC136,IF(AND($I137=1,BA$9=$Q136),$K137,IF($I137=1,BB136,""))))))))</f>
        <v/>
      </c>
      <c r="BC137" t="str">
        <f ca="1">IF($E136="","",IF($G137="",BC136,IF(AND($N137=1,BC$9&gt;$B$9),"",IF(AND($N137=1,BC$9&lt;=$B$9),LOOKUP(BC$9,$A$12:$A$111,$B$12:$B$111),IF(AND($I137=-1,BD$9=$Q136),"",IF($I137=-1,BD136,IF(AND($I137=1,BB$9=$Q136),$K137,IF($I137=1,BC136,""))))))))</f>
        <v/>
      </c>
      <c r="BD137" t="str">
        <f ca="1">IF($E136="","",IF($G137="",BD136,IF(AND($N137=1,BD$9&gt;$B$9),"",IF(AND($N137=1,BD$9&lt;=$B$9),LOOKUP(BD$9,$A$12:$A$111,$B$12:$B$111),IF(AND($I137=-1,BE$9=$Q136),"",IF($I137=-1,BE136,IF(AND($I137=1,BC$9=$Q136),$K137,IF($I137=1,BD136,""))))))))</f>
        <v/>
      </c>
      <c r="BE137" t="str">
        <f ca="1">IF($E136="","",IF($G137="",BE136,IF(AND($N137=1,BE$9&gt;$B$9),"",IF(AND($N137=1,BE$9&lt;=$B$9),LOOKUP(BE$9,$A$12:$A$111,$B$12:$B$111),IF(AND($I137=-1,BF$9=$Q136),"",IF($I137=-1,BF136,IF(AND($I137=1,BD$9=$Q136),$K137,IF($I137=1,BE136,""))))))))</f>
        <v/>
      </c>
      <c r="BF137" t="str">
        <f ca="1">IF($E136="","",IF($G137="",BF136,IF(AND($N137=1,BF$9&gt;$B$9),"",IF(AND($N137=1,BF$9&lt;=$B$9),LOOKUP(BF$9,$A$12:$A$111,$B$12:$B$111),IF(AND($I137=-1,BG$9=$Q136),"",IF($I137=-1,BG136,IF(AND($I137=1,BE$9=$Q136),$K137,IF($I137=1,BF136,""))))))))</f>
        <v/>
      </c>
      <c r="BG137" t="str">
        <f ca="1">IF($E136="","",IF($G137="",BG136,IF(AND($N137=1,BG$9&gt;$B$9),"",IF(AND($N137=1,BG$9&lt;=$B$9),LOOKUP(BG$9,$A$12:$A$111,$B$12:$B$111),IF(AND($I137=-1,BH$9=$Q136),"",IF($I137=-1,BH136,IF(AND($I137=1,BF$9=$Q136),$K137,IF($I137=1,BG136,""))))))))</f>
        <v/>
      </c>
      <c r="BH137" t="str">
        <f ca="1">IF($E136="","",IF($G137="",BH136,IF(AND($N137=1,BH$9&gt;$B$9),"",IF(AND($N137=1,BH$9&lt;=$B$9),LOOKUP(BH$9,$A$12:$A$111,$B$12:$B$111),IF(AND($I137=-1,BI$9=$Q136),"",IF($I137=-1,BI136,IF(AND($I137=1,BG$9=$Q136),$K137,IF($I137=1,BH136,""))))))))</f>
        <v/>
      </c>
      <c r="BI137" t="str">
        <f ca="1">IF($E136="","",IF($G137="",BI136,IF(AND($N137=1,BI$9&gt;$B$9),"",IF(AND($N137=1,BI$9&lt;=$B$9),LOOKUP(BI$9,$A$12:$A$111,$B$12:$B$111),IF(AND($I137=-1,BJ$9=$Q136),"",IF($I137=-1,BJ136,IF(AND($I137=1,BH$9=$Q136),$K137,IF($I137=1,BI136,""))))))))</f>
        <v/>
      </c>
      <c r="BJ137" t="str">
        <f ca="1">IF($E136="","",IF($G137="",BJ136,IF(AND($N137=1,BJ$9&gt;$B$9),"",IF(AND($N137=1,BJ$9&lt;=$B$9),LOOKUP(BJ$9,$A$12:$A$111,$B$12:$B$111),IF(AND($I137=-1,BK$9=$Q136),"",IF($I137=-1,BK136,IF(AND($I137=1,BI$9=$Q136),$K137,IF($I137=1,BJ136,""))))))))</f>
        <v/>
      </c>
      <c r="BK137" t="str">
        <f ca="1">IF($E136="","",IF($G137="",BK136,IF(AND($N137=1,BK$9&gt;$B$9),"",IF(AND($N137=1,BK$9&lt;=$B$9),LOOKUP(BK$9,$A$12:$A$111,$B$12:$B$111),IF(AND($I137=-1,BL$9=$Q136),"",IF($I137=-1,BL136,IF(AND($I137=1,BJ$9=$Q136),$K137,IF($I137=1,BK136,""))))))))</f>
        <v/>
      </c>
      <c r="BL137" t="str">
        <f ca="1">IF($E136="","",IF($G137="",BL136,IF(AND($N137=1,BL$9&gt;$B$9),"",IF(AND($N137=1,BL$9&lt;=$B$9),LOOKUP(BL$9,$A$12:$A$111,$B$12:$B$111),IF(AND($I137=-1,BM$9=$Q136),"",IF($I137=-1,BM136,IF(AND($I137=1,BK$9=$Q136),$K137,IF($I137=1,BL136,""))))))))</f>
        <v/>
      </c>
      <c r="BM137" t="str">
        <f ca="1">IF($E136="","",IF($G137="",BM136,IF(AND($N137=1,BM$9&gt;$B$9),"",IF(AND($N137=1,BM$9&lt;=$B$9),LOOKUP(BM$9,$A$12:$A$111,$B$12:$B$111),IF(AND($I137=-1,BN$9=$Q136),"",IF($I137=-1,BN136,IF(AND($I137=1,BL$9=$Q136),$K137,IF($I137=1,BM136,""))))))))</f>
        <v/>
      </c>
      <c r="BN137" t="str">
        <f ca="1">IF($E136="","",IF($G137="",BN136,IF(AND($N137=1,BN$9&gt;$B$9),"",IF(AND($N137=1,BN$9&lt;=$B$9),LOOKUP(BN$9,$A$12:$A$111,$B$12:$B$111),IF(AND($I137=-1,BO$9=$Q136),"",IF($I137=-1,BO136,IF(AND($I137=1,BM$9=$Q136),$K137,IF($I137=1,BN136,""))))))))</f>
        <v/>
      </c>
      <c r="BO137" t="str">
        <f ca="1">IF($E136="","",IF($G137="",BO136,IF(AND($N137=1,BO$9&gt;$B$9),"",IF(AND($N137=1,BO$9&lt;=$B$9),LOOKUP(BO$9,$A$12:$A$111,$B$12:$B$111),IF(AND($I137=-1,BP$9=$Q136),"",IF($I137=-1,BP136,IF(AND($I137=1,BN$9=$Q136),$K137,IF($I137=1,BO136,""))))))))</f>
        <v/>
      </c>
    </row>
    <row r="138" spans="4:67" x14ac:dyDescent="0.25">
      <c r="D138" s="4">
        <v>128</v>
      </c>
      <c r="E138" s="1">
        <f t="shared" ca="1" si="7"/>
        <v>0</v>
      </c>
      <c r="G138" t="str">
        <f ca="1">IF(E137="","",IF($B$3=Refs!$B$17,RevLab!F138,IF(AND(B$3="Last",H137="Zero"),G137,IF(B$3="Last",H137,IF(B$3="2nd last","",IF(AND(B$3="Opposite",H137="Zero"),G137,IF(AND(B$3="Opposite",H137="Red"),"Black",IF(AND(B$3="Opposite",H137="Black"),"Red",IF(AND(B$3="Opposite",H137="Odd"),"Even",IF(AND(B$3="Opposite",H137="Even"),"Odd",IF(AND(B$3="Opposite",H137="High"),"Low",IF(AND(B$3="Opposite",H137="Low"),"High",IF(COUNTIF(Refs!$E$5:$I$6,B$3)=1,RevLab!B$3,"")))))))))))))</f>
        <v>Low</v>
      </c>
      <c r="H138" t="str">
        <f ca="1">IF(E138="","",IF(B$2="Red/Black",LOOKUP(E138,Refs!D:D,Refs!F:F),IF(B$2="High/Low",LOOKUP(E138,Refs!D:D,Refs!H:H),IF(B$2="Odd/Even",LOOKUP(E138,Refs!D:D,Refs!J:J),""))))</f>
        <v>Zero</v>
      </c>
      <c r="I138">
        <f t="shared" ca="1" si="8"/>
        <v>-1</v>
      </c>
      <c r="J138">
        <f ca="1">IF(E137="","",IF(G138="","",IF(AND(Q137&gt;1,O137+P137&gt;=$B$4),$B$4,IF(Q137=1,O137,O137+P137))))</f>
        <v>5</v>
      </c>
      <c r="K138">
        <f t="shared" ca="1" si="9"/>
        <v>-5</v>
      </c>
      <c r="L138">
        <f t="shared" ca="1" si="10"/>
        <v>-191</v>
      </c>
      <c r="M138">
        <f t="shared" ca="1" si="11"/>
        <v>14</v>
      </c>
      <c r="N138">
        <f ca="1">IF(E137="","",IF(OR(AND($A$6="Yes",$M138&gt;$M137),AND($A$8="Yes",$O137+$P137&gt;=$B$4),AND($Q137&lt;=2,$I138=-1)),1,0))</f>
        <v>0</v>
      </c>
      <c r="O138">
        <f ca="1">IF(E138="","",R138)</f>
        <v>2</v>
      </c>
      <c r="P138">
        <f ca="1">IF(E138="","",MAX(R138:DM138))</f>
        <v>3</v>
      </c>
      <c r="Q138" s="2">
        <f ca="1">IF(E138="","",COUNTIF(R138:DM138,"&gt;0"))</f>
        <v>2</v>
      </c>
      <c r="R138" s="4">
        <f ca="1">IF(E137="","",IF($G138="",R137,IF($N138=1,LOOKUP(R$9,$A$12:$A$111,$B$12:$B$111),IF(AND($I138=-1,S$9=$Q137),"",IF($I138=-1,S137,IF($I138=1,R137))))))</f>
        <v>2</v>
      </c>
      <c r="S138">
        <f ca="1">IF($E137="","",IF($G138="",S137,IF(AND($N138=1,S$9&gt;$B$9),"",IF(AND($N138=1,S$9&lt;=$B$9),LOOKUP(S$9,$A$12:$A$111,$B$12:$B$111),IF(AND($I138=-1,T$9=$Q137),"",IF($I138=-1,T137,IF(AND($I138=1,R$9=$Q137),$K138,IF($I138=1,S137,""))))))))</f>
        <v>3</v>
      </c>
      <c r="T138" t="str">
        <f ca="1">IF($E137="","",IF($G138="",T137,IF(AND($N138=1,T$9&gt;$B$9),"",IF(AND($N138=1,T$9&lt;=$B$9),LOOKUP(T$9,$A$12:$A$111,$B$12:$B$111),IF(AND($I138=-1,U$9=$Q137),"",IF($I138=-1,U137,IF(AND($I138=1,S$9=$Q137),$K138,IF($I138=1,T137,""))))))))</f>
        <v/>
      </c>
      <c r="U138" t="str">
        <f ca="1">IF($E137="","",IF($G138="",U137,IF(AND($N138=1,U$9&gt;$B$9),"",IF(AND($N138=1,U$9&lt;=$B$9),LOOKUP(U$9,$A$12:$A$111,$B$12:$B$111),IF(AND($I138=-1,V$9=$Q137),"",IF($I138=-1,V137,IF(AND($I138=1,T$9=$Q137),$K138,IF($I138=1,U137,""))))))))</f>
        <v/>
      </c>
      <c r="V138" t="str">
        <f ca="1">IF($E137="","",IF($G138="",V137,IF(AND($N138=1,V$9&gt;$B$9),"",IF(AND($N138=1,V$9&lt;=$B$9),LOOKUP(V$9,$A$12:$A$111,$B$12:$B$111),IF(AND($I138=-1,W$9=$Q137),"",IF($I138=-1,W137,IF(AND($I138=1,U$9=$Q137),$K138,IF($I138=1,V137,""))))))))</f>
        <v/>
      </c>
      <c r="W138" t="str">
        <f ca="1">IF($E137="","",IF($G138="",W137,IF(AND($N138=1,W$9&gt;$B$9),"",IF(AND($N138=1,W$9&lt;=$B$9),LOOKUP(W$9,$A$12:$A$111,$B$12:$B$111),IF(AND($I138=-1,X$9=$Q137),"",IF($I138=-1,X137,IF(AND($I138=1,V$9=$Q137),$K138,IF($I138=1,W137,""))))))))</f>
        <v/>
      </c>
      <c r="X138" t="str">
        <f ca="1">IF($E137="","",IF($G138="",X137,IF(AND($N138=1,X$9&gt;$B$9),"",IF(AND($N138=1,X$9&lt;=$B$9),LOOKUP(X$9,$A$12:$A$111,$B$12:$B$111),IF(AND($I138=-1,Y$9=$Q137),"",IF($I138=-1,Y137,IF(AND($I138=1,W$9=$Q137),$K138,IF($I138=1,X137,""))))))))</f>
        <v/>
      </c>
      <c r="Y138" t="str">
        <f ca="1">IF($E137="","",IF($G138="",Y137,IF(AND($N138=1,Y$9&gt;$B$9),"",IF(AND($N138=1,Y$9&lt;=$B$9),LOOKUP(Y$9,$A$12:$A$111,$B$12:$B$111),IF(AND($I138=-1,Z$9=$Q137),"",IF($I138=-1,Z137,IF(AND($I138=1,X$9=$Q137),$K138,IF($I138=1,Y137,""))))))))</f>
        <v/>
      </c>
      <c r="Z138" t="str">
        <f ca="1">IF($E137="","",IF($G138="",Z137,IF(AND($N138=1,Z$9&gt;$B$9),"",IF(AND($N138=1,Z$9&lt;=$B$9),LOOKUP(Z$9,$A$12:$A$111,$B$12:$B$111),IF(AND($I138=-1,AA$9=$Q137),"",IF($I138=-1,AA137,IF(AND($I138=1,Y$9=$Q137),$K138,IF($I138=1,Z137,""))))))))</f>
        <v/>
      </c>
      <c r="AA138" t="str">
        <f ca="1">IF($E137="","",IF($G138="",AA137,IF(AND($N138=1,AA$9&gt;$B$9),"",IF(AND($N138=1,AA$9&lt;=$B$9),LOOKUP(AA$9,$A$12:$A$111,$B$12:$B$111),IF(AND($I138=-1,AB$9=$Q137),"",IF($I138=-1,AB137,IF(AND($I138=1,Z$9=$Q137),$K138,IF($I138=1,AA137,""))))))))</f>
        <v/>
      </c>
      <c r="AB138" t="str">
        <f ca="1">IF($E137="","",IF($G138="",AB137,IF(AND($N138=1,AB$9&gt;$B$9),"",IF(AND($N138=1,AB$9&lt;=$B$9),LOOKUP(AB$9,$A$12:$A$111,$B$12:$B$111),IF(AND($I138=-1,AC$9=$Q137),"",IF($I138=-1,AC137,IF(AND($I138=1,AA$9=$Q137),$K138,IF($I138=1,AB137,""))))))))</f>
        <v/>
      </c>
      <c r="AC138" t="str">
        <f ca="1">IF($E137="","",IF($G138="",AC137,IF(AND($N138=1,AC$9&gt;$B$9),"",IF(AND($N138=1,AC$9&lt;=$B$9),LOOKUP(AC$9,$A$12:$A$111,$B$12:$B$111),IF(AND($I138=-1,AD$9=$Q137),"",IF($I138=-1,AD137,IF(AND($I138=1,AB$9=$Q137),$K138,IF($I138=1,AC137,""))))))))</f>
        <v/>
      </c>
      <c r="AD138" t="str">
        <f ca="1">IF($E137="","",IF($G138="",AD137,IF(AND($N138=1,AD$9&gt;$B$9),"",IF(AND($N138=1,AD$9&lt;=$B$9),LOOKUP(AD$9,$A$12:$A$111,$B$12:$B$111),IF(AND($I138=-1,AE$9=$Q137),"",IF($I138=-1,AE137,IF(AND($I138=1,AC$9=$Q137),$K138,IF($I138=1,AD137,""))))))))</f>
        <v/>
      </c>
      <c r="AE138" t="str">
        <f ca="1">IF($E137="","",IF($G138="",AE137,IF(AND($N138=1,AE$9&gt;$B$9),"",IF(AND($N138=1,AE$9&lt;=$B$9),LOOKUP(AE$9,$A$12:$A$111,$B$12:$B$111),IF(AND($I138=-1,AF$9=$Q137),"",IF($I138=-1,AF137,IF(AND($I138=1,AD$9=$Q137),$K138,IF($I138=1,AE137,""))))))))</f>
        <v/>
      </c>
      <c r="AF138" t="str">
        <f ca="1">IF($E137="","",IF($G138="",AF137,IF(AND($N138=1,AF$9&gt;$B$9),"",IF(AND($N138=1,AF$9&lt;=$B$9),LOOKUP(AF$9,$A$12:$A$111,$B$12:$B$111),IF(AND($I138=-1,AG$9=$Q137),"",IF($I138=-1,AG137,IF(AND($I138=1,AE$9=$Q137),$K138,IF($I138=1,AF137,""))))))))</f>
        <v/>
      </c>
      <c r="AG138" t="str">
        <f ca="1">IF($E137="","",IF($G138="",AG137,IF(AND($N138=1,AG$9&gt;$B$9),"",IF(AND($N138=1,AG$9&lt;=$B$9),LOOKUP(AG$9,$A$12:$A$111,$B$12:$B$111),IF(AND($I138=-1,AH$9=$Q137),"",IF($I138=-1,AH137,IF(AND($I138=1,AF$9=$Q137),$K138,IF($I138=1,AG137,""))))))))</f>
        <v/>
      </c>
      <c r="AH138" t="str">
        <f ca="1">IF($E137="","",IF($G138="",AH137,IF(AND($N138=1,AH$9&gt;$B$9),"",IF(AND($N138=1,AH$9&lt;=$B$9),LOOKUP(AH$9,$A$12:$A$111,$B$12:$B$111),IF(AND($I138=-1,AI$9=$Q137),"",IF($I138=-1,AI137,IF(AND($I138=1,AG$9=$Q137),$K138,IF($I138=1,AH137,""))))))))</f>
        <v/>
      </c>
      <c r="AI138" t="str">
        <f ca="1">IF($E137="","",IF($G138="",AI137,IF(AND($N138=1,AI$9&gt;$B$9),"",IF(AND($N138=1,AI$9&lt;=$B$9),LOOKUP(AI$9,$A$12:$A$111,$B$12:$B$111),IF(AND($I138=-1,AJ$9=$Q137),"",IF($I138=-1,AJ137,IF(AND($I138=1,AH$9=$Q137),$K138,IF($I138=1,AI137,""))))))))</f>
        <v/>
      </c>
      <c r="AJ138" t="str">
        <f ca="1">IF($E137="","",IF($G138="",AJ137,IF(AND($N138=1,AJ$9&gt;$B$9),"",IF(AND($N138=1,AJ$9&lt;=$B$9),LOOKUP(AJ$9,$A$12:$A$111,$B$12:$B$111),IF(AND($I138=-1,AK$9=$Q137),"",IF($I138=-1,AK137,IF(AND($I138=1,AI$9=$Q137),$K138,IF($I138=1,AJ137,""))))))))</f>
        <v/>
      </c>
      <c r="AK138" t="str">
        <f ca="1">IF($E137="","",IF($G138="",AK137,IF(AND($N138=1,AK$9&gt;$B$9),"",IF(AND($N138=1,AK$9&lt;=$B$9),LOOKUP(AK$9,$A$12:$A$111,$B$12:$B$111),IF(AND($I138=-1,AL$9=$Q137),"",IF($I138=-1,AL137,IF(AND($I138=1,AJ$9=$Q137),$K138,IF($I138=1,AK137,""))))))))</f>
        <v/>
      </c>
      <c r="AL138" t="str">
        <f ca="1">IF($E137="","",IF($G138="",AL137,IF(AND($N138=1,AL$9&gt;$B$9),"",IF(AND($N138=1,AL$9&lt;=$B$9),LOOKUP(AL$9,$A$12:$A$111,$B$12:$B$111),IF(AND($I138=-1,AM$9=$Q137),"",IF($I138=-1,AM137,IF(AND($I138=1,AK$9=$Q137),$K138,IF($I138=1,AL137,""))))))))</f>
        <v/>
      </c>
      <c r="AM138" t="str">
        <f ca="1">IF($E137="","",IF($G138="",AM137,IF(AND($N138=1,AM$9&gt;$B$9),"",IF(AND($N138=1,AM$9&lt;=$B$9),LOOKUP(AM$9,$A$12:$A$111,$B$12:$B$111),IF(AND($I138=-1,AN$9=$Q137),"",IF($I138=-1,AN137,IF(AND($I138=1,AL$9=$Q137),$K138,IF($I138=1,AM137,""))))))))</f>
        <v/>
      </c>
      <c r="AN138" t="str">
        <f ca="1">IF($E137="","",IF($G138="",AN137,IF(AND($N138=1,AN$9&gt;$B$9),"",IF(AND($N138=1,AN$9&lt;=$B$9),LOOKUP(AN$9,$A$12:$A$111,$B$12:$B$111),IF(AND($I138=-1,AO$9=$Q137),"",IF($I138=-1,AO137,IF(AND($I138=1,AM$9=$Q137),$K138,IF($I138=1,AN137,""))))))))</f>
        <v/>
      </c>
      <c r="AO138" t="str">
        <f ca="1">IF($E137="","",IF($G138="",AO137,IF(AND($N138=1,AO$9&gt;$B$9),"",IF(AND($N138=1,AO$9&lt;=$B$9),LOOKUP(AO$9,$A$12:$A$111,$B$12:$B$111),IF(AND($I138=-1,AP$9=$Q137),"",IF($I138=-1,AP137,IF(AND($I138=1,AN$9=$Q137),$K138,IF($I138=1,AO137,""))))))))</f>
        <v/>
      </c>
      <c r="AP138" t="str">
        <f ca="1">IF($E137="","",IF($G138="",AP137,IF(AND($N138=1,AP$9&gt;$B$9),"",IF(AND($N138=1,AP$9&lt;=$B$9),LOOKUP(AP$9,$A$12:$A$111,$B$12:$B$111),IF(AND($I138=-1,AQ$9=$Q137),"",IF($I138=-1,AQ137,IF(AND($I138=1,AO$9=$Q137),$K138,IF($I138=1,AP137,""))))))))</f>
        <v/>
      </c>
      <c r="AQ138" t="str">
        <f ca="1">IF($E137="","",IF($G138="",AQ137,IF(AND($N138=1,AQ$9&gt;$B$9),"",IF(AND($N138=1,AQ$9&lt;=$B$9),LOOKUP(AQ$9,$A$12:$A$111,$B$12:$B$111),IF(AND($I138=-1,AR$9=$Q137),"",IF($I138=-1,AR137,IF(AND($I138=1,AP$9=$Q137),$K138,IF($I138=1,AQ137,""))))))))</f>
        <v/>
      </c>
      <c r="AR138" t="str">
        <f ca="1">IF($E137="","",IF($G138="",AR137,IF(AND($N138=1,AR$9&gt;$B$9),"",IF(AND($N138=1,AR$9&lt;=$B$9),LOOKUP(AR$9,$A$12:$A$111,$B$12:$B$111),IF(AND($I138=-1,AS$9=$Q137),"",IF($I138=-1,AS137,IF(AND($I138=1,AQ$9=$Q137),$K138,IF($I138=1,AR137,""))))))))</f>
        <v/>
      </c>
      <c r="AS138" t="str">
        <f ca="1">IF($E137="","",IF($G138="",AS137,IF(AND($N138=1,AS$9&gt;$B$9),"",IF(AND($N138=1,AS$9&lt;=$B$9),LOOKUP(AS$9,$A$12:$A$111,$B$12:$B$111),IF(AND($I138=-1,AT$9=$Q137),"",IF($I138=-1,AT137,IF(AND($I138=1,AR$9=$Q137),$K138,IF($I138=1,AS137,""))))))))</f>
        <v/>
      </c>
      <c r="AT138" t="str">
        <f ca="1">IF($E137="","",IF($G138="",AT137,IF(AND($N138=1,AT$9&gt;$B$9),"",IF(AND($N138=1,AT$9&lt;=$B$9),LOOKUP(AT$9,$A$12:$A$111,$B$12:$B$111),IF(AND($I138=-1,AU$9=$Q137),"",IF($I138=-1,AU137,IF(AND($I138=1,AS$9=$Q137),$K138,IF($I138=1,AT137,""))))))))</f>
        <v/>
      </c>
      <c r="AU138" t="str">
        <f ca="1">IF($E137="","",IF($G138="",AU137,IF(AND($N138=1,AU$9&gt;$B$9),"",IF(AND($N138=1,AU$9&lt;=$B$9),LOOKUP(AU$9,$A$12:$A$111,$B$12:$B$111),IF(AND($I138=-1,AV$9=$Q137),"",IF($I138=-1,AV137,IF(AND($I138=1,AT$9=$Q137),$K138,IF($I138=1,AU137,""))))))))</f>
        <v/>
      </c>
      <c r="AV138" t="str">
        <f ca="1">IF($E137="","",IF($G138="",AV137,IF(AND($N138=1,AV$9&gt;$B$9),"",IF(AND($N138=1,AV$9&lt;=$B$9),LOOKUP(AV$9,$A$12:$A$111,$B$12:$B$111),IF(AND($I138=-1,AW$9=$Q137),"",IF($I138=-1,AW137,IF(AND($I138=1,AU$9=$Q137),$K138,IF($I138=1,AV137,""))))))))</f>
        <v/>
      </c>
      <c r="AW138" t="str">
        <f ca="1">IF($E137="","",IF($G138="",AW137,IF(AND($N138=1,AW$9&gt;$B$9),"",IF(AND($N138=1,AW$9&lt;=$B$9),LOOKUP(AW$9,$A$12:$A$111,$B$12:$B$111),IF(AND($I138=-1,AX$9=$Q137),"",IF($I138=-1,AX137,IF(AND($I138=1,AV$9=$Q137),$K138,IF($I138=1,AW137,""))))))))</f>
        <v/>
      </c>
      <c r="AX138" t="str">
        <f ca="1">IF($E137="","",IF($G138="",AX137,IF(AND($N138=1,AX$9&gt;$B$9),"",IF(AND($N138=1,AX$9&lt;=$B$9),LOOKUP(AX$9,$A$12:$A$111,$B$12:$B$111),IF(AND($I138=-1,AY$9=$Q137),"",IF($I138=-1,AY137,IF(AND($I138=1,AW$9=$Q137),$K138,IF($I138=1,AX137,""))))))))</f>
        <v/>
      </c>
      <c r="AY138" t="str">
        <f ca="1">IF($E137="","",IF($G138="",AY137,IF(AND($N138=1,AY$9&gt;$B$9),"",IF(AND($N138=1,AY$9&lt;=$B$9),LOOKUP(AY$9,$A$12:$A$111,$B$12:$B$111),IF(AND($I138=-1,AZ$9=$Q137),"",IF($I138=-1,AZ137,IF(AND($I138=1,AX$9=$Q137),$K138,IF($I138=1,AY137,""))))))))</f>
        <v/>
      </c>
      <c r="AZ138" t="str">
        <f ca="1">IF($E137="","",IF($G138="",AZ137,IF(AND($N138=1,AZ$9&gt;$B$9),"",IF(AND($N138=1,AZ$9&lt;=$B$9),LOOKUP(AZ$9,$A$12:$A$111,$B$12:$B$111),IF(AND($I138=-1,BA$9=$Q137),"",IF($I138=-1,BA137,IF(AND($I138=1,AY$9=$Q137),$K138,IF($I138=1,AZ137,""))))))))</f>
        <v/>
      </c>
      <c r="BA138" t="str">
        <f ca="1">IF($E137="","",IF($G138="",BA137,IF(AND($N138=1,BA$9&gt;$B$9),"",IF(AND($N138=1,BA$9&lt;=$B$9),LOOKUP(BA$9,$A$12:$A$111,$B$12:$B$111),IF(AND($I138=-1,BB$9=$Q137),"",IF($I138=-1,BB137,IF(AND($I138=1,AZ$9=$Q137),$K138,IF($I138=1,BA137,""))))))))</f>
        <v/>
      </c>
      <c r="BB138" t="str">
        <f ca="1">IF($E137="","",IF($G138="",BB137,IF(AND($N138=1,BB$9&gt;$B$9),"",IF(AND($N138=1,BB$9&lt;=$B$9),LOOKUP(BB$9,$A$12:$A$111,$B$12:$B$111),IF(AND($I138=-1,BC$9=$Q137),"",IF($I138=-1,BC137,IF(AND($I138=1,BA$9=$Q137),$K138,IF($I138=1,BB137,""))))))))</f>
        <v/>
      </c>
      <c r="BC138" t="str">
        <f ca="1">IF($E137="","",IF($G138="",BC137,IF(AND($N138=1,BC$9&gt;$B$9),"",IF(AND($N138=1,BC$9&lt;=$B$9),LOOKUP(BC$9,$A$12:$A$111,$B$12:$B$111),IF(AND($I138=-1,BD$9=$Q137),"",IF($I138=-1,BD137,IF(AND($I138=1,BB$9=$Q137),$K138,IF($I138=1,BC137,""))))))))</f>
        <v/>
      </c>
      <c r="BD138" t="str">
        <f ca="1">IF($E137="","",IF($G138="",BD137,IF(AND($N138=1,BD$9&gt;$B$9),"",IF(AND($N138=1,BD$9&lt;=$B$9),LOOKUP(BD$9,$A$12:$A$111,$B$12:$B$111),IF(AND($I138=-1,BE$9=$Q137),"",IF($I138=-1,BE137,IF(AND($I138=1,BC$9=$Q137),$K138,IF($I138=1,BD137,""))))))))</f>
        <v/>
      </c>
      <c r="BE138" t="str">
        <f ca="1">IF($E137="","",IF($G138="",BE137,IF(AND($N138=1,BE$9&gt;$B$9),"",IF(AND($N138=1,BE$9&lt;=$B$9),LOOKUP(BE$9,$A$12:$A$111,$B$12:$B$111),IF(AND($I138=-1,BF$9=$Q137),"",IF($I138=-1,BF137,IF(AND($I138=1,BD$9=$Q137),$K138,IF($I138=1,BE137,""))))))))</f>
        <v/>
      </c>
      <c r="BF138" t="str">
        <f ca="1">IF($E137="","",IF($G138="",BF137,IF(AND($N138=1,BF$9&gt;$B$9),"",IF(AND($N138=1,BF$9&lt;=$B$9),LOOKUP(BF$9,$A$12:$A$111,$B$12:$B$111),IF(AND($I138=-1,BG$9=$Q137),"",IF($I138=-1,BG137,IF(AND($I138=1,BE$9=$Q137),$K138,IF($I138=1,BF137,""))))))))</f>
        <v/>
      </c>
      <c r="BG138" t="str">
        <f ca="1">IF($E137="","",IF($G138="",BG137,IF(AND($N138=1,BG$9&gt;$B$9),"",IF(AND($N138=1,BG$9&lt;=$B$9),LOOKUP(BG$9,$A$12:$A$111,$B$12:$B$111),IF(AND($I138=-1,BH$9=$Q137),"",IF($I138=-1,BH137,IF(AND($I138=1,BF$9=$Q137),$K138,IF($I138=1,BG137,""))))))))</f>
        <v/>
      </c>
      <c r="BH138" t="str">
        <f ca="1">IF($E137="","",IF($G138="",BH137,IF(AND($N138=1,BH$9&gt;$B$9),"",IF(AND($N138=1,BH$9&lt;=$B$9),LOOKUP(BH$9,$A$12:$A$111,$B$12:$B$111),IF(AND($I138=-1,BI$9=$Q137),"",IF($I138=-1,BI137,IF(AND($I138=1,BG$9=$Q137),$K138,IF($I138=1,BH137,""))))))))</f>
        <v/>
      </c>
      <c r="BI138" t="str">
        <f ca="1">IF($E137="","",IF($G138="",BI137,IF(AND($N138=1,BI$9&gt;$B$9),"",IF(AND($N138=1,BI$9&lt;=$B$9),LOOKUP(BI$9,$A$12:$A$111,$B$12:$B$111),IF(AND($I138=-1,BJ$9=$Q137),"",IF($I138=-1,BJ137,IF(AND($I138=1,BH$9=$Q137),$K138,IF($I138=1,BI137,""))))))))</f>
        <v/>
      </c>
      <c r="BJ138" t="str">
        <f ca="1">IF($E137="","",IF($G138="",BJ137,IF(AND($N138=1,BJ$9&gt;$B$9),"",IF(AND($N138=1,BJ$9&lt;=$B$9),LOOKUP(BJ$9,$A$12:$A$111,$B$12:$B$111),IF(AND($I138=-1,BK$9=$Q137),"",IF($I138=-1,BK137,IF(AND($I138=1,BI$9=$Q137),$K138,IF($I138=1,BJ137,""))))))))</f>
        <v/>
      </c>
      <c r="BK138" t="str">
        <f ca="1">IF($E137="","",IF($G138="",BK137,IF(AND($N138=1,BK$9&gt;$B$9),"",IF(AND($N138=1,BK$9&lt;=$B$9),LOOKUP(BK$9,$A$12:$A$111,$B$12:$B$111),IF(AND($I138=-1,BL$9=$Q137),"",IF($I138=-1,BL137,IF(AND($I138=1,BJ$9=$Q137),$K138,IF($I138=1,BK137,""))))))))</f>
        <v/>
      </c>
      <c r="BL138" t="str">
        <f ca="1">IF($E137="","",IF($G138="",BL137,IF(AND($N138=1,BL$9&gt;$B$9),"",IF(AND($N138=1,BL$9&lt;=$B$9),LOOKUP(BL$9,$A$12:$A$111,$B$12:$B$111),IF(AND($I138=-1,BM$9=$Q137),"",IF($I138=-1,BM137,IF(AND($I138=1,BK$9=$Q137),$K138,IF($I138=1,BL137,""))))))))</f>
        <v/>
      </c>
      <c r="BM138" t="str">
        <f ca="1">IF($E137="","",IF($G138="",BM137,IF(AND($N138=1,BM$9&gt;$B$9),"",IF(AND($N138=1,BM$9&lt;=$B$9),LOOKUP(BM$9,$A$12:$A$111,$B$12:$B$111),IF(AND($I138=-1,BN$9=$Q137),"",IF($I138=-1,BN137,IF(AND($I138=1,BL$9=$Q137),$K138,IF($I138=1,BM137,""))))))))</f>
        <v/>
      </c>
      <c r="BN138" t="str">
        <f ca="1">IF($E137="","",IF($G138="",BN137,IF(AND($N138=1,BN$9&gt;$B$9),"",IF(AND($N138=1,BN$9&lt;=$B$9),LOOKUP(BN$9,$A$12:$A$111,$B$12:$B$111),IF(AND($I138=-1,BO$9=$Q137),"",IF($I138=-1,BO137,IF(AND($I138=1,BM$9=$Q137),$K138,IF($I138=1,BN137,""))))))))</f>
        <v/>
      </c>
      <c r="BO138">
        <f ca="1">IF($E137="","",IF($G138="",BO137,IF(AND($N138=1,BO$9&gt;$B$9),"",IF(AND($N138=1,BO$9&lt;=$B$9),LOOKUP(BO$9,$A$12:$A$111,$B$12:$B$111),IF(AND($I138=-1,BP$9=$Q137),"",IF($I138=-1,BP137,IF(AND($I138=1,BN$9=$Q137),$K138,IF($I138=1,BO137,""))))))))</f>
        <v>0</v>
      </c>
    </row>
    <row r="139" spans="4:67" x14ac:dyDescent="0.25">
      <c r="D139" s="4">
        <v>129</v>
      </c>
      <c r="E139" s="1">
        <f t="shared" ca="1" si="7"/>
        <v>13</v>
      </c>
      <c r="G139" t="str">
        <f ca="1">IF(E138="","",IF($B$3=Refs!$B$17,RevLab!F139,IF(AND(B$3="Last",H138="Zero"),G138,IF(B$3="Last",H138,IF(B$3="2nd last","",IF(AND(B$3="Opposite",H138="Zero"),G138,IF(AND(B$3="Opposite",H138="Red"),"Black",IF(AND(B$3="Opposite",H138="Black"),"Red",IF(AND(B$3="Opposite",H138="Odd"),"Even",IF(AND(B$3="Opposite",H138="Even"),"Odd",IF(AND(B$3="Opposite",H138="High"),"Low",IF(AND(B$3="Opposite",H138="Low"),"High",IF(COUNTIF(Refs!$E$5:$I$6,B$3)=1,RevLab!B$3,"")))))))))))))</f>
        <v>Low</v>
      </c>
      <c r="H139" t="str">
        <f ca="1">IF(E139="","",IF(B$2="Red/Black",LOOKUP(E139,Refs!D:D,Refs!F:F),IF(B$2="High/Low",LOOKUP(E139,Refs!D:D,Refs!H:H),IF(B$2="Odd/Even",LOOKUP(E139,Refs!D:D,Refs!J:J),""))))</f>
        <v>Low</v>
      </c>
      <c r="I139">
        <f t="shared" ca="1" si="8"/>
        <v>1</v>
      </c>
      <c r="J139">
        <f ca="1">IF(E138="","",IF(G139="","",IF(AND(Q138&gt;1,O138+P138&gt;=$B$4),$B$4,IF(Q138=1,O138,O138+P138))))</f>
        <v>5</v>
      </c>
      <c r="K139">
        <f t="shared" ca="1" si="9"/>
        <v>5</v>
      </c>
      <c r="L139">
        <f t="shared" ca="1" si="10"/>
        <v>-186</v>
      </c>
      <c r="M139">
        <f t="shared" ca="1" si="11"/>
        <v>14</v>
      </c>
      <c r="N139">
        <f ca="1">IF(E138="","",IF(OR(AND($A$6="Yes",$M139&gt;$M138),AND($A$8="Yes",$O138+$P138&gt;=$B$4),AND($Q138&lt;=2,$I139=-1)),1,0))</f>
        <v>0</v>
      </c>
      <c r="O139">
        <f ca="1">IF(E139="","",R139)</f>
        <v>2</v>
      </c>
      <c r="P139">
        <f ca="1">IF(E139="","",MAX(R139:DM139))</f>
        <v>5</v>
      </c>
      <c r="Q139" s="2">
        <f ca="1">IF(E139="","",COUNTIF(R139:DM139,"&gt;0"))</f>
        <v>3</v>
      </c>
      <c r="R139" s="4">
        <f ca="1">IF(E138="","",IF($G139="",R138,IF($N139=1,LOOKUP(R$9,$A$12:$A$111,$B$12:$B$111),IF(AND($I139=-1,S$9=$Q138),"",IF($I139=-1,S138,IF($I139=1,R138))))))</f>
        <v>2</v>
      </c>
      <c r="S139">
        <f ca="1">IF($E138="","",IF($G139="",S138,IF(AND($N139=1,S$9&gt;$B$9),"",IF(AND($N139=1,S$9&lt;=$B$9),LOOKUP(S$9,$A$12:$A$111,$B$12:$B$111),IF(AND($I139=-1,T$9=$Q138),"",IF($I139=-1,T138,IF(AND($I139=1,R$9=$Q138),$K139,IF($I139=1,S138,""))))))))</f>
        <v>3</v>
      </c>
      <c r="T139">
        <f ca="1">IF($E138="","",IF($G139="",T138,IF(AND($N139=1,T$9&gt;$B$9),"",IF(AND($N139=1,T$9&lt;=$B$9),LOOKUP(T$9,$A$12:$A$111,$B$12:$B$111),IF(AND($I139=-1,U$9=$Q138),"",IF($I139=-1,U138,IF(AND($I139=1,S$9=$Q138),$K139,IF($I139=1,T138,""))))))))</f>
        <v>5</v>
      </c>
      <c r="U139" t="str">
        <f ca="1">IF($E138="","",IF($G139="",U138,IF(AND($N139=1,U$9&gt;$B$9),"",IF(AND($N139=1,U$9&lt;=$B$9),LOOKUP(U$9,$A$12:$A$111,$B$12:$B$111),IF(AND($I139=-1,V$9=$Q138),"",IF($I139=-1,V138,IF(AND($I139=1,T$9=$Q138),$K139,IF($I139=1,U138,""))))))))</f>
        <v/>
      </c>
      <c r="V139" t="str">
        <f ca="1">IF($E138="","",IF($G139="",V138,IF(AND($N139=1,V$9&gt;$B$9),"",IF(AND($N139=1,V$9&lt;=$B$9),LOOKUP(V$9,$A$12:$A$111,$B$12:$B$111),IF(AND($I139=-1,W$9=$Q138),"",IF($I139=-1,W138,IF(AND($I139=1,U$9=$Q138),$K139,IF($I139=1,V138,""))))))))</f>
        <v/>
      </c>
      <c r="W139" t="str">
        <f ca="1">IF($E138="","",IF($G139="",W138,IF(AND($N139=1,W$9&gt;$B$9),"",IF(AND($N139=1,W$9&lt;=$B$9),LOOKUP(W$9,$A$12:$A$111,$B$12:$B$111),IF(AND($I139=-1,X$9=$Q138),"",IF($I139=-1,X138,IF(AND($I139=1,V$9=$Q138),$K139,IF($I139=1,W138,""))))))))</f>
        <v/>
      </c>
      <c r="X139" t="str">
        <f ca="1">IF($E138="","",IF($G139="",X138,IF(AND($N139=1,X$9&gt;$B$9),"",IF(AND($N139=1,X$9&lt;=$B$9),LOOKUP(X$9,$A$12:$A$111,$B$12:$B$111),IF(AND($I139=-1,Y$9=$Q138),"",IF($I139=-1,Y138,IF(AND($I139=1,W$9=$Q138),$K139,IF($I139=1,X138,""))))))))</f>
        <v/>
      </c>
      <c r="Y139" t="str">
        <f ca="1">IF($E138="","",IF($G139="",Y138,IF(AND($N139=1,Y$9&gt;$B$9),"",IF(AND($N139=1,Y$9&lt;=$B$9),LOOKUP(Y$9,$A$12:$A$111,$B$12:$B$111),IF(AND($I139=-1,Z$9=$Q138),"",IF($I139=-1,Z138,IF(AND($I139=1,X$9=$Q138),$K139,IF($I139=1,Y138,""))))))))</f>
        <v/>
      </c>
      <c r="Z139" t="str">
        <f ca="1">IF($E138="","",IF($G139="",Z138,IF(AND($N139=1,Z$9&gt;$B$9),"",IF(AND($N139=1,Z$9&lt;=$B$9),LOOKUP(Z$9,$A$12:$A$111,$B$12:$B$111),IF(AND($I139=-1,AA$9=$Q138),"",IF($I139=-1,AA138,IF(AND($I139=1,Y$9=$Q138),$K139,IF($I139=1,Z138,""))))))))</f>
        <v/>
      </c>
      <c r="AA139" t="str">
        <f ca="1">IF($E138="","",IF($G139="",AA138,IF(AND($N139=1,AA$9&gt;$B$9),"",IF(AND($N139=1,AA$9&lt;=$B$9),LOOKUP(AA$9,$A$12:$A$111,$B$12:$B$111),IF(AND($I139=-1,AB$9=$Q138),"",IF($I139=-1,AB138,IF(AND($I139=1,Z$9=$Q138),$K139,IF($I139=1,AA138,""))))))))</f>
        <v/>
      </c>
      <c r="AB139" t="str">
        <f ca="1">IF($E138="","",IF($G139="",AB138,IF(AND($N139=1,AB$9&gt;$B$9),"",IF(AND($N139=1,AB$9&lt;=$B$9),LOOKUP(AB$9,$A$12:$A$111,$B$12:$B$111),IF(AND($I139=-1,AC$9=$Q138),"",IF($I139=-1,AC138,IF(AND($I139=1,AA$9=$Q138),$K139,IF($I139=1,AB138,""))))))))</f>
        <v/>
      </c>
      <c r="AC139" t="str">
        <f ca="1">IF($E138="","",IF($G139="",AC138,IF(AND($N139=1,AC$9&gt;$B$9),"",IF(AND($N139=1,AC$9&lt;=$B$9),LOOKUP(AC$9,$A$12:$A$111,$B$12:$B$111),IF(AND($I139=-1,AD$9=$Q138),"",IF($I139=-1,AD138,IF(AND($I139=1,AB$9=$Q138),$K139,IF($I139=1,AC138,""))))))))</f>
        <v/>
      </c>
      <c r="AD139" t="str">
        <f ca="1">IF($E138="","",IF($G139="",AD138,IF(AND($N139=1,AD$9&gt;$B$9),"",IF(AND($N139=1,AD$9&lt;=$B$9),LOOKUP(AD$9,$A$12:$A$111,$B$12:$B$111),IF(AND($I139=-1,AE$9=$Q138),"",IF($I139=-1,AE138,IF(AND($I139=1,AC$9=$Q138),$K139,IF($I139=1,AD138,""))))))))</f>
        <v/>
      </c>
      <c r="AE139" t="str">
        <f ca="1">IF($E138="","",IF($G139="",AE138,IF(AND($N139=1,AE$9&gt;$B$9),"",IF(AND($N139=1,AE$9&lt;=$B$9),LOOKUP(AE$9,$A$12:$A$111,$B$12:$B$111),IF(AND($I139=-1,AF$9=$Q138),"",IF($I139=-1,AF138,IF(AND($I139=1,AD$9=$Q138),$K139,IF($I139=1,AE138,""))))))))</f>
        <v/>
      </c>
      <c r="AF139" t="str">
        <f ca="1">IF($E138="","",IF($G139="",AF138,IF(AND($N139=1,AF$9&gt;$B$9),"",IF(AND($N139=1,AF$9&lt;=$B$9),LOOKUP(AF$9,$A$12:$A$111,$B$12:$B$111),IF(AND($I139=-1,AG$9=$Q138),"",IF($I139=-1,AG138,IF(AND($I139=1,AE$9=$Q138),$K139,IF($I139=1,AF138,""))))))))</f>
        <v/>
      </c>
      <c r="AG139" t="str">
        <f ca="1">IF($E138="","",IF($G139="",AG138,IF(AND($N139=1,AG$9&gt;$B$9),"",IF(AND($N139=1,AG$9&lt;=$B$9),LOOKUP(AG$9,$A$12:$A$111,$B$12:$B$111),IF(AND($I139=-1,AH$9=$Q138),"",IF($I139=-1,AH138,IF(AND($I139=1,AF$9=$Q138),$K139,IF($I139=1,AG138,""))))))))</f>
        <v/>
      </c>
      <c r="AH139" t="str">
        <f ca="1">IF($E138="","",IF($G139="",AH138,IF(AND($N139=1,AH$9&gt;$B$9),"",IF(AND($N139=1,AH$9&lt;=$B$9),LOOKUP(AH$9,$A$12:$A$111,$B$12:$B$111),IF(AND($I139=-1,AI$9=$Q138),"",IF($I139=-1,AI138,IF(AND($I139=1,AG$9=$Q138),$K139,IF($I139=1,AH138,""))))))))</f>
        <v/>
      </c>
      <c r="AI139" t="str">
        <f ca="1">IF($E138="","",IF($G139="",AI138,IF(AND($N139=1,AI$9&gt;$B$9),"",IF(AND($N139=1,AI$9&lt;=$B$9),LOOKUP(AI$9,$A$12:$A$111,$B$12:$B$111),IF(AND($I139=-1,AJ$9=$Q138),"",IF($I139=-1,AJ138,IF(AND($I139=1,AH$9=$Q138),$K139,IF($I139=1,AI138,""))))))))</f>
        <v/>
      </c>
      <c r="AJ139" t="str">
        <f ca="1">IF($E138="","",IF($G139="",AJ138,IF(AND($N139=1,AJ$9&gt;$B$9),"",IF(AND($N139=1,AJ$9&lt;=$B$9),LOOKUP(AJ$9,$A$12:$A$111,$B$12:$B$111),IF(AND($I139=-1,AK$9=$Q138),"",IF($I139=-1,AK138,IF(AND($I139=1,AI$9=$Q138),$K139,IF($I139=1,AJ138,""))))))))</f>
        <v/>
      </c>
      <c r="AK139" t="str">
        <f ca="1">IF($E138="","",IF($G139="",AK138,IF(AND($N139=1,AK$9&gt;$B$9),"",IF(AND($N139=1,AK$9&lt;=$B$9),LOOKUP(AK$9,$A$12:$A$111,$B$12:$B$111),IF(AND($I139=-1,AL$9=$Q138),"",IF($I139=-1,AL138,IF(AND($I139=1,AJ$9=$Q138),$K139,IF($I139=1,AK138,""))))))))</f>
        <v/>
      </c>
      <c r="AL139" t="str">
        <f ca="1">IF($E138="","",IF($G139="",AL138,IF(AND($N139=1,AL$9&gt;$B$9),"",IF(AND($N139=1,AL$9&lt;=$B$9),LOOKUP(AL$9,$A$12:$A$111,$B$12:$B$111),IF(AND($I139=-1,AM$9=$Q138),"",IF($I139=-1,AM138,IF(AND($I139=1,AK$9=$Q138),$K139,IF($I139=1,AL138,""))))))))</f>
        <v/>
      </c>
      <c r="AM139" t="str">
        <f ca="1">IF($E138="","",IF($G139="",AM138,IF(AND($N139=1,AM$9&gt;$B$9),"",IF(AND($N139=1,AM$9&lt;=$B$9),LOOKUP(AM$9,$A$12:$A$111,$B$12:$B$111),IF(AND($I139=-1,AN$9=$Q138),"",IF($I139=-1,AN138,IF(AND($I139=1,AL$9=$Q138),$K139,IF($I139=1,AM138,""))))))))</f>
        <v/>
      </c>
      <c r="AN139" t="str">
        <f ca="1">IF($E138="","",IF($G139="",AN138,IF(AND($N139=1,AN$9&gt;$B$9),"",IF(AND($N139=1,AN$9&lt;=$B$9),LOOKUP(AN$9,$A$12:$A$111,$B$12:$B$111),IF(AND($I139=-1,AO$9=$Q138),"",IF($I139=-1,AO138,IF(AND($I139=1,AM$9=$Q138),$K139,IF($I139=1,AN138,""))))))))</f>
        <v/>
      </c>
      <c r="AO139" t="str">
        <f ca="1">IF($E138="","",IF($G139="",AO138,IF(AND($N139=1,AO$9&gt;$B$9),"",IF(AND($N139=1,AO$9&lt;=$B$9),LOOKUP(AO$9,$A$12:$A$111,$B$12:$B$111),IF(AND($I139=-1,AP$9=$Q138),"",IF($I139=-1,AP138,IF(AND($I139=1,AN$9=$Q138),$K139,IF($I139=1,AO138,""))))))))</f>
        <v/>
      </c>
      <c r="AP139" t="str">
        <f ca="1">IF($E138="","",IF($G139="",AP138,IF(AND($N139=1,AP$9&gt;$B$9),"",IF(AND($N139=1,AP$9&lt;=$B$9),LOOKUP(AP$9,$A$12:$A$111,$B$12:$B$111),IF(AND($I139=-1,AQ$9=$Q138),"",IF($I139=-1,AQ138,IF(AND($I139=1,AO$9=$Q138),$K139,IF($I139=1,AP138,""))))))))</f>
        <v/>
      </c>
      <c r="AQ139" t="str">
        <f ca="1">IF($E138="","",IF($G139="",AQ138,IF(AND($N139=1,AQ$9&gt;$B$9),"",IF(AND($N139=1,AQ$9&lt;=$B$9),LOOKUP(AQ$9,$A$12:$A$111,$B$12:$B$111),IF(AND($I139=-1,AR$9=$Q138),"",IF($I139=-1,AR138,IF(AND($I139=1,AP$9=$Q138),$K139,IF($I139=1,AQ138,""))))))))</f>
        <v/>
      </c>
      <c r="AR139" t="str">
        <f ca="1">IF($E138="","",IF($G139="",AR138,IF(AND($N139=1,AR$9&gt;$B$9),"",IF(AND($N139=1,AR$9&lt;=$B$9),LOOKUP(AR$9,$A$12:$A$111,$B$12:$B$111),IF(AND($I139=-1,AS$9=$Q138),"",IF($I139=-1,AS138,IF(AND($I139=1,AQ$9=$Q138),$K139,IF($I139=1,AR138,""))))))))</f>
        <v/>
      </c>
      <c r="AS139" t="str">
        <f ca="1">IF($E138="","",IF($G139="",AS138,IF(AND($N139=1,AS$9&gt;$B$9),"",IF(AND($N139=1,AS$9&lt;=$B$9),LOOKUP(AS$9,$A$12:$A$111,$B$12:$B$111),IF(AND($I139=-1,AT$9=$Q138),"",IF($I139=-1,AT138,IF(AND($I139=1,AR$9=$Q138),$K139,IF($I139=1,AS138,""))))))))</f>
        <v/>
      </c>
      <c r="AT139" t="str">
        <f ca="1">IF($E138="","",IF($G139="",AT138,IF(AND($N139=1,AT$9&gt;$B$9),"",IF(AND($N139=1,AT$9&lt;=$B$9),LOOKUP(AT$9,$A$12:$A$111,$B$12:$B$111),IF(AND($I139=-1,AU$9=$Q138),"",IF($I139=-1,AU138,IF(AND($I139=1,AS$9=$Q138),$K139,IF($I139=1,AT138,""))))))))</f>
        <v/>
      </c>
      <c r="AU139" t="str">
        <f ca="1">IF($E138="","",IF($G139="",AU138,IF(AND($N139=1,AU$9&gt;$B$9),"",IF(AND($N139=1,AU$9&lt;=$B$9),LOOKUP(AU$9,$A$12:$A$111,$B$12:$B$111),IF(AND($I139=-1,AV$9=$Q138),"",IF($I139=-1,AV138,IF(AND($I139=1,AT$9=$Q138),$K139,IF($I139=1,AU138,""))))))))</f>
        <v/>
      </c>
      <c r="AV139" t="str">
        <f ca="1">IF($E138="","",IF($G139="",AV138,IF(AND($N139=1,AV$9&gt;$B$9),"",IF(AND($N139=1,AV$9&lt;=$B$9),LOOKUP(AV$9,$A$12:$A$111,$B$12:$B$111),IF(AND($I139=-1,AW$9=$Q138),"",IF($I139=-1,AW138,IF(AND($I139=1,AU$9=$Q138),$K139,IF($I139=1,AV138,""))))))))</f>
        <v/>
      </c>
      <c r="AW139" t="str">
        <f ca="1">IF($E138="","",IF($G139="",AW138,IF(AND($N139=1,AW$9&gt;$B$9),"",IF(AND($N139=1,AW$9&lt;=$B$9),LOOKUP(AW$9,$A$12:$A$111,$B$12:$B$111),IF(AND($I139=-1,AX$9=$Q138),"",IF($I139=-1,AX138,IF(AND($I139=1,AV$9=$Q138),$K139,IF($I139=1,AW138,""))))))))</f>
        <v/>
      </c>
      <c r="AX139" t="str">
        <f ca="1">IF($E138="","",IF($G139="",AX138,IF(AND($N139=1,AX$9&gt;$B$9),"",IF(AND($N139=1,AX$9&lt;=$B$9),LOOKUP(AX$9,$A$12:$A$111,$B$12:$B$111),IF(AND($I139=-1,AY$9=$Q138),"",IF($I139=-1,AY138,IF(AND($I139=1,AW$9=$Q138),$K139,IF($I139=1,AX138,""))))))))</f>
        <v/>
      </c>
      <c r="AY139" t="str">
        <f ca="1">IF($E138="","",IF($G139="",AY138,IF(AND($N139=1,AY$9&gt;$B$9),"",IF(AND($N139=1,AY$9&lt;=$B$9),LOOKUP(AY$9,$A$12:$A$111,$B$12:$B$111),IF(AND($I139=-1,AZ$9=$Q138),"",IF($I139=-1,AZ138,IF(AND($I139=1,AX$9=$Q138),$K139,IF($I139=1,AY138,""))))))))</f>
        <v/>
      </c>
      <c r="AZ139" t="str">
        <f ca="1">IF($E138="","",IF($G139="",AZ138,IF(AND($N139=1,AZ$9&gt;$B$9),"",IF(AND($N139=1,AZ$9&lt;=$B$9),LOOKUP(AZ$9,$A$12:$A$111,$B$12:$B$111),IF(AND($I139=-1,BA$9=$Q138),"",IF($I139=-1,BA138,IF(AND($I139=1,AY$9=$Q138),$K139,IF($I139=1,AZ138,""))))))))</f>
        <v/>
      </c>
      <c r="BA139" t="str">
        <f ca="1">IF($E138="","",IF($G139="",BA138,IF(AND($N139=1,BA$9&gt;$B$9),"",IF(AND($N139=1,BA$9&lt;=$B$9),LOOKUP(BA$9,$A$12:$A$111,$B$12:$B$111),IF(AND($I139=-1,BB$9=$Q138),"",IF($I139=-1,BB138,IF(AND($I139=1,AZ$9=$Q138),$K139,IF($I139=1,BA138,""))))))))</f>
        <v/>
      </c>
      <c r="BB139" t="str">
        <f ca="1">IF($E138="","",IF($G139="",BB138,IF(AND($N139=1,BB$9&gt;$B$9),"",IF(AND($N139=1,BB$9&lt;=$B$9),LOOKUP(BB$9,$A$12:$A$111,$B$12:$B$111),IF(AND($I139=-1,BC$9=$Q138),"",IF($I139=-1,BC138,IF(AND($I139=1,BA$9=$Q138),$K139,IF($I139=1,BB138,""))))))))</f>
        <v/>
      </c>
      <c r="BC139" t="str">
        <f ca="1">IF($E138="","",IF($G139="",BC138,IF(AND($N139=1,BC$9&gt;$B$9),"",IF(AND($N139=1,BC$9&lt;=$B$9),LOOKUP(BC$9,$A$12:$A$111,$B$12:$B$111),IF(AND($I139=-1,BD$9=$Q138),"",IF($I139=-1,BD138,IF(AND($I139=1,BB$9=$Q138),$K139,IF($I139=1,BC138,""))))))))</f>
        <v/>
      </c>
      <c r="BD139" t="str">
        <f ca="1">IF($E138="","",IF($G139="",BD138,IF(AND($N139=1,BD$9&gt;$B$9),"",IF(AND($N139=1,BD$9&lt;=$B$9),LOOKUP(BD$9,$A$12:$A$111,$B$12:$B$111),IF(AND($I139=-1,BE$9=$Q138),"",IF($I139=-1,BE138,IF(AND($I139=1,BC$9=$Q138),$K139,IF($I139=1,BD138,""))))))))</f>
        <v/>
      </c>
      <c r="BE139" t="str">
        <f ca="1">IF($E138="","",IF($G139="",BE138,IF(AND($N139=1,BE$9&gt;$B$9),"",IF(AND($N139=1,BE$9&lt;=$B$9),LOOKUP(BE$9,$A$12:$A$111,$B$12:$B$111),IF(AND($I139=-1,BF$9=$Q138),"",IF($I139=-1,BF138,IF(AND($I139=1,BD$9=$Q138),$K139,IF($I139=1,BE138,""))))))))</f>
        <v/>
      </c>
      <c r="BF139" t="str">
        <f ca="1">IF($E138="","",IF($G139="",BF138,IF(AND($N139=1,BF$9&gt;$B$9),"",IF(AND($N139=1,BF$9&lt;=$B$9),LOOKUP(BF$9,$A$12:$A$111,$B$12:$B$111),IF(AND($I139=-1,BG$9=$Q138),"",IF($I139=-1,BG138,IF(AND($I139=1,BE$9=$Q138),$K139,IF($I139=1,BF138,""))))))))</f>
        <v/>
      </c>
      <c r="BG139" t="str">
        <f ca="1">IF($E138="","",IF($G139="",BG138,IF(AND($N139=1,BG$9&gt;$B$9),"",IF(AND($N139=1,BG$9&lt;=$B$9),LOOKUP(BG$9,$A$12:$A$111,$B$12:$B$111),IF(AND($I139=-1,BH$9=$Q138),"",IF($I139=-1,BH138,IF(AND($I139=1,BF$9=$Q138),$K139,IF($I139=1,BG138,""))))))))</f>
        <v/>
      </c>
      <c r="BH139" t="str">
        <f ca="1">IF($E138="","",IF($G139="",BH138,IF(AND($N139=1,BH$9&gt;$B$9),"",IF(AND($N139=1,BH$9&lt;=$B$9),LOOKUP(BH$9,$A$12:$A$111,$B$12:$B$111),IF(AND($I139=-1,BI$9=$Q138),"",IF($I139=-1,BI138,IF(AND($I139=1,BG$9=$Q138),$K139,IF($I139=1,BH138,""))))))))</f>
        <v/>
      </c>
      <c r="BI139" t="str">
        <f ca="1">IF($E138="","",IF($G139="",BI138,IF(AND($N139=1,BI$9&gt;$B$9),"",IF(AND($N139=1,BI$9&lt;=$B$9),LOOKUP(BI$9,$A$12:$A$111,$B$12:$B$111),IF(AND($I139=-1,BJ$9=$Q138),"",IF($I139=-1,BJ138,IF(AND($I139=1,BH$9=$Q138),$K139,IF($I139=1,BI138,""))))))))</f>
        <v/>
      </c>
      <c r="BJ139" t="str">
        <f ca="1">IF($E138="","",IF($G139="",BJ138,IF(AND($N139=1,BJ$9&gt;$B$9),"",IF(AND($N139=1,BJ$9&lt;=$B$9),LOOKUP(BJ$9,$A$12:$A$111,$B$12:$B$111),IF(AND($I139=-1,BK$9=$Q138),"",IF($I139=-1,BK138,IF(AND($I139=1,BI$9=$Q138),$K139,IF($I139=1,BJ138,""))))))))</f>
        <v/>
      </c>
      <c r="BK139" t="str">
        <f ca="1">IF($E138="","",IF($G139="",BK138,IF(AND($N139=1,BK$9&gt;$B$9),"",IF(AND($N139=1,BK$9&lt;=$B$9),LOOKUP(BK$9,$A$12:$A$111,$B$12:$B$111),IF(AND($I139=-1,BL$9=$Q138),"",IF($I139=-1,BL138,IF(AND($I139=1,BJ$9=$Q138),$K139,IF($I139=1,BK138,""))))))))</f>
        <v/>
      </c>
      <c r="BL139" t="str">
        <f ca="1">IF($E138="","",IF($G139="",BL138,IF(AND($N139=1,BL$9&gt;$B$9),"",IF(AND($N139=1,BL$9&lt;=$B$9),LOOKUP(BL$9,$A$12:$A$111,$B$12:$B$111),IF(AND($I139=-1,BM$9=$Q138),"",IF($I139=-1,BM138,IF(AND($I139=1,BK$9=$Q138),$K139,IF($I139=1,BL138,""))))))))</f>
        <v/>
      </c>
      <c r="BM139" t="str">
        <f ca="1">IF($E138="","",IF($G139="",BM138,IF(AND($N139=1,BM$9&gt;$B$9),"",IF(AND($N139=1,BM$9&lt;=$B$9),LOOKUP(BM$9,$A$12:$A$111,$B$12:$B$111),IF(AND($I139=-1,BN$9=$Q138),"",IF($I139=-1,BN138,IF(AND($I139=1,BL$9=$Q138),$K139,IF($I139=1,BM138,""))))))))</f>
        <v/>
      </c>
      <c r="BN139" t="str">
        <f ca="1">IF($E138="","",IF($G139="",BN138,IF(AND($N139=1,BN$9&gt;$B$9),"",IF(AND($N139=1,BN$9&lt;=$B$9),LOOKUP(BN$9,$A$12:$A$111,$B$12:$B$111),IF(AND($I139=-1,BO$9=$Q138),"",IF($I139=-1,BO138,IF(AND($I139=1,BM$9=$Q138),$K139,IF($I139=1,BN138,""))))))))</f>
        <v/>
      </c>
      <c r="BO139">
        <f ca="1">IF($E138="","",IF($G139="",BO138,IF(AND($N139=1,BO$9&gt;$B$9),"",IF(AND($N139=1,BO$9&lt;=$B$9),LOOKUP(BO$9,$A$12:$A$111,$B$12:$B$111),IF(AND($I139=-1,BP$9=$Q138),"",IF($I139=-1,BP138,IF(AND($I139=1,BN$9=$Q138),$K139,IF($I139=1,BO138,""))))))))</f>
        <v>0</v>
      </c>
    </row>
    <row r="140" spans="4:67" x14ac:dyDescent="0.25">
      <c r="D140" s="4">
        <v>130</v>
      </c>
      <c r="E140" s="1">
        <f t="shared" ref="E140:E203" ca="1" si="12">RANDBETWEEN(0,36)</f>
        <v>34</v>
      </c>
      <c r="G140" t="str">
        <f ca="1">IF(E139="","",IF($B$3=Refs!$B$17,RevLab!F140,IF(AND(B$3="Last",H139="Zero"),G139,IF(B$3="Last",H139,IF(B$3="2nd last","",IF(AND(B$3="Opposite",H139="Zero"),G139,IF(AND(B$3="Opposite",H139="Red"),"Black",IF(AND(B$3="Opposite",H139="Black"),"Red",IF(AND(B$3="Opposite",H139="Odd"),"Even",IF(AND(B$3="Opposite",H139="Even"),"Odd",IF(AND(B$3="Opposite",H139="High"),"Low",IF(AND(B$3="Opposite",H139="Low"),"High",IF(COUNTIF(Refs!$E$5:$I$6,B$3)=1,RevLab!B$3,"")))))))))))))</f>
        <v>Low</v>
      </c>
      <c r="H140" t="str">
        <f ca="1">IF(E140="","",IF(B$2="Red/Black",LOOKUP(E140,Refs!D:D,Refs!F:F),IF(B$2="High/Low",LOOKUP(E140,Refs!D:D,Refs!H:H),IF(B$2="Odd/Even",LOOKUP(E140,Refs!D:D,Refs!J:J),""))))</f>
        <v>High</v>
      </c>
      <c r="I140">
        <f t="shared" ref="I140:I203" ca="1" si="13">IF(E140="","",IF(G140="","",IF(H140=G140,1,-1)))</f>
        <v>-1</v>
      </c>
      <c r="J140">
        <f ca="1">IF(E139="","",IF(G140="","",IF(AND(Q139&gt;1,O139+P139&gt;=$B$4),$B$4,IF(Q139=1,O139,O139+P139))))</f>
        <v>7</v>
      </c>
      <c r="K140">
        <f t="shared" ref="K140:K203" ca="1" si="14">IF(E140="","",IF(G140="","",IF(I140=1,J140,-J140)))</f>
        <v>-7</v>
      </c>
      <c r="L140">
        <f t="shared" ca="1" si="10"/>
        <v>-193</v>
      </c>
      <c r="M140">
        <f t="shared" ca="1" si="11"/>
        <v>14</v>
      </c>
      <c r="N140">
        <f ca="1">IF(E139="","",IF(OR(AND($A$6="Yes",$M140&gt;$M139),AND($A$8="Yes",$O139+$P139&gt;=$B$4),AND($Q139&lt;=2,$I140=-1)),1,0))</f>
        <v>0</v>
      </c>
      <c r="O140">
        <f ca="1">IF(E140="","",R140)</f>
        <v>3</v>
      </c>
      <c r="P140">
        <f ca="1">IF(E140="","",MAX(R140:DM140))</f>
        <v>3</v>
      </c>
      <c r="Q140" s="2">
        <f ca="1">IF(E140="","",COUNTIF(R140:DM140,"&gt;0"))</f>
        <v>1</v>
      </c>
      <c r="R140" s="4">
        <f ca="1">IF(E139="","",IF($G140="",R139,IF($N140=1,LOOKUP(R$9,$A$12:$A$111,$B$12:$B$111),IF(AND($I140=-1,S$9=$Q139),"",IF($I140=-1,S139,IF($I140=1,R139))))))</f>
        <v>3</v>
      </c>
      <c r="S140" t="str">
        <f ca="1">IF($E139="","",IF($G140="",S139,IF(AND($N140=1,S$9&gt;$B$9),"",IF(AND($N140=1,S$9&lt;=$B$9),LOOKUP(S$9,$A$12:$A$111,$B$12:$B$111),IF(AND($I140=-1,T$9=$Q139),"",IF($I140=-1,T139,IF(AND($I140=1,R$9=$Q139),$K140,IF($I140=1,S139,""))))))))</f>
        <v/>
      </c>
      <c r="T140" t="str">
        <f ca="1">IF($E139="","",IF($G140="",T139,IF(AND($N140=1,T$9&gt;$B$9),"",IF(AND($N140=1,T$9&lt;=$B$9),LOOKUP(T$9,$A$12:$A$111,$B$12:$B$111),IF(AND($I140=-1,U$9=$Q139),"",IF($I140=-1,U139,IF(AND($I140=1,S$9=$Q139),$K140,IF($I140=1,T139,""))))))))</f>
        <v/>
      </c>
      <c r="U140" t="str">
        <f ca="1">IF($E139="","",IF($G140="",U139,IF(AND($N140=1,U$9&gt;$B$9),"",IF(AND($N140=1,U$9&lt;=$B$9),LOOKUP(U$9,$A$12:$A$111,$B$12:$B$111),IF(AND($I140=-1,V$9=$Q139),"",IF($I140=-1,V139,IF(AND($I140=1,T$9=$Q139),$K140,IF($I140=1,U139,""))))))))</f>
        <v/>
      </c>
      <c r="V140" t="str">
        <f ca="1">IF($E139="","",IF($G140="",V139,IF(AND($N140=1,V$9&gt;$B$9),"",IF(AND($N140=1,V$9&lt;=$B$9),LOOKUP(V$9,$A$12:$A$111,$B$12:$B$111),IF(AND($I140=-1,W$9=$Q139),"",IF($I140=-1,W139,IF(AND($I140=1,U$9=$Q139),$K140,IF($I140=1,V139,""))))))))</f>
        <v/>
      </c>
      <c r="W140" t="str">
        <f ca="1">IF($E139="","",IF($G140="",W139,IF(AND($N140=1,W$9&gt;$B$9),"",IF(AND($N140=1,W$9&lt;=$B$9),LOOKUP(W$9,$A$12:$A$111,$B$12:$B$111),IF(AND($I140=-1,X$9=$Q139),"",IF($I140=-1,X139,IF(AND($I140=1,V$9=$Q139),$K140,IF($I140=1,W139,""))))))))</f>
        <v/>
      </c>
      <c r="X140" t="str">
        <f ca="1">IF($E139="","",IF($G140="",X139,IF(AND($N140=1,X$9&gt;$B$9),"",IF(AND($N140=1,X$9&lt;=$B$9),LOOKUP(X$9,$A$12:$A$111,$B$12:$B$111),IF(AND($I140=-1,Y$9=$Q139),"",IF($I140=-1,Y139,IF(AND($I140=1,W$9=$Q139),$K140,IF($I140=1,X139,""))))))))</f>
        <v/>
      </c>
      <c r="Y140" t="str">
        <f ca="1">IF($E139="","",IF($G140="",Y139,IF(AND($N140=1,Y$9&gt;$B$9),"",IF(AND($N140=1,Y$9&lt;=$B$9),LOOKUP(Y$9,$A$12:$A$111,$B$12:$B$111),IF(AND($I140=-1,Z$9=$Q139),"",IF($I140=-1,Z139,IF(AND($I140=1,X$9=$Q139),$K140,IF($I140=1,Y139,""))))))))</f>
        <v/>
      </c>
      <c r="Z140" t="str">
        <f ca="1">IF($E139="","",IF($G140="",Z139,IF(AND($N140=1,Z$9&gt;$B$9),"",IF(AND($N140=1,Z$9&lt;=$B$9),LOOKUP(Z$9,$A$12:$A$111,$B$12:$B$111),IF(AND($I140=-1,AA$9=$Q139),"",IF($I140=-1,AA139,IF(AND($I140=1,Y$9=$Q139),$K140,IF($I140=1,Z139,""))))))))</f>
        <v/>
      </c>
      <c r="AA140" t="str">
        <f ca="1">IF($E139="","",IF($G140="",AA139,IF(AND($N140=1,AA$9&gt;$B$9),"",IF(AND($N140=1,AA$9&lt;=$B$9),LOOKUP(AA$9,$A$12:$A$111,$B$12:$B$111),IF(AND($I140=-1,AB$9=$Q139),"",IF($I140=-1,AB139,IF(AND($I140=1,Z$9=$Q139),$K140,IF($I140=1,AA139,""))))))))</f>
        <v/>
      </c>
      <c r="AB140" t="str">
        <f ca="1">IF($E139="","",IF($G140="",AB139,IF(AND($N140=1,AB$9&gt;$B$9),"",IF(AND($N140=1,AB$9&lt;=$B$9),LOOKUP(AB$9,$A$12:$A$111,$B$12:$B$111),IF(AND($I140=-1,AC$9=$Q139),"",IF($I140=-1,AC139,IF(AND($I140=1,AA$9=$Q139),$K140,IF($I140=1,AB139,""))))))))</f>
        <v/>
      </c>
      <c r="AC140" t="str">
        <f ca="1">IF($E139="","",IF($G140="",AC139,IF(AND($N140=1,AC$9&gt;$B$9),"",IF(AND($N140=1,AC$9&lt;=$B$9),LOOKUP(AC$9,$A$12:$A$111,$B$12:$B$111),IF(AND($I140=-1,AD$9=$Q139),"",IF($I140=-1,AD139,IF(AND($I140=1,AB$9=$Q139),$K140,IF($I140=1,AC139,""))))))))</f>
        <v/>
      </c>
      <c r="AD140" t="str">
        <f ca="1">IF($E139="","",IF($G140="",AD139,IF(AND($N140=1,AD$9&gt;$B$9),"",IF(AND($N140=1,AD$9&lt;=$B$9),LOOKUP(AD$9,$A$12:$A$111,$B$12:$B$111),IF(AND($I140=-1,AE$9=$Q139),"",IF($I140=-1,AE139,IF(AND($I140=1,AC$9=$Q139),$K140,IF($I140=1,AD139,""))))))))</f>
        <v/>
      </c>
      <c r="AE140" t="str">
        <f ca="1">IF($E139="","",IF($G140="",AE139,IF(AND($N140=1,AE$9&gt;$B$9),"",IF(AND($N140=1,AE$9&lt;=$B$9),LOOKUP(AE$9,$A$12:$A$111,$B$12:$B$111),IF(AND($I140=-1,AF$9=$Q139),"",IF($I140=-1,AF139,IF(AND($I140=1,AD$9=$Q139),$K140,IF($I140=1,AE139,""))))))))</f>
        <v/>
      </c>
      <c r="AF140" t="str">
        <f ca="1">IF($E139="","",IF($G140="",AF139,IF(AND($N140=1,AF$9&gt;$B$9),"",IF(AND($N140=1,AF$9&lt;=$B$9),LOOKUP(AF$9,$A$12:$A$111,$B$12:$B$111),IF(AND($I140=-1,AG$9=$Q139),"",IF($I140=-1,AG139,IF(AND($I140=1,AE$9=$Q139),$K140,IF($I140=1,AF139,""))))))))</f>
        <v/>
      </c>
      <c r="AG140" t="str">
        <f ca="1">IF($E139="","",IF($G140="",AG139,IF(AND($N140=1,AG$9&gt;$B$9),"",IF(AND($N140=1,AG$9&lt;=$B$9),LOOKUP(AG$9,$A$12:$A$111,$B$12:$B$111),IF(AND($I140=-1,AH$9=$Q139),"",IF($I140=-1,AH139,IF(AND($I140=1,AF$9=$Q139),$K140,IF($I140=1,AG139,""))))))))</f>
        <v/>
      </c>
      <c r="AH140" t="str">
        <f ca="1">IF($E139="","",IF($G140="",AH139,IF(AND($N140=1,AH$9&gt;$B$9),"",IF(AND($N140=1,AH$9&lt;=$B$9),LOOKUP(AH$9,$A$12:$A$111,$B$12:$B$111),IF(AND($I140=-1,AI$9=$Q139),"",IF($I140=-1,AI139,IF(AND($I140=1,AG$9=$Q139),$K140,IF($I140=1,AH139,""))))))))</f>
        <v/>
      </c>
      <c r="AI140" t="str">
        <f ca="1">IF($E139="","",IF($G140="",AI139,IF(AND($N140=1,AI$9&gt;$B$9),"",IF(AND($N140=1,AI$9&lt;=$B$9),LOOKUP(AI$9,$A$12:$A$111,$B$12:$B$111),IF(AND($I140=-1,AJ$9=$Q139),"",IF($I140=-1,AJ139,IF(AND($I140=1,AH$9=$Q139),$K140,IF($I140=1,AI139,""))))))))</f>
        <v/>
      </c>
      <c r="AJ140" t="str">
        <f ca="1">IF($E139="","",IF($G140="",AJ139,IF(AND($N140=1,AJ$9&gt;$B$9),"",IF(AND($N140=1,AJ$9&lt;=$B$9),LOOKUP(AJ$9,$A$12:$A$111,$B$12:$B$111),IF(AND($I140=-1,AK$9=$Q139),"",IF($I140=-1,AK139,IF(AND($I140=1,AI$9=$Q139),$K140,IF($I140=1,AJ139,""))))))))</f>
        <v/>
      </c>
      <c r="AK140" t="str">
        <f ca="1">IF($E139="","",IF($G140="",AK139,IF(AND($N140=1,AK$9&gt;$B$9),"",IF(AND($N140=1,AK$9&lt;=$B$9),LOOKUP(AK$9,$A$12:$A$111,$B$12:$B$111),IF(AND($I140=-1,AL$9=$Q139),"",IF($I140=-1,AL139,IF(AND($I140=1,AJ$9=$Q139),$K140,IF($I140=1,AK139,""))))))))</f>
        <v/>
      </c>
      <c r="AL140" t="str">
        <f ca="1">IF($E139="","",IF($G140="",AL139,IF(AND($N140=1,AL$9&gt;$B$9),"",IF(AND($N140=1,AL$9&lt;=$B$9),LOOKUP(AL$9,$A$12:$A$111,$B$12:$B$111),IF(AND($I140=-1,AM$9=$Q139),"",IF($I140=-1,AM139,IF(AND($I140=1,AK$9=$Q139),$K140,IF($I140=1,AL139,""))))))))</f>
        <v/>
      </c>
      <c r="AM140" t="str">
        <f ca="1">IF($E139="","",IF($G140="",AM139,IF(AND($N140=1,AM$9&gt;$B$9),"",IF(AND($N140=1,AM$9&lt;=$B$9),LOOKUP(AM$9,$A$12:$A$111,$B$12:$B$111),IF(AND($I140=-1,AN$9=$Q139),"",IF($I140=-1,AN139,IF(AND($I140=1,AL$9=$Q139),$K140,IF($I140=1,AM139,""))))))))</f>
        <v/>
      </c>
      <c r="AN140" t="str">
        <f ca="1">IF($E139="","",IF($G140="",AN139,IF(AND($N140=1,AN$9&gt;$B$9),"",IF(AND($N140=1,AN$9&lt;=$B$9),LOOKUP(AN$9,$A$12:$A$111,$B$12:$B$111),IF(AND($I140=-1,AO$9=$Q139),"",IF($I140=-1,AO139,IF(AND($I140=1,AM$9=$Q139),$K140,IF($I140=1,AN139,""))))))))</f>
        <v/>
      </c>
      <c r="AO140" t="str">
        <f ca="1">IF($E139="","",IF($G140="",AO139,IF(AND($N140=1,AO$9&gt;$B$9),"",IF(AND($N140=1,AO$9&lt;=$B$9),LOOKUP(AO$9,$A$12:$A$111,$B$12:$B$111),IF(AND($I140=-1,AP$9=$Q139),"",IF($I140=-1,AP139,IF(AND($I140=1,AN$9=$Q139),$K140,IF($I140=1,AO139,""))))))))</f>
        <v/>
      </c>
      <c r="AP140" t="str">
        <f ca="1">IF($E139="","",IF($G140="",AP139,IF(AND($N140=1,AP$9&gt;$B$9),"",IF(AND($N140=1,AP$9&lt;=$B$9),LOOKUP(AP$9,$A$12:$A$111,$B$12:$B$111),IF(AND($I140=-1,AQ$9=$Q139),"",IF($I140=-1,AQ139,IF(AND($I140=1,AO$9=$Q139),$K140,IF($I140=1,AP139,""))))))))</f>
        <v/>
      </c>
      <c r="AQ140" t="str">
        <f ca="1">IF($E139="","",IF($G140="",AQ139,IF(AND($N140=1,AQ$9&gt;$B$9),"",IF(AND($N140=1,AQ$9&lt;=$B$9),LOOKUP(AQ$9,$A$12:$A$111,$B$12:$B$111),IF(AND($I140=-1,AR$9=$Q139),"",IF($I140=-1,AR139,IF(AND($I140=1,AP$9=$Q139),$K140,IF($I140=1,AQ139,""))))))))</f>
        <v/>
      </c>
      <c r="AR140" t="str">
        <f ca="1">IF($E139="","",IF($G140="",AR139,IF(AND($N140=1,AR$9&gt;$B$9),"",IF(AND($N140=1,AR$9&lt;=$B$9),LOOKUP(AR$9,$A$12:$A$111,$B$12:$B$111),IF(AND($I140=-1,AS$9=$Q139),"",IF($I140=-1,AS139,IF(AND($I140=1,AQ$9=$Q139),$K140,IF($I140=1,AR139,""))))))))</f>
        <v/>
      </c>
      <c r="AS140" t="str">
        <f ca="1">IF($E139="","",IF($G140="",AS139,IF(AND($N140=1,AS$9&gt;$B$9),"",IF(AND($N140=1,AS$9&lt;=$B$9),LOOKUP(AS$9,$A$12:$A$111,$B$12:$B$111),IF(AND($I140=-1,AT$9=$Q139),"",IF($I140=-1,AT139,IF(AND($I140=1,AR$9=$Q139),$K140,IF($I140=1,AS139,""))))))))</f>
        <v/>
      </c>
      <c r="AT140" t="str">
        <f ca="1">IF($E139="","",IF($G140="",AT139,IF(AND($N140=1,AT$9&gt;$B$9),"",IF(AND($N140=1,AT$9&lt;=$B$9),LOOKUP(AT$9,$A$12:$A$111,$B$12:$B$111),IF(AND($I140=-1,AU$9=$Q139),"",IF($I140=-1,AU139,IF(AND($I140=1,AS$9=$Q139),$K140,IF($I140=1,AT139,""))))))))</f>
        <v/>
      </c>
      <c r="AU140" t="str">
        <f ca="1">IF($E139="","",IF($G140="",AU139,IF(AND($N140=1,AU$9&gt;$B$9),"",IF(AND($N140=1,AU$9&lt;=$B$9),LOOKUP(AU$9,$A$12:$A$111,$B$12:$B$111),IF(AND($I140=-1,AV$9=$Q139),"",IF($I140=-1,AV139,IF(AND($I140=1,AT$9=$Q139),$K140,IF($I140=1,AU139,""))))))))</f>
        <v/>
      </c>
      <c r="AV140" t="str">
        <f ca="1">IF($E139="","",IF($G140="",AV139,IF(AND($N140=1,AV$9&gt;$B$9),"",IF(AND($N140=1,AV$9&lt;=$B$9),LOOKUP(AV$9,$A$12:$A$111,$B$12:$B$111),IF(AND($I140=-1,AW$9=$Q139),"",IF($I140=-1,AW139,IF(AND($I140=1,AU$9=$Q139),$K140,IF($I140=1,AV139,""))))))))</f>
        <v/>
      </c>
      <c r="AW140" t="str">
        <f ca="1">IF($E139="","",IF($G140="",AW139,IF(AND($N140=1,AW$9&gt;$B$9),"",IF(AND($N140=1,AW$9&lt;=$B$9),LOOKUP(AW$9,$A$12:$A$111,$B$12:$B$111),IF(AND($I140=-1,AX$9=$Q139),"",IF($I140=-1,AX139,IF(AND($I140=1,AV$9=$Q139),$K140,IF($I140=1,AW139,""))))))))</f>
        <v/>
      </c>
      <c r="AX140" t="str">
        <f ca="1">IF($E139="","",IF($G140="",AX139,IF(AND($N140=1,AX$9&gt;$B$9),"",IF(AND($N140=1,AX$9&lt;=$B$9),LOOKUP(AX$9,$A$12:$A$111,$B$12:$B$111),IF(AND($I140=-1,AY$9=$Q139),"",IF($I140=-1,AY139,IF(AND($I140=1,AW$9=$Q139),$K140,IF($I140=1,AX139,""))))))))</f>
        <v/>
      </c>
      <c r="AY140" t="str">
        <f ca="1">IF($E139="","",IF($G140="",AY139,IF(AND($N140=1,AY$9&gt;$B$9),"",IF(AND($N140=1,AY$9&lt;=$B$9),LOOKUP(AY$9,$A$12:$A$111,$B$12:$B$111),IF(AND($I140=-1,AZ$9=$Q139),"",IF($I140=-1,AZ139,IF(AND($I140=1,AX$9=$Q139),$K140,IF($I140=1,AY139,""))))))))</f>
        <v/>
      </c>
      <c r="AZ140" t="str">
        <f ca="1">IF($E139="","",IF($G140="",AZ139,IF(AND($N140=1,AZ$9&gt;$B$9),"",IF(AND($N140=1,AZ$9&lt;=$B$9),LOOKUP(AZ$9,$A$12:$A$111,$B$12:$B$111),IF(AND($I140=-1,BA$9=$Q139),"",IF($I140=-1,BA139,IF(AND($I140=1,AY$9=$Q139),$K140,IF($I140=1,AZ139,""))))))))</f>
        <v/>
      </c>
      <c r="BA140" t="str">
        <f ca="1">IF($E139="","",IF($G140="",BA139,IF(AND($N140=1,BA$9&gt;$B$9),"",IF(AND($N140=1,BA$9&lt;=$B$9),LOOKUP(BA$9,$A$12:$A$111,$B$12:$B$111),IF(AND($I140=-1,BB$9=$Q139),"",IF($I140=-1,BB139,IF(AND($I140=1,AZ$9=$Q139),$K140,IF($I140=1,BA139,""))))))))</f>
        <v/>
      </c>
      <c r="BB140" t="str">
        <f ca="1">IF($E139="","",IF($G140="",BB139,IF(AND($N140=1,BB$9&gt;$B$9),"",IF(AND($N140=1,BB$9&lt;=$B$9),LOOKUP(BB$9,$A$12:$A$111,$B$12:$B$111),IF(AND($I140=-1,BC$9=$Q139),"",IF($I140=-1,BC139,IF(AND($I140=1,BA$9=$Q139),$K140,IF($I140=1,BB139,""))))))))</f>
        <v/>
      </c>
      <c r="BC140" t="str">
        <f ca="1">IF($E139="","",IF($G140="",BC139,IF(AND($N140=1,BC$9&gt;$B$9),"",IF(AND($N140=1,BC$9&lt;=$B$9),LOOKUP(BC$9,$A$12:$A$111,$B$12:$B$111),IF(AND($I140=-1,BD$9=$Q139),"",IF($I140=-1,BD139,IF(AND($I140=1,BB$9=$Q139),$K140,IF($I140=1,BC139,""))))))))</f>
        <v/>
      </c>
      <c r="BD140" t="str">
        <f ca="1">IF($E139="","",IF($G140="",BD139,IF(AND($N140=1,BD$9&gt;$B$9),"",IF(AND($N140=1,BD$9&lt;=$B$9),LOOKUP(BD$9,$A$12:$A$111,$B$12:$B$111),IF(AND($I140=-1,BE$9=$Q139),"",IF($I140=-1,BE139,IF(AND($I140=1,BC$9=$Q139),$K140,IF($I140=1,BD139,""))))))))</f>
        <v/>
      </c>
      <c r="BE140" t="str">
        <f ca="1">IF($E139="","",IF($G140="",BE139,IF(AND($N140=1,BE$9&gt;$B$9),"",IF(AND($N140=1,BE$9&lt;=$B$9),LOOKUP(BE$9,$A$12:$A$111,$B$12:$B$111),IF(AND($I140=-1,BF$9=$Q139),"",IF($I140=-1,BF139,IF(AND($I140=1,BD$9=$Q139),$K140,IF($I140=1,BE139,""))))))))</f>
        <v/>
      </c>
      <c r="BF140" t="str">
        <f ca="1">IF($E139="","",IF($G140="",BF139,IF(AND($N140=1,BF$9&gt;$B$9),"",IF(AND($N140=1,BF$9&lt;=$B$9),LOOKUP(BF$9,$A$12:$A$111,$B$12:$B$111),IF(AND($I140=-1,BG$9=$Q139),"",IF($I140=-1,BG139,IF(AND($I140=1,BE$9=$Q139),$K140,IF($I140=1,BF139,""))))))))</f>
        <v/>
      </c>
      <c r="BG140" t="str">
        <f ca="1">IF($E139="","",IF($G140="",BG139,IF(AND($N140=1,BG$9&gt;$B$9),"",IF(AND($N140=1,BG$9&lt;=$B$9),LOOKUP(BG$9,$A$12:$A$111,$B$12:$B$111),IF(AND($I140=-1,BH$9=$Q139),"",IF($I140=-1,BH139,IF(AND($I140=1,BF$9=$Q139),$K140,IF($I140=1,BG139,""))))))))</f>
        <v/>
      </c>
      <c r="BH140" t="str">
        <f ca="1">IF($E139="","",IF($G140="",BH139,IF(AND($N140=1,BH$9&gt;$B$9),"",IF(AND($N140=1,BH$9&lt;=$B$9),LOOKUP(BH$9,$A$12:$A$111,$B$12:$B$111),IF(AND($I140=-1,BI$9=$Q139),"",IF($I140=-1,BI139,IF(AND($I140=1,BG$9=$Q139),$K140,IF($I140=1,BH139,""))))))))</f>
        <v/>
      </c>
      <c r="BI140" t="str">
        <f ca="1">IF($E139="","",IF($G140="",BI139,IF(AND($N140=1,BI$9&gt;$B$9),"",IF(AND($N140=1,BI$9&lt;=$B$9),LOOKUP(BI$9,$A$12:$A$111,$B$12:$B$111),IF(AND($I140=-1,BJ$9=$Q139),"",IF($I140=-1,BJ139,IF(AND($I140=1,BH$9=$Q139),$K140,IF($I140=1,BI139,""))))))))</f>
        <v/>
      </c>
      <c r="BJ140" t="str">
        <f ca="1">IF($E139="","",IF($G140="",BJ139,IF(AND($N140=1,BJ$9&gt;$B$9),"",IF(AND($N140=1,BJ$9&lt;=$B$9),LOOKUP(BJ$9,$A$12:$A$111,$B$12:$B$111),IF(AND($I140=-1,BK$9=$Q139),"",IF($I140=-1,BK139,IF(AND($I140=1,BI$9=$Q139),$K140,IF($I140=1,BJ139,""))))))))</f>
        <v/>
      </c>
      <c r="BK140" t="str">
        <f ca="1">IF($E139="","",IF($G140="",BK139,IF(AND($N140=1,BK$9&gt;$B$9),"",IF(AND($N140=1,BK$9&lt;=$B$9),LOOKUP(BK$9,$A$12:$A$111,$B$12:$B$111),IF(AND($I140=-1,BL$9=$Q139),"",IF($I140=-1,BL139,IF(AND($I140=1,BJ$9=$Q139),$K140,IF($I140=1,BK139,""))))))))</f>
        <v/>
      </c>
      <c r="BL140" t="str">
        <f ca="1">IF($E139="","",IF($G140="",BL139,IF(AND($N140=1,BL$9&gt;$B$9),"",IF(AND($N140=1,BL$9&lt;=$B$9),LOOKUP(BL$9,$A$12:$A$111,$B$12:$B$111),IF(AND($I140=-1,BM$9=$Q139),"",IF($I140=-1,BM139,IF(AND($I140=1,BK$9=$Q139),$K140,IF($I140=1,BL139,""))))))))</f>
        <v/>
      </c>
      <c r="BM140" t="str">
        <f ca="1">IF($E139="","",IF($G140="",BM139,IF(AND($N140=1,BM$9&gt;$B$9),"",IF(AND($N140=1,BM$9&lt;=$B$9),LOOKUP(BM$9,$A$12:$A$111,$B$12:$B$111),IF(AND($I140=-1,BN$9=$Q139),"",IF($I140=-1,BN139,IF(AND($I140=1,BL$9=$Q139),$K140,IF($I140=1,BM139,""))))))))</f>
        <v/>
      </c>
      <c r="BN140">
        <f ca="1">IF($E139="","",IF($G140="",BN139,IF(AND($N140=1,BN$9&gt;$B$9),"",IF(AND($N140=1,BN$9&lt;=$B$9),LOOKUP(BN$9,$A$12:$A$111,$B$12:$B$111),IF(AND($I140=-1,BO$9=$Q139),"",IF($I140=-1,BO139,IF(AND($I140=1,BM$9=$Q139),$K140,IF($I140=1,BN139,""))))))))</f>
        <v>0</v>
      </c>
      <c r="BO140">
        <f ca="1">IF($E139="","",IF($G140="",BO139,IF(AND($N140=1,BO$9&gt;$B$9),"",IF(AND($N140=1,BO$9&lt;=$B$9),LOOKUP(BO$9,$A$12:$A$111,$B$12:$B$111),IF(AND($I140=-1,BP$9=$Q139),"",IF($I140=-1,BP139,IF(AND($I140=1,BN$9=$Q139),$K140,IF($I140=1,BO139,""))))))))</f>
        <v>0</v>
      </c>
    </row>
    <row r="141" spans="4:67" x14ac:dyDescent="0.25">
      <c r="D141" s="4">
        <v>131</v>
      </c>
      <c r="E141" s="1">
        <f t="shared" ca="1" si="12"/>
        <v>6</v>
      </c>
      <c r="G141" t="str">
        <f ca="1">IF(E140="","",IF($B$3=Refs!$B$17,RevLab!F141,IF(AND(B$3="Last",H140="Zero"),G140,IF(B$3="Last",H140,IF(B$3="2nd last","",IF(AND(B$3="Opposite",H140="Zero"),G140,IF(AND(B$3="Opposite",H140="Red"),"Black",IF(AND(B$3="Opposite",H140="Black"),"Red",IF(AND(B$3="Opposite",H140="Odd"),"Even",IF(AND(B$3="Opposite",H140="Even"),"Odd",IF(AND(B$3="Opposite",H140="High"),"Low",IF(AND(B$3="Opposite",H140="Low"),"High",IF(COUNTIF(Refs!$E$5:$I$6,B$3)=1,RevLab!B$3,"")))))))))))))</f>
        <v>Low</v>
      </c>
      <c r="H141" t="str">
        <f ca="1">IF(E141="","",IF(B$2="Red/Black",LOOKUP(E141,Refs!D:D,Refs!F:F),IF(B$2="High/Low",LOOKUP(E141,Refs!D:D,Refs!H:H),IF(B$2="Odd/Even",LOOKUP(E141,Refs!D:D,Refs!J:J),""))))</f>
        <v>Low</v>
      </c>
      <c r="I141">
        <f t="shared" ca="1" si="13"/>
        <v>1</v>
      </c>
      <c r="J141">
        <f ca="1">IF(E140="","",IF(G141="","",IF(AND(Q140&gt;1,O140+P140&gt;=$B$4),$B$4,IF(Q140=1,O140,O140+P140))))</f>
        <v>3</v>
      </c>
      <c r="K141">
        <f t="shared" ca="1" si="14"/>
        <v>3</v>
      </c>
      <c r="L141">
        <f t="shared" ref="L141:L204" ca="1" si="15">IF(E141="","",IF(G141="",L140,K141+L140))</f>
        <v>-190</v>
      </c>
      <c r="M141">
        <f t="shared" ref="M141:M204" ca="1" si="16">IF(E141="","",IF(L141&gt;M140,L141,M140))</f>
        <v>14</v>
      </c>
      <c r="N141">
        <f ca="1">IF(E140="","",IF(OR(AND($A$6="Yes",$M141&gt;$M140),AND($A$8="Yes",$O140+$P140&gt;=$B$4),AND($Q140&lt;=2,$I141=-1)),1,0))</f>
        <v>0</v>
      </c>
      <c r="O141">
        <f ca="1">IF(E141="","",R141)</f>
        <v>3</v>
      </c>
      <c r="P141">
        <f ca="1">IF(E141="","",MAX(R141:DM141))</f>
        <v>3</v>
      </c>
      <c r="Q141" s="2">
        <f ca="1">IF(E141="","",COUNTIF(R141:DM141,"&gt;0"))</f>
        <v>2</v>
      </c>
      <c r="R141" s="4">
        <f ca="1">IF(E140="","",IF($G141="",R140,IF($N141=1,LOOKUP(R$9,$A$12:$A$111,$B$12:$B$111),IF(AND($I141=-1,S$9=$Q140),"",IF($I141=-1,S140,IF($I141=1,R140))))))</f>
        <v>3</v>
      </c>
      <c r="S141">
        <f ca="1">IF($E140="","",IF($G141="",S140,IF(AND($N141=1,S$9&gt;$B$9),"",IF(AND($N141=1,S$9&lt;=$B$9),LOOKUP(S$9,$A$12:$A$111,$B$12:$B$111),IF(AND($I141=-1,T$9=$Q140),"",IF($I141=-1,T140,IF(AND($I141=1,R$9=$Q140),$K141,IF($I141=1,S140,""))))))))</f>
        <v>3</v>
      </c>
      <c r="T141" t="str">
        <f ca="1">IF($E140="","",IF($G141="",T140,IF(AND($N141=1,T$9&gt;$B$9),"",IF(AND($N141=1,T$9&lt;=$B$9),LOOKUP(T$9,$A$12:$A$111,$B$12:$B$111),IF(AND($I141=-1,U$9=$Q140),"",IF($I141=-1,U140,IF(AND($I141=1,S$9=$Q140),$K141,IF($I141=1,T140,""))))))))</f>
        <v/>
      </c>
      <c r="U141" t="str">
        <f ca="1">IF($E140="","",IF($G141="",U140,IF(AND($N141=1,U$9&gt;$B$9),"",IF(AND($N141=1,U$9&lt;=$B$9),LOOKUP(U$9,$A$12:$A$111,$B$12:$B$111),IF(AND($I141=-1,V$9=$Q140),"",IF($I141=-1,V140,IF(AND($I141=1,T$9=$Q140),$K141,IF($I141=1,U140,""))))))))</f>
        <v/>
      </c>
      <c r="V141" t="str">
        <f ca="1">IF($E140="","",IF($G141="",V140,IF(AND($N141=1,V$9&gt;$B$9),"",IF(AND($N141=1,V$9&lt;=$B$9),LOOKUP(V$9,$A$12:$A$111,$B$12:$B$111),IF(AND($I141=-1,W$9=$Q140),"",IF($I141=-1,W140,IF(AND($I141=1,U$9=$Q140),$K141,IF($I141=1,V140,""))))))))</f>
        <v/>
      </c>
      <c r="W141" t="str">
        <f ca="1">IF($E140="","",IF($G141="",W140,IF(AND($N141=1,W$9&gt;$B$9),"",IF(AND($N141=1,W$9&lt;=$B$9),LOOKUP(W$9,$A$12:$A$111,$B$12:$B$111),IF(AND($I141=-1,X$9=$Q140),"",IF($I141=-1,X140,IF(AND($I141=1,V$9=$Q140),$K141,IF($I141=1,W140,""))))))))</f>
        <v/>
      </c>
      <c r="X141" t="str">
        <f ca="1">IF($E140="","",IF($G141="",X140,IF(AND($N141=1,X$9&gt;$B$9),"",IF(AND($N141=1,X$9&lt;=$B$9),LOOKUP(X$9,$A$12:$A$111,$B$12:$B$111),IF(AND($I141=-1,Y$9=$Q140),"",IF($I141=-1,Y140,IF(AND($I141=1,W$9=$Q140),$K141,IF($I141=1,X140,""))))))))</f>
        <v/>
      </c>
      <c r="Y141" t="str">
        <f ca="1">IF($E140="","",IF($G141="",Y140,IF(AND($N141=1,Y$9&gt;$B$9),"",IF(AND($N141=1,Y$9&lt;=$B$9),LOOKUP(Y$9,$A$12:$A$111,$B$12:$B$111),IF(AND($I141=-1,Z$9=$Q140),"",IF($I141=-1,Z140,IF(AND($I141=1,X$9=$Q140),$K141,IF($I141=1,Y140,""))))))))</f>
        <v/>
      </c>
      <c r="Z141" t="str">
        <f ca="1">IF($E140="","",IF($G141="",Z140,IF(AND($N141=1,Z$9&gt;$B$9),"",IF(AND($N141=1,Z$9&lt;=$B$9),LOOKUP(Z$9,$A$12:$A$111,$B$12:$B$111),IF(AND($I141=-1,AA$9=$Q140),"",IF($I141=-1,AA140,IF(AND($I141=1,Y$9=$Q140),$K141,IF($I141=1,Z140,""))))))))</f>
        <v/>
      </c>
      <c r="AA141" t="str">
        <f ca="1">IF($E140="","",IF($G141="",AA140,IF(AND($N141=1,AA$9&gt;$B$9),"",IF(AND($N141=1,AA$9&lt;=$B$9),LOOKUP(AA$9,$A$12:$A$111,$B$12:$B$111),IF(AND($I141=-1,AB$9=$Q140),"",IF($I141=-1,AB140,IF(AND($I141=1,Z$9=$Q140),$K141,IF($I141=1,AA140,""))))))))</f>
        <v/>
      </c>
      <c r="AB141" t="str">
        <f ca="1">IF($E140="","",IF($G141="",AB140,IF(AND($N141=1,AB$9&gt;$B$9),"",IF(AND($N141=1,AB$9&lt;=$B$9),LOOKUP(AB$9,$A$12:$A$111,$B$12:$B$111),IF(AND($I141=-1,AC$9=$Q140),"",IF($I141=-1,AC140,IF(AND($I141=1,AA$9=$Q140),$K141,IF($I141=1,AB140,""))))))))</f>
        <v/>
      </c>
      <c r="AC141" t="str">
        <f ca="1">IF($E140="","",IF($G141="",AC140,IF(AND($N141=1,AC$9&gt;$B$9),"",IF(AND($N141=1,AC$9&lt;=$B$9),LOOKUP(AC$9,$A$12:$A$111,$B$12:$B$111),IF(AND($I141=-1,AD$9=$Q140),"",IF($I141=-1,AD140,IF(AND($I141=1,AB$9=$Q140),$K141,IF($I141=1,AC140,""))))))))</f>
        <v/>
      </c>
      <c r="AD141" t="str">
        <f ca="1">IF($E140="","",IF($G141="",AD140,IF(AND($N141=1,AD$9&gt;$B$9),"",IF(AND($N141=1,AD$9&lt;=$B$9),LOOKUP(AD$9,$A$12:$A$111,$B$12:$B$111),IF(AND($I141=-1,AE$9=$Q140),"",IF($I141=-1,AE140,IF(AND($I141=1,AC$9=$Q140),$K141,IF($I141=1,AD140,""))))))))</f>
        <v/>
      </c>
      <c r="AE141" t="str">
        <f ca="1">IF($E140="","",IF($G141="",AE140,IF(AND($N141=1,AE$9&gt;$B$9),"",IF(AND($N141=1,AE$9&lt;=$B$9),LOOKUP(AE$9,$A$12:$A$111,$B$12:$B$111),IF(AND($I141=-1,AF$9=$Q140),"",IF($I141=-1,AF140,IF(AND($I141=1,AD$9=$Q140),$K141,IF($I141=1,AE140,""))))))))</f>
        <v/>
      </c>
      <c r="AF141" t="str">
        <f ca="1">IF($E140="","",IF($G141="",AF140,IF(AND($N141=1,AF$9&gt;$B$9),"",IF(AND($N141=1,AF$9&lt;=$B$9),LOOKUP(AF$9,$A$12:$A$111,$B$12:$B$111),IF(AND($I141=-1,AG$9=$Q140),"",IF($I141=-1,AG140,IF(AND($I141=1,AE$9=$Q140),$K141,IF($I141=1,AF140,""))))))))</f>
        <v/>
      </c>
      <c r="AG141" t="str">
        <f ca="1">IF($E140="","",IF($G141="",AG140,IF(AND($N141=1,AG$9&gt;$B$9),"",IF(AND($N141=1,AG$9&lt;=$B$9),LOOKUP(AG$9,$A$12:$A$111,$B$12:$B$111),IF(AND($I141=-1,AH$9=$Q140),"",IF($I141=-1,AH140,IF(AND($I141=1,AF$9=$Q140),$K141,IF($I141=1,AG140,""))))))))</f>
        <v/>
      </c>
      <c r="AH141" t="str">
        <f ca="1">IF($E140="","",IF($G141="",AH140,IF(AND($N141=1,AH$9&gt;$B$9),"",IF(AND($N141=1,AH$9&lt;=$B$9),LOOKUP(AH$9,$A$12:$A$111,$B$12:$B$111),IF(AND($I141=-1,AI$9=$Q140),"",IF($I141=-1,AI140,IF(AND($I141=1,AG$9=$Q140),$K141,IF($I141=1,AH140,""))))))))</f>
        <v/>
      </c>
      <c r="AI141" t="str">
        <f ca="1">IF($E140="","",IF($G141="",AI140,IF(AND($N141=1,AI$9&gt;$B$9),"",IF(AND($N141=1,AI$9&lt;=$B$9),LOOKUP(AI$9,$A$12:$A$111,$B$12:$B$111),IF(AND($I141=-1,AJ$9=$Q140),"",IF($I141=-1,AJ140,IF(AND($I141=1,AH$9=$Q140),$K141,IF($I141=1,AI140,""))))))))</f>
        <v/>
      </c>
      <c r="AJ141" t="str">
        <f ca="1">IF($E140="","",IF($G141="",AJ140,IF(AND($N141=1,AJ$9&gt;$B$9),"",IF(AND($N141=1,AJ$9&lt;=$B$9),LOOKUP(AJ$9,$A$12:$A$111,$B$12:$B$111),IF(AND($I141=-1,AK$9=$Q140),"",IF($I141=-1,AK140,IF(AND($I141=1,AI$9=$Q140),$K141,IF($I141=1,AJ140,""))))))))</f>
        <v/>
      </c>
      <c r="AK141" t="str">
        <f ca="1">IF($E140="","",IF($G141="",AK140,IF(AND($N141=1,AK$9&gt;$B$9),"",IF(AND($N141=1,AK$9&lt;=$B$9),LOOKUP(AK$9,$A$12:$A$111,$B$12:$B$111),IF(AND($I141=-1,AL$9=$Q140),"",IF($I141=-1,AL140,IF(AND($I141=1,AJ$9=$Q140),$K141,IF($I141=1,AK140,""))))))))</f>
        <v/>
      </c>
      <c r="AL141" t="str">
        <f ca="1">IF($E140="","",IF($G141="",AL140,IF(AND($N141=1,AL$9&gt;$B$9),"",IF(AND($N141=1,AL$9&lt;=$B$9),LOOKUP(AL$9,$A$12:$A$111,$B$12:$B$111),IF(AND($I141=-1,AM$9=$Q140),"",IF($I141=-1,AM140,IF(AND($I141=1,AK$9=$Q140),$K141,IF($I141=1,AL140,""))))))))</f>
        <v/>
      </c>
      <c r="AM141" t="str">
        <f ca="1">IF($E140="","",IF($G141="",AM140,IF(AND($N141=1,AM$9&gt;$B$9),"",IF(AND($N141=1,AM$9&lt;=$B$9),LOOKUP(AM$9,$A$12:$A$111,$B$12:$B$111),IF(AND($I141=-1,AN$9=$Q140),"",IF($I141=-1,AN140,IF(AND($I141=1,AL$9=$Q140),$K141,IF($I141=1,AM140,""))))))))</f>
        <v/>
      </c>
      <c r="AN141" t="str">
        <f ca="1">IF($E140="","",IF($G141="",AN140,IF(AND($N141=1,AN$9&gt;$B$9),"",IF(AND($N141=1,AN$9&lt;=$B$9),LOOKUP(AN$9,$A$12:$A$111,$B$12:$B$111),IF(AND($I141=-1,AO$9=$Q140),"",IF($I141=-1,AO140,IF(AND($I141=1,AM$9=$Q140),$K141,IF($I141=1,AN140,""))))))))</f>
        <v/>
      </c>
      <c r="AO141" t="str">
        <f ca="1">IF($E140="","",IF($G141="",AO140,IF(AND($N141=1,AO$9&gt;$B$9),"",IF(AND($N141=1,AO$9&lt;=$B$9),LOOKUP(AO$9,$A$12:$A$111,$B$12:$B$111),IF(AND($I141=-1,AP$9=$Q140),"",IF($I141=-1,AP140,IF(AND($I141=1,AN$9=$Q140),$K141,IF($I141=1,AO140,""))))))))</f>
        <v/>
      </c>
      <c r="AP141" t="str">
        <f ca="1">IF($E140="","",IF($G141="",AP140,IF(AND($N141=1,AP$9&gt;$B$9),"",IF(AND($N141=1,AP$9&lt;=$B$9),LOOKUP(AP$9,$A$12:$A$111,$B$12:$B$111),IF(AND($I141=-1,AQ$9=$Q140),"",IF($I141=-1,AQ140,IF(AND($I141=1,AO$9=$Q140),$K141,IF($I141=1,AP140,""))))))))</f>
        <v/>
      </c>
      <c r="AQ141" t="str">
        <f ca="1">IF($E140="","",IF($G141="",AQ140,IF(AND($N141=1,AQ$9&gt;$B$9),"",IF(AND($N141=1,AQ$9&lt;=$B$9),LOOKUP(AQ$9,$A$12:$A$111,$B$12:$B$111),IF(AND($I141=-1,AR$9=$Q140),"",IF($I141=-1,AR140,IF(AND($I141=1,AP$9=$Q140),$K141,IF($I141=1,AQ140,""))))))))</f>
        <v/>
      </c>
      <c r="AR141" t="str">
        <f ca="1">IF($E140="","",IF($G141="",AR140,IF(AND($N141=1,AR$9&gt;$B$9),"",IF(AND($N141=1,AR$9&lt;=$B$9),LOOKUP(AR$9,$A$12:$A$111,$B$12:$B$111),IF(AND($I141=-1,AS$9=$Q140),"",IF($I141=-1,AS140,IF(AND($I141=1,AQ$9=$Q140),$K141,IF($I141=1,AR140,""))))))))</f>
        <v/>
      </c>
      <c r="AS141" t="str">
        <f ca="1">IF($E140="","",IF($G141="",AS140,IF(AND($N141=1,AS$9&gt;$B$9),"",IF(AND($N141=1,AS$9&lt;=$B$9),LOOKUP(AS$9,$A$12:$A$111,$B$12:$B$111),IF(AND($I141=-1,AT$9=$Q140),"",IF($I141=-1,AT140,IF(AND($I141=1,AR$9=$Q140),$K141,IF($I141=1,AS140,""))))))))</f>
        <v/>
      </c>
      <c r="AT141" t="str">
        <f ca="1">IF($E140="","",IF($G141="",AT140,IF(AND($N141=1,AT$9&gt;$B$9),"",IF(AND($N141=1,AT$9&lt;=$B$9),LOOKUP(AT$9,$A$12:$A$111,$B$12:$B$111),IF(AND($I141=-1,AU$9=$Q140),"",IF($I141=-1,AU140,IF(AND($I141=1,AS$9=$Q140),$K141,IF($I141=1,AT140,""))))))))</f>
        <v/>
      </c>
      <c r="AU141" t="str">
        <f ca="1">IF($E140="","",IF($G141="",AU140,IF(AND($N141=1,AU$9&gt;$B$9),"",IF(AND($N141=1,AU$9&lt;=$B$9),LOOKUP(AU$9,$A$12:$A$111,$B$12:$B$111),IF(AND($I141=-1,AV$9=$Q140),"",IF($I141=-1,AV140,IF(AND($I141=1,AT$9=$Q140),$K141,IF($I141=1,AU140,""))))))))</f>
        <v/>
      </c>
      <c r="AV141" t="str">
        <f ca="1">IF($E140="","",IF($G141="",AV140,IF(AND($N141=1,AV$9&gt;$B$9),"",IF(AND($N141=1,AV$9&lt;=$B$9),LOOKUP(AV$9,$A$12:$A$111,$B$12:$B$111),IF(AND($I141=-1,AW$9=$Q140),"",IF($I141=-1,AW140,IF(AND($I141=1,AU$9=$Q140),$K141,IF($I141=1,AV140,""))))))))</f>
        <v/>
      </c>
      <c r="AW141" t="str">
        <f ca="1">IF($E140="","",IF($G141="",AW140,IF(AND($N141=1,AW$9&gt;$B$9),"",IF(AND($N141=1,AW$9&lt;=$B$9),LOOKUP(AW$9,$A$12:$A$111,$B$12:$B$111),IF(AND($I141=-1,AX$9=$Q140),"",IF($I141=-1,AX140,IF(AND($I141=1,AV$9=$Q140),$K141,IF($I141=1,AW140,""))))))))</f>
        <v/>
      </c>
      <c r="AX141" t="str">
        <f ca="1">IF($E140="","",IF($G141="",AX140,IF(AND($N141=1,AX$9&gt;$B$9),"",IF(AND($N141=1,AX$9&lt;=$B$9),LOOKUP(AX$9,$A$12:$A$111,$B$12:$B$111),IF(AND($I141=-1,AY$9=$Q140),"",IF($I141=-1,AY140,IF(AND($I141=1,AW$9=$Q140),$K141,IF($I141=1,AX140,""))))))))</f>
        <v/>
      </c>
      <c r="AY141" t="str">
        <f ca="1">IF($E140="","",IF($G141="",AY140,IF(AND($N141=1,AY$9&gt;$B$9),"",IF(AND($N141=1,AY$9&lt;=$B$9),LOOKUP(AY$9,$A$12:$A$111,$B$12:$B$111),IF(AND($I141=-1,AZ$9=$Q140),"",IF($I141=-1,AZ140,IF(AND($I141=1,AX$9=$Q140),$K141,IF($I141=1,AY140,""))))))))</f>
        <v/>
      </c>
      <c r="AZ141" t="str">
        <f ca="1">IF($E140="","",IF($G141="",AZ140,IF(AND($N141=1,AZ$9&gt;$B$9),"",IF(AND($N141=1,AZ$9&lt;=$B$9),LOOKUP(AZ$9,$A$12:$A$111,$B$12:$B$111),IF(AND($I141=-1,BA$9=$Q140),"",IF($I141=-1,BA140,IF(AND($I141=1,AY$9=$Q140),$K141,IF($I141=1,AZ140,""))))))))</f>
        <v/>
      </c>
      <c r="BA141" t="str">
        <f ca="1">IF($E140="","",IF($G141="",BA140,IF(AND($N141=1,BA$9&gt;$B$9),"",IF(AND($N141=1,BA$9&lt;=$B$9),LOOKUP(BA$9,$A$12:$A$111,$B$12:$B$111),IF(AND($I141=-1,BB$9=$Q140),"",IF($I141=-1,BB140,IF(AND($I141=1,AZ$9=$Q140),$K141,IF($I141=1,BA140,""))))))))</f>
        <v/>
      </c>
      <c r="BB141" t="str">
        <f ca="1">IF($E140="","",IF($G141="",BB140,IF(AND($N141=1,BB$9&gt;$B$9),"",IF(AND($N141=1,BB$9&lt;=$B$9),LOOKUP(BB$9,$A$12:$A$111,$B$12:$B$111),IF(AND($I141=-1,BC$9=$Q140),"",IF($I141=-1,BC140,IF(AND($I141=1,BA$9=$Q140),$K141,IF($I141=1,BB140,""))))))))</f>
        <v/>
      </c>
      <c r="BC141" t="str">
        <f ca="1">IF($E140="","",IF($G141="",BC140,IF(AND($N141=1,BC$9&gt;$B$9),"",IF(AND($N141=1,BC$9&lt;=$B$9),LOOKUP(BC$9,$A$12:$A$111,$B$12:$B$111),IF(AND($I141=-1,BD$9=$Q140),"",IF($I141=-1,BD140,IF(AND($I141=1,BB$9=$Q140),$K141,IF($I141=1,BC140,""))))))))</f>
        <v/>
      </c>
      <c r="BD141" t="str">
        <f ca="1">IF($E140="","",IF($G141="",BD140,IF(AND($N141=1,BD$9&gt;$B$9),"",IF(AND($N141=1,BD$9&lt;=$B$9),LOOKUP(BD$9,$A$12:$A$111,$B$12:$B$111),IF(AND($I141=-1,BE$9=$Q140),"",IF($I141=-1,BE140,IF(AND($I141=1,BC$9=$Q140),$K141,IF($I141=1,BD140,""))))))))</f>
        <v/>
      </c>
      <c r="BE141" t="str">
        <f ca="1">IF($E140="","",IF($G141="",BE140,IF(AND($N141=1,BE$9&gt;$B$9),"",IF(AND($N141=1,BE$9&lt;=$B$9),LOOKUP(BE$9,$A$12:$A$111,$B$12:$B$111),IF(AND($I141=-1,BF$9=$Q140),"",IF($I141=-1,BF140,IF(AND($I141=1,BD$9=$Q140),$K141,IF($I141=1,BE140,""))))))))</f>
        <v/>
      </c>
      <c r="BF141" t="str">
        <f ca="1">IF($E140="","",IF($G141="",BF140,IF(AND($N141=1,BF$9&gt;$B$9),"",IF(AND($N141=1,BF$9&lt;=$B$9),LOOKUP(BF$9,$A$12:$A$111,$B$12:$B$111),IF(AND($I141=-1,BG$9=$Q140),"",IF($I141=-1,BG140,IF(AND($I141=1,BE$9=$Q140),$K141,IF($I141=1,BF140,""))))))))</f>
        <v/>
      </c>
      <c r="BG141" t="str">
        <f ca="1">IF($E140="","",IF($G141="",BG140,IF(AND($N141=1,BG$9&gt;$B$9),"",IF(AND($N141=1,BG$9&lt;=$B$9),LOOKUP(BG$9,$A$12:$A$111,$B$12:$B$111),IF(AND($I141=-1,BH$9=$Q140),"",IF($I141=-1,BH140,IF(AND($I141=1,BF$9=$Q140),$K141,IF($I141=1,BG140,""))))))))</f>
        <v/>
      </c>
      <c r="BH141" t="str">
        <f ca="1">IF($E140="","",IF($G141="",BH140,IF(AND($N141=1,BH$9&gt;$B$9),"",IF(AND($N141=1,BH$9&lt;=$B$9),LOOKUP(BH$9,$A$12:$A$111,$B$12:$B$111),IF(AND($I141=-1,BI$9=$Q140),"",IF($I141=-1,BI140,IF(AND($I141=1,BG$9=$Q140),$K141,IF($I141=1,BH140,""))))))))</f>
        <v/>
      </c>
      <c r="BI141" t="str">
        <f ca="1">IF($E140="","",IF($G141="",BI140,IF(AND($N141=1,BI$9&gt;$B$9),"",IF(AND($N141=1,BI$9&lt;=$B$9),LOOKUP(BI$9,$A$12:$A$111,$B$12:$B$111),IF(AND($I141=-1,BJ$9=$Q140),"",IF($I141=-1,BJ140,IF(AND($I141=1,BH$9=$Q140),$K141,IF($I141=1,BI140,""))))))))</f>
        <v/>
      </c>
      <c r="BJ141" t="str">
        <f ca="1">IF($E140="","",IF($G141="",BJ140,IF(AND($N141=1,BJ$9&gt;$B$9),"",IF(AND($N141=1,BJ$9&lt;=$B$9),LOOKUP(BJ$9,$A$12:$A$111,$B$12:$B$111),IF(AND($I141=-1,BK$9=$Q140),"",IF($I141=-1,BK140,IF(AND($I141=1,BI$9=$Q140),$K141,IF($I141=1,BJ140,""))))))))</f>
        <v/>
      </c>
      <c r="BK141" t="str">
        <f ca="1">IF($E140="","",IF($G141="",BK140,IF(AND($N141=1,BK$9&gt;$B$9),"",IF(AND($N141=1,BK$9&lt;=$B$9),LOOKUP(BK$9,$A$12:$A$111,$B$12:$B$111),IF(AND($I141=-1,BL$9=$Q140),"",IF($I141=-1,BL140,IF(AND($I141=1,BJ$9=$Q140),$K141,IF($I141=1,BK140,""))))))))</f>
        <v/>
      </c>
      <c r="BL141" t="str">
        <f ca="1">IF($E140="","",IF($G141="",BL140,IF(AND($N141=1,BL$9&gt;$B$9),"",IF(AND($N141=1,BL$9&lt;=$B$9),LOOKUP(BL$9,$A$12:$A$111,$B$12:$B$111),IF(AND($I141=-1,BM$9=$Q140),"",IF($I141=-1,BM140,IF(AND($I141=1,BK$9=$Q140),$K141,IF($I141=1,BL140,""))))))))</f>
        <v/>
      </c>
      <c r="BM141" t="str">
        <f ca="1">IF($E140="","",IF($G141="",BM140,IF(AND($N141=1,BM$9&gt;$B$9),"",IF(AND($N141=1,BM$9&lt;=$B$9),LOOKUP(BM$9,$A$12:$A$111,$B$12:$B$111),IF(AND($I141=-1,BN$9=$Q140),"",IF($I141=-1,BN140,IF(AND($I141=1,BL$9=$Q140),$K141,IF($I141=1,BM140,""))))))))</f>
        <v/>
      </c>
      <c r="BN141">
        <f ca="1">IF($E140="","",IF($G141="",BN140,IF(AND($N141=1,BN$9&gt;$B$9),"",IF(AND($N141=1,BN$9&lt;=$B$9),LOOKUP(BN$9,$A$12:$A$111,$B$12:$B$111),IF(AND($I141=-1,BO$9=$Q140),"",IF($I141=-1,BO140,IF(AND($I141=1,BM$9=$Q140),$K141,IF($I141=1,BN140,""))))))))</f>
        <v>0</v>
      </c>
      <c r="BO141">
        <f ca="1">IF($E140="","",IF($G141="",BO140,IF(AND($N141=1,BO$9&gt;$B$9),"",IF(AND($N141=1,BO$9&lt;=$B$9),LOOKUP(BO$9,$A$12:$A$111,$B$12:$B$111),IF(AND($I141=-1,BP$9=$Q140),"",IF($I141=-1,BP140,IF(AND($I141=1,BN$9=$Q140),$K141,IF($I141=1,BO140,""))))))))</f>
        <v>0</v>
      </c>
    </row>
    <row r="142" spans="4:67" x14ac:dyDescent="0.25">
      <c r="D142" s="4">
        <v>132</v>
      </c>
      <c r="E142" s="1">
        <f t="shared" ca="1" si="12"/>
        <v>15</v>
      </c>
      <c r="G142" t="str">
        <f ca="1">IF(E141="","",IF($B$3=Refs!$B$17,RevLab!F142,IF(AND(B$3="Last",H141="Zero"),G141,IF(B$3="Last",H141,IF(B$3="2nd last","",IF(AND(B$3="Opposite",H141="Zero"),G141,IF(AND(B$3="Opposite",H141="Red"),"Black",IF(AND(B$3="Opposite",H141="Black"),"Red",IF(AND(B$3="Opposite",H141="Odd"),"Even",IF(AND(B$3="Opposite",H141="Even"),"Odd",IF(AND(B$3="Opposite",H141="High"),"Low",IF(AND(B$3="Opposite",H141="Low"),"High",IF(COUNTIF(Refs!$E$5:$I$6,B$3)=1,RevLab!B$3,"")))))))))))))</f>
        <v>Low</v>
      </c>
      <c r="H142" t="str">
        <f ca="1">IF(E142="","",IF(B$2="Red/Black",LOOKUP(E142,Refs!D:D,Refs!F:F),IF(B$2="High/Low",LOOKUP(E142,Refs!D:D,Refs!H:H),IF(B$2="Odd/Even",LOOKUP(E142,Refs!D:D,Refs!J:J),""))))</f>
        <v>Low</v>
      </c>
      <c r="I142">
        <f t="shared" ca="1" si="13"/>
        <v>1</v>
      </c>
      <c r="J142">
        <f ca="1">IF(E141="","",IF(G142="","",IF(AND(Q141&gt;1,O141+P141&gt;=$B$4),$B$4,IF(Q141=1,O141,O141+P141))))</f>
        <v>6</v>
      </c>
      <c r="K142">
        <f t="shared" ca="1" si="14"/>
        <v>6</v>
      </c>
      <c r="L142">
        <f t="shared" ca="1" si="15"/>
        <v>-184</v>
      </c>
      <c r="M142">
        <f t="shared" ca="1" si="16"/>
        <v>14</v>
      </c>
      <c r="N142">
        <f ca="1">IF(E141="","",IF(OR(AND($A$6="Yes",$M142&gt;$M141),AND($A$8="Yes",$O141+$P141&gt;=$B$4),AND($Q141&lt;=2,$I142=-1)),1,0))</f>
        <v>0</v>
      </c>
      <c r="O142">
        <f ca="1">IF(E142="","",R142)</f>
        <v>3</v>
      </c>
      <c r="P142">
        <f ca="1">IF(E142="","",MAX(R142:DM142))</f>
        <v>6</v>
      </c>
      <c r="Q142" s="2">
        <f ca="1">IF(E142="","",COUNTIF(R142:DM142,"&gt;0"))</f>
        <v>3</v>
      </c>
      <c r="R142" s="4">
        <f ca="1">IF(E141="","",IF($G142="",R141,IF($N142=1,LOOKUP(R$9,$A$12:$A$111,$B$12:$B$111),IF(AND($I142=-1,S$9=$Q141),"",IF($I142=-1,S141,IF($I142=1,R141))))))</f>
        <v>3</v>
      </c>
      <c r="S142">
        <f ca="1">IF($E141="","",IF($G142="",S141,IF(AND($N142=1,S$9&gt;$B$9),"",IF(AND($N142=1,S$9&lt;=$B$9),LOOKUP(S$9,$A$12:$A$111,$B$12:$B$111),IF(AND($I142=-1,T$9=$Q141),"",IF($I142=-1,T141,IF(AND($I142=1,R$9=$Q141),$K142,IF($I142=1,S141,""))))))))</f>
        <v>3</v>
      </c>
      <c r="T142">
        <f ca="1">IF($E141="","",IF($G142="",T141,IF(AND($N142=1,T$9&gt;$B$9),"",IF(AND($N142=1,T$9&lt;=$B$9),LOOKUP(T$9,$A$12:$A$111,$B$12:$B$111),IF(AND($I142=-1,U$9=$Q141),"",IF($I142=-1,U141,IF(AND($I142=1,S$9=$Q141),$K142,IF($I142=1,T141,""))))))))</f>
        <v>6</v>
      </c>
      <c r="U142" t="str">
        <f ca="1">IF($E141="","",IF($G142="",U141,IF(AND($N142=1,U$9&gt;$B$9),"",IF(AND($N142=1,U$9&lt;=$B$9),LOOKUP(U$9,$A$12:$A$111,$B$12:$B$111),IF(AND($I142=-1,V$9=$Q141),"",IF($I142=-1,V141,IF(AND($I142=1,T$9=$Q141),$K142,IF($I142=1,U141,""))))))))</f>
        <v/>
      </c>
      <c r="V142" t="str">
        <f ca="1">IF($E141="","",IF($G142="",V141,IF(AND($N142=1,V$9&gt;$B$9),"",IF(AND($N142=1,V$9&lt;=$B$9),LOOKUP(V$9,$A$12:$A$111,$B$12:$B$111),IF(AND($I142=-1,W$9=$Q141),"",IF($I142=-1,W141,IF(AND($I142=1,U$9=$Q141),$K142,IF($I142=1,V141,""))))))))</f>
        <v/>
      </c>
      <c r="W142" t="str">
        <f ca="1">IF($E141="","",IF($G142="",W141,IF(AND($N142=1,W$9&gt;$B$9),"",IF(AND($N142=1,W$9&lt;=$B$9),LOOKUP(W$9,$A$12:$A$111,$B$12:$B$111),IF(AND($I142=-1,X$9=$Q141),"",IF($I142=-1,X141,IF(AND($I142=1,V$9=$Q141),$K142,IF($I142=1,W141,""))))))))</f>
        <v/>
      </c>
      <c r="X142" t="str">
        <f ca="1">IF($E141="","",IF($G142="",X141,IF(AND($N142=1,X$9&gt;$B$9),"",IF(AND($N142=1,X$9&lt;=$B$9),LOOKUP(X$9,$A$12:$A$111,$B$12:$B$111),IF(AND($I142=-1,Y$9=$Q141),"",IF($I142=-1,Y141,IF(AND($I142=1,W$9=$Q141),$K142,IF($I142=1,X141,""))))))))</f>
        <v/>
      </c>
      <c r="Y142" t="str">
        <f ca="1">IF($E141="","",IF($G142="",Y141,IF(AND($N142=1,Y$9&gt;$B$9),"",IF(AND($N142=1,Y$9&lt;=$B$9),LOOKUP(Y$9,$A$12:$A$111,$B$12:$B$111),IF(AND($I142=-1,Z$9=$Q141),"",IF($I142=-1,Z141,IF(AND($I142=1,X$9=$Q141),$K142,IF($I142=1,Y141,""))))))))</f>
        <v/>
      </c>
      <c r="Z142" t="str">
        <f ca="1">IF($E141="","",IF($G142="",Z141,IF(AND($N142=1,Z$9&gt;$B$9),"",IF(AND($N142=1,Z$9&lt;=$B$9),LOOKUP(Z$9,$A$12:$A$111,$B$12:$B$111),IF(AND($I142=-1,AA$9=$Q141),"",IF($I142=-1,AA141,IF(AND($I142=1,Y$9=$Q141),$K142,IF($I142=1,Z141,""))))))))</f>
        <v/>
      </c>
      <c r="AA142" t="str">
        <f ca="1">IF($E141="","",IF($G142="",AA141,IF(AND($N142=1,AA$9&gt;$B$9),"",IF(AND($N142=1,AA$9&lt;=$B$9),LOOKUP(AA$9,$A$12:$A$111,$B$12:$B$111),IF(AND($I142=-1,AB$9=$Q141),"",IF($I142=-1,AB141,IF(AND($I142=1,Z$9=$Q141),$K142,IF($I142=1,AA141,""))))))))</f>
        <v/>
      </c>
      <c r="AB142" t="str">
        <f ca="1">IF($E141="","",IF($G142="",AB141,IF(AND($N142=1,AB$9&gt;$B$9),"",IF(AND($N142=1,AB$9&lt;=$B$9),LOOKUP(AB$9,$A$12:$A$111,$B$12:$B$111),IF(AND($I142=-1,AC$9=$Q141),"",IF($I142=-1,AC141,IF(AND($I142=1,AA$9=$Q141),$K142,IF($I142=1,AB141,""))))))))</f>
        <v/>
      </c>
      <c r="AC142" t="str">
        <f ca="1">IF($E141="","",IF($G142="",AC141,IF(AND($N142=1,AC$9&gt;$B$9),"",IF(AND($N142=1,AC$9&lt;=$B$9),LOOKUP(AC$9,$A$12:$A$111,$B$12:$B$111),IF(AND($I142=-1,AD$9=$Q141),"",IF($I142=-1,AD141,IF(AND($I142=1,AB$9=$Q141),$K142,IF($I142=1,AC141,""))))))))</f>
        <v/>
      </c>
      <c r="AD142" t="str">
        <f ca="1">IF($E141="","",IF($G142="",AD141,IF(AND($N142=1,AD$9&gt;$B$9),"",IF(AND($N142=1,AD$9&lt;=$B$9),LOOKUP(AD$9,$A$12:$A$111,$B$12:$B$111),IF(AND($I142=-1,AE$9=$Q141),"",IF($I142=-1,AE141,IF(AND($I142=1,AC$9=$Q141),$K142,IF($I142=1,AD141,""))))))))</f>
        <v/>
      </c>
      <c r="AE142" t="str">
        <f ca="1">IF($E141="","",IF($G142="",AE141,IF(AND($N142=1,AE$9&gt;$B$9),"",IF(AND($N142=1,AE$9&lt;=$B$9),LOOKUP(AE$9,$A$12:$A$111,$B$12:$B$111),IF(AND($I142=-1,AF$9=$Q141),"",IF($I142=-1,AF141,IF(AND($I142=1,AD$9=$Q141),$K142,IF($I142=1,AE141,""))))))))</f>
        <v/>
      </c>
      <c r="AF142" t="str">
        <f ca="1">IF($E141="","",IF($G142="",AF141,IF(AND($N142=1,AF$9&gt;$B$9),"",IF(AND($N142=1,AF$9&lt;=$B$9),LOOKUP(AF$9,$A$12:$A$111,$B$12:$B$111),IF(AND($I142=-1,AG$9=$Q141),"",IF($I142=-1,AG141,IF(AND($I142=1,AE$9=$Q141),$K142,IF($I142=1,AF141,""))))))))</f>
        <v/>
      </c>
      <c r="AG142" t="str">
        <f ca="1">IF($E141="","",IF($G142="",AG141,IF(AND($N142=1,AG$9&gt;$B$9),"",IF(AND($N142=1,AG$9&lt;=$B$9),LOOKUP(AG$9,$A$12:$A$111,$B$12:$B$111),IF(AND($I142=-1,AH$9=$Q141),"",IF($I142=-1,AH141,IF(AND($I142=1,AF$9=$Q141),$K142,IF($I142=1,AG141,""))))))))</f>
        <v/>
      </c>
      <c r="AH142" t="str">
        <f ca="1">IF($E141="","",IF($G142="",AH141,IF(AND($N142=1,AH$9&gt;$B$9),"",IF(AND($N142=1,AH$9&lt;=$B$9),LOOKUP(AH$9,$A$12:$A$111,$B$12:$B$111),IF(AND($I142=-1,AI$9=$Q141),"",IF($I142=-1,AI141,IF(AND($I142=1,AG$9=$Q141),$K142,IF($I142=1,AH141,""))))))))</f>
        <v/>
      </c>
      <c r="AI142" t="str">
        <f ca="1">IF($E141="","",IF($G142="",AI141,IF(AND($N142=1,AI$9&gt;$B$9),"",IF(AND($N142=1,AI$9&lt;=$B$9),LOOKUP(AI$9,$A$12:$A$111,$B$12:$B$111),IF(AND($I142=-1,AJ$9=$Q141),"",IF($I142=-1,AJ141,IF(AND($I142=1,AH$9=$Q141),$K142,IF($I142=1,AI141,""))))))))</f>
        <v/>
      </c>
      <c r="AJ142" t="str">
        <f ca="1">IF($E141="","",IF($G142="",AJ141,IF(AND($N142=1,AJ$9&gt;$B$9),"",IF(AND($N142=1,AJ$9&lt;=$B$9),LOOKUP(AJ$9,$A$12:$A$111,$B$12:$B$111),IF(AND($I142=-1,AK$9=$Q141),"",IF($I142=-1,AK141,IF(AND($I142=1,AI$9=$Q141),$K142,IF($I142=1,AJ141,""))))))))</f>
        <v/>
      </c>
      <c r="AK142" t="str">
        <f ca="1">IF($E141="","",IF($G142="",AK141,IF(AND($N142=1,AK$9&gt;$B$9),"",IF(AND($N142=1,AK$9&lt;=$B$9),LOOKUP(AK$9,$A$12:$A$111,$B$12:$B$111),IF(AND($I142=-1,AL$9=$Q141),"",IF($I142=-1,AL141,IF(AND($I142=1,AJ$9=$Q141),$K142,IF($I142=1,AK141,""))))))))</f>
        <v/>
      </c>
      <c r="AL142" t="str">
        <f ca="1">IF($E141="","",IF($G142="",AL141,IF(AND($N142=1,AL$9&gt;$B$9),"",IF(AND($N142=1,AL$9&lt;=$B$9),LOOKUP(AL$9,$A$12:$A$111,$B$12:$B$111),IF(AND($I142=-1,AM$9=$Q141),"",IF($I142=-1,AM141,IF(AND($I142=1,AK$9=$Q141),$K142,IF($I142=1,AL141,""))))))))</f>
        <v/>
      </c>
      <c r="AM142" t="str">
        <f ca="1">IF($E141="","",IF($G142="",AM141,IF(AND($N142=1,AM$9&gt;$B$9),"",IF(AND($N142=1,AM$9&lt;=$B$9),LOOKUP(AM$9,$A$12:$A$111,$B$12:$B$111),IF(AND($I142=-1,AN$9=$Q141),"",IF($I142=-1,AN141,IF(AND($I142=1,AL$9=$Q141),$K142,IF($I142=1,AM141,""))))))))</f>
        <v/>
      </c>
      <c r="AN142" t="str">
        <f ca="1">IF($E141="","",IF($G142="",AN141,IF(AND($N142=1,AN$9&gt;$B$9),"",IF(AND($N142=1,AN$9&lt;=$B$9),LOOKUP(AN$9,$A$12:$A$111,$B$12:$B$111),IF(AND($I142=-1,AO$9=$Q141),"",IF($I142=-1,AO141,IF(AND($I142=1,AM$9=$Q141),$K142,IF($I142=1,AN141,""))))))))</f>
        <v/>
      </c>
      <c r="AO142" t="str">
        <f ca="1">IF($E141="","",IF($G142="",AO141,IF(AND($N142=1,AO$9&gt;$B$9),"",IF(AND($N142=1,AO$9&lt;=$B$9),LOOKUP(AO$9,$A$12:$A$111,$B$12:$B$111),IF(AND($I142=-1,AP$9=$Q141),"",IF($I142=-1,AP141,IF(AND($I142=1,AN$9=$Q141),$K142,IF($I142=1,AO141,""))))))))</f>
        <v/>
      </c>
      <c r="AP142" t="str">
        <f ca="1">IF($E141="","",IF($G142="",AP141,IF(AND($N142=1,AP$9&gt;$B$9),"",IF(AND($N142=1,AP$9&lt;=$B$9),LOOKUP(AP$9,$A$12:$A$111,$B$12:$B$111),IF(AND($I142=-1,AQ$9=$Q141),"",IF($I142=-1,AQ141,IF(AND($I142=1,AO$9=$Q141),$K142,IF($I142=1,AP141,""))))))))</f>
        <v/>
      </c>
      <c r="AQ142" t="str">
        <f ca="1">IF($E141="","",IF($G142="",AQ141,IF(AND($N142=1,AQ$9&gt;$B$9),"",IF(AND($N142=1,AQ$9&lt;=$B$9),LOOKUP(AQ$9,$A$12:$A$111,$B$12:$B$111),IF(AND($I142=-1,AR$9=$Q141),"",IF($I142=-1,AR141,IF(AND($I142=1,AP$9=$Q141),$K142,IF($I142=1,AQ141,""))))))))</f>
        <v/>
      </c>
      <c r="AR142" t="str">
        <f ca="1">IF($E141="","",IF($G142="",AR141,IF(AND($N142=1,AR$9&gt;$B$9),"",IF(AND($N142=1,AR$9&lt;=$B$9),LOOKUP(AR$9,$A$12:$A$111,$B$12:$B$111),IF(AND($I142=-1,AS$9=$Q141),"",IF($I142=-1,AS141,IF(AND($I142=1,AQ$9=$Q141),$K142,IF($I142=1,AR141,""))))))))</f>
        <v/>
      </c>
      <c r="AS142" t="str">
        <f ca="1">IF($E141="","",IF($G142="",AS141,IF(AND($N142=1,AS$9&gt;$B$9),"",IF(AND($N142=1,AS$9&lt;=$B$9),LOOKUP(AS$9,$A$12:$A$111,$B$12:$B$111),IF(AND($I142=-1,AT$9=$Q141),"",IF($I142=-1,AT141,IF(AND($I142=1,AR$9=$Q141),$K142,IF($I142=1,AS141,""))))))))</f>
        <v/>
      </c>
      <c r="AT142" t="str">
        <f ca="1">IF($E141="","",IF($G142="",AT141,IF(AND($N142=1,AT$9&gt;$B$9),"",IF(AND($N142=1,AT$9&lt;=$B$9),LOOKUP(AT$9,$A$12:$A$111,$B$12:$B$111),IF(AND($I142=-1,AU$9=$Q141),"",IF($I142=-1,AU141,IF(AND($I142=1,AS$9=$Q141),$K142,IF($I142=1,AT141,""))))))))</f>
        <v/>
      </c>
      <c r="AU142" t="str">
        <f ca="1">IF($E141="","",IF($G142="",AU141,IF(AND($N142=1,AU$9&gt;$B$9),"",IF(AND($N142=1,AU$9&lt;=$B$9),LOOKUP(AU$9,$A$12:$A$111,$B$12:$B$111),IF(AND($I142=-1,AV$9=$Q141),"",IF($I142=-1,AV141,IF(AND($I142=1,AT$9=$Q141),$K142,IF($I142=1,AU141,""))))))))</f>
        <v/>
      </c>
      <c r="AV142" t="str">
        <f ca="1">IF($E141="","",IF($G142="",AV141,IF(AND($N142=1,AV$9&gt;$B$9),"",IF(AND($N142=1,AV$9&lt;=$B$9),LOOKUP(AV$9,$A$12:$A$111,$B$12:$B$111),IF(AND($I142=-1,AW$9=$Q141),"",IF($I142=-1,AW141,IF(AND($I142=1,AU$9=$Q141),$K142,IF($I142=1,AV141,""))))))))</f>
        <v/>
      </c>
      <c r="AW142" t="str">
        <f ca="1">IF($E141="","",IF($G142="",AW141,IF(AND($N142=1,AW$9&gt;$B$9),"",IF(AND($N142=1,AW$9&lt;=$B$9),LOOKUP(AW$9,$A$12:$A$111,$B$12:$B$111),IF(AND($I142=-1,AX$9=$Q141),"",IF($I142=-1,AX141,IF(AND($I142=1,AV$9=$Q141),$K142,IF($I142=1,AW141,""))))))))</f>
        <v/>
      </c>
      <c r="AX142" t="str">
        <f ca="1">IF($E141="","",IF($G142="",AX141,IF(AND($N142=1,AX$9&gt;$B$9),"",IF(AND($N142=1,AX$9&lt;=$B$9),LOOKUP(AX$9,$A$12:$A$111,$B$12:$B$111),IF(AND($I142=-1,AY$9=$Q141),"",IF($I142=-1,AY141,IF(AND($I142=1,AW$9=$Q141),$K142,IF($I142=1,AX141,""))))))))</f>
        <v/>
      </c>
      <c r="AY142" t="str">
        <f ca="1">IF($E141="","",IF($G142="",AY141,IF(AND($N142=1,AY$9&gt;$B$9),"",IF(AND($N142=1,AY$9&lt;=$B$9),LOOKUP(AY$9,$A$12:$A$111,$B$12:$B$111),IF(AND($I142=-1,AZ$9=$Q141),"",IF($I142=-1,AZ141,IF(AND($I142=1,AX$9=$Q141),$K142,IF($I142=1,AY141,""))))))))</f>
        <v/>
      </c>
      <c r="AZ142" t="str">
        <f ca="1">IF($E141="","",IF($G142="",AZ141,IF(AND($N142=1,AZ$9&gt;$B$9),"",IF(AND($N142=1,AZ$9&lt;=$B$9),LOOKUP(AZ$9,$A$12:$A$111,$B$12:$B$111),IF(AND($I142=-1,BA$9=$Q141),"",IF($I142=-1,BA141,IF(AND($I142=1,AY$9=$Q141),$K142,IF($I142=1,AZ141,""))))))))</f>
        <v/>
      </c>
      <c r="BA142" t="str">
        <f ca="1">IF($E141="","",IF($G142="",BA141,IF(AND($N142=1,BA$9&gt;$B$9),"",IF(AND($N142=1,BA$9&lt;=$B$9),LOOKUP(BA$9,$A$12:$A$111,$B$12:$B$111),IF(AND($I142=-1,BB$9=$Q141),"",IF($I142=-1,BB141,IF(AND($I142=1,AZ$9=$Q141),$K142,IF($I142=1,BA141,""))))))))</f>
        <v/>
      </c>
      <c r="BB142" t="str">
        <f ca="1">IF($E141="","",IF($G142="",BB141,IF(AND($N142=1,BB$9&gt;$B$9),"",IF(AND($N142=1,BB$9&lt;=$B$9),LOOKUP(BB$9,$A$12:$A$111,$B$12:$B$111),IF(AND($I142=-1,BC$9=$Q141),"",IF($I142=-1,BC141,IF(AND($I142=1,BA$9=$Q141),$K142,IF($I142=1,BB141,""))))))))</f>
        <v/>
      </c>
      <c r="BC142" t="str">
        <f ca="1">IF($E141="","",IF($G142="",BC141,IF(AND($N142=1,BC$9&gt;$B$9),"",IF(AND($N142=1,BC$9&lt;=$B$9),LOOKUP(BC$9,$A$12:$A$111,$B$12:$B$111),IF(AND($I142=-1,BD$9=$Q141),"",IF($I142=-1,BD141,IF(AND($I142=1,BB$9=$Q141),$K142,IF($I142=1,BC141,""))))))))</f>
        <v/>
      </c>
      <c r="BD142" t="str">
        <f ca="1">IF($E141="","",IF($G142="",BD141,IF(AND($N142=1,BD$9&gt;$B$9),"",IF(AND($N142=1,BD$9&lt;=$B$9),LOOKUP(BD$9,$A$12:$A$111,$B$12:$B$111),IF(AND($I142=-1,BE$9=$Q141),"",IF($I142=-1,BE141,IF(AND($I142=1,BC$9=$Q141),$K142,IF($I142=1,BD141,""))))))))</f>
        <v/>
      </c>
      <c r="BE142" t="str">
        <f ca="1">IF($E141="","",IF($G142="",BE141,IF(AND($N142=1,BE$9&gt;$B$9),"",IF(AND($N142=1,BE$9&lt;=$B$9),LOOKUP(BE$9,$A$12:$A$111,$B$12:$B$111),IF(AND($I142=-1,BF$9=$Q141),"",IF($I142=-1,BF141,IF(AND($I142=1,BD$9=$Q141),$K142,IF($I142=1,BE141,""))))))))</f>
        <v/>
      </c>
      <c r="BF142" t="str">
        <f ca="1">IF($E141="","",IF($G142="",BF141,IF(AND($N142=1,BF$9&gt;$B$9),"",IF(AND($N142=1,BF$9&lt;=$B$9),LOOKUP(BF$9,$A$12:$A$111,$B$12:$B$111),IF(AND($I142=-1,BG$9=$Q141),"",IF($I142=-1,BG141,IF(AND($I142=1,BE$9=$Q141),$K142,IF($I142=1,BF141,""))))))))</f>
        <v/>
      </c>
      <c r="BG142" t="str">
        <f ca="1">IF($E141="","",IF($G142="",BG141,IF(AND($N142=1,BG$9&gt;$B$9),"",IF(AND($N142=1,BG$9&lt;=$B$9),LOOKUP(BG$9,$A$12:$A$111,$B$12:$B$111),IF(AND($I142=-1,BH$9=$Q141),"",IF($I142=-1,BH141,IF(AND($I142=1,BF$9=$Q141),$K142,IF($I142=1,BG141,""))))))))</f>
        <v/>
      </c>
      <c r="BH142" t="str">
        <f ca="1">IF($E141="","",IF($G142="",BH141,IF(AND($N142=1,BH$9&gt;$B$9),"",IF(AND($N142=1,BH$9&lt;=$B$9),LOOKUP(BH$9,$A$12:$A$111,$B$12:$B$111),IF(AND($I142=-1,BI$9=$Q141),"",IF($I142=-1,BI141,IF(AND($I142=1,BG$9=$Q141),$K142,IF($I142=1,BH141,""))))))))</f>
        <v/>
      </c>
      <c r="BI142" t="str">
        <f ca="1">IF($E141="","",IF($G142="",BI141,IF(AND($N142=1,BI$9&gt;$B$9),"",IF(AND($N142=1,BI$9&lt;=$B$9),LOOKUP(BI$9,$A$12:$A$111,$B$12:$B$111),IF(AND($I142=-1,BJ$9=$Q141),"",IF($I142=-1,BJ141,IF(AND($I142=1,BH$9=$Q141),$K142,IF($I142=1,BI141,""))))))))</f>
        <v/>
      </c>
      <c r="BJ142" t="str">
        <f ca="1">IF($E141="","",IF($G142="",BJ141,IF(AND($N142=1,BJ$9&gt;$B$9),"",IF(AND($N142=1,BJ$9&lt;=$B$9),LOOKUP(BJ$9,$A$12:$A$111,$B$12:$B$111),IF(AND($I142=-1,BK$9=$Q141),"",IF($I142=-1,BK141,IF(AND($I142=1,BI$9=$Q141),$K142,IF($I142=1,BJ141,""))))))))</f>
        <v/>
      </c>
      <c r="BK142" t="str">
        <f ca="1">IF($E141="","",IF($G142="",BK141,IF(AND($N142=1,BK$9&gt;$B$9),"",IF(AND($N142=1,BK$9&lt;=$B$9),LOOKUP(BK$9,$A$12:$A$111,$B$12:$B$111),IF(AND($I142=-1,BL$9=$Q141),"",IF($I142=-1,BL141,IF(AND($I142=1,BJ$9=$Q141),$K142,IF($I142=1,BK141,""))))))))</f>
        <v/>
      </c>
      <c r="BL142" t="str">
        <f ca="1">IF($E141="","",IF($G142="",BL141,IF(AND($N142=1,BL$9&gt;$B$9),"",IF(AND($N142=1,BL$9&lt;=$B$9),LOOKUP(BL$9,$A$12:$A$111,$B$12:$B$111),IF(AND($I142=-1,BM$9=$Q141),"",IF($I142=-1,BM141,IF(AND($I142=1,BK$9=$Q141),$K142,IF($I142=1,BL141,""))))))))</f>
        <v/>
      </c>
      <c r="BM142" t="str">
        <f ca="1">IF($E141="","",IF($G142="",BM141,IF(AND($N142=1,BM$9&gt;$B$9),"",IF(AND($N142=1,BM$9&lt;=$B$9),LOOKUP(BM$9,$A$12:$A$111,$B$12:$B$111),IF(AND($I142=-1,BN$9=$Q141),"",IF($I142=-1,BN141,IF(AND($I142=1,BL$9=$Q141),$K142,IF($I142=1,BM141,""))))))))</f>
        <v/>
      </c>
      <c r="BN142">
        <f ca="1">IF($E141="","",IF($G142="",BN141,IF(AND($N142=1,BN$9&gt;$B$9),"",IF(AND($N142=1,BN$9&lt;=$B$9),LOOKUP(BN$9,$A$12:$A$111,$B$12:$B$111),IF(AND($I142=-1,BO$9=$Q141),"",IF($I142=-1,BO141,IF(AND($I142=1,BM$9=$Q141),$K142,IF($I142=1,BN141,""))))))))</f>
        <v>0</v>
      </c>
      <c r="BO142">
        <f ca="1">IF($E141="","",IF($G142="",BO141,IF(AND($N142=1,BO$9&gt;$B$9),"",IF(AND($N142=1,BO$9&lt;=$B$9),LOOKUP(BO$9,$A$12:$A$111,$B$12:$B$111),IF(AND($I142=-1,BP$9=$Q141),"",IF($I142=-1,BP141,IF(AND($I142=1,BN$9=$Q141),$K142,IF($I142=1,BO141,""))))))))</f>
        <v>0</v>
      </c>
    </row>
    <row r="143" spans="4:67" x14ac:dyDescent="0.25">
      <c r="D143" s="4">
        <v>133</v>
      </c>
      <c r="E143" s="1">
        <f t="shared" ca="1" si="12"/>
        <v>23</v>
      </c>
      <c r="G143" t="str">
        <f ca="1">IF(E142="","",IF($B$3=Refs!$B$17,RevLab!F143,IF(AND(B$3="Last",H142="Zero"),G142,IF(B$3="Last",H142,IF(B$3="2nd last","",IF(AND(B$3="Opposite",H142="Zero"),G142,IF(AND(B$3="Opposite",H142="Red"),"Black",IF(AND(B$3="Opposite",H142="Black"),"Red",IF(AND(B$3="Opposite",H142="Odd"),"Even",IF(AND(B$3="Opposite",H142="Even"),"Odd",IF(AND(B$3="Opposite",H142="High"),"Low",IF(AND(B$3="Opposite",H142="Low"),"High",IF(COUNTIF(Refs!$E$5:$I$6,B$3)=1,RevLab!B$3,"")))))))))))))</f>
        <v>Low</v>
      </c>
      <c r="H143" t="str">
        <f ca="1">IF(E143="","",IF(B$2="Red/Black",LOOKUP(E143,Refs!D:D,Refs!F:F),IF(B$2="High/Low",LOOKUP(E143,Refs!D:D,Refs!H:H),IF(B$2="Odd/Even",LOOKUP(E143,Refs!D:D,Refs!J:J),""))))</f>
        <v>High</v>
      </c>
      <c r="I143">
        <f t="shared" ca="1" si="13"/>
        <v>-1</v>
      </c>
      <c r="J143">
        <f ca="1">IF(E142="","",IF(G143="","",IF(AND(Q142&gt;1,O142+P142&gt;=$B$4),$B$4,IF(Q142=1,O142,O142+P142))))</f>
        <v>9</v>
      </c>
      <c r="K143">
        <f t="shared" ca="1" si="14"/>
        <v>-9</v>
      </c>
      <c r="L143">
        <f t="shared" ca="1" si="15"/>
        <v>-193</v>
      </c>
      <c r="M143">
        <f t="shared" ca="1" si="16"/>
        <v>14</v>
      </c>
      <c r="N143">
        <f ca="1">IF(E142="","",IF(OR(AND($A$6="Yes",$M143&gt;$M142),AND($A$8="Yes",$O142+$P142&gt;=$B$4),AND($Q142&lt;=2,$I143=-1)),1,0))</f>
        <v>0</v>
      </c>
      <c r="O143">
        <f ca="1">IF(E143="","",R143)</f>
        <v>3</v>
      </c>
      <c r="P143">
        <f ca="1">IF(E143="","",MAX(R143:DM143))</f>
        <v>3</v>
      </c>
      <c r="Q143" s="2">
        <f ca="1">IF(E143="","",COUNTIF(R143:DM143,"&gt;0"))</f>
        <v>1</v>
      </c>
      <c r="R143" s="4">
        <f ca="1">IF(E142="","",IF($G143="",R142,IF($N143=1,LOOKUP(R$9,$A$12:$A$111,$B$12:$B$111),IF(AND($I143=-1,S$9=$Q142),"",IF($I143=-1,S142,IF($I143=1,R142))))))</f>
        <v>3</v>
      </c>
      <c r="S143" t="str">
        <f ca="1">IF($E142="","",IF($G143="",S142,IF(AND($N143=1,S$9&gt;$B$9),"",IF(AND($N143=1,S$9&lt;=$B$9),LOOKUP(S$9,$A$12:$A$111,$B$12:$B$111),IF(AND($I143=-1,T$9=$Q142),"",IF($I143=-1,T142,IF(AND($I143=1,R$9=$Q142),$K143,IF($I143=1,S142,""))))))))</f>
        <v/>
      </c>
      <c r="T143" t="str">
        <f ca="1">IF($E142="","",IF($G143="",T142,IF(AND($N143=1,T$9&gt;$B$9),"",IF(AND($N143=1,T$9&lt;=$B$9),LOOKUP(T$9,$A$12:$A$111,$B$12:$B$111),IF(AND($I143=-1,U$9=$Q142),"",IF($I143=-1,U142,IF(AND($I143=1,S$9=$Q142),$K143,IF($I143=1,T142,""))))))))</f>
        <v/>
      </c>
      <c r="U143" t="str">
        <f ca="1">IF($E142="","",IF($G143="",U142,IF(AND($N143=1,U$9&gt;$B$9),"",IF(AND($N143=1,U$9&lt;=$B$9),LOOKUP(U$9,$A$12:$A$111,$B$12:$B$111),IF(AND($I143=-1,V$9=$Q142),"",IF($I143=-1,V142,IF(AND($I143=1,T$9=$Q142),$K143,IF($I143=1,U142,""))))))))</f>
        <v/>
      </c>
      <c r="V143" t="str">
        <f ca="1">IF($E142="","",IF($G143="",V142,IF(AND($N143=1,V$9&gt;$B$9),"",IF(AND($N143=1,V$9&lt;=$B$9),LOOKUP(V$9,$A$12:$A$111,$B$12:$B$111),IF(AND($I143=-1,W$9=$Q142),"",IF($I143=-1,W142,IF(AND($I143=1,U$9=$Q142),$K143,IF($I143=1,V142,""))))))))</f>
        <v/>
      </c>
      <c r="W143" t="str">
        <f ca="1">IF($E142="","",IF($G143="",W142,IF(AND($N143=1,W$9&gt;$B$9),"",IF(AND($N143=1,W$9&lt;=$B$9),LOOKUP(W$9,$A$12:$A$111,$B$12:$B$111),IF(AND($I143=-1,X$9=$Q142),"",IF($I143=-1,X142,IF(AND($I143=1,V$9=$Q142),$K143,IF($I143=1,W142,""))))))))</f>
        <v/>
      </c>
      <c r="X143" t="str">
        <f ca="1">IF($E142="","",IF($G143="",X142,IF(AND($N143=1,X$9&gt;$B$9),"",IF(AND($N143=1,X$9&lt;=$B$9),LOOKUP(X$9,$A$12:$A$111,$B$12:$B$111),IF(AND($I143=-1,Y$9=$Q142),"",IF($I143=-1,Y142,IF(AND($I143=1,W$9=$Q142),$K143,IF($I143=1,X142,""))))))))</f>
        <v/>
      </c>
      <c r="Y143" t="str">
        <f ca="1">IF($E142="","",IF($G143="",Y142,IF(AND($N143=1,Y$9&gt;$B$9),"",IF(AND($N143=1,Y$9&lt;=$B$9),LOOKUP(Y$9,$A$12:$A$111,$B$12:$B$111),IF(AND($I143=-1,Z$9=$Q142),"",IF($I143=-1,Z142,IF(AND($I143=1,X$9=$Q142),$K143,IF($I143=1,Y142,""))))))))</f>
        <v/>
      </c>
      <c r="Z143" t="str">
        <f ca="1">IF($E142="","",IF($G143="",Z142,IF(AND($N143=1,Z$9&gt;$B$9),"",IF(AND($N143=1,Z$9&lt;=$B$9),LOOKUP(Z$9,$A$12:$A$111,$B$12:$B$111),IF(AND($I143=-1,AA$9=$Q142),"",IF($I143=-1,AA142,IF(AND($I143=1,Y$9=$Q142),$K143,IF($I143=1,Z142,""))))))))</f>
        <v/>
      </c>
      <c r="AA143" t="str">
        <f ca="1">IF($E142="","",IF($G143="",AA142,IF(AND($N143=1,AA$9&gt;$B$9),"",IF(AND($N143=1,AA$9&lt;=$B$9),LOOKUP(AA$9,$A$12:$A$111,$B$12:$B$111),IF(AND($I143=-1,AB$9=$Q142),"",IF($I143=-1,AB142,IF(AND($I143=1,Z$9=$Q142),$K143,IF($I143=1,AA142,""))))))))</f>
        <v/>
      </c>
      <c r="AB143" t="str">
        <f ca="1">IF($E142="","",IF($G143="",AB142,IF(AND($N143=1,AB$9&gt;$B$9),"",IF(AND($N143=1,AB$9&lt;=$B$9),LOOKUP(AB$9,$A$12:$A$111,$B$12:$B$111),IF(AND($I143=-1,AC$9=$Q142),"",IF($I143=-1,AC142,IF(AND($I143=1,AA$9=$Q142),$K143,IF($I143=1,AB142,""))))))))</f>
        <v/>
      </c>
      <c r="AC143" t="str">
        <f ca="1">IF($E142="","",IF($G143="",AC142,IF(AND($N143=1,AC$9&gt;$B$9),"",IF(AND($N143=1,AC$9&lt;=$B$9),LOOKUP(AC$9,$A$12:$A$111,$B$12:$B$111),IF(AND($I143=-1,AD$9=$Q142),"",IF($I143=-1,AD142,IF(AND($I143=1,AB$9=$Q142),$K143,IF($I143=1,AC142,""))))))))</f>
        <v/>
      </c>
      <c r="AD143" t="str">
        <f ca="1">IF($E142="","",IF($G143="",AD142,IF(AND($N143=1,AD$9&gt;$B$9),"",IF(AND($N143=1,AD$9&lt;=$B$9),LOOKUP(AD$9,$A$12:$A$111,$B$12:$B$111),IF(AND($I143=-1,AE$9=$Q142),"",IF($I143=-1,AE142,IF(AND($I143=1,AC$9=$Q142),$K143,IF($I143=1,AD142,""))))))))</f>
        <v/>
      </c>
      <c r="AE143" t="str">
        <f ca="1">IF($E142="","",IF($G143="",AE142,IF(AND($N143=1,AE$9&gt;$B$9),"",IF(AND($N143=1,AE$9&lt;=$B$9),LOOKUP(AE$9,$A$12:$A$111,$B$12:$B$111),IF(AND($I143=-1,AF$9=$Q142),"",IF($I143=-1,AF142,IF(AND($I143=1,AD$9=$Q142),$K143,IF($I143=1,AE142,""))))))))</f>
        <v/>
      </c>
      <c r="AF143" t="str">
        <f ca="1">IF($E142="","",IF($G143="",AF142,IF(AND($N143=1,AF$9&gt;$B$9),"",IF(AND($N143=1,AF$9&lt;=$B$9),LOOKUP(AF$9,$A$12:$A$111,$B$12:$B$111),IF(AND($I143=-1,AG$9=$Q142),"",IF($I143=-1,AG142,IF(AND($I143=1,AE$9=$Q142),$K143,IF($I143=1,AF142,""))))))))</f>
        <v/>
      </c>
      <c r="AG143" t="str">
        <f ca="1">IF($E142="","",IF($G143="",AG142,IF(AND($N143=1,AG$9&gt;$B$9),"",IF(AND($N143=1,AG$9&lt;=$B$9),LOOKUP(AG$9,$A$12:$A$111,$B$12:$B$111),IF(AND($I143=-1,AH$9=$Q142),"",IF($I143=-1,AH142,IF(AND($I143=1,AF$9=$Q142),$K143,IF($I143=1,AG142,""))))))))</f>
        <v/>
      </c>
      <c r="AH143" t="str">
        <f ca="1">IF($E142="","",IF($G143="",AH142,IF(AND($N143=1,AH$9&gt;$B$9),"",IF(AND($N143=1,AH$9&lt;=$B$9),LOOKUP(AH$9,$A$12:$A$111,$B$12:$B$111),IF(AND($I143=-1,AI$9=$Q142),"",IF($I143=-1,AI142,IF(AND($I143=1,AG$9=$Q142),$K143,IF($I143=1,AH142,""))))))))</f>
        <v/>
      </c>
      <c r="AI143" t="str">
        <f ca="1">IF($E142="","",IF($G143="",AI142,IF(AND($N143=1,AI$9&gt;$B$9),"",IF(AND($N143=1,AI$9&lt;=$B$9),LOOKUP(AI$9,$A$12:$A$111,$B$12:$B$111),IF(AND($I143=-1,AJ$9=$Q142),"",IF($I143=-1,AJ142,IF(AND($I143=1,AH$9=$Q142),$K143,IF($I143=1,AI142,""))))))))</f>
        <v/>
      </c>
      <c r="AJ143" t="str">
        <f ca="1">IF($E142="","",IF($G143="",AJ142,IF(AND($N143=1,AJ$9&gt;$B$9),"",IF(AND($N143=1,AJ$9&lt;=$B$9),LOOKUP(AJ$9,$A$12:$A$111,$B$12:$B$111),IF(AND($I143=-1,AK$9=$Q142),"",IF($I143=-1,AK142,IF(AND($I143=1,AI$9=$Q142),$K143,IF($I143=1,AJ142,""))))))))</f>
        <v/>
      </c>
      <c r="AK143" t="str">
        <f ca="1">IF($E142="","",IF($G143="",AK142,IF(AND($N143=1,AK$9&gt;$B$9),"",IF(AND($N143=1,AK$9&lt;=$B$9),LOOKUP(AK$9,$A$12:$A$111,$B$12:$B$111),IF(AND($I143=-1,AL$9=$Q142),"",IF($I143=-1,AL142,IF(AND($I143=1,AJ$9=$Q142),$K143,IF($I143=1,AK142,""))))))))</f>
        <v/>
      </c>
      <c r="AL143" t="str">
        <f ca="1">IF($E142="","",IF($G143="",AL142,IF(AND($N143=1,AL$9&gt;$B$9),"",IF(AND($N143=1,AL$9&lt;=$B$9),LOOKUP(AL$9,$A$12:$A$111,$B$12:$B$111),IF(AND($I143=-1,AM$9=$Q142),"",IF($I143=-1,AM142,IF(AND($I143=1,AK$9=$Q142),$K143,IF($I143=1,AL142,""))))))))</f>
        <v/>
      </c>
      <c r="AM143" t="str">
        <f ca="1">IF($E142="","",IF($G143="",AM142,IF(AND($N143=1,AM$9&gt;$B$9),"",IF(AND($N143=1,AM$9&lt;=$B$9),LOOKUP(AM$9,$A$12:$A$111,$B$12:$B$111),IF(AND($I143=-1,AN$9=$Q142),"",IF($I143=-1,AN142,IF(AND($I143=1,AL$9=$Q142),$K143,IF($I143=1,AM142,""))))))))</f>
        <v/>
      </c>
      <c r="AN143" t="str">
        <f ca="1">IF($E142="","",IF($G143="",AN142,IF(AND($N143=1,AN$9&gt;$B$9),"",IF(AND($N143=1,AN$9&lt;=$B$9),LOOKUP(AN$9,$A$12:$A$111,$B$12:$B$111),IF(AND($I143=-1,AO$9=$Q142),"",IF($I143=-1,AO142,IF(AND($I143=1,AM$9=$Q142),$K143,IF($I143=1,AN142,""))))))))</f>
        <v/>
      </c>
      <c r="AO143" t="str">
        <f ca="1">IF($E142="","",IF($G143="",AO142,IF(AND($N143=1,AO$9&gt;$B$9),"",IF(AND($N143=1,AO$9&lt;=$B$9),LOOKUP(AO$9,$A$12:$A$111,$B$12:$B$111),IF(AND($I143=-1,AP$9=$Q142),"",IF($I143=-1,AP142,IF(AND($I143=1,AN$9=$Q142),$K143,IF($I143=1,AO142,""))))))))</f>
        <v/>
      </c>
      <c r="AP143" t="str">
        <f ca="1">IF($E142="","",IF($G143="",AP142,IF(AND($N143=1,AP$9&gt;$B$9),"",IF(AND($N143=1,AP$9&lt;=$B$9),LOOKUP(AP$9,$A$12:$A$111,$B$12:$B$111),IF(AND($I143=-1,AQ$9=$Q142),"",IF($I143=-1,AQ142,IF(AND($I143=1,AO$9=$Q142),$K143,IF($I143=1,AP142,""))))))))</f>
        <v/>
      </c>
      <c r="AQ143" t="str">
        <f ca="1">IF($E142="","",IF($G143="",AQ142,IF(AND($N143=1,AQ$9&gt;$B$9),"",IF(AND($N143=1,AQ$9&lt;=$B$9),LOOKUP(AQ$9,$A$12:$A$111,$B$12:$B$111),IF(AND($I143=-1,AR$9=$Q142),"",IF($I143=-1,AR142,IF(AND($I143=1,AP$9=$Q142),$K143,IF($I143=1,AQ142,""))))))))</f>
        <v/>
      </c>
      <c r="AR143" t="str">
        <f ca="1">IF($E142="","",IF($G143="",AR142,IF(AND($N143=1,AR$9&gt;$B$9),"",IF(AND($N143=1,AR$9&lt;=$B$9),LOOKUP(AR$9,$A$12:$A$111,$B$12:$B$111),IF(AND($I143=-1,AS$9=$Q142),"",IF($I143=-1,AS142,IF(AND($I143=1,AQ$9=$Q142),$K143,IF($I143=1,AR142,""))))))))</f>
        <v/>
      </c>
      <c r="AS143" t="str">
        <f ca="1">IF($E142="","",IF($G143="",AS142,IF(AND($N143=1,AS$9&gt;$B$9),"",IF(AND($N143=1,AS$9&lt;=$B$9),LOOKUP(AS$9,$A$12:$A$111,$B$12:$B$111),IF(AND($I143=-1,AT$9=$Q142),"",IF($I143=-1,AT142,IF(AND($I143=1,AR$9=$Q142),$K143,IF($I143=1,AS142,""))))))))</f>
        <v/>
      </c>
      <c r="AT143" t="str">
        <f ca="1">IF($E142="","",IF($G143="",AT142,IF(AND($N143=1,AT$9&gt;$B$9),"",IF(AND($N143=1,AT$9&lt;=$B$9),LOOKUP(AT$9,$A$12:$A$111,$B$12:$B$111),IF(AND($I143=-1,AU$9=$Q142),"",IF($I143=-1,AU142,IF(AND($I143=1,AS$9=$Q142),$K143,IF($I143=1,AT142,""))))))))</f>
        <v/>
      </c>
      <c r="AU143" t="str">
        <f ca="1">IF($E142="","",IF($G143="",AU142,IF(AND($N143=1,AU$9&gt;$B$9),"",IF(AND($N143=1,AU$9&lt;=$B$9),LOOKUP(AU$9,$A$12:$A$111,$B$12:$B$111),IF(AND($I143=-1,AV$9=$Q142),"",IF($I143=-1,AV142,IF(AND($I143=1,AT$9=$Q142),$K143,IF($I143=1,AU142,""))))))))</f>
        <v/>
      </c>
      <c r="AV143" t="str">
        <f ca="1">IF($E142="","",IF($G143="",AV142,IF(AND($N143=1,AV$9&gt;$B$9),"",IF(AND($N143=1,AV$9&lt;=$B$9),LOOKUP(AV$9,$A$12:$A$111,$B$12:$B$111),IF(AND($I143=-1,AW$9=$Q142),"",IF($I143=-1,AW142,IF(AND($I143=1,AU$9=$Q142),$K143,IF($I143=1,AV142,""))))))))</f>
        <v/>
      </c>
      <c r="AW143" t="str">
        <f ca="1">IF($E142="","",IF($G143="",AW142,IF(AND($N143=1,AW$9&gt;$B$9),"",IF(AND($N143=1,AW$9&lt;=$B$9),LOOKUP(AW$9,$A$12:$A$111,$B$12:$B$111),IF(AND($I143=-1,AX$9=$Q142),"",IF($I143=-1,AX142,IF(AND($I143=1,AV$9=$Q142),$K143,IF($I143=1,AW142,""))))))))</f>
        <v/>
      </c>
      <c r="AX143" t="str">
        <f ca="1">IF($E142="","",IF($G143="",AX142,IF(AND($N143=1,AX$9&gt;$B$9),"",IF(AND($N143=1,AX$9&lt;=$B$9),LOOKUP(AX$9,$A$12:$A$111,$B$12:$B$111),IF(AND($I143=-1,AY$9=$Q142),"",IF($I143=-1,AY142,IF(AND($I143=1,AW$9=$Q142),$K143,IF($I143=1,AX142,""))))))))</f>
        <v/>
      </c>
      <c r="AY143" t="str">
        <f ca="1">IF($E142="","",IF($G143="",AY142,IF(AND($N143=1,AY$9&gt;$B$9),"",IF(AND($N143=1,AY$9&lt;=$B$9),LOOKUP(AY$9,$A$12:$A$111,$B$12:$B$111),IF(AND($I143=-1,AZ$9=$Q142),"",IF($I143=-1,AZ142,IF(AND($I143=1,AX$9=$Q142),$K143,IF($I143=1,AY142,""))))))))</f>
        <v/>
      </c>
      <c r="AZ143" t="str">
        <f ca="1">IF($E142="","",IF($G143="",AZ142,IF(AND($N143=1,AZ$9&gt;$B$9),"",IF(AND($N143=1,AZ$9&lt;=$B$9),LOOKUP(AZ$9,$A$12:$A$111,$B$12:$B$111),IF(AND($I143=-1,BA$9=$Q142),"",IF($I143=-1,BA142,IF(AND($I143=1,AY$9=$Q142),$K143,IF($I143=1,AZ142,""))))))))</f>
        <v/>
      </c>
      <c r="BA143" t="str">
        <f ca="1">IF($E142="","",IF($G143="",BA142,IF(AND($N143=1,BA$9&gt;$B$9),"",IF(AND($N143=1,BA$9&lt;=$B$9),LOOKUP(BA$9,$A$12:$A$111,$B$12:$B$111),IF(AND($I143=-1,BB$9=$Q142),"",IF($I143=-1,BB142,IF(AND($I143=1,AZ$9=$Q142),$K143,IF($I143=1,BA142,""))))))))</f>
        <v/>
      </c>
      <c r="BB143" t="str">
        <f ca="1">IF($E142="","",IF($G143="",BB142,IF(AND($N143=1,BB$9&gt;$B$9),"",IF(AND($N143=1,BB$9&lt;=$B$9),LOOKUP(BB$9,$A$12:$A$111,$B$12:$B$111),IF(AND($I143=-1,BC$9=$Q142),"",IF($I143=-1,BC142,IF(AND($I143=1,BA$9=$Q142),$K143,IF($I143=1,BB142,""))))))))</f>
        <v/>
      </c>
      <c r="BC143" t="str">
        <f ca="1">IF($E142="","",IF($G143="",BC142,IF(AND($N143=1,BC$9&gt;$B$9),"",IF(AND($N143=1,BC$9&lt;=$B$9),LOOKUP(BC$9,$A$12:$A$111,$B$12:$B$111),IF(AND($I143=-1,BD$9=$Q142),"",IF($I143=-1,BD142,IF(AND($I143=1,BB$9=$Q142),$K143,IF($I143=1,BC142,""))))))))</f>
        <v/>
      </c>
      <c r="BD143" t="str">
        <f ca="1">IF($E142="","",IF($G143="",BD142,IF(AND($N143=1,BD$9&gt;$B$9),"",IF(AND($N143=1,BD$9&lt;=$B$9),LOOKUP(BD$9,$A$12:$A$111,$B$12:$B$111),IF(AND($I143=-1,BE$9=$Q142),"",IF($I143=-1,BE142,IF(AND($I143=1,BC$9=$Q142),$K143,IF($I143=1,BD142,""))))))))</f>
        <v/>
      </c>
      <c r="BE143" t="str">
        <f ca="1">IF($E142="","",IF($G143="",BE142,IF(AND($N143=1,BE$9&gt;$B$9),"",IF(AND($N143=1,BE$9&lt;=$B$9),LOOKUP(BE$9,$A$12:$A$111,$B$12:$B$111),IF(AND($I143=-1,BF$9=$Q142),"",IF($I143=-1,BF142,IF(AND($I143=1,BD$9=$Q142),$K143,IF($I143=1,BE142,""))))))))</f>
        <v/>
      </c>
      <c r="BF143" t="str">
        <f ca="1">IF($E142="","",IF($G143="",BF142,IF(AND($N143=1,BF$9&gt;$B$9),"",IF(AND($N143=1,BF$9&lt;=$B$9),LOOKUP(BF$9,$A$12:$A$111,$B$12:$B$111),IF(AND($I143=-1,BG$9=$Q142),"",IF($I143=-1,BG142,IF(AND($I143=1,BE$9=$Q142),$K143,IF($I143=1,BF142,""))))))))</f>
        <v/>
      </c>
      <c r="BG143" t="str">
        <f ca="1">IF($E142="","",IF($G143="",BG142,IF(AND($N143=1,BG$9&gt;$B$9),"",IF(AND($N143=1,BG$9&lt;=$B$9),LOOKUP(BG$9,$A$12:$A$111,$B$12:$B$111),IF(AND($I143=-1,BH$9=$Q142),"",IF($I143=-1,BH142,IF(AND($I143=1,BF$9=$Q142),$K143,IF($I143=1,BG142,""))))))))</f>
        <v/>
      </c>
      <c r="BH143" t="str">
        <f ca="1">IF($E142="","",IF($G143="",BH142,IF(AND($N143=1,BH$9&gt;$B$9),"",IF(AND($N143=1,BH$9&lt;=$B$9),LOOKUP(BH$9,$A$12:$A$111,$B$12:$B$111),IF(AND($I143=-1,BI$9=$Q142),"",IF($I143=-1,BI142,IF(AND($I143=1,BG$9=$Q142),$K143,IF($I143=1,BH142,""))))))))</f>
        <v/>
      </c>
      <c r="BI143" t="str">
        <f ca="1">IF($E142="","",IF($G143="",BI142,IF(AND($N143=1,BI$9&gt;$B$9),"",IF(AND($N143=1,BI$9&lt;=$B$9),LOOKUP(BI$9,$A$12:$A$111,$B$12:$B$111),IF(AND($I143=-1,BJ$9=$Q142),"",IF($I143=-1,BJ142,IF(AND($I143=1,BH$9=$Q142),$K143,IF($I143=1,BI142,""))))))))</f>
        <v/>
      </c>
      <c r="BJ143" t="str">
        <f ca="1">IF($E142="","",IF($G143="",BJ142,IF(AND($N143=1,BJ$9&gt;$B$9),"",IF(AND($N143=1,BJ$9&lt;=$B$9),LOOKUP(BJ$9,$A$12:$A$111,$B$12:$B$111),IF(AND($I143=-1,BK$9=$Q142),"",IF($I143=-1,BK142,IF(AND($I143=1,BI$9=$Q142),$K143,IF($I143=1,BJ142,""))))))))</f>
        <v/>
      </c>
      <c r="BK143" t="str">
        <f ca="1">IF($E142="","",IF($G143="",BK142,IF(AND($N143=1,BK$9&gt;$B$9),"",IF(AND($N143=1,BK$9&lt;=$B$9),LOOKUP(BK$9,$A$12:$A$111,$B$12:$B$111),IF(AND($I143=-1,BL$9=$Q142),"",IF($I143=-1,BL142,IF(AND($I143=1,BJ$9=$Q142),$K143,IF($I143=1,BK142,""))))))))</f>
        <v/>
      </c>
      <c r="BL143" t="str">
        <f ca="1">IF($E142="","",IF($G143="",BL142,IF(AND($N143=1,BL$9&gt;$B$9),"",IF(AND($N143=1,BL$9&lt;=$B$9),LOOKUP(BL$9,$A$12:$A$111,$B$12:$B$111),IF(AND($I143=-1,BM$9=$Q142),"",IF($I143=-1,BM142,IF(AND($I143=1,BK$9=$Q142),$K143,IF($I143=1,BL142,""))))))))</f>
        <v/>
      </c>
      <c r="BM143">
        <f ca="1">IF($E142="","",IF($G143="",BM142,IF(AND($N143=1,BM$9&gt;$B$9),"",IF(AND($N143=1,BM$9&lt;=$B$9),LOOKUP(BM$9,$A$12:$A$111,$B$12:$B$111),IF(AND($I143=-1,BN$9=$Q142),"",IF($I143=-1,BN142,IF(AND($I143=1,BL$9=$Q142),$K143,IF($I143=1,BM142,""))))))))</f>
        <v>0</v>
      </c>
      <c r="BN143">
        <f ca="1">IF($E142="","",IF($G143="",BN142,IF(AND($N143=1,BN$9&gt;$B$9),"",IF(AND($N143=1,BN$9&lt;=$B$9),LOOKUP(BN$9,$A$12:$A$111,$B$12:$B$111),IF(AND($I143=-1,BO$9=$Q142),"",IF($I143=-1,BO142,IF(AND($I143=1,BM$9=$Q142),$K143,IF($I143=1,BN142,""))))))))</f>
        <v>0</v>
      </c>
      <c r="BO143">
        <f ca="1">IF($E142="","",IF($G143="",BO142,IF(AND($N143=1,BO$9&gt;$B$9),"",IF(AND($N143=1,BO$9&lt;=$B$9),LOOKUP(BO$9,$A$12:$A$111,$B$12:$B$111),IF(AND($I143=-1,BP$9=$Q142),"",IF($I143=-1,BP142,IF(AND($I143=1,BN$9=$Q142),$K143,IF($I143=1,BO142,""))))))))</f>
        <v>0</v>
      </c>
    </row>
    <row r="144" spans="4:67" x14ac:dyDescent="0.25">
      <c r="D144" s="4">
        <v>134</v>
      </c>
      <c r="E144" s="1">
        <f t="shared" ca="1" si="12"/>
        <v>17</v>
      </c>
      <c r="G144" t="str">
        <f ca="1">IF(E143="","",IF($B$3=Refs!$B$17,RevLab!F144,IF(AND(B$3="Last",H143="Zero"),G143,IF(B$3="Last",H143,IF(B$3="2nd last","",IF(AND(B$3="Opposite",H143="Zero"),G143,IF(AND(B$3="Opposite",H143="Red"),"Black",IF(AND(B$3="Opposite",H143="Black"),"Red",IF(AND(B$3="Opposite",H143="Odd"),"Even",IF(AND(B$3="Opposite",H143="Even"),"Odd",IF(AND(B$3="Opposite",H143="High"),"Low",IF(AND(B$3="Opposite",H143="Low"),"High",IF(COUNTIF(Refs!$E$5:$I$6,B$3)=1,RevLab!B$3,"")))))))))))))</f>
        <v>Low</v>
      </c>
      <c r="H144" t="str">
        <f ca="1">IF(E144="","",IF(B$2="Red/Black",LOOKUP(E144,Refs!D:D,Refs!F:F),IF(B$2="High/Low",LOOKUP(E144,Refs!D:D,Refs!H:H),IF(B$2="Odd/Even",LOOKUP(E144,Refs!D:D,Refs!J:J),""))))</f>
        <v>Low</v>
      </c>
      <c r="I144">
        <f t="shared" ca="1" si="13"/>
        <v>1</v>
      </c>
      <c r="J144">
        <f ca="1">IF(E143="","",IF(G144="","",IF(AND(Q143&gt;1,O143+P143&gt;=$B$4),$B$4,IF(Q143=1,O143,O143+P143))))</f>
        <v>3</v>
      </c>
      <c r="K144">
        <f t="shared" ca="1" si="14"/>
        <v>3</v>
      </c>
      <c r="L144">
        <f t="shared" ca="1" si="15"/>
        <v>-190</v>
      </c>
      <c r="M144">
        <f t="shared" ca="1" si="16"/>
        <v>14</v>
      </c>
      <c r="N144">
        <f ca="1">IF(E143="","",IF(OR(AND($A$6="Yes",$M144&gt;$M143),AND($A$8="Yes",$O143+$P143&gt;=$B$4),AND($Q143&lt;=2,$I144=-1)),1,0))</f>
        <v>0</v>
      </c>
      <c r="O144">
        <f ca="1">IF(E144="","",R144)</f>
        <v>3</v>
      </c>
      <c r="P144">
        <f ca="1">IF(E144="","",MAX(R144:DM144))</f>
        <v>3</v>
      </c>
      <c r="Q144" s="2">
        <f ca="1">IF(E144="","",COUNTIF(R144:DM144,"&gt;0"))</f>
        <v>2</v>
      </c>
      <c r="R144" s="4">
        <f ca="1">IF(E143="","",IF($G144="",R143,IF($N144=1,LOOKUP(R$9,$A$12:$A$111,$B$12:$B$111),IF(AND($I144=-1,S$9=$Q143),"",IF($I144=-1,S143,IF($I144=1,R143))))))</f>
        <v>3</v>
      </c>
      <c r="S144">
        <f ca="1">IF($E143="","",IF($G144="",S143,IF(AND($N144=1,S$9&gt;$B$9),"",IF(AND($N144=1,S$9&lt;=$B$9),LOOKUP(S$9,$A$12:$A$111,$B$12:$B$111),IF(AND($I144=-1,T$9=$Q143),"",IF($I144=-1,T143,IF(AND($I144=1,R$9=$Q143),$K144,IF($I144=1,S143,""))))))))</f>
        <v>3</v>
      </c>
      <c r="T144" t="str">
        <f ca="1">IF($E143="","",IF($G144="",T143,IF(AND($N144=1,T$9&gt;$B$9),"",IF(AND($N144=1,T$9&lt;=$B$9),LOOKUP(T$9,$A$12:$A$111,$B$12:$B$111),IF(AND($I144=-1,U$9=$Q143),"",IF($I144=-1,U143,IF(AND($I144=1,S$9=$Q143),$K144,IF($I144=1,T143,""))))))))</f>
        <v/>
      </c>
      <c r="U144" t="str">
        <f ca="1">IF($E143="","",IF($G144="",U143,IF(AND($N144=1,U$9&gt;$B$9),"",IF(AND($N144=1,U$9&lt;=$B$9),LOOKUP(U$9,$A$12:$A$111,$B$12:$B$111),IF(AND($I144=-1,V$9=$Q143),"",IF($I144=-1,V143,IF(AND($I144=1,T$9=$Q143),$K144,IF($I144=1,U143,""))))))))</f>
        <v/>
      </c>
      <c r="V144" t="str">
        <f ca="1">IF($E143="","",IF($G144="",V143,IF(AND($N144=1,V$9&gt;$B$9),"",IF(AND($N144=1,V$9&lt;=$B$9),LOOKUP(V$9,$A$12:$A$111,$B$12:$B$111),IF(AND($I144=-1,W$9=$Q143),"",IF($I144=-1,W143,IF(AND($I144=1,U$9=$Q143),$K144,IF($I144=1,V143,""))))))))</f>
        <v/>
      </c>
      <c r="W144" t="str">
        <f ca="1">IF($E143="","",IF($G144="",W143,IF(AND($N144=1,W$9&gt;$B$9),"",IF(AND($N144=1,W$9&lt;=$B$9),LOOKUP(W$9,$A$12:$A$111,$B$12:$B$111),IF(AND($I144=-1,X$9=$Q143),"",IF($I144=-1,X143,IF(AND($I144=1,V$9=$Q143),$K144,IF($I144=1,W143,""))))))))</f>
        <v/>
      </c>
      <c r="X144" t="str">
        <f ca="1">IF($E143="","",IF($G144="",X143,IF(AND($N144=1,X$9&gt;$B$9),"",IF(AND($N144=1,X$9&lt;=$B$9),LOOKUP(X$9,$A$12:$A$111,$B$12:$B$111),IF(AND($I144=-1,Y$9=$Q143),"",IF($I144=-1,Y143,IF(AND($I144=1,W$9=$Q143),$K144,IF($I144=1,X143,""))))))))</f>
        <v/>
      </c>
      <c r="Y144" t="str">
        <f ca="1">IF($E143="","",IF($G144="",Y143,IF(AND($N144=1,Y$9&gt;$B$9),"",IF(AND($N144=1,Y$9&lt;=$B$9),LOOKUP(Y$9,$A$12:$A$111,$B$12:$B$111),IF(AND($I144=-1,Z$9=$Q143),"",IF($I144=-1,Z143,IF(AND($I144=1,X$9=$Q143),$K144,IF($I144=1,Y143,""))))))))</f>
        <v/>
      </c>
      <c r="Z144" t="str">
        <f ca="1">IF($E143="","",IF($G144="",Z143,IF(AND($N144=1,Z$9&gt;$B$9),"",IF(AND($N144=1,Z$9&lt;=$B$9),LOOKUP(Z$9,$A$12:$A$111,$B$12:$B$111),IF(AND($I144=-1,AA$9=$Q143),"",IF($I144=-1,AA143,IF(AND($I144=1,Y$9=$Q143),$K144,IF($I144=1,Z143,""))))))))</f>
        <v/>
      </c>
      <c r="AA144" t="str">
        <f ca="1">IF($E143="","",IF($G144="",AA143,IF(AND($N144=1,AA$9&gt;$B$9),"",IF(AND($N144=1,AA$9&lt;=$B$9),LOOKUP(AA$9,$A$12:$A$111,$B$12:$B$111),IF(AND($I144=-1,AB$9=$Q143),"",IF($I144=-1,AB143,IF(AND($I144=1,Z$9=$Q143),$K144,IF($I144=1,AA143,""))))))))</f>
        <v/>
      </c>
      <c r="AB144" t="str">
        <f ca="1">IF($E143="","",IF($G144="",AB143,IF(AND($N144=1,AB$9&gt;$B$9),"",IF(AND($N144=1,AB$9&lt;=$B$9),LOOKUP(AB$9,$A$12:$A$111,$B$12:$B$111),IF(AND($I144=-1,AC$9=$Q143),"",IF($I144=-1,AC143,IF(AND($I144=1,AA$9=$Q143),$K144,IF($I144=1,AB143,""))))))))</f>
        <v/>
      </c>
      <c r="AC144" t="str">
        <f ca="1">IF($E143="","",IF($G144="",AC143,IF(AND($N144=1,AC$9&gt;$B$9),"",IF(AND($N144=1,AC$9&lt;=$B$9),LOOKUP(AC$9,$A$12:$A$111,$B$12:$B$111),IF(AND($I144=-1,AD$9=$Q143),"",IF($I144=-1,AD143,IF(AND($I144=1,AB$9=$Q143),$K144,IF($I144=1,AC143,""))))))))</f>
        <v/>
      </c>
      <c r="AD144" t="str">
        <f ca="1">IF($E143="","",IF($G144="",AD143,IF(AND($N144=1,AD$9&gt;$B$9),"",IF(AND($N144=1,AD$9&lt;=$B$9),LOOKUP(AD$9,$A$12:$A$111,$B$12:$B$111),IF(AND($I144=-1,AE$9=$Q143),"",IF($I144=-1,AE143,IF(AND($I144=1,AC$9=$Q143),$K144,IF($I144=1,AD143,""))))))))</f>
        <v/>
      </c>
      <c r="AE144" t="str">
        <f ca="1">IF($E143="","",IF($G144="",AE143,IF(AND($N144=1,AE$9&gt;$B$9),"",IF(AND($N144=1,AE$9&lt;=$B$9),LOOKUP(AE$9,$A$12:$A$111,$B$12:$B$111),IF(AND($I144=-1,AF$9=$Q143),"",IF($I144=-1,AF143,IF(AND($I144=1,AD$9=$Q143),$K144,IF($I144=1,AE143,""))))))))</f>
        <v/>
      </c>
      <c r="AF144" t="str">
        <f ca="1">IF($E143="","",IF($G144="",AF143,IF(AND($N144=1,AF$9&gt;$B$9),"",IF(AND($N144=1,AF$9&lt;=$B$9),LOOKUP(AF$9,$A$12:$A$111,$B$12:$B$111),IF(AND($I144=-1,AG$9=$Q143),"",IF($I144=-1,AG143,IF(AND($I144=1,AE$9=$Q143),$K144,IF($I144=1,AF143,""))))))))</f>
        <v/>
      </c>
      <c r="AG144" t="str">
        <f ca="1">IF($E143="","",IF($G144="",AG143,IF(AND($N144=1,AG$9&gt;$B$9),"",IF(AND($N144=1,AG$9&lt;=$B$9),LOOKUP(AG$9,$A$12:$A$111,$B$12:$B$111),IF(AND($I144=-1,AH$9=$Q143),"",IF($I144=-1,AH143,IF(AND($I144=1,AF$9=$Q143),$K144,IF($I144=1,AG143,""))))))))</f>
        <v/>
      </c>
      <c r="AH144" t="str">
        <f ca="1">IF($E143="","",IF($G144="",AH143,IF(AND($N144=1,AH$9&gt;$B$9),"",IF(AND($N144=1,AH$9&lt;=$B$9),LOOKUP(AH$9,$A$12:$A$111,$B$12:$B$111),IF(AND($I144=-1,AI$9=$Q143),"",IF($I144=-1,AI143,IF(AND($I144=1,AG$9=$Q143),$K144,IF($I144=1,AH143,""))))))))</f>
        <v/>
      </c>
      <c r="AI144" t="str">
        <f ca="1">IF($E143="","",IF($G144="",AI143,IF(AND($N144=1,AI$9&gt;$B$9),"",IF(AND($N144=1,AI$9&lt;=$B$9),LOOKUP(AI$9,$A$12:$A$111,$B$12:$B$111),IF(AND($I144=-1,AJ$9=$Q143),"",IF($I144=-1,AJ143,IF(AND($I144=1,AH$9=$Q143),$K144,IF($I144=1,AI143,""))))))))</f>
        <v/>
      </c>
      <c r="AJ144" t="str">
        <f ca="1">IF($E143="","",IF($G144="",AJ143,IF(AND($N144=1,AJ$9&gt;$B$9),"",IF(AND($N144=1,AJ$9&lt;=$B$9),LOOKUP(AJ$9,$A$12:$A$111,$B$12:$B$111),IF(AND($I144=-1,AK$9=$Q143),"",IF($I144=-1,AK143,IF(AND($I144=1,AI$9=$Q143),$K144,IF($I144=1,AJ143,""))))))))</f>
        <v/>
      </c>
      <c r="AK144" t="str">
        <f ca="1">IF($E143="","",IF($G144="",AK143,IF(AND($N144=1,AK$9&gt;$B$9),"",IF(AND($N144=1,AK$9&lt;=$B$9),LOOKUP(AK$9,$A$12:$A$111,$B$12:$B$111),IF(AND($I144=-1,AL$9=$Q143),"",IF($I144=-1,AL143,IF(AND($I144=1,AJ$9=$Q143),$K144,IF($I144=1,AK143,""))))))))</f>
        <v/>
      </c>
      <c r="AL144" t="str">
        <f ca="1">IF($E143="","",IF($G144="",AL143,IF(AND($N144=1,AL$9&gt;$B$9),"",IF(AND($N144=1,AL$9&lt;=$B$9),LOOKUP(AL$9,$A$12:$A$111,$B$12:$B$111),IF(AND($I144=-1,AM$9=$Q143),"",IF($I144=-1,AM143,IF(AND($I144=1,AK$9=$Q143),$K144,IF($I144=1,AL143,""))))))))</f>
        <v/>
      </c>
      <c r="AM144" t="str">
        <f ca="1">IF($E143="","",IF($G144="",AM143,IF(AND($N144=1,AM$9&gt;$B$9),"",IF(AND($N144=1,AM$9&lt;=$B$9),LOOKUP(AM$9,$A$12:$A$111,$B$12:$B$111),IF(AND($I144=-1,AN$9=$Q143),"",IF($I144=-1,AN143,IF(AND($I144=1,AL$9=$Q143),$K144,IF($I144=1,AM143,""))))))))</f>
        <v/>
      </c>
      <c r="AN144" t="str">
        <f ca="1">IF($E143="","",IF($G144="",AN143,IF(AND($N144=1,AN$9&gt;$B$9),"",IF(AND($N144=1,AN$9&lt;=$B$9),LOOKUP(AN$9,$A$12:$A$111,$B$12:$B$111),IF(AND($I144=-1,AO$9=$Q143),"",IF($I144=-1,AO143,IF(AND($I144=1,AM$9=$Q143),$K144,IF($I144=1,AN143,""))))))))</f>
        <v/>
      </c>
      <c r="AO144" t="str">
        <f ca="1">IF($E143="","",IF($G144="",AO143,IF(AND($N144=1,AO$9&gt;$B$9),"",IF(AND($N144=1,AO$9&lt;=$B$9),LOOKUP(AO$9,$A$12:$A$111,$B$12:$B$111),IF(AND($I144=-1,AP$9=$Q143),"",IF($I144=-1,AP143,IF(AND($I144=1,AN$9=$Q143),$K144,IF($I144=1,AO143,""))))))))</f>
        <v/>
      </c>
      <c r="AP144" t="str">
        <f ca="1">IF($E143="","",IF($G144="",AP143,IF(AND($N144=1,AP$9&gt;$B$9),"",IF(AND($N144=1,AP$9&lt;=$B$9),LOOKUP(AP$9,$A$12:$A$111,$B$12:$B$111),IF(AND($I144=-1,AQ$9=$Q143),"",IF($I144=-1,AQ143,IF(AND($I144=1,AO$9=$Q143),$K144,IF($I144=1,AP143,""))))))))</f>
        <v/>
      </c>
      <c r="AQ144" t="str">
        <f ca="1">IF($E143="","",IF($G144="",AQ143,IF(AND($N144=1,AQ$9&gt;$B$9),"",IF(AND($N144=1,AQ$9&lt;=$B$9),LOOKUP(AQ$9,$A$12:$A$111,$B$12:$B$111),IF(AND($I144=-1,AR$9=$Q143),"",IF($I144=-1,AR143,IF(AND($I144=1,AP$9=$Q143),$K144,IF($I144=1,AQ143,""))))))))</f>
        <v/>
      </c>
      <c r="AR144" t="str">
        <f ca="1">IF($E143="","",IF($G144="",AR143,IF(AND($N144=1,AR$9&gt;$B$9),"",IF(AND($N144=1,AR$9&lt;=$B$9),LOOKUP(AR$9,$A$12:$A$111,$B$12:$B$111),IF(AND($I144=-1,AS$9=$Q143),"",IF($I144=-1,AS143,IF(AND($I144=1,AQ$9=$Q143),$K144,IF($I144=1,AR143,""))))))))</f>
        <v/>
      </c>
      <c r="AS144" t="str">
        <f ca="1">IF($E143="","",IF($G144="",AS143,IF(AND($N144=1,AS$9&gt;$B$9),"",IF(AND($N144=1,AS$9&lt;=$B$9),LOOKUP(AS$9,$A$12:$A$111,$B$12:$B$111),IF(AND($I144=-1,AT$9=$Q143),"",IF($I144=-1,AT143,IF(AND($I144=1,AR$9=$Q143),$K144,IF($I144=1,AS143,""))))))))</f>
        <v/>
      </c>
      <c r="AT144" t="str">
        <f ca="1">IF($E143="","",IF($G144="",AT143,IF(AND($N144=1,AT$9&gt;$B$9),"",IF(AND($N144=1,AT$9&lt;=$B$9),LOOKUP(AT$9,$A$12:$A$111,$B$12:$B$111),IF(AND($I144=-1,AU$9=$Q143),"",IF($I144=-1,AU143,IF(AND($I144=1,AS$9=$Q143),$K144,IF($I144=1,AT143,""))))))))</f>
        <v/>
      </c>
      <c r="AU144" t="str">
        <f ca="1">IF($E143="","",IF($G144="",AU143,IF(AND($N144=1,AU$9&gt;$B$9),"",IF(AND($N144=1,AU$9&lt;=$B$9),LOOKUP(AU$9,$A$12:$A$111,$B$12:$B$111),IF(AND($I144=-1,AV$9=$Q143),"",IF($I144=-1,AV143,IF(AND($I144=1,AT$9=$Q143),$K144,IF($I144=1,AU143,""))))))))</f>
        <v/>
      </c>
      <c r="AV144" t="str">
        <f ca="1">IF($E143="","",IF($G144="",AV143,IF(AND($N144=1,AV$9&gt;$B$9),"",IF(AND($N144=1,AV$9&lt;=$B$9),LOOKUP(AV$9,$A$12:$A$111,$B$12:$B$111),IF(AND($I144=-1,AW$9=$Q143),"",IF($I144=-1,AW143,IF(AND($I144=1,AU$9=$Q143),$K144,IF($I144=1,AV143,""))))))))</f>
        <v/>
      </c>
      <c r="AW144" t="str">
        <f ca="1">IF($E143="","",IF($G144="",AW143,IF(AND($N144=1,AW$9&gt;$B$9),"",IF(AND($N144=1,AW$9&lt;=$B$9),LOOKUP(AW$9,$A$12:$A$111,$B$12:$B$111),IF(AND($I144=-1,AX$9=$Q143),"",IF($I144=-1,AX143,IF(AND($I144=1,AV$9=$Q143),$K144,IF($I144=1,AW143,""))))))))</f>
        <v/>
      </c>
      <c r="AX144" t="str">
        <f ca="1">IF($E143="","",IF($G144="",AX143,IF(AND($N144=1,AX$9&gt;$B$9),"",IF(AND($N144=1,AX$9&lt;=$B$9),LOOKUP(AX$9,$A$12:$A$111,$B$12:$B$111),IF(AND($I144=-1,AY$9=$Q143),"",IF($I144=-1,AY143,IF(AND($I144=1,AW$9=$Q143),$K144,IF($I144=1,AX143,""))))))))</f>
        <v/>
      </c>
      <c r="AY144" t="str">
        <f ca="1">IF($E143="","",IF($G144="",AY143,IF(AND($N144=1,AY$9&gt;$B$9),"",IF(AND($N144=1,AY$9&lt;=$B$9),LOOKUP(AY$9,$A$12:$A$111,$B$12:$B$111),IF(AND($I144=-1,AZ$9=$Q143),"",IF($I144=-1,AZ143,IF(AND($I144=1,AX$9=$Q143),$K144,IF($I144=1,AY143,""))))))))</f>
        <v/>
      </c>
      <c r="AZ144" t="str">
        <f ca="1">IF($E143="","",IF($G144="",AZ143,IF(AND($N144=1,AZ$9&gt;$B$9),"",IF(AND($N144=1,AZ$9&lt;=$B$9),LOOKUP(AZ$9,$A$12:$A$111,$B$12:$B$111),IF(AND($I144=-1,BA$9=$Q143),"",IF($I144=-1,BA143,IF(AND($I144=1,AY$9=$Q143),$K144,IF($I144=1,AZ143,""))))))))</f>
        <v/>
      </c>
      <c r="BA144" t="str">
        <f ca="1">IF($E143="","",IF($G144="",BA143,IF(AND($N144=1,BA$9&gt;$B$9),"",IF(AND($N144=1,BA$9&lt;=$B$9),LOOKUP(BA$9,$A$12:$A$111,$B$12:$B$111),IF(AND($I144=-1,BB$9=$Q143),"",IF($I144=-1,BB143,IF(AND($I144=1,AZ$9=$Q143),$K144,IF($I144=1,BA143,""))))))))</f>
        <v/>
      </c>
      <c r="BB144" t="str">
        <f ca="1">IF($E143="","",IF($G144="",BB143,IF(AND($N144=1,BB$9&gt;$B$9),"",IF(AND($N144=1,BB$9&lt;=$B$9),LOOKUP(BB$9,$A$12:$A$111,$B$12:$B$111),IF(AND($I144=-1,BC$9=$Q143),"",IF($I144=-1,BC143,IF(AND($I144=1,BA$9=$Q143),$K144,IF($I144=1,BB143,""))))))))</f>
        <v/>
      </c>
      <c r="BC144" t="str">
        <f ca="1">IF($E143="","",IF($G144="",BC143,IF(AND($N144=1,BC$9&gt;$B$9),"",IF(AND($N144=1,BC$9&lt;=$B$9),LOOKUP(BC$9,$A$12:$A$111,$B$12:$B$111),IF(AND($I144=-1,BD$9=$Q143),"",IF($I144=-1,BD143,IF(AND($I144=1,BB$9=$Q143),$K144,IF($I144=1,BC143,""))))))))</f>
        <v/>
      </c>
      <c r="BD144" t="str">
        <f ca="1">IF($E143="","",IF($G144="",BD143,IF(AND($N144=1,BD$9&gt;$B$9),"",IF(AND($N144=1,BD$9&lt;=$B$9),LOOKUP(BD$9,$A$12:$A$111,$B$12:$B$111),IF(AND($I144=-1,BE$9=$Q143),"",IF($I144=-1,BE143,IF(AND($I144=1,BC$9=$Q143),$K144,IF($I144=1,BD143,""))))))))</f>
        <v/>
      </c>
      <c r="BE144" t="str">
        <f ca="1">IF($E143="","",IF($G144="",BE143,IF(AND($N144=1,BE$9&gt;$B$9),"",IF(AND($N144=1,BE$9&lt;=$B$9),LOOKUP(BE$9,$A$12:$A$111,$B$12:$B$111),IF(AND($I144=-1,BF$9=$Q143),"",IF($I144=-1,BF143,IF(AND($I144=1,BD$9=$Q143),$K144,IF($I144=1,BE143,""))))))))</f>
        <v/>
      </c>
      <c r="BF144" t="str">
        <f ca="1">IF($E143="","",IF($G144="",BF143,IF(AND($N144=1,BF$9&gt;$B$9),"",IF(AND($N144=1,BF$9&lt;=$B$9),LOOKUP(BF$9,$A$12:$A$111,$B$12:$B$111),IF(AND($I144=-1,BG$9=$Q143),"",IF($I144=-1,BG143,IF(AND($I144=1,BE$9=$Q143),$K144,IF($I144=1,BF143,""))))))))</f>
        <v/>
      </c>
      <c r="BG144" t="str">
        <f ca="1">IF($E143="","",IF($G144="",BG143,IF(AND($N144=1,BG$9&gt;$B$9),"",IF(AND($N144=1,BG$9&lt;=$B$9),LOOKUP(BG$9,$A$12:$A$111,$B$12:$B$111),IF(AND($I144=-1,BH$9=$Q143),"",IF($I144=-1,BH143,IF(AND($I144=1,BF$9=$Q143),$K144,IF($I144=1,BG143,""))))))))</f>
        <v/>
      </c>
      <c r="BH144" t="str">
        <f ca="1">IF($E143="","",IF($G144="",BH143,IF(AND($N144=1,BH$9&gt;$B$9),"",IF(AND($N144=1,BH$9&lt;=$B$9),LOOKUP(BH$9,$A$12:$A$111,$B$12:$B$111),IF(AND($I144=-1,BI$9=$Q143),"",IF($I144=-1,BI143,IF(AND($I144=1,BG$9=$Q143),$K144,IF($I144=1,BH143,""))))))))</f>
        <v/>
      </c>
      <c r="BI144" t="str">
        <f ca="1">IF($E143="","",IF($G144="",BI143,IF(AND($N144=1,BI$9&gt;$B$9),"",IF(AND($N144=1,BI$9&lt;=$B$9),LOOKUP(BI$9,$A$12:$A$111,$B$12:$B$111),IF(AND($I144=-1,BJ$9=$Q143),"",IF($I144=-1,BJ143,IF(AND($I144=1,BH$9=$Q143),$K144,IF($I144=1,BI143,""))))))))</f>
        <v/>
      </c>
      <c r="BJ144" t="str">
        <f ca="1">IF($E143="","",IF($G144="",BJ143,IF(AND($N144=1,BJ$9&gt;$B$9),"",IF(AND($N144=1,BJ$9&lt;=$B$9),LOOKUP(BJ$9,$A$12:$A$111,$B$12:$B$111),IF(AND($I144=-1,BK$9=$Q143),"",IF($I144=-1,BK143,IF(AND($I144=1,BI$9=$Q143),$K144,IF($I144=1,BJ143,""))))))))</f>
        <v/>
      </c>
      <c r="BK144" t="str">
        <f ca="1">IF($E143="","",IF($G144="",BK143,IF(AND($N144=1,BK$9&gt;$B$9),"",IF(AND($N144=1,BK$9&lt;=$B$9),LOOKUP(BK$9,$A$12:$A$111,$B$12:$B$111),IF(AND($I144=-1,BL$9=$Q143),"",IF($I144=-1,BL143,IF(AND($I144=1,BJ$9=$Q143),$K144,IF($I144=1,BK143,""))))))))</f>
        <v/>
      </c>
      <c r="BL144" t="str">
        <f ca="1">IF($E143="","",IF($G144="",BL143,IF(AND($N144=1,BL$9&gt;$B$9),"",IF(AND($N144=1,BL$9&lt;=$B$9),LOOKUP(BL$9,$A$12:$A$111,$B$12:$B$111),IF(AND($I144=-1,BM$9=$Q143),"",IF($I144=-1,BM143,IF(AND($I144=1,BK$9=$Q143),$K144,IF($I144=1,BL143,""))))))))</f>
        <v/>
      </c>
      <c r="BM144">
        <f ca="1">IF($E143="","",IF($G144="",BM143,IF(AND($N144=1,BM$9&gt;$B$9),"",IF(AND($N144=1,BM$9&lt;=$B$9),LOOKUP(BM$9,$A$12:$A$111,$B$12:$B$111),IF(AND($I144=-1,BN$9=$Q143),"",IF($I144=-1,BN143,IF(AND($I144=1,BL$9=$Q143),$K144,IF($I144=1,BM143,""))))))))</f>
        <v>0</v>
      </c>
      <c r="BN144">
        <f ca="1">IF($E143="","",IF($G144="",BN143,IF(AND($N144=1,BN$9&gt;$B$9),"",IF(AND($N144=1,BN$9&lt;=$B$9),LOOKUP(BN$9,$A$12:$A$111,$B$12:$B$111),IF(AND($I144=-1,BO$9=$Q143),"",IF($I144=-1,BO143,IF(AND($I144=1,BM$9=$Q143),$K144,IF($I144=1,BN143,""))))))))</f>
        <v>0</v>
      </c>
      <c r="BO144">
        <f ca="1">IF($E143="","",IF($G144="",BO143,IF(AND($N144=1,BO$9&gt;$B$9),"",IF(AND($N144=1,BO$9&lt;=$B$9),LOOKUP(BO$9,$A$12:$A$111,$B$12:$B$111),IF(AND($I144=-1,BP$9=$Q143),"",IF($I144=-1,BP143,IF(AND($I144=1,BN$9=$Q143),$K144,IF($I144=1,BO143,""))))))))</f>
        <v>0</v>
      </c>
    </row>
    <row r="145" spans="4:67" x14ac:dyDescent="0.25">
      <c r="D145" s="4">
        <v>135</v>
      </c>
      <c r="E145" s="1">
        <f t="shared" ca="1" si="12"/>
        <v>28</v>
      </c>
      <c r="G145" t="str">
        <f ca="1">IF(E144="","",IF($B$3=Refs!$B$17,RevLab!F145,IF(AND(B$3="Last",H144="Zero"),G144,IF(B$3="Last",H144,IF(B$3="2nd last","",IF(AND(B$3="Opposite",H144="Zero"),G144,IF(AND(B$3="Opposite",H144="Red"),"Black",IF(AND(B$3="Opposite",H144="Black"),"Red",IF(AND(B$3="Opposite",H144="Odd"),"Even",IF(AND(B$3="Opposite",H144="Even"),"Odd",IF(AND(B$3="Opposite",H144="High"),"Low",IF(AND(B$3="Opposite",H144="Low"),"High",IF(COUNTIF(Refs!$E$5:$I$6,B$3)=1,RevLab!B$3,"")))))))))))))</f>
        <v>Low</v>
      </c>
      <c r="H145" t="str">
        <f ca="1">IF(E145="","",IF(B$2="Red/Black",LOOKUP(E145,Refs!D:D,Refs!F:F),IF(B$2="High/Low",LOOKUP(E145,Refs!D:D,Refs!H:H),IF(B$2="Odd/Even",LOOKUP(E145,Refs!D:D,Refs!J:J),""))))</f>
        <v>High</v>
      </c>
      <c r="I145">
        <f t="shared" ca="1" si="13"/>
        <v>-1</v>
      </c>
      <c r="J145">
        <f ca="1">IF(E144="","",IF(G145="","",IF(AND(Q144&gt;1,O144+P144&gt;=$B$4),$B$4,IF(Q144=1,O144,O144+P144))))</f>
        <v>6</v>
      </c>
      <c r="K145">
        <f t="shared" ca="1" si="14"/>
        <v>-6</v>
      </c>
      <c r="L145">
        <f t="shared" ca="1" si="15"/>
        <v>-196</v>
      </c>
      <c r="M145">
        <f t="shared" ca="1" si="16"/>
        <v>14</v>
      </c>
      <c r="N145">
        <f ca="1">IF(E144="","",IF(OR(AND($A$6="Yes",$M145&gt;$M144),AND($A$8="Yes",$O144+$P144&gt;=$B$4),AND($Q144&lt;=2,$I145=-1)),1,0))</f>
        <v>1</v>
      </c>
      <c r="O145">
        <f ca="1">IF(E145="","",R145)</f>
        <v>1</v>
      </c>
      <c r="P145">
        <f ca="1">IF(E145="","",MAX(R145:DM145))</f>
        <v>4</v>
      </c>
      <c r="Q145" s="2">
        <f ca="1">IF(E145="","",COUNTIF(R145:DM145,"&gt;0"))</f>
        <v>4</v>
      </c>
      <c r="R145" s="4">
        <f ca="1">IF(E144="","",IF($G145="",R144,IF($N145=1,LOOKUP(R$9,$A$12:$A$111,$B$12:$B$111),IF(AND($I145=-1,S$9=$Q144),"",IF($I145=-1,S144,IF($I145=1,R144))))))</f>
        <v>1</v>
      </c>
      <c r="S145">
        <f ca="1">IF($E144="","",IF($G145="",S144,IF(AND($N145=1,S$9&gt;$B$9),"",IF(AND($N145=1,S$9&lt;=$B$9),LOOKUP(S$9,$A$12:$A$111,$B$12:$B$111),IF(AND($I145=-1,T$9=$Q144),"",IF($I145=-1,T144,IF(AND($I145=1,R$9=$Q144),$K145,IF($I145=1,S144,""))))))))</f>
        <v>2</v>
      </c>
      <c r="T145">
        <f ca="1">IF($E144="","",IF($G145="",T144,IF(AND($N145=1,T$9&gt;$B$9),"",IF(AND($N145=1,T$9&lt;=$B$9),LOOKUP(T$9,$A$12:$A$111,$B$12:$B$111),IF(AND($I145=-1,U$9=$Q144),"",IF($I145=-1,U144,IF(AND($I145=1,S$9=$Q144),$K145,IF($I145=1,T144,""))))))))</f>
        <v>3</v>
      </c>
      <c r="U145">
        <f ca="1">IF($E144="","",IF($G145="",U144,IF(AND($N145=1,U$9&gt;$B$9),"",IF(AND($N145=1,U$9&lt;=$B$9),LOOKUP(U$9,$A$12:$A$111,$B$12:$B$111),IF(AND($I145=-1,V$9=$Q144),"",IF($I145=-1,V144,IF(AND($I145=1,T$9=$Q144),$K145,IF($I145=1,U144,""))))))))</f>
        <v>4</v>
      </c>
      <c r="V145" t="str">
        <f ca="1">IF($E144="","",IF($G145="",V144,IF(AND($N145=1,V$9&gt;$B$9),"",IF(AND($N145=1,V$9&lt;=$B$9),LOOKUP(V$9,$A$12:$A$111,$B$12:$B$111),IF(AND($I145=-1,W$9=$Q144),"",IF($I145=-1,W144,IF(AND($I145=1,U$9=$Q144),$K145,IF($I145=1,V144,""))))))))</f>
        <v/>
      </c>
      <c r="W145" t="str">
        <f ca="1">IF($E144="","",IF($G145="",W144,IF(AND($N145=1,W$9&gt;$B$9),"",IF(AND($N145=1,W$9&lt;=$B$9),LOOKUP(W$9,$A$12:$A$111,$B$12:$B$111),IF(AND($I145=-1,X$9=$Q144),"",IF($I145=-1,X144,IF(AND($I145=1,V$9=$Q144),$K145,IF($I145=1,W144,""))))))))</f>
        <v/>
      </c>
      <c r="X145" t="str">
        <f ca="1">IF($E144="","",IF($G145="",X144,IF(AND($N145=1,X$9&gt;$B$9),"",IF(AND($N145=1,X$9&lt;=$B$9),LOOKUP(X$9,$A$12:$A$111,$B$12:$B$111),IF(AND($I145=-1,Y$9=$Q144),"",IF($I145=-1,Y144,IF(AND($I145=1,W$9=$Q144),$K145,IF($I145=1,X144,""))))))))</f>
        <v/>
      </c>
      <c r="Y145" t="str">
        <f ca="1">IF($E144="","",IF($G145="",Y144,IF(AND($N145=1,Y$9&gt;$B$9),"",IF(AND($N145=1,Y$9&lt;=$B$9),LOOKUP(Y$9,$A$12:$A$111,$B$12:$B$111),IF(AND($I145=-1,Z$9=$Q144),"",IF($I145=-1,Z144,IF(AND($I145=1,X$9=$Q144),$K145,IF($I145=1,Y144,""))))))))</f>
        <v/>
      </c>
      <c r="Z145" t="str">
        <f ca="1">IF($E144="","",IF($G145="",Z144,IF(AND($N145=1,Z$9&gt;$B$9),"",IF(AND($N145=1,Z$9&lt;=$B$9),LOOKUP(Z$9,$A$12:$A$111,$B$12:$B$111),IF(AND($I145=-1,AA$9=$Q144),"",IF($I145=-1,AA144,IF(AND($I145=1,Y$9=$Q144),$K145,IF($I145=1,Z144,""))))))))</f>
        <v/>
      </c>
      <c r="AA145" t="str">
        <f ca="1">IF($E144="","",IF($G145="",AA144,IF(AND($N145=1,AA$9&gt;$B$9),"",IF(AND($N145=1,AA$9&lt;=$B$9),LOOKUP(AA$9,$A$12:$A$111,$B$12:$B$111),IF(AND($I145=-1,AB$9=$Q144),"",IF($I145=-1,AB144,IF(AND($I145=1,Z$9=$Q144),$K145,IF($I145=1,AA144,""))))))))</f>
        <v/>
      </c>
      <c r="AB145" t="str">
        <f ca="1">IF($E144="","",IF($G145="",AB144,IF(AND($N145=1,AB$9&gt;$B$9),"",IF(AND($N145=1,AB$9&lt;=$B$9),LOOKUP(AB$9,$A$12:$A$111,$B$12:$B$111),IF(AND($I145=-1,AC$9=$Q144),"",IF($I145=-1,AC144,IF(AND($I145=1,AA$9=$Q144),$K145,IF($I145=1,AB144,""))))))))</f>
        <v/>
      </c>
      <c r="AC145" t="str">
        <f ca="1">IF($E144="","",IF($G145="",AC144,IF(AND($N145=1,AC$9&gt;$B$9),"",IF(AND($N145=1,AC$9&lt;=$B$9),LOOKUP(AC$9,$A$12:$A$111,$B$12:$B$111),IF(AND($I145=-1,AD$9=$Q144),"",IF($I145=-1,AD144,IF(AND($I145=1,AB$9=$Q144),$K145,IF($I145=1,AC144,""))))))))</f>
        <v/>
      </c>
      <c r="AD145" t="str">
        <f ca="1">IF($E144="","",IF($G145="",AD144,IF(AND($N145=1,AD$9&gt;$B$9),"",IF(AND($N145=1,AD$9&lt;=$B$9),LOOKUP(AD$9,$A$12:$A$111,$B$12:$B$111),IF(AND($I145=-1,AE$9=$Q144),"",IF($I145=-1,AE144,IF(AND($I145=1,AC$9=$Q144),$K145,IF($I145=1,AD144,""))))))))</f>
        <v/>
      </c>
      <c r="AE145" t="str">
        <f ca="1">IF($E144="","",IF($G145="",AE144,IF(AND($N145=1,AE$9&gt;$B$9),"",IF(AND($N145=1,AE$9&lt;=$B$9),LOOKUP(AE$9,$A$12:$A$111,$B$12:$B$111),IF(AND($I145=-1,AF$9=$Q144),"",IF($I145=-1,AF144,IF(AND($I145=1,AD$9=$Q144),$K145,IF($I145=1,AE144,""))))))))</f>
        <v/>
      </c>
      <c r="AF145" t="str">
        <f ca="1">IF($E144="","",IF($G145="",AF144,IF(AND($N145=1,AF$9&gt;$B$9),"",IF(AND($N145=1,AF$9&lt;=$B$9),LOOKUP(AF$9,$A$12:$A$111,$B$12:$B$111),IF(AND($I145=-1,AG$9=$Q144),"",IF($I145=-1,AG144,IF(AND($I145=1,AE$9=$Q144),$K145,IF($I145=1,AF144,""))))))))</f>
        <v/>
      </c>
      <c r="AG145" t="str">
        <f ca="1">IF($E144="","",IF($G145="",AG144,IF(AND($N145=1,AG$9&gt;$B$9),"",IF(AND($N145=1,AG$9&lt;=$B$9),LOOKUP(AG$9,$A$12:$A$111,$B$12:$B$111),IF(AND($I145=-1,AH$9=$Q144),"",IF($I145=-1,AH144,IF(AND($I145=1,AF$9=$Q144),$K145,IF($I145=1,AG144,""))))))))</f>
        <v/>
      </c>
      <c r="AH145" t="str">
        <f ca="1">IF($E144="","",IF($G145="",AH144,IF(AND($N145=1,AH$9&gt;$B$9),"",IF(AND($N145=1,AH$9&lt;=$B$9),LOOKUP(AH$9,$A$12:$A$111,$B$12:$B$111),IF(AND($I145=-1,AI$9=$Q144),"",IF($I145=-1,AI144,IF(AND($I145=1,AG$9=$Q144),$K145,IF($I145=1,AH144,""))))))))</f>
        <v/>
      </c>
      <c r="AI145" t="str">
        <f ca="1">IF($E144="","",IF($G145="",AI144,IF(AND($N145=1,AI$9&gt;$B$9),"",IF(AND($N145=1,AI$9&lt;=$B$9),LOOKUP(AI$9,$A$12:$A$111,$B$12:$B$111),IF(AND($I145=-1,AJ$9=$Q144),"",IF($I145=-1,AJ144,IF(AND($I145=1,AH$9=$Q144),$K145,IF($I145=1,AI144,""))))))))</f>
        <v/>
      </c>
      <c r="AJ145" t="str">
        <f ca="1">IF($E144="","",IF($G145="",AJ144,IF(AND($N145=1,AJ$9&gt;$B$9),"",IF(AND($N145=1,AJ$9&lt;=$B$9),LOOKUP(AJ$9,$A$12:$A$111,$B$12:$B$111),IF(AND($I145=-1,AK$9=$Q144),"",IF($I145=-1,AK144,IF(AND($I145=1,AI$9=$Q144),$K145,IF($I145=1,AJ144,""))))))))</f>
        <v/>
      </c>
      <c r="AK145" t="str">
        <f ca="1">IF($E144="","",IF($G145="",AK144,IF(AND($N145=1,AK$9&gt;$B$9),"",IF(AND($N145=1,AK$9&lt;=$B$9),LOOKUP(AK$9,$A$12:$A$111,$B$12:$B$111),IF(AND($I145=-1,AL$9=$Q144),"",IF($I145=-1,AL144,IF(AND($I145=1,AJ$9=$Q144),$K145,IF($I145=1,AK144,""))))))))</f>
        <v/>
      </c>
      <c r="AL145" t="str">
        <f ca="1">IF($E144="","",IF($G145="",AL144,IF(AND($N145=1,AL$9&gt;$B$9),"",IF(AND($N145=1,AL$9&lt;=$B$9),LOOKUP(AL$9,$A$12:$A$111,$B$12:$B$111),IF(AND($I145=-1,AM$9=$Q144),"",IF($I145=-1,AM144,IF(AND($I145=1,AK$9=$Q144),$K145,IF($I145=1,AL144,""))))))))</f>
        <v/>
      </c>
      <c r="AM145" t="str">
        <f ca="1">IF($E144="","",IF($G145="",AM144,IF(AND($N145=1,AM$9&gt;$B$9),"",IF(AND($N145=1,AM$9&lt;=$B$9),LOOKUP(AM$9,$A$12:$A$111,$B$12:$B$111),IF(AND($I145=-1,AN$9=$Q144),"",IF($I145=-1,AN144,IF(AND($I145=1,AL$9=$Q144),$K145,IF($I145=1,AM144,""))))))))</f>
        <v/>
      </c>
      <c r="AN145" t="str">
        <f ca="1">IF($E144="","",IF($G145="",AN144,IF(AND($N145=1,AN$9&gt;$B$9),"",IF(AND($N145=1,AN$9&lt;=$B$9),LOOKUP(AN$9,$A$12:$A$111,$B$12:$B$111),IF(AND($I145=-1,AO$9=$Q144),"",IF($I145=-1,AO144,IF(AND($I145=1,AM$9=$Q144),$K145,IF($I145=1,AN144,""))))))))</f>
        <v/>
      </c>
      <c r="AO145" t="str">
        <f ca="1">IF($E144="","",IF($G145="",AO144,IF(AND($N145=1,AO$9&gt;$B$9),"",IF(AND($N145=1,AO$9&lt;=$B$9),LOOKUP(AO$9,$A$12:$A$111,$B$12:$B$111),IF(AND($I145=-1,AP$9=$Q144),"",IF($I145=-1,AP144,IF(AND($I145=1,AN$9=$Q144),$K145,IF($I145=1,AO144,""))))))))</f>
        <v/>
      </c>
      <c r="AP145" t="str">
        <f ca="1">IF($E144="","",IF($G145="",AP144,IF(AND($N145=1,AP$9&gt;$B$9),"",IF(AND($N145=1,AP$9&lt;=$B$9),LOOKUP(AP$9,$A$12:$A$111,$B$12:$B$111),IF(AND($I145=-1,AQ$9=$Q144),"",IF($I145=-1,AQ144,IF(AND($I145=1,AO$9=$Q144),$K145,IF($I145=1,AP144,""))))))))</f>
        <v/>
      </c>
      <c r="AQ145" t="str">
        <f ca="1">IF($E144="","",IF($G145="",AQ144,IF(AND($N145=1,AQ$9&gt;$B$9),"",IF(AND($N145=1,AQ$9&lt;=$B$9),LOOKUP(AQ$9,$A$12:$A$111,$B$12:$B$111),IF(AND($I145=-1,AR$9=$Q144),"",IF($I145=-1,AR144,IF(AND($I145=1,AP$9=$Q144),$K145,IF($I145=1,AQ144,""))))))))</f>
        <v/>
      </c>
      <c r="AR145" t="str">
        <f ca="1">IF($E144="","",IF($G145="",AR144,IF(AND($N145=1,AR$9&gt;$B$9),"",IF(AND($N145=1,AR$9&lt;=$B$9),LOOKUP(AR$9,$A$12:$A$111,$B$12:$B$111),IF(AND($I145=-1,AS$9=$Q144),"",IF($I145=-1,AS144,IF(AND($I145=1,AQ$9=$Q144),$K145,IF($I145=1,AR144,""))))))))</f>
        <v/>
      </c>
      <c r="AS145" t="str">
        <f ca="1">IF($E144="","",IF($G145="",AS144,IF(AND($N145=1,AS$9&gt;$B$9),"",IF(AND($N145=1,AS$9&lt;=$B$9),LOOKUP(AS$9,$A$12:$A$111,$B$12:$B$111),IF(AND($I145=-1,AT$9=$Q144),"",IF($I145=-1,AT144,IF(AND($I145=1,AR$9=$Q144),$K145,IF($I145=1,AS144,""))))))))</f>
        <v/>
      </c>
      <c r="AT145" t="str">
        <f ca="1">IF($E144="","",IF($G145="",AT144,IF(AND($N145=1,AT$9&gt;$B$9),"",IF(AND($N145=1,AT$9&lt;=$B$9),LOOKUP(AT$9,$A$12:$A$111,$B$12:$B$111),IF(AND($I145=-1,AU$9=$Q144),"",IF($I145=-1,AU144,IF(AND($I145=1,AS$9=$Q144),$K145,IF($I145=1,AT144,""))))))))</f>
        <v/>
      </c>
      <c r="AU145" t="str">
        <f ca="1">IF($E144="","",IF($G145="",AU144,IF(AND($N145=1,AU$9&gt;$B$9),"",IF(AND($N145=1,AU$9&lt;=$B$9),LOOKUP(AU$9,$A$12:$A$111,$B$12:$B$111),IF(AND($I145=-1,AV$9=$Q144),"",IF($I145=-1,AV144,IF(AND($I145=1,AT$9=$Q144),$K145,IF($I145=1,AU144,""))))))))</f>
        <v/>
      </c>
      <c r="AV145" t="str">
        <f ca="1">IF($E144="","",IF($G145="",AV144,IF(AND($N145=1,AV$9&gt;$B$9),"",IF(AND($N145=1,AV$9&lt;=$B$9),LOOKUP(AV$9,$A$12:$A$111,$B$12:$B$111),IF(AND($I145=-1,AW$9=$Q144),"",IF($I145=-1,AW144,IF(AND($I145=1,AU$9=$Q144),$K145,IF($I145=1,AV144,""))))))))</f>
        <v/>
      </c>
      <c r="AW145" t="str">
        <f ca="1">IF($E144="","",IF($G145="",AW144,IF(AND($N145=1,AW$9&gt;$B$9),"",IF(AND($N145=1,AW$9&lt;=$B$9),LOOKUP(AW$9,$A$12:$A$111,$B$12:$B$111),IF(AND($I145=-1,AX$9=$Q144),"",IF($I145=-1,AX144,IF(AND($I145=1,AV$9=$Q144),$K145,IF($I145=1,AW144,""))))))))</f>
        <v/>
      </c>
      <c r="AX145" t="str">
        <f ca="1">IF($E144="","",IF($G145="",AX144,IF(AND($N145=1,AX$9&gt;$B$9),"",IF(AND($N145=1,AX$9&lt;=$B$9),LOOKUP(AX$9,$A$12:$A$111,$B$12:$B$111),IF(AND($I145=-1,AY$9=$Q144),"",IF($I145=-1,AY144,IF(AND($I145=1,AW$9=$Q144),$K145,IF($I145=1,AX144,""))))))))</f>
        <v/>
      </c>
      <c r="AY145" t="str">
        <f ca="1">IF($E144="","",IF($G145="",AY144,IF(AND($N145=1,AY$9&gt;$B$9),"",IF(AND($N145=1,AY$9&lt;=$B$9),LOOKUP(AY$9,$A$12:$A$111,$B$12:$B$111),IF(AND($I145=-1,AZ$9=$Q144),"",IF($I145=-1,AZ144,IF(AND($I145=1,AX$9=$Q144),$K145,IF($I145=1,AY144,""))))))))</f>
        <v/>
      </c>
      <c r="AZ145" t="str">
        <f ca="1">IF($E144="","",IF($G145="",AZ144,IF(AND($N145=1,AZ$9&gt;$B$9),"",IF(AND($N145=1,AZ$9&lt;=$B$9),LOOKUP(AZ$9,$A$12:$A$111,$B$12:$B$111),IF(AND($I145=-1,BA$9=$Q144),"",IF($I145=-1,BA144,IF(AND($I145=1,AY$9=$Q144),$K145,IF($I145=1,AZ144,""))))))))</f>
        <v/>
      </c>
      <c r="BA145" t="str">
        <f ca="1">IF($E144="","",IF($G145="",BA144,IF(AND($N145=1,BA$9&gt;$B$9),"",IF(AND($N145=1,BA$9&lt;=$B$9),LOOKUP(BA$9,$A$12:$A$111,$B$12:$B$111),IF(AND($I145=-1,BB$9=$Q144),"",IF($I145=-1,BB144,IF(AND($I145=1,AZ$9=$Q144),$K145,IF($I145=1,BA144,""))))))))</f>
        <v/>
      </c>
      <c r="BB145" t="str">
        <f ca="1">IF($E144="","",IF($G145="",BB144,IF(AND($N145=1,BB$9&gt;$B$9),"",IF(AND($N145=1,BB$9&lt;=$B$9),LOOKUP(BB$9,$A$12:$A$111,$B$12:$B$111),IF(AND($I145=-1,BC$9=$Q144),"",IF($I145=-1,BC144,IF(AND($I145=1,BA$9=$Q144),$K145,IF($I145=1,BB144,""))))))))</f>
        <v/>
      </c>
      <c r="BC145" t="str">
        <f ca="1">IF($E144="","",IF($G145="",BC144,IF(AND($N145=1,BC$9&gt;$B$9),"",IF(AND($N145=1,BC$9&lt;=$B$9),LOOKUP(BC$9,$A$12:$A$111,$B$12:$B$111),IF(AND($I145=-1,BD$9=$Q144),"",IF($I145=-1,BD144,IF(AND($I145=1,BB$9=$Q144),$K145,IF($I145=1,BC144,""))))))))</f>
        <v/>
      </c>
      <c r="BD145" t="str">
        <f ca="1">IF($E144="","",IF($G145="",BD144,IF(AND($N145=1,BD$9&gt;$B$9),"",IF(AND($N145=1,BD$9&lt;=$B$9),LOOKUP(BD$9,$A$12:$A$111,$B$12:$B$111),IF(AND($I145=-1,BE$9=$Q144),"",IF($I145=-1,BE144,IF(AND($I145=1,BC$9=$Q144),$K145,IF($I145=1,BD144,""))))))))</f>
        <v/>
      </c>
      <c r="BE145" t="str">
        <f ca="1">IF($E144="","",IF($G145="",BE144,IF(AND($N145=1,BE$9&gt;$B$9),"",IF(AND($N145=1,BE$9&lt;=$B$9),LOOKUP(BE$9,$A$12:$A$111,$B$12:$B$111),IF(AND($I145=-1,BF$9=$Q144),"",IF($I145=-1,BF144,IF(AND($I145=1,BD$9=$Q144),$K145,IF($I145=1,BE144,""))))))))</f>
        <v/>
      </c>
      <c r="BF145" t="str">
        <f ca="1">IF($E144="","",IF($G145="",BF144,IF(AND($N145=1,BF$9&gt;$B$9),"",IF(AND($N145=1,BF$9&lt;=$B$9),LOOKUP(BF$9,$A$12:$A$111,$B$12:$B$111),IF(AND($I145=-1,BG$9=$Q144),"",IF($I145=-1,BG144,IF(AND($I145=1,BE$9=$Q144),$K145,IF($I145=1,BF144,""))))))))</f>
        <v/>
      </c>
      <c r="BG145" t="str">
        <f ca="1">IF($E144="","",IF($G145="",BG144,IF(AND($N145=1,BG$9&gt;$B$9),"",IF(AND($N145=1,BG$9&lt;=$B$9),LOOKUP(BG$9,$A$12:$A$111,$B$12:$B$111),IF(AND($I145=-1,BH$9=$Q144),"",IF($I145=-1,BH144,IF(AND($I145=1,BF$9=$Q144),$K145,IF($I145=1,BG144,""))))))))</f>
        <v/>
      </c>
      <c r="BH145" t="str">
        <f ca="1">IF($E144="","",IF($G145="",BH144,IF(AND($N145=1,BH$9&gt;$B$9),"",IF(AND($N145=1,BH$9&lt;=$B$9),LOOKUP(BH$9,$A$12:$A$111,$B$12:$B$111),IF(AND($I145=-1,BI$9=$Q144),"",IF($I145=-1,BI144,IF(AND($I145=1,BG$9=$Q144),$K145,IF($I145=1,BH144,""))))))))</f>
        <v/>
      </c>
      <c r="BI145" t="str">
        <f ca="1">IF($E144="","",IF($G145="",BI144,IF(AND($N145=1,BI$9&gt;$B$9),"",IF(AND($N145=1,BI$9&lt;=$B$9),LOOKUP(BI$9,$A$12:$A$111,$B$12:$B$111),IF(AND($I145=-1,BJ$9=$Q144),"",IF($I145=-1,BJ144,IF(AND($I145=1,BH$9=$Q144),$K145,IF($I145=1,BI144,""))))))))</f>
        <v/>
      </c>
      <c r="BJ145" t="str">
        <f ca="1">IF($E144="","",IF($G145="",BJ144,IF(AND($N145=1,BJ$9&gt;$B$9),"",IF(AND($N145=1,BJ$9&lt;=$B$9),LOOKUP(BJ$9,$A$12:$A$111,$B$12:$B$111),IF(AND($I145=-1,BK$9=$Q144),"",IF($I145=-1,BK144,IF(AND($I145=1,BI$9=$Q144),$K145,IF($I145=1,BJ144,""))))))))</f>
        <v/>
      </c>
      <c r="BK145" t="str">
        <f ca="1">IF($E144="","",IF($G145="",BK144,IF(AND($N145=1,BK$9&gt;$B$9),"",IF(AND($N145=1,BK$9&lt;=$B$9),LOOKUP(BK$9,$A$12:$A$111,$B$12:$B$111),IF(AND($I145=-1,BL$9=$Q144),"",IF($I145=-1,BL144,IF(AND($I145=1,BJ$9=$Q144),$K145,IF($I145=1,BK144,""))))))))</f>
        <v/>
      </c>
      <c r="BL145" t="str">
        <f ca="1">IF($E144="","",IF($G145="",BL144,IF(AND($N145=1,BL$9&gt;$B$9),"",IF(AND($N145=1,BL$9&lt;=$B$9),LOOKUP(BL$9,$A$12:$A$111,$B$12:$B$111),IF(AND($I145=-1,BM$9=$Q144),"",IF($I145=-1,BM144,IF(AND($I145=1,BK$9=$Q144),$K145,IF($I145=1,BL144,""))))))))</f>
        <v/>
      </c>
      <c r="BM145" t="str">
        <f ca="1">IF($E144="","",IF($G145="",BM144,IF(AND($N145=1,BM$9&gt;$B$9),"",IF(AND($N145=1,BM$9&lt;=$B$9),LOOKUP(BM$9,$A$12:$A$111,$B$12:$B$111),IF(AND($I145=-1,BN$9=$Q144),"",IF($I145=-1,BN144,IF(AND($I145=1,BL$9=$Q144),$K145,IF($I145=1,BM144,""))))))))</f>
        <v/>
      </c>
      <c r="BN145" t="str">
        <f ca="1">IF($E144="","",IF($G145="",BN144,IF(AND($N145=1,BN$9&gt;$B$9),"",IF(AND($N145=1,BN$9&lt;=$B$9),LOOKUP(BN$9,$A$12:$A$111,$B$12:$B$111),IF(AND($I145=-1,BO$9=$Q144),"",IF($I145=-1,BO144,IF(AND($I145=1,BM$9=$Q144),$K145,IF($I145=1,BN144,""))))))))</f>
        <v/>
      </c>
      <c r="BO145" t="str">
        <f ca="1">IF($E144="","",IF($G145="",BO144,IF(AND($N145=1,BO$9&gt;$B$9),"",IF(AND($N145=1,BO$9&lt;=$B$9),LOOKUP(BO$9,$A$12:$A$111,$B$12:$B$111),IF(AND($I145=-1,BP$9=$Q144),"",IF($I145=-1,BP144,IF(AND($I145=1,BN$9=$Q144),$K145,IF($I145=1,BO144,""))))))))</f>
        <v/>
      </c>
    </row>
    <row r="146" spans="4:67" x14ac:dyDescent="0.25">
      <c r="D146" s="4">
        <v>136</v>
      </c>
      <c r="E146" s="1">
        <f t="shared" ca="1" si="12"/>
        <v>28</v>
      </c>
      <c r="G146" t="str">
        <f ca="1">IF(E145="","",IF($B$3=Refs!$B$17,RevLab!F146,IF(AND(B$3="Last",H145="Zero"),G145,IF(B$3="Last",H145,IF(B$3="2nd last","",IF(AND(B$3="Opposite",H145="Zero"),G145,IF(AND(B$3="Opposite",H145="Red"),"Black",IF(AND(B$3="Opposite",H145="Black"),"Red",IF(AND(B$3="Opposite",H145="Odd"),"Even",IF(AND(B$3="Opposite",H145="Even"),"Odd",IF(AND(B$3="Opposite",H145="High"),"Low",IF(AND(B$3="Opposite",H145="Low"),"High",IF(COUNTIF(Refs!$E$5:$I$6,B$3)=1,RevLab!B$3,"")))))))))))))</f>
        <v>Low</v>
      </c>
      <c r="H146" t="str">
        <f ca="1">IF(E146="","",IF(B$2="Red/Black",LOOKUP(E146,Refs!D:D,Refs!F:F),IF(B$2="High/Low",LOOKUP(E146,Refs!D:D,Refs!H:H),IF(B$2="Odd/Even",LOOKUP(E146,Refs!D:D,Refs!J:J),""))))</f>
        <v>High</v>
      </c>
      <c r="I146">
        <f t="shared" ca="1" si="13"/>
        <v>-1</v>
      </c>
      <c r="J146">
        <f ca="1">IF(E145="","",IF(G146="","",IF(AND(Q145&gt;1,O145+P145&gt;=$B$4),$B$4,IF(Q145=1,O145,O145+P145))))</f>
        <v>5</v>
      </c>
      <c r="K146">
        <f t="shared" ca="1" si="14"/>
        <v>-5</v>
      </c>
      <c r="L146">
        <f t="shared" ca="1" si="15"/>
        <v>-201</v>
      </c>
      <c r="M146">
        <f t="shared" ca="1" si="16"/>
        <v>14</v>
      </c>
      <c r="N146">
        <f ca="1">IF(E145="","",IF(OR(AND($A$6="Yes",$M146&gt;$M145),AND($A$8="Yes",$O145+$P145&gt;=$B$4),AND($Q145&lt;=2,$I146=-1)),1,0))</f>
        <v>0</v>
      </c>
      <c r="O146">
        <f ca="1">IF(E146="","",R146)</f>
        <v>2</v>
      </c>
      <c r="P146">
        <f ca="1">IF(E146="","",MAX(R146:DM146))</f>
        <v>3</v>
      </c>
      <c r="Q146" s="2">
        <f ca="1">IF(E146="","",COUNTIF(R146:DM146,"&gt;0"))</f>
        <v>2</v>
      </c>
      <c r="R146" s="4">
        <f ca="1">IF(E145="","",IF($G146="",R145,IF($N146=1,LOOKUP(R$9,$A$12:$A$111,$B$12:$B$111),IF(AND($I146=-1,S$9=$Q145),"",IF($I146=-1,S145,IF($I146=1,R145))))))</f>
        <v>2</v>
      </c>
      <c r="S146">
        <f ca="1">IF($E145="","",IF($G146="",S145,IF(AND($N146=1,S$9&gt;$B$9),"",IF(AND($N146=1,S$9&lt;=$B$9),LOOKUP(S$9,$A$12:$A$111,$B$12:$B$111),IF(AND($I146=-1,T$9=$Q145),"",IF($I146=-1,T145,IF(AND($I146=1,R$9=$Q145),$K146,IF($I146=1,S145,""))))))))</f>
        <v>3</v>
      </c>
      <c r="T146" t="str">
        <f ca="1">IF($E145="","",IF($G146="",T145,IF(AND($N146=1,T$9&gt;$B$9),"",IF(AND($N146=1,T$9&lt;=$B$9),LOOKUP(T$9,$A$12:$A$111,$B$12:$B$111),IF(AND($I146=-1,U$9=$Q145),"",IF($I146=-1,U145,IF(AND($I146=1,S$9=$Q145),$K146,IF($I146=1,T145,""))))))))</f>
        <v/>
      </c>
      <c r="U146" t="str">
        <f ca="1">IF($E145="","",IF($G146="",U145,IF(AND($N146=1,U$9&gt;$B$9),"",IF(AND($N146=1,U$9&lt;=$B$9),LOOKUP(U$9,$A$12:$A$111,$B$12:$B$111),IF(AND($I146=-1,V$9=$Q145),"",IF($I146=-1,V145,IF(AND($I146=1,T$9=$Q145),$K146,IF($I146=1,U145,""))))))))</f>
        <v/>
      </c>
      <c r="V146" t="str">
        <f ca="1">IF($E145="","",IF($G146="",V145,IF(AND($N146=1,V$9&gt;$B$9),"",IF(AND($N146=1,V$9&lt;=$B$9),LOOKUP(V$9,$A$12:$A$111,$B$12:$B$111),IF(AND($I146=-1,W$9=$Q145),"",IF($I146=-1,W145,IF(AND($I146=1,U$9=$Q145),$K146,IF($I146=1,V145,""))))))))</f>
        <v/>
      </c>
      <c r="W146" t="str">
        <f ca="1">IF($E145="","",IF($G146="",W145,IF(AND($N146=1,W$9&gt;$B$9),"",IF(AND($N146=1,W$9&lt;=$B$9),LOOKUP(W$9,$A$12:$A$111,$B$12:$B$111),IF(AND($I146=-1,X$9=$Q145),"",IF($I146=-1,X145,IF(AND($I146=1,V$9=$Q145),$K146,IF($I146=1,W145,""))))))))</f>
        <v/>
      </c>
      <c r="X146" t="str">
        <f ca="1">IF($E145="","",IF($G146="",X145,IF(AND($N146=1,X$9&gt;$B$9),"",IF(AND($N146=1,X$9&lt;=$B$9),LOOKUP(X$9,$A$12:$A$111,$B$12:$B$111),IF(AND($I146=-1,Y$9=$Q145),"",IF($I146=-1,Y145,IF(AND($I146=1,W$9=$Q145),$K146,IF($I146=1,X145,""))))))))</f>
        <v/>
      </c>
      <c r="Y146" t="str">
        <f ca="1">IF($E145="","",IF($G146="",Y145,IF(AND($N146=1,Y$9&gt;$B$9),"",IF(AND($N146=1,Y$9&lt;=$B$9),LOOKUP(Y$9,$A$12:$A$111,$B$12:$B$111),IF(AND($I146=-1,Z$9=$Q145),"",IF($I146=-1,Z145,IF(AND($I146=1,X$9=$Q145),$K146,IF($I146=1,Y145,""))))))))</f>
        <v/>
      </c>
      <c r="Z146" t="str">
        <f ca="1">IF($E145="","",IF($G146="",Z145,IF(AND($N146=1,Z$9&gt;$B$9),"",IF(AND($N146=1,Z$9&lt;=$B$9),LOOKUP(Z$9,$A$12:$A$111,$B$12:$B$111),IF(AND($I146=-1,AA$9=$Q145),"",IF($I146=-1,AA145,IF(AND($I146=1,Y$9=$Q145),$K146,IF($I146=1,Z145,""))))))))</f>
        <v/>
      </c>
      <c r="AA146" t="str">
        <f ca="1">IF($E145="","",IF($G146="",AA145,IF(AND($N146=1,AA$9&gt;$B$9),"",IF(AND($N146=1,AA$9&lt;=$B$9),LOOKUP(AA$9,$A$12:$A$111,$B$12:$B$111),IF(AND($I146=-1,AB$9=$Q145),"",IF($I146=-1,AB145,IF(AND($I146=1,Z$9=$Q145),$K146,IF($I146=1,AA145,""))))))))</f>
        <v/>
      </c>
      <c r="AB146" t="str">
        <f ca="1">IF($E145="","",IF($G146="",AB145,IF(AND($N146=1,AB$9&gt;$B$9),"",IF(AND($N146=1,AB$9&lt;=$B$9),LOOKUP(AB$9,$A$12:$A$111,$B$12:$B$111),IF(AND($I146=-1,AC$9=$Q145),"",IF($I146=-1,AC145,IF(AND($I146=1,AA$9=$Q145),$K146,IF($I146=1,AB145,""))))))))</f>
        <v/>
      </c>
      <c r="AC146" t="str">
        <f ca="1">IF($E145="","",IF($G146="",AC145,IF(AND($N146=1,AC$9&gt;$B$9),"",IF(AND($N146=1,AC$9&lt;=$B$9),LOOKUP(AC$9,$A$12:$A$111,$B$12:$B$111),IF(AND($I146=-1,AD$9=$Q145),"",IF($I146=-1,AD145,IF(AND($I146=1,AB$9=$Q145),$K146,IF($I146=1,AC145,""))))))))</f>
        <v/>
      </c>
      <c r="AD146" t="str">
        <f ca="1">IF($E145="","",IF($G146="",AD145,IF(AND($N146=1,AD$9&gt;$B$9),"",IF(AND($N146=1,AD$9&lt;=$B$9),LOOKUP(AD$9,$A$12:$A$111,$B$12:$B$111),IF(AND($I146=-1,AE$9=$Q145),"",IF($I146=-1,AE145,IF(AND($I146=1,AC$9=$Q145),$K146,IF($I146=1,AD145,""))))))))</f>
        <v/>
      </c>
      <c r="AE146" t="str">
        <f ca="1">IF($E145="","",IF($G146="",AE145,IF(AND($N146=1,AE$9&gt;$B$9),"",IF(AND($N146=1,AE$9&lt;=$B$9),LOOKUP(AE$9,$A$12:$A$111,$B$12:$B$111),IF(AND($I146=-1,AF$9=$Q145),"",IF($I146=-1,AF145,IF(AND($I146=1,AD$9=$Q145),$K146,IF($I146=1,AE145,""))))))))</f>
        <v/>
      </c>
      <c r="AF146" t="str">
        <f ca="1">IF($E145="","",IF($G146="",AF145,IF(AND($N146=1,AF$9&gt;$B$9),"",IF(AND($N146=1,AF$9&lt;=$B$9),LOOKUP(AF$9,$A$12:$A$111,$B$12:$B$111),IF(AND($I146=-1,AG$9=$Q145),"",IF($I146=-1,AG145,IF(AND($I146=1,AE$9=$Q145),$K146,IF($I146=1,AF145,""))))))))</f>
        <v/>
      </c>
      <c r="AG146" t="str">
        <f ca="1">IF($E145="","",IF($G146="",AG145,IF(AND($N146=1,AG$9&gt;$B$9),"",IF(AND($N146=1,AG$9&lt;=$B$9),LOOKUP(AG$9,$A$12:$A$111,$B$12:$B$111),IF(AND($I146=-1,AH$9=$Q145),"",IF($I146=-1,AH145,IF(AND($I146=1,AF$9=$Q145),$K146,IF($I146=1,AG145,""))))))))</f>
        <v/>
      </c>
      <c r="AH146" t="str">
        <f ca="1">IF($E145="","",IF($G146="",AH145,IF(AND($N146=1,AH$9&gt;$B$9),"",IF(AND($N146=1,AH$9&lt;=$B$9),LOOKUP(AH$9,$A$12:$A$111,$B$12:$B$111),IF(AND($I146=-1,AI$9=$Q145),"",IF($I146=-1,AI145,IF(AND($I146=1,AG$9=$Q145),$K146,IF($I146=1,AH145,""))))))))</f>
        <v/>
      </c>
      <c r="AI146" t="str">
        <f ca="1">IF($E145="","",IF($G146="",AI145,IF(AND($N146=1,AI$9&gt;$B$9),"",IF(AND($N146=1,AI$9&lt;=$B$9),LOOKUP(AI$9,$A$12:$A$111,$B$12:$B$111),IF(AND($I146=-1,AJ$9=$Q145),"",IF($I146=-1,AJ145,IF(AND($I146=1,AH$9=$Q145),$K146,IF($I146=1,AI145,""))))))))</f>
        <v/>
      </c>
      <c r="AJ146" t="str">
        <f ca="1">IF($E145="","",IF($G146="",AJ145,IF(AND($N146=1,AJ$9&gt;$B$9),"",IF(AND($N146=1,AJ$9&lt;=$B$9),LOOKUP(AJ$9,$A$12:$A$111,$B$12:$B$111),IF(AND($I146=-1,AK$9=$Q145),"",IF($I146=-1,AK145,IF(AND($I146=1,AI$9=$Q145),$K146,IF($I146=1,AJ145,""))))))))</f>
        <v/>
      </c>
      <c r="AK146" t="str">
        <f ca="1">IF($E145="","",IF($G146="",AK145,IF(AND($N146=1,AK$9&gt;$B$9),"",IF(AND($N146=1,AK$9&lt;=$B$9),LOOKUP(AK$9,$A$12:$A$111,$B$12:$B$111),IF(AND($I146=-1,AL$9=$Q145),"",IF($I146=-1,AL145,IF(AND($I146=1,AJ$9=$Q145),$K146,IF($I146=1,AK145,""))))))))</f>
        <v/>
      </c>
      <c r="AL146" t="str">
        <f ca="1">IF($E145="","",IF($G146="",AL145,IF(AND($N146=1,AL$9&gt;$B$9),"",IF(AND($N146=1,AL$9&lt;=$B$9),LOOKUP(AL$9,$A$12:$A$111,$B$12:$B$111),IF(AND($I146=-1,AM$9=$Q145),"",IF($I146=-1,AM145,IF(AND($I146=1,AK$9=$Q145),$K146,IF($I146=1,AL145,""))))))))</f>
        <v/>
      </c>
      <c r="AM146" t="str">
        <f ca="1">IF($E145="","",IF($G146="",AM145,IF(AND($N146=1,AM$9&gt;$B$9),"",IF(AND($N146=1,AM$9&lt;=$B$9),LOOKUP(AM$9,$A$12:$A$111,$B$12:$B$111),IF(AND($I146=-1,AN$9=$Q145),"",IF($I146=-1,AN145,IF(AND($I146=1,AL$9=$Q145),$K146,IF($I146=1,AM145,""))))))))</f>
        <v/>
      </c>
      <c r="AN146" t="str">
        <f ca="1">IF($E145="","",IF($G146="",AN145,IF(AND($N146=1,AN$9&gt;$B$9),"",IF(AND($N146=1,AN$9&lt;=$B$9),LOOKUP(AN$9,$A$12:$A$111,$B$12:$B$111),IF(AND($I146=-1,AO$9=$Q145),"",IF($I146=-1,AO145,IF(AND($I146=1,AM$9=$Q145),$K146,IF($I146=1,AN145,""))))))))</f>
        <v/>
      </c>
      <c r="AO146" t="str">
        <f ca="1">IF($E145="","",IF($G146="",AO145,IF(AND($N146=1,AO$9&gt;$B$9),"",IF(AND($N146=1,AO$9&lt;=$B$9),LOOKUP(AO$9,$A$12:$A$111,$B$12:$B$111),IF(AND($I146=-1,AP$9=$Q145),"",IF($I146=-1,AP145,IF(AND($I146=1,AN$9=$Q145),$K146,IF($I146=1,AO145,""))))))))</f>
        <v/>
      </c>
      <c r="AP146" t="str">
        <f ca="1">IF($E145="","",IF($G146="",AP145,IF(AND($N146=1,AP$9&gt;$B$9),"",IF(AND($N146=1,AP$9&lt;=$B$9),LOOKUP(AP$9,$A$12:$A$111,$B$12:$B$111),IF(AND($I146=-1,AQ$9=$Q145),"",IF($I146=-1,AQ145,IF(AND($I146=1,AO$9=$Q145),$K146,IF($I146=1,AP145,""))))))))</f>
        <v/>
      </c>
      <c r="AQ146" t="str">
        <f ca="1">IF($E145="","",IF($G146="",AQ145,IF(AND($N146=1,AQ$9&gt;$B$9),"",IF(AND($N146=1,AQ$9&lt;=$B$9),LOOKUP(AQ$9,$A$12:$A$111,$B$12:$B$111),IF(AND($I146=-1,AR$9=$Q145),"",IF($I146=-1,AR145,IF(AND($I146=1,AP$9=$Q145),$K146,IF($I146=1,AQ145,""))))))))</f>
        <v/>
      </c>
      <c r="AR146" t="str">
        <f ca="1">IF($E145="","",IF($G146="",AR145,IF(AND($N146=1,AR$9&gt;$B$9),"",IF(AND($N146=1,AR$9&lt;=$B$9),LOOKUP(AR$9,$A$12:$A$111,$B$12:$B$111),IF(AND($I146=-1,AS$9=$Q145),"",IF($I146=-1,AS145,IF(AND($I146=1,AQ$9=$Q145),$K146,IF($I146=1,AR145,""))))))))</f>
        <v/>
      </c>
      <c r="AS146" t="str">
        <f ca="1">IF($E145="","",IF($G146="",AS145,IF(AND($N146=1,AS$9&gt;$B$9),"",IF(AND($N146=1,AS$9&lt;=$B$9),LOOKUP(AS$9,$A$12:$A$111,$B$12:$B$111),IF(AND($I146=-1,AT$9=$Q145),"",IF($I146=-1,AT145,IF(AND($I146=1,AR$9=$Q145),$K146,IF($I146=1,AS145,""))))))))</f>
        <v/>
      </c>
      <c r="AT146" t="str">
        <f ca="1">IF($E145="","",IF($G146="",AT145,IF(AND($N146=1,AT$9&gt;$B$9),"",IF(AND($N146=1,AT$9&lt;=$B$9),LOOKUP(AT$9,$A$12:$A$111,$B$12:$B$111),IF(AND($I146=-1,AU$9=$Q145),"",IF($I146=-1,AU145,IF(AND($I146=1,AS$9=$Q145),$K146,IF($I146=1,AT145,""))))))))</f>
        <v/>
      </c>
      <c r="AU146" t="str">
        <f ca="1">IF($E145="","",IF($G146="",AU145,IF(AND($N146=1,AU$9&gt;$B$9),"",IF(AND($N146=1,AU$9&lt;=$B$9),LOOKUP(AU$9,$A$12:$A$111,$B$12:$B$111),IF(AND($I146=-1,AV$9=$Q145),"",IF($I146=-1,AV145,IF(AND($I146=1,AT$9=$Q145),$K146,IF($I146=1,AU145,""))))))))</f>
        <v/>
      </c>
      <c r="AV146" t="str">
        <f ca="1">IF($E145="","",IF($G146="",AV145,IF(AND($N146=1,AV$9&gt;$B$9),"",IF(AND($N146=1,AV$9&lt;=$B$9),LOOKUP(AV$9,$A$12:$A$111,$B$12:$B$111),IF(AND($I146=-1,AW$9=$Q145),"",IF($I146=-1,AW145,IF(AND($I146=1,AU$9=$Q145),$K146,IF($I146=1,AV145,""))))))))</f>
        <v/>
      </c>
      <c r="AW146" t="str">
        <f ca="1">IF($E145="","",IF($G146="",AW145,IF(AND($N146=1,AW$9&gt;$B$9),"",IF(AND($N146=1,AW$9&lt;=$B$9),LOOKUP(AW$9,$A$12:$A$111,$B$12:$B$111),IF(AND($I146=-1,AX$9=$Q145),"",IF($I146=-1,AX145,IF(AND($I146=1,AV$9=$Q145),$K146,IF($I146=1,AW145,""))))))))</f>
        <v/>
      </c>
      <c r="AX146" t="str">
        <f ca="1">IF($E145="","",IF($G146="",AX145,IF(AND($N146=1,AX$9&gt;$B$9),"",IF(AND($N146=1,AX$9&lt;=$B$9),LOOKUP(AX$9,$A$12:$A$111,$B$12:$B$111),IF(AND($I146=-1,AY$9=$Q145),"",IF($I146=-1,AY145,IF(AND($I146=1,AW$9=$Q145),$K146,IF($I146=1,AX145,""))))))))</f>
        <v/>
      </c>
      <c r="AY146" t="str">
        <f ca="1">IF($E145="","",IF($G146="",AY145,IF(AND($N146=1,AY$9&gt;$B$9),"",IF(AND($N146=1,AY$9&lt;=$B$9),LOOKUP(AY$9,$A$12:$A$111,$B$12:$B$111),IF(AND($I146=-1,AZ$9=$Q145),"",IF($I146=-1,AZ145,IF(AND($I146=1,AX$9=$Q145),$K146,IF($I146=1,AY145,""))))))))</f>
        <v/>
      </c>
      <c r="AZ146" t="str">
        <f ca="1">IF($E145="","",IF($G146="",AZ145,IF(AND($N146=1,AZ$9&gt;$B$9),"",IF(AND($N146=1,AZ$9&lt;=$B$9),LOOKUP(AZ$9,$A$12:$A$111,$B$12:$B$111),IF(AND($I146=-1,BA$9=$Q145),"",IF($I146=-1,BA145,IF(AND($I146=1,AY$9=$Q145),$K146,IF($I146=1,AZ145,""))))))))</f>
        <v/>
      </c>
      <c r="BA146" t="str">
        <f ca="1">IF($E145="","",IF($G146="",BA145,IF(AND($N146=1,BA$9&gt;$B$9),"",IF(AND($N146=1,BA$9&lt;=$B$9),LOOKUP(BA$9,$A$12:$A$111,$B$12:$B$111),IF(AND($I146=-1,BB$9=$Q145),"",IF($I146=-1,BB145,IF(AND($I146=1,AZ$9=$Q145),$K146,IF($I146=1,BA145,""))))))))</f>
        <v/>
      </c>
      <c r="BB146" t="str">
        <f ca="1">IF($E145="","",IF($G146="",BB145,IF(AND($N146=1,BB$9&gt;$B$9),"",IF(AND($N146=1,BB$9&lt;=$B$9),LOOKUP(BB$9,$A$12:$A$111,$B$12:$B$111),IF(AND($I146=-1,BC$9=$Q145),"",IF($I146=-1,BC145,IF(AND($I146=1,BA$9=$Q145),$K146,IF($I146=1,BB145,""))))))))</f>
        <v/>
      </c>
      <c r="BC146" t="str">
        <f ca="1">IF($E145="","",IF($G146="",BC145,IF(AND($N146=1,BC$9&gt;$B$9),"",IF(AND($N146=1,BC$9&lt;=$B$9),LOOKUP(BC$9,$A$12:$A$111,$B$12:$B$111),IF(AND($I146=-1,BD$9=$Q145),"",IF($I146=-1,BD145,IF(AND($I146=1,BB$9=$Q145),$K146,IF($I146=1,BC145,""))))))))</f>
        <v/>
      </c>
      <c r="BD146" t="str">
        <f ca="1">IF($E145="","",IF($G146="",BD145,IF(AND($N146=1,BD$9&gt;$B$9),"",IF(AND($N146=1,BD$9&lt;=$B$9),LOOKUP(BD$9,$A$12:$A$111,$B$12:$B$111),IF(AND($I146=-1,BE$9=$Q145),"",IF($I146=-1,BE145,IF(AND($I146=1,BC$9=$Q145),$K146,IF($I146=1,BD145,""))))))))</f>
        <v/>
      </c>
      <c r="BE146" t="str">
        <f ca="1">IF($E145="","",IF($G146="",BE145,IF(AND($N146=1,BE$9&gt;$B$9),"",IF(AND($N146=1,BE$9&lt;=$B$9),LOOKUP(BE$9,$A$12:$A$111,$B$12:$B$111),IF(AND($I146=-1,BF$9=$Q145),"",IF($I146=-1,BF145,IF(AND($I146=1,BD$9=$Q145),$K146,IF($I146=1,BE145,""))))))))</f>
        <v/>
      </c>
      <c r="BF146" t="str">
        <f ca="1">IF($E145="","",IF($G146="",BF145,IF(AND($N146=1,BF$9&gt;$B$9),"",IF(AND($N146=1,BF$9&lt;=$B$9),LOOKUP(BF$9,$A$12:$A$111,$B$12:$B$111),IF(AND($I146=-1,BG$9=$Q145),"",IF($I146=-1,BG145,IF(AND($I146=1,BE$9=$Q145),$K146,IF($I146=1,BF145,""))))))))</f>
        <v/>
      </c>
      <c r="BG146" t="str">
        <f ca="1">IF($E145="","",IF($G146="",BG145,IF(AND($N146=1,BG$9&gt;$B$9),"",IF(AND($N146=1,BG$9&lt;=$B$9),LOOKUP(BG$9,$A$12:$A$111,$B$12:$B$111),IF(AND($I146=-1,BH$9=$Q145),"",IF($I146=-1,BH145,IF(AND($I146=1,BF$9=$Q145),$K146,IF($I146=1,BG145,""))))))))</f>
        <v/>
      </c>
      <c r="BH146" t="str">
        <f ca="1">IF($E145="","",IF($G146="",BH145,IF(AND($N146=1,BH$9&gt;$B$9),"",IF(AND($N146=1,BH$9&lt;=$B$9),LOOKUP(BH$9,$A$12:$A$111,$B$12:$B$111),IF(AND($I146=-1,BI$9=$Q145),"",IF($I146=-1,BI145,IF(AND($I146=1,BG$9=$Q145),$K146,IF($I146=1,BH145,""))))))))</f>
        <v/>
      </c>
      <c r="BI146" t="str">
        <f ca="1">IF($E145="","",IF($G146="",BI145,IF(AND($N146=1,BI$9&gt;$B$9),"",IF(AND($N146=1,BI$9&lt;=$B$9),LOOKUP(BI$9,$A$12:$A$111,$B$12:$B$111),IF(AND($I146=-1,BJ$9=$Q145),"",IF($I146=-1,BJ145,IF(AND($I146=1,BH$9=$Q145),$K146,IF($I146=1,BI145,""))))))))</f>
        <v/>
      </c>
      <c r="BJ146" t="str">
        <f ca="1">IF($E145="","",IF($G146="",BJ145,IF(AND($N146=1,BJ$9&gt;$B$9),"",IF(AND($N146=1,BJ$9&lt;=$B$9),LOOKUP(BJ$9,$A$12:$A$111,$B$12:$B$111),IF(AND($I146=-1,BK$9=$Q145),"",IF($I146=-1,BK145,IF(AND($I146=1,BI$9=$Q145),$K146,IF($I146=1,BJ145,""))))))))</f>
        <v/>
      </c>
      <c r="BK146" t="str">
        <f ca="1">IF($E145="","",IF($G146="",BK145,IF(AND($N146=1,BK$9&gt;$B$9),"",IF(AND($N146=1,BK$9&lt;=$B$9),LOOKUP(BK$9,$A$12:$A$111,$B$12:$B$111),IF(AND($I146=-1,BL$9=$Q145),"",IF($I146=-1,BL145,IF(AND($I146=1,BJ$9=$Q145),$K146,IF($I146=1,BK145,""))))))))</f>
        <v/>
      </c>
      <c r="BL146" t="str">
        <f ca="1">IF($E145="","",IF($G146="",BL145,IF(AND($N146=1,BL$9&gt;$B$9),"",IF(AND($N146=1,BL$9&lt;=$B$9),LOOKUP(BL$9,$A$12:$A$111,$B$12:$B$111),IF(AND($I146=-1,BM$9=$Q145),"",IF($I146=-1,BM145,IF(AND($I146=1,BK$9=$Q145),$K146,IF($I146=1,BL145,""))))))))</f>
        <v/>
      </c>
      <c r="BM146" t="str">
        <f ca="1">IF($E145="","",IF($G146="",BM145,IF(AND($N146=1,BM$9&gt;$B$9),"",IF(AND($N146=1,BM$9&lt;=$B$9),LOOKUP(BM$9,$A$12:$A$111,$B$12:$B$111),IF(AND($I146=-1,BN$9=$Q145),"",IF($I146=-1,BN145,IF(AND($I146=1,BL$9=$Q145),$K146,IF($I146=1,BM145,""))))))))</f>
        <v/>
      </c>
      <c r="BN146" t="str">
        <f ca="1">IF($E145="","",IF($G146="",BN145,IF(AND($N146=1,BN$9&gt;$B$9),"",IF(AND($N146=1,BN$9&lt;=$B$9),LOOKUP(BN$9,$A$12:$A$111,$B$12:$B$111),IF(AND($I146=-1,BO$9=$Q145),"",IF($I146=-1,BO145,IF(AND($I146=1,BM$9=$Q145),$K146,IF($I146=1,BN145,""))))))))</f>
        <v/>
      </c>
      <c r="BO146">
        <f ca="1">IF($E145="","",IF($G146="",BO145,IF(AND($N146=1,BO$9&gt;$B$9),"",IF(AND($N146=1,BO$9&lt;=$B$9),LOOKUP(BO$9,$A$12:$A$111,$B$12:$B$111),IF(AND($I146=-1,BP$9=$Q145),"",IF($I146=-1,BP145,IF(AND($I146=1,BN$9=$Q145),$K146,IF($I146=1,BO145,""))))))))</f>
        <v>0</v>
      </c>
    </row>
    <row r="147" spans="4:67" x14ac:dyDescent="0.25">
      <c r="D147" s="4">
        <v>137</v>
      </c>
      <c r="E147" s="1">
        <f t="shared" ca="1" si="12"/>
        <v>9</v>
      </c>
      <c r="G147" t="str">
        <f ca="1">IF(E146="","",IF($B$3=Refs!$B$17,RevLab!F147,IF(AND(B$3="Last",H146="Zero"),G146,IF(B$3="Last",H146,IF(B$3="2nd last","",IF(AND(B$3="Opposite",H146="Zero"),G146,IF(AND(B$3="Opposite",H146="Red"),"Black",IF(AND(B$3="Opposite",H146="Black"),"Red",IF(AND(B$3="Opposite",H146="Odd"),"Even",IF(AND(B$3="Opposite",H146="Even"),"Odd",IF(AND(B$3="Opposite",H146="High"),"Low",IF(AND(B$3="Opposite",H146="Low"),"High",IF(COUNTIF(Refs!$E$5:$I$6,B$3)=1,RevLab!B$3,"")))))))))))))</f>
        <v>Low</v>
      </c>
      <c r="H147" t="str">
        <f ca="1">IF(E147="","",IF(B$2="Red/Black",LOOKUP(E147,Refs!D:D,Refs!F:F),IF(B$2="High/Low",LOOKUP(E147,Refs!D:D,Refs!H:H),IF(B$2="Odd/Even",LOOKUP(E147,Refs!D:D,Refs!J:J),""))))</f>
        <v>Low</v>
      </c>
      <c r="I147">
        <f t="shared" ca="1" si="13"/>
        <v>1</v>
      </c>
      <c r="J147">
        <f ca="1">IF(E146="","",IF(G147="","",IF(AND(Q146&gt;1,O146+P146&gt;=$B$4),$B$4,IF(Q146=1,O146,O146+P146))))</f>
        <v>5</v>
      </c>
      <c r="K147">
        <f t="shared" ca="1" si="14"/>
        <v>5</v>
      </c>
      <c r="L147">
        <f t="shared" ca="1" si="15"/>
        <v>-196</v>
      </c>
      <c r="M147">
        <f t="shared" ca="1" si="16"/>
        <v>14</v>
      </c>
      <c r="N147">
        <f ca="1">IF(E146="","",IF(OR(AND($A$6="Yes",$M147&gt;$M146),AND($A$8="Yes",$O146+$P146&gt;=$B$4),AND($Q146&lt;=2,$I147=-1)),1,0))</f>
        <v>0</v>
      </c>
      <c r="O147">
        <f ca="1">IF(E147="","",R147)</f>
        <v>2</v>
      </c>
      <c r="P147">
        <f ca="1">IF(E147="","",MAX(R147:DM147))</f>
        <v>5</v>
      </c>
      <c r="Q147" s="2">
        <f ca="1">IF(E147="","",COUNTIF(R147:DM147,"&gt;0"))</f>
        <v>3</v>
      </c>
      <c r="R147" s="4">
        <f ca="1">IF(E146="","",IF($G147="",R146,IF($N147=1,LOOKUP(R$9,$A$12:$A$111,$B$12:$B$111),IF(AND($I147=-1,S$9=$Q146),"",IF($I147=-1,S146,IF($I147=1,R146))))))</f>
        <v>2</v>
      </c>
      <c r="S147">
        <f ca="1">IF($E146="","",IF($G147="",S146,IF(AND($N147=1,S$9&gt;$B$9),"",IF(AND($N147=1,S$9&lt;=$B$9),LOOKUP(S$9,$A$12:$A$111,$B$12:$B$111),IF(AND($I147=-1,T$9=$Q146),"",IF($I147=-1,T146,IF(AND($I147=1,R$9=$Q146),$K147,IF($I147=1,S146,""))))))))</f>
        <v>3</v>
      </c>
      <c r="T147">
        <f ca="1">IF($E146="","",IF($G147="",T146,IF(AND($N147=1,T$9&gt;$B$9),"",IF(AND($N147=1,T$9&lt;=$B$9),LOOKUP(T$9,$A$12:$A$111,$B$12:$B$111),IF(AND($I147=-1,U$9=$Q146),"",IF($I147=-1,U146,IF(AND($I147=1,S$9=$Q146),$K147,IF($I147=1,T146,""))))))))</f>
        <v>5</v>
      </c>
      <c r="U147" t="str">
        <f ca="1">IF($E146="","",IF($G147="",U146,IF(AND($N147=1,U$9&gt;$B$9),"",IF(AND($N147=1,U$9&lt;=$B$9),LOOKUP(U$9,$A$12:$A$111,$B$12:$B$111),IF(AND($I147=-1,V$9=$Q146),"",IF($I147=-1,V146,IF(AND($I147=1,T$9=$Q146),$K147,IF($I147=1,U146,""))))))))</f>
        <v/>
      </c>
      <c r="V147" t="str">
        <f ca="1">IF($E146="","",IF($G147="",V146,IF(AND($N147=1,V$9&gt;$B$9),"",IF(AND($N147=1,V$9&lt;=$B$9),LOOKUP(V$9,$A$12:$A$111,$B$12:$B$111),IF(AND($I147=-1,W$9=$Q146),"",IF($I147=-1,W146,IF(AND($I147=1,U$9=$Q146),$K147,IF($I147=1,V146,""))))))))</f>
        <v/>
      </c>
      <c r="W147" t="str">
        <f ca="1">IF($E146="","",IF($G147="",W146,IF(AND($N147=1,W$9&gt;$B$9),"",IF(AND($N147=1,W$9&lt;=$B$9),LOOKUP(W$9,$A$12:$A$111,$B$12:$B$111),IF(AND($I147=-1,X$9=$Q146),"",IF($I147=-1,X146,IF(AND($I147=1,V$9=$Q146),$K147,IF($I147=1,W146,""))))))))</f>
        <v/>
      </c>
      <c r="X147" t="str">
        <f ca="1">IF($E146="","",IF($G147="",X146,IF(AND($N147=1,X$9&gt;$B$9),"",IF(AND($N147=1,X$9&lt;=$B$9),LOOKUP(X$9,$A$12:$A$111,$B$12:$B$111),IF(AND($I147=-1,Y$9=$Q146),"",IF($I147=-1,Y146,IF(AND($I147=1,W$9=$Q146),$K147,IF($I147=1,X146,""))))))))</f>
        <v/>
      </c>
      <c r="Y147" t="str">
        <f ca="1">IF($E146="","",IF($G147="",Y146,IF(AND($N147=1,Y$9&gt;$B$9),"",IF(AND($N147=1,Y$9&lt;=$B$9),LOOKUP(Y$9,$A$12:$A$111,$B$12:$B$111),IF(AND($I147=-1,Z$9=$Q146),"",IF($I147=-1,Z146,IF(AND($I147=1,X$9=$Q146),$K147,IF($I147=1,Y146,""))))))))</f>
        <v/>
      </c>
      <c r="Z147" t="str">
        <f ca="1">IF($E146="","",IF($G147="",Z146,IF(AND($N147=1,Z$9&gt;$B$9),"",IF(AND($N147=1,Z$9&lt;=$B$9),LOOKUP(Z$9,$A$12:$A$111,$B$12:$B$111),IF(AND($I147=-1,AA$9=$Q146),"",IF($I147=-1,AA146,IF(AND($I147=1,Y$9=$Q146),$K147,IF($I147=1,Z146,""))))))))</f>
        <v/>
      </c>
      <c r="AA147" t="str">
        <f ca="1">IF($E146="","",IF($G147="",AA146,IF(AND($N147=1,AA$9&gt;$B$9),"",IF(AND($N147=1,AA$9&lt;=$B$9),LOOKUP(AA$9,$A$12:$A$111,$B$12:$B$111),IF(AND($I147=-1,AB$9=$Q146),"",IF($I147=-1,AB146,IF(AND($I147=1,Z$9=$Q146),$K147,IF($I147=1,AA146,""))))))))</f>
        <v/>
      </c>
      <c r="AB147" t="str">
        <f ca="1">IF($E146="","",IF($G147="",AB146,IF(AND($N147=1,AB$9&gt;$B$9),"",IF(AND($N147=1,AB$9&lt;=$B$9),LOOKUP(AB$9,$A$12:$A$111,$B$12:$B$111),IF(AND($I147=-1,AC$9=$Q146),"",IF($I147=-1,AC146,IF(AND($I147=1,AA$9=$Q146),$K147,IF($I147=1,AB146,""))))))))</f>
        <v/>
      </c>
      <c r="AC147" t="str">
        <f ca="1">IF($E146="","",IF($G147="",AC146,IF(AND($N147=1,AC$9&gt;$B$9),"",IF(AND($N147=1,AC$9&lt;=$B$9),LOOKUP(AC$9,$A$12:$A$111,$B$12:$B$111),IF(AND($I147=-1,AD$9=$Q146),"",IF($I147=-1,AD146,IF(AND($I147=1,AB$9=$Q146),$K147,IF($I147=1,AC146,""))))))))</f>
        <v/>
      </c>
      <c r="AD147" t="str">
        <f ca="1">IF($E146="","",IF($G147="",AD146,IF(AND($N147=1,AD$9&gt;$B$9),"",IF(AND($N147=1,AD$9&lt;=$B$9),LOOKUP(AD$9,$A$12:$A$111,$B$12:$B$111),IF(AND($I147=-1,AE$9=$Q146),"",IF($I147=-1,AE146,IF(AND($I147=1,AC$9=$Q146),$K147,IF($I147=1,AD146,""))))))))</f>
        <v/>
      </c>
      <c r="AE147" t="str">
        <f ca="1">IF($E146="","",IF($G147="",AE146,IF(AND($N147=1,AE$9&gt;$B$9),"",IF(AND($N147=1,AE$9&lt;=$B$9),LOOKUP(AE$9,$A$12:$A$111,$B$12:$B$111),IF(AND($I147=-1,AF$9=$Q146),"",IF($I147=-1,AF146,IF(AND($I147=1,AD$9=$Q146),$K147,IF($I147=1,AE146,""))))))))</f>
        <v/>
      </c>
      <c r="AF147" t="str">
        <f ca="1">IF($E146="","",IF($G147="",AF146,IF(AND($N147=1,AF$9&gt;$B$9),"",IF(AND($N147=1,AF$9&lt;=$B$9),LOOKUP(AF$9,$A$12:$A$111,$B$12:$B$111),IF(AND($I147=-1,AG$9=$Q146),"",IF($I147=-1,AG146,IF(AND($I147=1,AE$9=$Q146),$K147,IF($I147=1,AF146,""))))))))</f>
        <v/>
      </c>
      <c r="AG147" t="str">
        <f ca="1">IF($E146="","",IF($G147="",AG146,IF(AND($N147=1,AG$9&gt;$B$9),"",IF(AND($N147=1,AG$9&lt;=$B$9),LOOKUP(AG$9,$A$12:$A$111,$B$12:$B$111),IF(AND($I147=-1,AH$9=$Q146),"",IF($I147=-1,AH146,IF(AND($I147=1,AF$9=$Q146),$K147,IF($I147=1,AG146,""))))))))</f>
        <v/>
      </c>
      <c r="AH147" t="str">
        <f ca="1">IF($E146="","",IF($G147="",AH146,IF(AND($N147=1,AH$9&gt;$B$9),"",IF(AND($N147=1,AH$9&lt;=$B$9),LOOKUP(AH$9,$A$12:$A$111,$B$12:$B$111),IF(AND($I147=-1,AI$9=$Q146),"",IF($I147=-1,AI146,IF(AND($I147=1,AG$9=$Q146),$K147,IF($I147=1,AH146,""))))))))</f>
        <v/>
      </c>
      <c r="AI147" t="str">
        <f ca="1">IF($E146="","",IF($G147="",AI146,IF(AND($N147=1,AI$9&gt;$B$9),"",IF(AND($N147=1,AI$9&lt;=$B$9),LOOKUP(AI$9,$A$12:$A$111,$B$12:$B$111),IF(AND($I147=-1,AJ$9=$Q146),"",IF($I147=-1,AJ146,IF(AND($I147=1,AH$9=$Q146),$K147,IF($I147=1,AI146,""))))))))</f>
        <v/>
      </c>
      <c r="AJ147" t="str">
        <f ca="1">IF($E146="","",IF($G147="",AJ146,IF(AND($N147=1,AJ$9&gt;$B$9),"",IF(AND($N147=1,AJ$9&lt;=$B$9),LOOKUP(AJ$9,$A$12:$A$111,$B$12:$B$111),IF(AND($I147=-1,AK$9=$Q146),"",IF($I147=-1,AK146,IF(AND($I147=1,AI$9=$Q146),$K147,IF($I147=1,AJ146,""))))))))</f>
        <v/>
      </c>
      <c r="AK147" t="str">
        <f ca="1">IF($E146="","",IF($G147="",AK146,IF(AND($N147=1,AK$9&gt;$B$9),"",IF(AND($N147=1,AK$9&lt;=$B$9),LOOKUP(AK$9,$A$12:$A$111,$B$12:$B$111),IF(AND($I147=-1,AL$9=$Q146),"",IF($I147=-1,AL146,IF(AND($I147=1,AJ$9=$Q146),$K147,IF($I147=1,AK146,""))))))))</f>
        <v/>
      </c>
      <c r="AL147" t="str">
        <f ca="1">IF($E146="","",IF($G147="",AL146,IF(AND($N147=1,AL$9&gt;$B$9),"",IF(AND($N147=1,AL$9&lt;=$B$9),LOOKUP(AL$9,$A$12:$A$111,$B$12:$B$111),IF(AND($I147=-1,AM$9=$Q146),"",IF($I147=-1,AM146,IF(AND($I147=1,AK$9=$Q146),$K147,IF($I147=1,AL146,""))))))))</f>
        <v/>
      </c>
      <c r="AM147" t="str">
        <f ca="1">IF($E146="","",IF($G147="",AM146,IF(AND($N147=1,AM$9&gt;$B$9),"",IF(AND($N147=1,AM$9&lt;=$B$9),LOOKUP(AM$9,$A$12:$A$111,$B$12:$B$111),IF(AND($I147=-1,AN$9=$Q146),"",IF($I147=-1,AN146,IF(AND($I147=1,AL$9=$Q146),$K147,IF($I147=1,AM146,""))))))))</f>
        <v/>
      </c>
      <c r="AN147" t="str">
        <f ca="1">IF($E146="","",IF($G147="",AN146,IF(AND($N147=1,AN$9&gt;$B$9),"",IF(AND($N147=1,AN$9&lt;=$B$9),LOOKUP(AN$9,$A$12:$A$111,$B$12:$B$111),IF(AND($I147=-1,AO$9=$Q146),"",IF($I147=-1,AO146,IF(AND($I147=1,AM$9=$Q146),$K147,IF($I147=1,AN146,""))))))))</f>
        <v/>
      </c>
      <c r="AO147" t="str">
        <f ca="1">IF($E146="","",IF($G147="",AO146,IF(AND($N147=1,AO$9&gt;$B$9),"",IF(AND($N147=1,AO$9&lt;=$B$9),LOOKUP(AO$9,$A$12:$A$111,$B$12:$B$111),IF(AND($I147=-1,AP$9=$Q146),"",IF($I147=-1,AP146,IF(AND($I147=1,AN$9=$Q146),$K147,IF($I147=1,AO146,""))))))))</f>
        <v/>
      </c>
      <c r="AP147" t="str">
        <f ca="1">IF($E146="","",IF($G147="",AP146,IF(AND($N147=1,AP$9&gt;$B$9),"",IF(AND($N147=1,AP$9&lt;=$B$9),LOOKUP(AP$9,$A$12:$A$111,$B$12:$B$111),IF(AND($I147=-1,AQ$9=$Q146),"",IF($I147=-1,AQ146,IF(AND($I147=1,AO$9=$Q146),$K147,IF($I147=1,AP146,""))))))))</f>
        <v/>
      </c>
      <c r="AQ147" t="str">
        <f ca="1">IF($E146="","",IF($G147="",AQ146,IF(AND($N147=1,AQ$9&gt;$B$9),"",IF(AND($N147=1,AQ$9&lt;=$B$9),LOOKUP(AQ$9,$A$12:$A$111,$B$12:$B$111),IF(AND($I147=-1,AR$9=$Q146),"",IF($I147=-1,AR146,IF(AND($I147=1,AP$9=$Q146),$K147,IF($I147=1,AQ146,""))))))))</f>
        <v/>
      </c>
      <c r="AR147" t="str">
        <f ca="1">IF($E146="","",IF($G147="",AR146,IF(AND($N147=1,AR$9&gt;$B$9),"",IF(AND($N147=1,AR$9&lt;=$B$9),LOOKUP(AR$9,$A$12:$A$111,$B$12:$B$111),IF(AND($I147=-1,AS$9=$Q146),"",IF($I147=-1,AS146,IF(AND($I147=1,AQ$9=$Q146),$K147,IF($I147=1,AR146,""))))))))</f>
        <v/>
      </c>
      <c r="AS147" t="str">
        <f ca="1">IF($E146="","",IF($G147="",AS146,IF(AND($N147=1,AS$9&gt;$B$9),"",IF(AND($N147=1,AS$9&lt;=$B$9),LOOKUP(AS$9,$A$12:$A$111,$B$12:$B$111),IF(AND($I147=-1,AT$9=$Q146),"",IF($I147=-1,AT146,IF(AND($I147=1,AR$9=$Q146),$K147,IF($I147=1,AS146,""))))))))</f>
        <v/>
      </c>
      <c r="AT147" t="str">
        <f ca="1">IF($E146="","",IF($G147="",AT146,IF(AND($N147=1,AT$9&gt;$B$9),"",IF(AND($N147=1,AT$9&lt;=$B$9),LOOKUP(AT$9,$A$12:$A$111,$B$12:$B$111),IF(AND($I147=-1,AU$9=$Q146),"",IF($I147=-1,AU146,IF(AND($I147=1,AS$9=$Q146),$K147,IF($I147=1,AT146,""))))))))</f>
        <v/>
      </c>
      <c r="AU147" t="str">
        <f ca="1">IF($E146="","",IF($G147="",AU146,IF(AND($N147=1,AU$9&gt;$B$9),"",IF(AND($N147=1,AU$9&lt;=$B$9),LOOKUP(AU$9,$A$12:$A$111,$B$12:$B$111),IF(AND($I147=-1,AV$9=$Q146),"",IF($I147=-1,AV146,IF(AND($I147=1,AT$9=$Q146),$K147,IF($I147=1,AU146,""))))))))</f>
        <v/>
      </c>
      <c r="AV147" t="str">
        <f ca="1">IF($E146="","",IF($G147="",AV146,IF(AND($N147=1,AV$9&gt;$B$9),"",IF(AND($N147=1,AV$9&lt;=$B$9),LOOKUP(AV$9,$A$12:$A$111,$B$12:$B$111),IF(AND($I147=-1,AW$9=$Q146),"",IF($I147=-1,AW146,IF(AND($I147=1,AU$9=$Q146),$K147,IF($I147=1,AV146,""))))))))</f>
        <v/>
      </c>
      <c r="AW147" t="str">
        <f ca="1">IF($E146="","",IF($G147="",AW146,IF(AND($N147=1,AW$9&gt;$B$9),"",IF(AND($N147=1,AW$9&lt;=$B$9),LOOKUP(AW$9,$A$12:$A$111,$B$12:$B$111),IF(AND($I147=-1,AX$9=$Q146),"",IF($I147=-1,AX146,IF(AND($I147=1,AV$9=$Q146),$K147,IF($I147=1,AW146,""))))))))</f>
        <v/>
      </c>
      <c r="AX147" t="str">
        <f ca="1">IF($E146="","",IF($G147="",AX146,IF(AND($N147=1,AX$9&gt;$B$9),"",IF(AND($N147=1,AX$9&lt;=$B$9),LOOKUP(AX$9,$A$12:$A$111,$B$12:$B$111),IF(AND($I147=-1,AY$9=$Q146),"",IF($I147=-1,AY146,IF(AND($I147=1,AW$9=$Q146),$K147,IF($I147=1,AX146,""))))))))</f>
        <v/>
      </c>
      <c r="AY147" t="str">
        <f ca="1">IF($E146="","",IF($G147="",AY146,IF(AND($N147=1,AY$9&gt;$B$9),"",IF(AND($N147=1,AY$9&lt;=$B$9),LOOKUP(AY$9,$A$12:$A$111,$B$12:$B$111),IF(AND($I147=-1,AZ$9=$Q146),"",IF($I147=-1,AZ146,IF(AND($I147=1,AX$9=$Q146),$K147,IF($I147=1,AY146,""))))))))</f>
        <v/>
      </c>
      <c r="AZ147" t="str">
        <f ca="1">IF($E146="","",IF($G147="",AZ146,IF(AND($N147=1,AZ$9&gt;$B$9),"",IF(AND($N147=1,AZ$9&lt;=$B$9),LOOKUP(AZ$9,$A$12:$A$111,$B$12:$B$111),IF(AND($I147=-1,BA$9=$Q146),"",IF($I147=-1,BA146,IF(AND($I147=1,AY$9=$Q146),$K147,IF($I147=1,AZ146,""))))))))</f>
        <v/>
      </c>
      <c r="BA147" t="str">
        <f ca="1">IF($E146="","",IF($G147="",BA146,IF(AND($N147=1,BA$9&gt;$B$9),"",IF(AND($N147=1,BA$9&lt;=$B$9),LOOKUP(BA$9,$A$12:$A$111,$B$12:$B$111),IF(AND($I147=-1,BB$9=$Q146),"",IF($I147=-1,BB146,IF(AND($I147=1,AZ$9=$Q146),$K147,IF($I147=1,BA146,""))))))))</f>
        <v/>
      </c>
      <c r="BB147" t="str">
        <f ca="1">IF($E146="","",IF($G147="",BB146,IF(AND($N147=1,BB$9&gt;$B$9),"",IF(AND($N147=1,BB$9&lt;=$B$9),LOOKUP(BB$9,$A$12:$A$111,$B$12:$B$111),IF(AND($I147=-1,BC$9=$Q146),"",IF($I147=-1,BC146,IF(AND($I147=1,BA$9=$Q146),$K147,IF($I147=1,BB146,""))))))))</f>
        <v/>
      </c>
      <c r="BC147" t="str">
        <f ca="1">IF($E146="","",IF($G147="",BC146,IF(AND($N147=1,BC$9&gt;$B$9),"",IF(AND($N147=1,BC$9&lt;=$B$9),LOOKUP(BC$9,$A$12:$A$111,$B$12:$B$111),IF(AND($I147=-1,BD$9=$Q146),"",IF($I147=-1,BD146,IF(AND($I147=1,BB$9=$Q146),$K147,IF($I147=1,BC146,""))))))))</f>
        <v/>
      </c>
      <c r="BD147" t="str">
        <f ca="1">IF($E146="","",IF($G147="",BD146,IF(AND($N147=1,BD$9&gt;$B$9),"",IF(AND($N147=1,BD$9&lt;=$B$9),LOOKUP(BD$9,$A$12:$A$111,$B$12:$B$111),IF(AND($I147=-1,BE$9=$Q146),"",IF($I147=-1,BE146,IF(AND($I147=1,BC$9=$Q146),$K147,IF($I147=1,BD146,""))))))))</f>
        <v/>
      </c>
      <c r="BE147" t="str">
        <f ca="1">IF($E146="","",IF($G147="",BE146,IF(AND($N147=1,BE$9&gt;$B$9),"",IF(AND($N147=1,BE$9&lt;=$B$9),LOOKUP(BE$9,$A$12:$A$111,$B$12:$B$111),IF(AND($I147=-1,BF$9=$Q146),"",IF($I147=-1,BF146,IF(AND($I147=1,BD$9=$Q146),$K147,IF($I147=1,BE146,""))))))))</f>
        <v/>
      </c>
      <c r="BF147" t="str">
        <f ca="1">IF($E146="","",IF($G147="",BF146,IF(AND($N147=1,BF$9&gt;$B$9),"",IF(AND($N147=1,BF$9&lt;=$B$9),LOOKUP(BF$9,$A$12:$A$111,$B$12:$B$111),IF(AND($I147=-1,BG$9=$Q146),"",IF($I147=-1,BG146,IF(AND($I147=1,BE$9=$Q146),$K147,IF($I147=1,BF146,""))))))))</f>
        <v/>
      </c>
      <c r="BG147" t="str">
        <f ca="1">IF($E146="","",IF($G147="",BG146,IF(AND($N147=1,BG$9&gt;$B$9),"",IF(AND($N147=1,BG$9&lt;=$B$9),LOOKUP(BG$9,$A$12:$A$111,$B$12:$B$111),IF(AND($I147=-1,BH$9=$Q146),"",IF($I147=-1,BH146,IF(AND($I147=1,BF$9=$Q146),$K147,IF($I147=1,BG146,""))))))))</f>
        <v/>
      </c>
      <c r="BH147" t="str">
        <f ca="1">IF($E146="","",IF($G147="",BH146,IF(AND($N147=1,BH$9&gt;$B$9),"",IF(AND($N147=1,BH$9&lt;=$B$9),LOOKUP(BH$9,$A$12:$A$111,$B$12:$B$111),IF(AND($I147=-1,BI$9=$Q146),"",IF($I147=-1,BI146,IF(AND($I147=1,BG$9=$Q146),$K147,IF($I147=1,BH146,""))))))))</f>
        <v/>
      </c>
      <c r="BI147" t="str">
        <f ca="1">IF($E146="","",IF($G147="",BI146,IF(AND($N147=1,BI$9&gt;$B$9),"",IF(AND($N147=1,BI$9&lt;=$B$9),LOOKUP(BI$9,$A$12:$A$111,$B$12:$B$111),IF(AND($I147=-1,BJ$9=$Q146),"",IF($I147=-1,BJ146,IF(AND($I147=1,BH$9=$Q146),$K147,IF($I147=1,BI146,""))))))))</f>
        <v/>
      </c>
      <c r="BJ147" t="str">
        <f ca="1">IF($E146="","",IF($G147="",BJ146,IF(AND($N147=1,BJ$9&gt;$B$9),"",IF(AND($N147=1,BJ$9&lt;=$B$9),LOOKUP(BJ$9,$A$12:$A$111,$B$12:$B$111),IF(AND($I147=-1,BK$9=$Q146),"",IF($I147=-1,BK146,IF(AND($I147=1,BI$9=$Q146),$K147,IF($I147=1,BJ146,""))))))))</f>
        <v/>
      </c>
      <c r="BK147" t="str">
        <f ca="1">IF($E146="","",IF($G147="",BK146,IF(AND($N147=1,BK$9&gt;$B$9),"",IF(AND($N147=1,BK$9&lt;=$B$9),LOOKUP(BK$9,$A$12:$A$111,$B$12:$B$111),IF(AND($I147=-1,BL$9=$Q146),"",IF($I147=-1,BL146,IF(AND($I147=1,BJ$9=$Q146),$K147,IF($I147=1,BK146,""))))))))</f>
        <v/>
      </c>
      <c r="BL147" t="str">
        <f ca="1">IF($E146="","",IF($G147="",BL146,IF(AND($N147=1,BL$9&gt;$B$9),"",IF(AND($N147=1,BL$9&lt;=$B$9),LOOKUP(BL$9,$A$12:$A$111,$B$12:$B$111),IF(AND($I147=-1,BM$9=$Q146),"",IF($I147=-1,BM146,IF(AND($I147=1,BK$9=$Q146),$K147,IF($I147=1,BL146,""))))))))</f>
        <v/>
      </c>
      <c r="BM147" t="str">
        <f ca="1">IF($E146="","",IF($G147="",BM146,IF(AND($N147=1,BM$9&gt;$B$9),"",IF(AND($N147=1,BM$9&lt;=$B$9),LOOKUP(BM$9,$A$12:$A$111,$B$12:$B$111),IF(AND($I147=-1,BN$9=$Q146),"",IF($I147=-1,BN146,IF(AND($I147=1,BL$9=$Q146),$K147,IF($I147=1,BM146,""))))))))</f>
        <v/>
      </c>
      <c r="BN147" t="str">
        <f ca="1">IF($E146="","",IF($G147="",BN146,IF(AND($N147=1,BN$9&gt;$B$9),"",IF(AND($N147=1,BN$9&lt;=$B$9),LOOKUP(BN$9,$A$12:$A$111,$B$12:$B$111),IF(AND($I147=-1,BO$9=$Q146),"",IF($I147=-1,BO146,IF(AND($I147=1,BM$9=$Q146),$K147,IF($I147=1,BN146,""))))))))</f>
        <v/>
      </c>
      <c r="BO147">
        <f ca="1">IF($E146="","",IF($G147="",BO146,IF(AND($N147=1,BO$9&gt;$B$9),"",IF(AND($N147=1,BO$9&lt;=$B$9),LOOKUP(BO$9,$A$12:$A$111,$B$12:$B$111),IF(AND($I147=-1,BP$9=$Q146),"",IF($I147=-1,BP146,IF(AND($I147=1,BN$9=$Q146),$K147,IF($I147=1,BO146,""))))))))</f>
        <v>0</v>
      </c>
    </row>
    <row r="148" spans="4:67" x14ac:dyDescent="0.25">
      <c r="D148" s="4">
        <v>138</v>
      </c>
      <c r="E148" s="1">
        <f t="shared" ca="1" si="12"/>
        <v>32</v>
      </c>
      <c r="G148" t="str">
        <f ca="1">IF(E147="","",IF($B$3=Refs!$B$17,RevLab!F148,IF(AND(B$3="Last",H147="Zero"),G147,IF(B$3="Last",H147,IF(B$3="2nd last","",IF(AND(B$3="Opposite",H147="Zero"),G147,IF(AND(B$3="Opposite",H147="Red"),"Black",IF(AND(B$3="Opposite",H147="Black"),"Red",IF(AND(B$3="Opposite",H147="Odd"),"Even",IF(AND(B$3="Opposite",H147="Even"),"Odd",IF(AND(B$3="Opposite",H147="High"),"Low",IF(AND(B$3="Opposite",H147="Low"),"High",IF(COUNTIF(Refs!$E$5:$I$6,B$3)=1,RevLab!B$3,"")))))))))))))</f>
        <v>Low</v>
      </c>
      <c r="H148" t="str">
        <f ca="1">IF(E148="","",IF(B$2="Red/Black",LOOKUP(E148,Refs!D:D,Refs!F:F),IF(B$2="High/Low",LOOKUP(E148,Refs!D:D,Refs!H:H),IF(B$2="Odd/Even",LOOKUP(E148,Refs!D:D,Refs!J:J),""))))</f>
        <v>High</v>
      </c>
      <c r="I148">
        <f t="shared" ca="1" si="13"/>
        <v>-1</v>
      </c>
      <c r="J148">
        <f ca="1">IF(E147="","",IF(G148="","",IF(AND(Q147&gt;1,O147+P147&gt;=$B$4),$B$4,IF(Q147=1,O147,O147+P147))))</f>
        <v>7</v>
      </c>
      <c r="K148">
        <f t="shared" ca="1" si="14"/>
        <v>-7</v>
      </c>
      <c r="L148">
        <f t="shared" ca="1" si="15"/>
        <v>-203</v>
      </c>
      <c r="M148">
        <f t="shared" ca="1" si="16"/>
        <v>14</v>
      </c>
      <c r="N148">
        <f ca="1">IF(E147="","",IF(OR(AND($A$6="Yes",$M148&gt;$M147),AND($A$8="Yes",$O147+$P147&gt;=$B$4),AND($Q147&lt;=2,$I148=-1)),1,0))</f>
        <v>0</v>
      </c>
      <c r="O148">
        <f ca="1">IF(E148="","",R148)</f>
        <v>3</v>
      </c>
      <c r="P148">
        <f ca="1">IF(E148="","",MAX(R148:DM148))</f>
        <v>3</v>
      </c>
      <c r="Q148" s="2">
        <f ca="1">IF(E148="","",COUNTIF(R148:DM148,"&gt;0"))</f>
        <v>1</v>
      </c>
      <c r="R148" s="4">
        <f ca="1">IF(E147="","",IF($G148="",R147,IF($N148=1,LOOKUP(R$9,$A$12:$A$111,$B$12:$B$111),IF(AND($I148=-1,S$9=$Q147),"",IF($I148=-1,S147,IF($I148=1,R147))))))</f>
        <v>3</v>
      </c>
      <c r="S148" t="str">
        <f ca="1">IF($E147="","",IF($G148="",S147,IF(AND($N148=1,S$9&gt;$B$9),"",IF(AND($N148=1,S$9&lt;=$B$9),LOOKUP(S$9,$A$12:$A$111,$B$12:$B$111),IF(AND($I148=-1,T$9=$Q147),"",IF($I148=-1,T147,IF(AND($I148=1,R$9=$Q147),$K148,IF($I148=1,S147,""))))))))</f>
        <v/>
      </c>
      <c r="T148" t="str">
        <f ca="1">IF($E147="","",IF($G148="",T147,IF(AND($N148=1,T$9&gt;$B$9),"",IF(AND($N148=1,T$9&lt;=$B$9),LOOKUP(T$9,$A$12:$A$111,$B$12:$B$111),IF(AND($I148=-1,U$9=$Q147),"",IF($I148=-1,U147,IF(AND($I148=1,S$9=$Q147),$K148,IF($I148=1,T147,""))))))))</f>
        <v/>
      </c>
      <c r="U148" t="str">
        <f ca="1">IF($E147="","",IF($G148="",U147,IF(AND($N148=1,U$9&gt;$B$9),"",IF(AND($N148=1,U$9&lt;=$B$9),LOOKUP(U$9,$A$12:$A$111,$B$12:$B$111),IF(AND($I148=-1,V$9=$Q147),"",IF($I148=-1,V147,IF(AND($I148=1,T$9=$Q147),$K148,IF($I148=1,U147,""))))))))</f>
        <v/>
      </c>
      <c r="V148" t="str">
        <f ca="1">IF($E147="","",IF($G148="",V147,IF(AND($N148=1,V$9&gt;$B$9),"",IF(AND($N148=1,V$9&lt;=$B$9),LOOKUP(V$9,$A$12:$A$111,$B$12:$B$111),IF(AND($I148=-1,W$9=$Q147),"",IF($I148=-1,W147,IF(AND($I148=1,U$9=$Q147),$K148,IF($I148=1,V147,""))))))))</f>
        <v/>
      </c>
      <c r="W148" t="str">
        <f ca="1">IF($E147="","",IF($G148="",W147,IF(AND($N148=1,W$9&gt;$B$9),"",IF(AND($N148=1,W$9&lt;=$B$9),LOOKUP(W$9,$A$12:$A$111,$B$12:$B$111),IF(AND($I148=-1,X$9=$Q147),"",IF($I148=-1,X147,IF(AND($I148=1,V$9=$Q147),$K148,IF($I148=1,W147,""))))))))</f>
        <v/>
      </c>
      <c r="X148" t="str">
        <f ca="1">IF($E147="","",IF($G148="",X147,IF(AND($N148=1,X$9&gt;$B$9),"",IF(AND($N148=1,X$9&lt;=$B$9),LOOKUP(X$9,$A$12:$A$111,$B$12:$B$111),IF(AND($I148=-1,Y$9=$Q147),"",IF($I148=-1,Y147,IF(AND($I148=1,W$9=$Q147),$K148,IF($I148=1,X147,""))))))))</f>
        <v/>
      </c>
      <c r="Y148" t="str">
        <f ca="1">IF($E147="","",IF($G148="",Y147,IF(AND($N148=1,Y$9&gt;$B$9),"",IF(AND($N148=1,Y$9&lt;=$B$9),LOOKUP(Y$9,$A$12:$A$111,$B$12:$B$111),IF(AND($I148=-1,Z$9=$Q147),"",IF($I148=-1,Z147,IF(AND($I148=1,X$9=$Q147),$K148,IF($I148=1,Y147,""))))))))</f>
        <v/>
      </c>
      <c r="Z148" t="str">
        <f ca="1">IF($E147="","",IF($G148="",Z147,IF(AND($N148=1,Z$9&gt;$B$9),"",IF(AND($N148=1,Z$9&lt;=$B$9),LOOKUP(Z$9,$A$12:$A$111,$B$12:$B$111),IF(AND($I148=-1,AA$9=$Q147),"",IF($I148=-1,AA147,IF(AND($I148=1,Y$9=$Q147),$K148,IF($I148=1,Z147,""))))))))</f>
        <v/>
      </c>
      <c r="AA148" t="str">
        <f ca="1">IF($E147="","",IF($G148="",AA147,IF(AND($N148=1,AA$9&gt;$B$9),"",IF(AND($N148=1,AA$9&lt;=$B$9),LOOKUP(AA$9,$A$12:$A$111,$B$12:$B$111),IF(AND($I148=-1,AB$9=$Q147),"",IF($I148=-1,AB147,IF(AND($I148=1,Z$9=$Q147),$K148,IF($I148=1,AA147,""))))))))</f>
        <v/>
      </c>
      <c r="AB148" t="str">
        <f ca="1">IF($E147="","",IF($G148="",AB147,IF(AND($N148=1,AB$9&gt;$B$9),"",IF(AND($N148=1,AB$9&lt;=$B$9),LOOKUP(AB$9,$A$12:$A$111,$B$12:$B$111),IF(AND($I148=-1,AC$9=$Q147),"",IF($I148=-1,AC147,IF(AND($I148=1,AA$9=$Q147),$K148,IF($I148=1,AB147,""))))))))</f>
        <v/>
      </c>
      <c r="AC148" t="str">
        <f ca="1">IF($E147="","",IF($G148="",AC147,IF(AND($N148=1,AC$9&gt;$B$9),"",IF(AND($N148=1,AC$9&lt;=$B$9),LOOKUP(AC$9,$A$12:$A$111,$B$12:$B$111),IF(AND($I148=-1,AD$9=$Q147),"",IF($I148=-1,AD147,IF(AND($I148=1,AB$9=$Q147),$K148,IF($I148=1,AC147,""))))))))</f>
        <v/>
      </c>
      <c r="AD148" t="str">
        <f ca="1">IF($E147="","",IF($G148="",AD147,IF(AND($N148=1,AD$9&gt;$B$9),"",IF(AND($N148=1,AD$9&lt;=$B$9),LOOKUP(AD$9,$A$12:$A$111,$B$12:$B$111),IF(AND($I148=-1,AE$9=$Q147),"",IF($I148=-1,AE147,IF(AND($I148=1,AC$9=$Q147),$K148,IF($I148=1,AD147,""))))))))</f>
        <v/>
      </c>
      <c r="AE148" t="str">
        <f ca="1">IF($E147="","",IF($G148="",AE147,IF(AND($N148=1,AE$9&gt;$B$9),"",IF(AND($N148=1,AE$9&lt;=$B$9),LOOKUP(AE$9,$A$12:$A$111,$B$12:$B$111),IF(AND($I148=-1,AF$9=$Q147),"",IF($I148=-1,AF147,IF(AND($I148=1,AD$9=$Q147),$K148,IF($I148=1,AE147,""))))))))</f>
        <v/>
      </c>
      <c r="AF148" t="str">
        <f ca="1">IF($E147="","",IF($G148="",AF147,IF(AND($N148=1,AF$9&gt;$B$9),"",IF(AND($N148=1,AF$9&lt;=$B$9),LOOKUP(AF$9,$A$12:$A$111,$B$12:$B$111),IF(AND($I148=-1,AG$9=$Q147),"",IF($I148=-1,AG147,IF(AND($I148=1,AE$9=$Q147),$K148,IF($I148=1,AF147,""))))))))</f>
        <v/>
      </c>
      <c r="AG148" t="str">
        <f ca="1">IF($E147="","",IF($G148="",AG147,IF(AND($N148=1,AG$9&gt;$B$9),"",IF(AND($N148=1,AG$9&lt;=$B$9),LOOKUP(AG$9,$A$12:$A$111,$B$12:$B$111),IF(AND($I148=-1,AH$9=$Q147),"",IF($I148=-1,AH147,IF(AND($I148=1,AF$9=$Q147),$K148,IF($I148=1,AG147,""))))))))</f>
        <v/>
      </c>
      <c r="AH148" t="str">
        <f ca="1">IF($E147="","",IF($G148="",AH147,IF(AND($N148=1,AH$9&gt;$B$9),"",IF(AND($N148=1,AH$9&lt;=$B$9),LOOKUP(AH$9,$A$12:$A$111,$B$12:$B$111),IF(AND($I148=-1,AI$9=$Q147),"",IF($I148=-1,AI147,IF(AND($I148=1,AG$9=$Q147),$K148,IF($I148=1,AH147,""))))))))</f>
        <v/>
      </c>
      <c r="AI148" t="str">
        <f ca="1">IF($E147="","",IF($G148="",AI147,IF(AND($N148=1,AI$9&gt;$B$9),"",IF(AND($N148=1,AI$9&lt;=$B$9),LOOKUP(AI$9,$A$12:$A$111,$B$12:$B$111),IF(AND($I148=-1,AJ$9=$Q147),"",IF($I148=-1,AJ147,IF(AND($I148=1,AH$9=$Q147),$K148,IF($I148=1,AI147,""))))))))</f>
        <v/>
      </c>
      <c r="AJ148" t="str">
        <f ca="1">IF($E147="","",IF($G148="",AJ147,IF(AND($N148=1,AJ$9&gt;$B$9),"",IF(AND($N148=1,AJ$9&lt;=$B$9),LOOKUP(AJ$9,$A$12:$A$111,$B$12:$B$111),IF(AND($I148=-1,AK$9=$Q147),"",IF($I148=-1,AK147,IF(AND($I148=1,AI$9=$Q147),$K148,IF($I148=1,AJ147,""))))))))</f>
        <v/>
      </c>
      <c r="AK148" t="str">
        <f ca="1">IF($E147="","",IF($G148="",AK147,IF(AND($N148=1,AK$9&gt;$B$9),"",IF(AND($N148=1,AK$9&lt;=$B$9),LOOKUP(AK$9,$A$12:$A$111,$B$12:$B$111),IF(AND($I148=-1,AL$9=$Q147),"",IF($I148=-1,AL147,IF(AND($I148=1,AJ$9=$Q147),$K148,IF($I148=1,AK147,""))))))))</f>
        <v/>
      </c>
      <c r="AL148" t="str">
        <f ca="1">IF($E147="","",IF($G148="",AL147,IF(AND($N148=1,AL$9&gt;$B$9),"",IF(AND($N148=1,AL$9&lt;=$B$9),LOOKUP(AL$9,$A$12:$A$111,$B$12:$B$111),IF(AND($I148=-1,AM$9=$Q147),"",IF($I148=-1,AM147,IF(AND($I148=1,AK$9=$Q147),$K148,IF($I148=1,AL147,""))))))))</f>
        <v/>
      </c>
      <c r="AM148" t="str">
        <f ca="1">IF($E147="","",IF($G148="",AM147,IF(AND($N148=1,AM$9&gt;$B$9),"",IF(AND($N148=1,AM$9&lt;=$B$9),LOOKUP(AM$9,$A$12:$A$111,$B$12:$B$111),IF(AND($I148=-1,AN$9=$Q147),"",IF($I148=-1,AN147,IF(AND($I148=1,AL$9=$Q147),$K148,IF($I148=1,AM147,""))))))))</f>
        <v/>
      </c>
      <c r="AN148" t="str">
        <f ca="1">IF($E147="","",IF($G148="",AN147,IF(AND($N148=1,AN$9&gt;$B$9),"",IF(AND($N148=1,AN$9&lt;=$B$9),LOOKUP(AN$9,$A$12:$A$111,$B$12:$B$111),IF(AND($I148=-1,AO$9=$Q147),"",IF($I148=-1,AO147,IF(AND($I148=1,AM$9=$Q147),$K148,IF($I148=1,AN147,""))))))))</f>
        <v/>
      </c>
      <c r="AO148" t="str">
        <f ca="1">IF($E147="","",IF($G148="",AO147,IF(AND($N148=1,AO$9&gt;$B$9),"",IF(AND($N148=1,AO$9&lt;=$B$9),LOOKUP(AO$9,$A$12:$A$111,$B$12:$B$111),IF(AND($I148=-1,AP$9=$Q147),"",IF($I148=-1,AP147,IF(AND($I148=1,AN$9=$Q147),$K148,IF($I148=1,AO147,""))))))))</f>
        <v/>
      </c>
      <c r="AP148" t="str">
        <f ca="1">IF($E147="","",IF($G148="",AP147,IF(AND($N148=1,AP$9&gt;$B$9),"",IF(AND($N148=1,AP$9&lt;=$B$9),LOOKUP(AP$9,$A$12:$A$111,$B$12:$B$111),IF(AND($I148=-1,AQ$9=$Q147),"",IF($I148=-1,AQ147,IF(AND($I148=1,AO$9=$Q147),$K148,IF($I148=1,AP147,""))))))))</f>
        <v/>
      </c>
      <c r="AQ148" t="str">
        <f ca="1">IF($E147="","",IF($G148="",AQ147,IF(AND($N148=1,AQ$9&gt;$B$9),"",IF(AND($N148=1,AQ$9&lt;=$B$9),LOOKUP(AQ$9,$A$12:$A$111,$B$12:$B$111),IF(AND($I148=-1,AR$9=$Q147),"",IF($I148=-1,AR147,IF(AND($I148=1,AP$9=$Q147),$K148,IF($I148=1,AQ147,""))))))))</f>
        <v/>
      </c>
      <c r="AR148" t="str">
        <f ca="1">IF($E147="","",IF($G148="",AR147,IF(AND($N148=1,AR$9&gt;$B$9),"",IF(AND($N148=1,AR$9&lt;=$B$9),LOOKUP(AR$9,$A$12:$A$111,$B$12:$B$111),IF(AND($I148=-1,AS$9=$Q147),"",IF($I148=-1,AS147,IF(AND($I148=1,AQ$9=$Q147),$K148,IF($I148=1,AR147,""))))))))</f>
        <v/>
      </c>
      <c r="AS148" t="str">
        <f ca="1">IF($E147="","",IF($G148="",AS147,IF(AND($N148=1,AS$9&gt;$B$9),"",IF(AND($N148=1,AS$9&lt;=$B$9),LOOKUP(AS$9,$A$12:$A$111,$B$12:$B$111),IF(AND($I148=-1,AT$9=$Q147),"",IF($I148=-1,AT147,IF(AND($I148=1,AR$9=$Q147),$K148,IF($I148=1,AS147,""))))))))</f>
        <v/>
      </c>
      <c r="AT148" t="str">
        <f ca="1">IF($E147="","",IF($G148="",AT147,IF(AND($N148=1,AT$9&gt;$B$9),"",IF(AND($N148=1,AT$9&lt;=$B$9),LOOKUP(AT$9,$A$12:$A$111,$B$12:$B$111),IF(AND($I148=-1,AU$9=$Q147),"",IF($I148=-1,AU147,IF(AND($I148=1,AS$9=$Q147),$K148,IF($I148=1,AT147,""))))))))</f>
        <v/>
      </c>
      <c r="AU148" t="str">
        <f ca="1">IF($E147="","",IF($G148="",AU147,IF(AND($N148=1,AU$9&gt;$B$9),"",IF(AND($N148=1,AU$9&lt;=$B$9),LOOKUP(AU$9,$A$12:$A$111,$B$12:$B$111),IF(AND($I148=-1,AV$9=$Q147),"",IF($I148=-1,AV147,IF(AND($I148=1,AT$9=$Q147),$K148,IF($I148=1,AU147,""))))))))</f>
        <v/>
      </c>
      <c r="AV148" t="str">
        <f ca="1">IF($E147="","",IF($G148="",AV147,IF(AND($N148=1,AV$9&gt;$B$9),"",IF(AND($N148=1,AV$9&lt;=$B$9),LOOKUP(AV$9,$A$12:$A$111,$B$12:$B$111),IF(AND($I148=-1,AW$9=$Q147),"",IF($I148=-1,AW147,IF(AND($I148=1,AU$9=$Q147),$K148,IF($I148=1,AV147,""))))))))</f>
        <v/>
      </c>
      <c r="AW148" t="str">
        <f ca="1">IF($E147="","",IF($G148="",AW147,IF(AND($N148=1,AW$9&gt;$B$9),"",IF(AND($N148=1,AW$9&lt;=$B$9),LOOKUP(AW$9,$A$12:$A$111,$B$12:$B$111),IF(AND($I148=-1,AX$9=$Q147),"",IF($I148=-1,AX147,IF(AND($I148=1,AV$9=$Q147),$K148,IF($I148=1,AW147,""))))))))</f>
        <v/>
      </c>
      <c r="AX148" t="str">
        <f ca="1">IF($E147="","",IF($G148="",AX147,IF(AND($N148=1,AX$9&gt;$B$9),"",IF(AND($N148=1,AX$9&lt;=$B$9),LOOKUP(AX$9,$A$12:$A$111,$B$12:$B$111),IF(AND($I148=-1,AY$9=$Q147),"",IF($I148=-1,AY147,IF(AND($I148=1,AW$9=$Q147),$K148,IF($I148=1,AX147,""))))))))</f>
        <v/>
      </c>
      <c r="AY148" t="str">
        <f ca="1">IF($E147="","",IF($G148="",AY147,IF(AND($N148=1,AY$9&gt;$B$9),"",IF(AND($N148=1,AY$9&lt;=$B$9),LOOKUP(AY$9,$A$12:$A$111,$B$12:$B$111),IF(AND($I148=-1,AZ$9=$Q147),"",IF($I148=-1,AZ147,IF(AND($I148=1,AX$9=$Q147),$K148,IF($I148=1,AY147,""))))))))</f>
        <v/>
      </c>
      <c r="AZ148" t="str">
        <f ca="1">IF($E147="","",IF($G148="",AZ147,IF(AND($N148=1,AZ$9&gt;$B$9),"",IF(AND($N148=1,AZ$9&lt;=$B$9),LOOKUP(AZ$9,$A$12:$A$111,$B$12:$B$111),IF(AND($I148=-1,BA$9=$Q147),"",IF($I148=-1,BA147,IF(AND($I148=1,AY$9=$Q147),$K148,IF($I148=1,AZ147,""))))))))</f>
        <v/>
      </c>
      <c r="BA148" t="str">
        <f ca="1">IF($E147="","",IF($G148="",BA147,IF(AND($N148=1,BA$9&gt;$B$9),"",IF(AND($N148=1,BA$9&lt;=$B$9),LOOKUP(BA$9,$A$12:$A$111,$B$12:$B$111),IF(AND($I148=-1,BB$9=$Q147),"",IF($I148=-1,BB147,IF(AND($I148=1,AZ$9=$Q147),$K148,IF($I148=1,BA147,""))))))))</f>
        <v/>
      </c>
      <c r="BB148" t="str">
        <f ca="1">IF($E147="","",IF($G148="",BB147,IF(AND($N148=1,BB$9&gt;$B$9),"",IF(AND($N148=1,BB$9&lt;=$B$9),LOOKUP(BB$9,$A$12:$A$111,$B$12:$B$111),IF(AND($I148=-1,BC$9=$Q147),"",IF($I148=-1,BC147,IF(AND($I148=1,BA$9=$Q147),$K148,IF($I148=1,BB147,""))))))))</f>
        <v/>
      </c>
      <c r="BC148" t="str">
        <f ca="1">IF($E147="","",IF($G148="",BC147,IF(AND($N148=1,BC$9&gt;$B$9),"",IF(AND($N148=1,BC$9&lt;=$B$9),LOOKUP(BC$9,$A$12:$A$111,$B$12:$B$111),IF(AND($I148=-1,BD$9=$Q147),"",IF($I148=-1,BD147,IF(AND($I148=1,BB$9=$Q147),$K148,IF($I148=1,BC147,""))))))))</f>
        <v/>
      </c>
      <c r="BD148" t="str">
        <f ca="1">IF($E147="","",IF($G148="",BD147,IF(AND($N148=1,BD$9&gt;$B$9),"",IF(AND($N148=1,BD$9&lt;=$B$9),LOOKUP(BD$9,$A$12:$A$111,$B$12:$B$111),IF(AND($I148=-1,BE$9=$Q147),"",IF($I148=-1,BE147,IF(AND($I148=1,BC$9=$Q147),$K148,IF($I148=1,BD147,""))))))))</f>
        <v/>
      </c>
      <c r="BE148" t="str">
        <f ca="1">IF($E147="","",IF($G148="",BE147,IF(AND($N148=1,BE$9&gt;$B$9),"",IF(AND($N148=1,BE$9&lt;=$B$9),LOOKUP(BE$9,$A$12:$A$111,$B$12:$B$111),IF(AND($I148=-1,BF$9=$Q147),"",IF($I148=-1,BF147,IF(AND($I148=1,BD$9=$Q147),$K148,IF($I148=1,BE147,""))))))))</f>
        <v/>
      </c>
      <c r="BF148" t="str">
        <f ca="1">IF($E147="","",IF($G148="",BF147,IF(AND($N148=1,BF$9&gt;$B$9),"",IF(AND($N148=1,BF$9&lt;=$B$9),LOOKUP(BF$9,$A$12:$A$111,$B$12:$B$111),IF(AND($I148=-1,BG$9=$Q147),"",IF($I148=-1,BG147,IF(AND($I148=1,BE$9=$Q147),$K148,IF($I148=1,BF147,""))))))))</f>
        <v/>
      </c>
      <c r="BG148" t="str">
        <f ca="1">IF($E147="","",IF($G148="",BG147,IF(AND($N148=1,BG$9&gt;$B$9),"",IF(AND($N148=1,BG$9&lt;=$B$9),LOOKUP(BG$9,$A$12:$A$111,$B$12:$B$111),IF(AND($I148=-1,BH$9=$Q147),"",IF($I148=-1,BH147,IF(AND($I148=1,BF$9=$Q147),$K148,IF($I148=1,BG147,""))))))))</f>
        <v/>
      </c>
      <c r="BH148" t="str">
        <f ca="1">IF($E147="","",IF($G148="",BH147,IF(AND($N148=1,BH$9&gt;$B$9),"",IF(AND($N148=1,BH$9&lt;=$B$9),LOOKUP(BH$9,$A$12:$A$111,$B$12:$B$111),IF(AND($I148=-1,BI$9=$Q147),"",IF($I148=-1,BI147,IF(AND($I148=1,BG$9=$Q147),$K148,IF($I148=1,BH147,""))))))))</f>
        <v/>
      </c>
      <c r="BI148" t="str">
        <f ca="1">IF($E147="","",IF($G148="",BI147,IF(AND($N148=1,BI$9&gt;$B$9),"",IF(AND($N148=1,BI$9&lt;=$B$9),LOOKUP(BI$9,$A$12:$A$111,$B$12:$B$111),IF(AND($I148=-1,BJ$9=$Q147),"",IF($I148=-1,BJ147,IF(AND($I148=1,BH$9=$Q147),$K148,IF($I148=1,BI147,""))))))))</f>
        <v/>
      </c>
      <c r="BJ148" t="str">
        <f ca="1">IF($E147="","",IF($G148="",BJ147,IF(AND($N148=1,BJ$9&gt;$B$9),"",IF(AND($N148=1,BJ$9&lt;=$B$9),LOOKUP(BJ$9,$A$12:$A$111,$B$12:$B$111),IF(AND($I148=-1,BK$9=$Q147),"",IF($I148=-1,BK147,IF(AND($I148=1,BI$9=$Q147),$K148,IF($I148=1,BJ147,""))))))))</f>
        <v/>
      </c>
      <c r="BK148" t="str">
        <f ca="1">IF($E147="","",IF($G148="",BK147,IF(AND($N148=1,BK$9&gt;$B$9),"",IF(AND($N148=1,BK$9&lt;=$B$9),LOOKUP(BK$9,$A$12:$A$111,$B$12:$B$111),IF(AND($I148=-1,BL$9=$Q147),"",IF($I148=-1,BL147,IF(AND($I148=1,BJ$9=$Q147),$K148,IF($I148=1,BK147,""))))))))</f>
        <v/>
      </c>
      <c r="BL148" t="str">
        <f ca="1">IF($E147="","",IF($G148="",BL147,IF(AND($N148=1,BL$9&gt;$B$9),"",IF(AND($N148=1,BL$9&lt;=$B$9),LOOKUP(BL$9,$A$12:$A$111,$B$12:$B$111),IF(AND($I148=-1,BM$9=$Q147),"",IF($I148=-1,BM147,IF(AND($I148=1,BK$9=$Q147),$K148,IF($I148=1,BL147,""))))))))</f>
        <v/>
      </c>
      <c r="BM148" t="str">
        <f ca="1">IF($E147="","",IF($G148="",BM147,IF(AND($N148=1,BM$9&gt;$B$9),"",IF(AND($N148=1,BM$9&lt;=$B$9),LOOKUP(BM$9,$A$12:$A$111,$B$12:$B$111),IF(AND($I148=-1,BN$9=$Q147),"",IF($I148=-1,BN147,IF(AND($I148=1,BL$9=$Q147),$K148,IF($I148=1,BM147,""))))))))</f>
        <v/>
      </c>
      <c r="BN148">
        <f ca="1">IF($E147="","",IF($G148="",BN147,IF(AND($N148=1,BN$9&gt;$B$9),"",IF(AND($N148=1,BN$9&lt;=$B$9),LOOKUP(BN$9,$A$12:$A$111,$B$12:$B$111),IF(AND($I148=-1,BO$9=$Q147),"",IF($I148=-1,BO147,IF(AND($I148=1,BM$9=$Q147),$K148,IF($I148=1,BN147,""))))))))</f>
        <v>0</v>
      </c>
      <c r="BO148">
        <f ca="1">IF($E147="","",IF($G148="",BO147,IF(AND($N148=1,BO$9&gt;$B$9),"",IF(AND($N148=1,BO$9&lt;=$B$9),LOOKUP(BO$9,$A$12:$A$111,$B$12:$B$111),IF(AND($I148=-1,BP$9=$Q147),"",IF($I148=-1,BP147,IF(AND($I148=1,BN$9=$Q147),$K148,IF($I148=1,BO147,""))))))))</f>
        <v>0</v>
      </c>
    </row>
    <row r="149" spans="4:67" x14ac:dyDescent="0.25">
      <c r="D149" s="4">
        <v>139</v>
      </c>
      <c r="E149" s="1">
        <f t="shared" ca="1" si="12"/>
        <v>14</v>
      </c>
      <c r="G149" t="str">
        <f ca="1">IF(E148="","",IF($B$3=Refs!$B$17,RevLab!F149,IF(AND(B$3="Last",H148="Zero"),G148,IF(B$3="Last",H148,IF(B$3="2nd last","",IF(AND(B$3="Opposite",H148="Zero"),G148,IF(AND(B$3="Opposite",H148="Red"),"Black",IF(AND(B$3="Opposite",H148="Black"),"Red",IF(AND(B$3="Opposite",H148="Odd"),"Even",IF(AND(B$3="Opposite",H148="Even"),"Odd",IF(AND(B$3="Opposite",H148="High"),"Low",IF(AND(B$3="Opposite",H148="Low"),"High",IF(COUNTIF(Refs!$E$5:$I$6,B$3)=1,RevLab!B$3,"")))))))))))))</f>
        <v>Low</v>
      </c>
      <c r="H149" t="str">
        <f ca="1">IF(E149="","",IF(B$2="Red/Black",LOOKUP(E149,Refs!D:D,Refs!F:F),IF(B$2="High/Low",LOOKUP(E149,Refs!D:D,Refs!H:H),IF(B$2="Odd/Even",LOOKUP(E149,Refs!D:D,Refs!J:J),""))))</f>
        <v>Low</v>
      </c>
      <c r="I149">
        <f t="shared" ca="1" si="13"/>
        <v>1</v>
      </c>
      <c r="J149">
        <f ca="1">IF(E148="","",IF(G149="","",IF(AND(Q148&gt;1,O148+P148&gt;=$B$4),$B$4,IF(Q148=1,O148,O148+P148))))</f>
        <v>3</v>
      </c>
      <c r="K149">
        <f t="shared" ca="1" si="14"/>
        <v>3</v>
      </c>
      <c r="L149">
        <f t="shared" ca="1" si="15"/>
        <v>-200</v>
      </c>
      <c r="M149">
        <f t="shared" ca="1" si="16"/>
        <v>14</v>
      </c>
      <c r="N149">
        <f ca="1">IF(E148="","",IF(OR(AND($A$6="Yes",$M149&gt;$M148),AND($A$8="Yes",$O148+$P148&gt;=$B$4),AND($Q148&lt;=2,$I149=-1)),1,0))</f>
        <v>0</v>
      </c>
      <c r="O149">
        <f ca="1">IF(E149="","",R149)</f>
        <v>3</v>
      </c>
      <c r="P149">
        <f ca="1">IF(E149="","",MAX(R149:DM149))</f>
        <v>3</v>
      </c>
      <c r="Q149" s="2">
        <f ca="1">IF(E149="","",COUNTIF(R149:DM149,"&gt;0"))</f>
        <v>2</v>
      </c>
      <c r="R149" s="4">
        <f ca="1">IF(E148="","",IF($G149="",R148,IF($N149=1,LOOKUP(R$9,$A$12:$A$111,$B$12:$B$111),IF(AND($I149=-1,S$9=$Q148),"",IF($I149=-1,S148,IF($I149=1,R148))))))</f>
        <v>3</v>
      </c>
      <c r="S149">
        <f ca="1">IF($E148="","",IF($G149="",S148,IF(AND($N149=1,S$9&gt;$B$9),"",IF(AND($N149=1,S$9&lt;=$B$9),LOOKUP(S$9,$A$12:$A$111,$B$12:$B$111),IF(AND($I149=-1,T$9=$Q148),"",IF($I149=-1,T148,IF(AND($I149=1,R$9=$Q148),$K149,IF($I149=1,S148,""))))))))</f>
        <v>3</v>
      </c>
      <c r="T149" t="str">
        <f ca="1">IF($E148="","",IF($G149="",T148,IF(AND($N149=1,T$9&gt;$B$9),"",IF(AND($N149=1,T$9&lt;=$B$9),LOOKUP(T$9,$A$12:$A$111,$B$12:$B$111),IF(AND($I149=-1,U$9=$Q148),"",IF($I149=-1,U148,IF(AND($I149=1,S$9=$Q148),$K149,IF($I149=1,T148,""))))))))</f>
        <v/>
      </c>
      <c r="U149" t="str">
        <f ca="1">IF($E148="","",IF($G149="",U148,IF(AND($N149=1,U$9&gt;$B$9),"",IF(AND($N149=1,U$9&lt;=$B$9),LOOKUP(U$9,$A$12:$A$111,$B$12:$B$111),IF(AND($I149=-1,V$9=$Q148),"",IF($I149=-1,V148,IF(AND($I149=1,T$9=$Q148),$K149,IF($I149=1,U148,""))))))))</f>
        <v/>
      </c>
      <c r="V149" t="str">
        <f ca="1">IF($E148="","",IF($G149="",V148,IF(AND($N149=1,V$9&gt;$B$9),"",IF(AND($N149=1,V$9&lt;=$B$9),LOOKUP(V$9,$A$12:$A$111,$B$12:$B$111),IF(AND($I149=-1,W$9=$Q148),"",IF($I149=-1,W148,IF(AND($I149=1,U$9=$Q148),$K149,IF($I149=1,V148,""))))))))</f>
        <v/>
      </c>
      <c r="W149" t="str">
        <f ca="1">IF($E148="","",IF($G149="",W148,IF(AND($N149=1,W$9&gt;$B$9),"",IF(AND($N149=1,W$9&lt;=$B$9),LOOKUP(W$9,$A$12:$A$111,$B$12:$B$111),IF(AND($I149=-1,X$9=$Q148),"",IF($I149=-1,X148,IF(AND($I149=1,V$9=$Q148),$K149,IF($I149=1,W148,""))))))))</f>
        <v/>
      </c>
      <c r="X149" t="str">
        <f ca="1">IF($E148="","",IF($G149="",X148,IF(AND($N149=1,X$9&gt;$B$9),"",IF(AND($N149=1,X$9&lt;=$B$9),LOOKUP(X$9,$A$12:$A$111,$B$12:$B$111),IF(AND($I149=-1,Y$9=$Q148),"",IF($I149=-1,Y148,IF(AND($I149=1,W$9=$Q148),$K149,IF($I149=1,X148,""))))))))</f>
        <v/>
      </c>
      <c r="Y149" t="str">
        <f ca="1">IF($E148="","",IF($G149="",Y148,IF(AND($N149=1,Y$9&gt;$B$9),"",IF(AND($N149=1,Y$9&lt;=$B$9),LOOKUP(Y$9,$A$12:$A$111,$B$12:$B$111),IF(AND($I149=-1,Z$9=$Q148),"",IF($I149=-1,Z148,IF(AND($I149=1,X$9=$Q148),$K149,IF($I149=1,Y148,""))))))))</f>
        <v/>
      </c>
      <c r="Z149" t="str">
        <f ca="1">IF($E148="","",IF($G149="",Z148,IF(AND($N149=1,Z$9&gt;$B$9),"",IF(AND($N149=1,Z$9&lt;=$B$9),LOOKUP(Z$9,$A$12:$A$111,$B$12:$B$111),IF(AND($I149=-1,AA$9=$Q148),"",IF($I149=-1,AA148,IF(AND($I149=1,Y$9=$Q148),$K149,IF($I149=1,Z148,""))))))))</f>
        <v/>
      </c>
      <c r="AA149" t="str">
        <f ca="1">IF($E148="","",IF($G149="",AA148,IF(AND($N149=1,AA$9&gt;$B$9),"",IF(AND($N149=1,AA$9&lt;=$B$9),LOOKUP(AA$9,$A$12:$A$111,$B$12:$B$111),IF(AND($I149=-1,AB$9=$Q148),"",IF($I149=-1,AB148,IF(AND($I149=1,Z$9=$Q148),$K149,IF($I149=1,AA148,""))))))))</f>
        <v/>
      </c>
      <c r="AB149" t="str">
        <f ca="1">IF($E148="","",IF($G149="",AB148,IF(AND($N149=1,AB$9&gt;$B$9),"",IF(AND($N149=1,AB$9&lt;=$B$9),LOOKUP(AB$9,$A$12:$A$111,$B$12:$B$111),IF(AND($I149=-1,AC$9=$Q148),"",IF($I149=-1,AC148,IF(AND($I149=1,AA$9=$Q148),$K149,IF($I149=1,AB148,""))))))))</f>
        <v/>
      </c>
      <c r="AC149" t="str">
        <f ca="1">IF($E148="","",IF($G149="",AC148,IF(AND($N149=1,AC$9&gt;$B$9),"",IF(AND($N149=1,AC$9&lt;=$B$9),LOOKUP(AC$9,$A$12:$A$111,$B$12:$B$111),IF(AND($I149=-1,AD$9=$Q148),"",IF($I149=-1,AD148,IF(AND($I149=1,AB$9=$Q148),$K149,IF($I149=1,AC148,""))))))))</f>
        <v/>
      </c>
      <c r="AD149" t="str">
        <f ca="1">IF($E148="","",IF($G149="",AD148,IF(AND($N149=1,AD$9&gt;$B$9),"",IF(AND($N149=1,AD$9&lt;=$B$9),LOOKUP(AD$9,$A$12:$A$111,$B$12:$B$111),IF(AND($I149=-1,AE$9=$Q148),"",IF($I149=-1,AE148,IF(AND($I149=1,AC$9=$Q148),$K149,IF($I149=1,AD148,""))))))))</f>
        <v/>
      </c>
      <c r="AE149" t="str">
        <f ca="1">IF($E148="","",IF($G149="",AE148,IF(AND($N149=1,AE$9&gt;$B$9),"",IF(AND($N149=1,AE$9&lt;=$B$9),LOOKUP(AE$9,$A$12:$A$111,$B$12:$B$111),IF(AND($I149=-1,AF$9=$Q148),"",IF($I149=-1,AF148,IF(AND($I149=1,AD$9=$Q148),$K149,IF($I149=1,AE148,""))))))))</f>
        <v/>
      </c>
      <c r="AF149" t="str">
        <f ca="1">IF($E148="","",IF($G149="",AF148,IF(AND($N149=1,AF$9&gt;$B$9),"",IF(AND($N149=1,AF$9&lt;=$B$9),LOOKUP(AF$9,$A$12:$A$111,$B$12:$B$111),IF(AND($I149=-1,AG$9=$Q148),"",IF($I149=-1,AG148,IF(AND($I149=1,AE$9=$Q148),$K149,IF($I149=1,AF148,""))))))))</f>
        <v/>
      </c>
      <c r="AG149" t="str">
        <f ca="1">IF($E148="","",IF($G149="",AG148,IF(AND($N149=1,AG$9&gt;$B$9),"",IF(AND($N149=1,AG$9&lt;=$B$9),LOOKUP(AG$9,$A$12:$A$111,$B$12:$B$111),IF(AND($I149=-1,AH$9=$Q148),"",IF($I149=-1,AH148,IF(AND($I149=1,AF$9=$Q148),$K149,IF($I149=1,AG148,""))))))))</f>
        <v/>
      </c>
      <c r="AH149" t="str">
        <f ca="1">IF($E148="","",IF($G149="",AH148,IF(AND($N149=1,AH$9&gt;$B$9),"",IF(AND($N149=1,AH$9&lt;=$B$9),LOOKUP(AH$9,$A$12:$A$111,$B$12:$B$111),IF(AND($I149=-1,AI$9=$Q148),"",IF($I149=-1,AI148,IF(AND($I149=1,AG$9=$Q148),$K149,IF($I149=1,AH148,""))))))))</f>
        <v/>
      </c>
      <c r="AI149" t="str">
        <f ca="1">IF($E148="","",IF($G149="",AI148,IF(AND($N149=1,AI$9&gt;$B$9),"",IF(AND($N149=1,AI$9&lt;=$B$9),LOOKUP(AI$9,$A$12:$A$111,$B$12:$B$111),IF(AND($I149=-1,AJ$9=$Q148),"",IF($I149=-1,AJ148,IF(AND($I149=1,AH$9=$Q148),$K149,IF($I149=1,AI148,""))))))))</f>
        <v/>
      </c>
      <c r="AJ149" t="str">
        <f ca="1">IF($E148="","",IF($G149="",AJ148,IF(AND($N149=1,AJ$9&gt;$B$9),"",IF(AND($N149=1,AJ$9&lt;=$B$9),LOOKUP(AJ$9,$A$12:$A$111,$B$12:$B$111),IF(AND($I149=-1,AK$9=$Q148),"",IF($I149=-1,AK148,IF(AND($I149=1,AI$9=$Q148),$K149,IF($I149=1,AJ148,""))))))))</f>
        <v/>
      </c>
      <c r="AK149" t="str">
        <f ca="1">IF($E148="","",IF($G149="",AK148,IF(AND($N149=1,AK$9&gt;$B$9),"",IF(AND($N149=1,AK$9&lt;=$B$9),LOOKUP(AK$9,$A$12:$A$111,$B$12:$B$111),IF(AND($I149=-1,AL$9=$Q148),"",IF($I149=-1,AL148,IF(AND($I149=1,AJ$9=$Q148),$K149,IF($I149=1,AK148,""))))))))</f>
        <v/>
      </c>
      <c r="AL149" t="str">
        <f ca="1">IF($E148="","",IF($G149="",AL148,IF(AND($N149=1,AL$9&gt;$B$9),"",IF(AND($N149=1,AL$9&lt;=$B$9),LOOKUP(AL$9,$A$12:$A$111,$B$12:$B$111),IF(AND($I149=-1,AM$9=$Q148),"",IF($I149=-1,AM148,IF(AND($I149=1,AK$9=$Q148),$K149,IF($I149=1,AL148,""))))))))</f>
        <v/>
      </c>
      <c r="AM149" t="str">
        <f ca="1">IF($E148="","",IF($G149="",AM148,IF(AND($N149=1,AM$9&gt;$B$9),"",IF(AND($N149=1,AM$9&lt;=$B$9),LOOKUP(AM$9,$A$12:$A$111,$B$12:$B$111),IF(AND($I149=-1,AN$9=$Q148),"",IF($I149=-1,AN148,IF(AND($I149=1,AL$9=$Q148),$K149,IF($I149=1,AM148,""))))))))</f>
        <v/>
      </c>
      <c r="AN149" t="str">
        <f ca="1">IF($E148="","",IF($G149="",AN148,IF(AND($N149=1,AN$9&gt;$B$9),"",IF(AND($N149=1,AN$9&lt;=$B$9),LOOKUP(AN$9,$A$12:$A$111,$B$12:$B$111),IF(AND($I149=-1,AO$9=$Q148),"",IF($I149=-1,AO148,IF(AND($I149=1,AM$9=$Q148),$K149,IF($I149=1,AN148,""))))))))</f>
        <v/>
      </c>
      <c r="AO149" t="str">
        <f ca="1">IF($E148="","",IF($G149="",AO148,IF(AND($N149=1,AO$9&gt;$B$9),"",IF(AND($N149=1,AO$9&lt;=$B$9),LOOKUP(AO$9,$A$12:$A$111,$B$12:$B$111),IF(AND($I149=-1,AP$9=$Q148),"",IF($I149=-1,AP148,IF(AND($I149=1,AN$9=$Q148),$K149,IF($I149=1,AO148,""))))))))</f>
        <v/>
      </c>
      <c r="AP149" t="str">
        <f ca="1">IF($E148="","",IF($G149="",AP148,IF(AND($N149=1,AP$9&gt;$B$9),"",IF(AND($N149=1,AP$9&lt;=$B$9),LOOKUP(AP$9,$A$12:$A$111,$B$12:$B$111),IF(AND($I149=-1,AQ$9=$Q148),"",IF($I149=-1,AQ148,IF(AND($I149=1,AO$9=$Q148),$K149,IF($I149=1,AP148,""))))))))</f>
        <v/>
      </c>
      <c r="AQ149" t="str">
        <f ca="1">IF($E148="","",IF($G149="",AQ148,IF(AND($N149=1,AQ$9&gt;$B$9),"",IF(AND($N149=1,AQ$9&lt;=$B$9),LOOKUP(AQ$9,$A$12:$A$111,$B$12:$B$111),IF(AND($I149=-1,AR$9=$Q148),"",IF($I149=-1,AR148,IF(AND($I149=1,AP$9=$Q148),$K149,IF($I149=1,AQ148,""))))))))</f>
        <v/>
      </c>
      <c r="AR149" t="str">
        <f ca="1">IF($E148="","",IF($G149="",AR148,IF(AND($N149=1,AR$9&gt;$B$9),"",IF(AND($N149=1,AR$9&lt;=$B$9),LOOKUP(AR$9,$A$12:$A$111,$B$12:$B$111),IF(AND($I149=-1,AS$9=$Q148),"",IF($I149=-1,AS148,IF(AND($I149=1,AQ$9=$Q148),$K149,IF($I149=1,AR148,""))))))))</f>
        <v/>
      </c>
      <c r="AS149" t="str">
        <f ca="1">IF($E148="","",IF($G149="",AS148,IF(AND($N149=1,AS$9&gt;$B$9),"",IF(AND($N149=1,AS$9&lt;=$B$9),LOOKUP(AS$9,$A$12:$A$111,$B$12:$B$111),IF(AND($I149=-1,AT$9=$Q148),"",IF($I149=-1,AT148,IF(AND($I149=1,AR$9=$Q148),$K149,IF($I149=1,AS148,""))))))))</f>
        <v/>
      </c>
      <c r="AT149" t="str">
        <f ca="1">IF($E148="","",IF($G149="",AT148,IF(AND($N149=1,AT$9&gt;$B$9),"",IF(AND($N149=1,AT$9&lt;=$B$9),LOOKUP(AT$9,$A$12:$A$111,$B$12:$B$111),IF(AND($I149=-1,AU$9=$Q148),"",IF($I149=-1,AU148,IF(AND($I149=1,AS$9=$Q148),$K149,IF($I149=1,AT148,""))))))))</f>
        <v/>
      </c>
      <c r="AU149" t="str">
        <f ca="1">IF($E148="","",IF($G149="",AU148,IF(AND($N149=1,AU$9&gt;$B$9),"",IF(AND($N149=1,AU$9&lt;=$B$9),LOOKUP(AU$9,$A$12:$A$111,$B$12:$B$111),IF(AND($I149=-1,AV$9=$Q148),"",IF($I149=-1,AV148,IF(AND($I149=1,AT$9=$Q148),$K149,IF($I149=1,AU148,""))))))))</f>
        <v/>
      </c>
      <c r="AV149" t="str">
        <f ca="1">IF($E148="","",IF($G149="",AV148,IF(AND($N149=1,AV$9&gt;$B$9),"",IF(AND($N149=1,AV$9&lt;=$B$9),LOOKUP(AV$9,$A$12:$A$111,$B$12:$B$111),IF(AND($I149=-1,AW$9=$Q148),"",IF($I149=-1,AW148,IF(AND($I149=1,AU$9=$Q148),$K149,IF($I149=1,AV148,""))))))))</f>
        <v/>
      </c>
      <c r="AW149" t="str">
        <f ca="1">IF($E148="","",IF($G149="",AW148,IF(AND($N149=1,AW$9&gt;$B$9),"",IF(AND($N149=1,AW$9&lt;=$B$9),LOOKUP(AW$9,$A$12:$A$111,$B$12:$B$111),IF(AND($I149=-1,AX$9=$Q148),"",IF($I149=-1,AX148,IF(AND($I149=1,AV$9=$Q148),$K149,IF($I149=1,AW148,""))))))))</f>
        <v/>
      </c>
      <c r="AX149" t="str">
        <f ca="1">IF($E148="","",IF($G149="",AX148,IF(AND($N149=1,AX$9&gt;$B$9),"",IF(AND($N149=1,AX$9&lt;=$B$9),LOOKUP(AX$9,$A$12:$A$111,$B$12:$B$111),IF(AND($I149=-1,AY$9=$Q148),"",IF($I149=-1,AY148,IF(AND($I149=1,AW$9=$Q148),$K149,IF($I149=1,AX148,""))))))))</f>
        <v/>
      </c>
      <c r="AY149" t="str">
        <f ca="1">IF($E148="","",IF($G149="",AY148,IF(AND($N149=1,AY$9&gt;$B$9),"",IF(AND($N149=1,AY$9&lt;=$B$9),LOOKUP(AY$9,$A$12:$A$111,$B$12:$B$111),IF(AND($I149=-1,AZ$9=$Q148),"",IF($I149=-1,AZ148,IF(AND($I149=1,AX$9=$Q148),$K149,IF($I149=1,AY148,""))))))))</f>
        <v/>
      </c>
      <c r="AZ149" t="str">
        <f ca="1">IF($E148="","",IF($G149="",AZ148,IF(AND($N149=1,AZ$9&gt;$B$9),"",IF(AND($N149=1,AZ$9&lt;=$B$9),LOOKUP(AZ$9,$A$12:$A$111,$B$12:$B$111),IF(AND($I149=-1,BA$9=$Q148),"",IF($I149=-1,BA148,IF(AND($I149=1,AY$9=$Q148),$K149,IF($I149=1,AZ148,""))))))))</f>
        <v/>
      </c>
      <c r="BA149" t="str">
        <f ca="1">IF($E148="","",IF($G149="",BA148,IF(AND($N149=1,BA$9&gt;$B$9),"",IF(AND($N149=1,BA$9&lt;=$B$9),LOOKUP(BA$9,$A$12:$A$111,$B$12:$B$111),IF(AND($I149=-1,BB$9=$Q148),"",IF($I149=-1,BB148,IF(AND($I149=1,AZ$9=$Q148),$K149,IF($I149=1,BA148,""))))))))</f>
        <v/>
      </c>
      <c r="BB149" t="str">
        <f ca="1">IF($E148="","",IF($G149="",BB148,IF(AND($N149=1,BB$9&gt;$B$9),"",IF(AND($N149=1,BB$9&lt;=$B$9),LOOKUP(BB$9,$A$12:$A$111,$B$12:$B$111),IF(AND($I149=-1,BC$9=$Q148),"",IF($I149=-1,BC148,IF(AND($I149=1,BA$9=$Q148),$K149,IF($I149=1,BB148,""))))))))</f>
        <v/>
      </c>
      <c r="BC149" t="str">
        <f ca="1">IF($E148="","",IF($G149="",BC148,IF(AND($N149=1,BC$9&gt;$B$9),"",IF(AND($N149=1,BC$9&lt;=$B$9),LOOKUP(BC$9,$A$12:$A$111,$B$12:$B$111),IF(AND($I149=-1,BD$9=$Q148),"",IF($I149=-1,BD148,IF(AND($I149=1,BB$9=$Q148),$K149,IF($I149=1,BC148,""))))))))</f>
        <v/>
      </c>
      <c r="BD149" t="str">
        <f ca="1">IF($E148="","",IF($G149="",BD148,IF(AND($N149=1,BD$9&gt;$B$9),"",IF(AND($N149=1,BD$9&lt;=$B$9),LOOKUP(BD$9,$A$12:$A$111,$B$12:$B$111),IF(AND($I149=-1,BE$9=$Q148),"",IF($I149=-1,BE148,IF(AND($I149=1,BC$9=$Q148),$K149,IF($I149=1,BD148,""))))))))</f>
        <v/>
      </c>
      <c r="BE149" t="str">
        <f ca="1">IF($E148="","",IF($G149="",BE148,IF(AND($N149=1,BE$9&gt;$B$9),"",IF(AND($N149=1,BE$9&lt;=$B$9),LOOKUP(BE$9,$A$12:$A$111,$B$12:$B$111),IF(AND($I149=-1,BF$9=$Q148),"",IF($I149=-1,BF148,IF(AND($I149=1,BD$9=$Q148),$K149,IF($I149=1,BE148,""))))))))</f>
        <v/>
      </c>
      <c r="BF149" t="str">
        <f ca="1">IF($E148="","",IF($G149="",BF148,IF(AND($N149=1,BF$9&gt;$B$9),"",IF(AND($N149=1,BF$9&lt;=$B$9),LOOKUP(BF$9,$A$12:$A$111,$B$12:$B$111),IF(AND($I149=-1,BG$9=$Q148),"",IF($I149=-1,BG148,IF(AND($I149=1,BE$9=$Q148),$K149,IF($I149=1,BF148,""))))))))</f>
        <v/>
      </c>
      <c r="BG149" t="str">
        <f ca="1">IF($E148="","",IF($G149="",BG148,IF(AND($N149=1,BG$9&gt;$B$9),"",IF(AND($N149=1,BG$9&lt;=$B$9),LOOKUP(BG$9,$A$12:$A$111,$B$12:$B$111),IF(AND($I149=-1,BH$9=$Q148),"",IF($I149=-1,BH148,IF(AND($I149=1,BF$9=$Q148),$K149,IF($I149=1,BG148,""))))))))</f>
        <v/>
      </c>
      <c r="BH149" t="str">
        <f ca="1">IF($E148="","",IF($G149="",BH148,IF(AND($N149=1,BH$9&gt;$B$9),"",IF(AND($N149=1,BH$9&lt;=$B$9),LOOKUP(BH$9,$A$12:$A$111,$B$12:$B$111),IF(AND($I149=-1,BI$9=$Q148),"",IF($I149=-1,BI148,IF(AND($I149=1,BG$9=$Q148),$K149,IF($I149=1,BH148,""))))))))</f>
        <v/>
      </c>
      <c r="BI149" t="str">
        <f ca="1">IF($E148="","",IF($G149="",BI148,IF(AND($N149=1,BI$9&gt;$B$9),"",IF(AND($N149=1,BI$9&lt;=$B$9),LOOKUP(BI$9,$A$12:$A$111,$B$12:$B$111),IF(AND($I149=-1,BJ$9=$Q148),"",IF($I149=-1,BJ148,IF(AND($I149=1,BH$9=$Q148),$K149,IF($I149=1,BI148,""))))))))</f>
        <v/>
      </c>
      <c r="BJ149" t="str">
        <f ca="1">IF($E148="","",IF($G149="",BJ148,IF(AND($N149=1,BJ$9&gt;$B$9),"",IF(AND($N149=1,BJ$9&lt;=$B$9),LOOKUP(BJ$9,$A$12:$A$111,$B$12:$B$111),IF(AND($I149=-1,BK$9=$Q148),"",IF($I149=-1,BK148,IF(AND($I149=1,BI$9=$Q148),$K149,IF($I149=1,BJ148,""))))))))</f>
        <v/>
      </c>
      <c r="BK149" t="str">
        <f ca="1">IF($E148="","",IF($G149="",BK148,IF(AND($N149=1,BK$9&gt;$B$9),"",IF(AND($N149=1,BK$9&lt;=$B$9),LOOKUP(BK$9,$A$12:$A$111,$B$12:$B$111),IF(AND($I149=-1,BL$9=$Q148),"",IF($I149=-1,BL148,IF(AND($I149=1,BJ$9=$Q148),$K149,IF($I149=1,BK148,""))))))))</f>
        <v/>
      </c>
      <c r="BL149" t="str">
        <f ca="1">IF($E148="","",IF($G149="",BL148,IF(AND($N149=1,BL$9&gt;$B$9),"",IF(AND($N149=1,BL$9&lt;=$B$9),LOOKUP(BL$9,$A$12:$A$111,$B$12:$B$111),IF(AND($I149=-1,BM$9=$Q148),"",IF($I149=-1,BM148,IF(AND($I149=1,BK$9=$Q148),$K149,IF($I149=1,BL148,""))))))))</f>
        <v/>
      </c>
      <c r="BM149" t="str">
        <f ca="1">IF($E148="","",IF($G149="",BM148,IF(AND($N149=1,BM$9&gt;$B$9),"",IF(AND($N149=1,BM$9&lt;=$B$9),LOOKUP(BM$9,$A$12:$A$111,$B$12:$B$111),IF(AND($I149=-1,BN$9=$Q148),"",IF($I149=-1,BN148,IF(AND($I149=1,BL$9=$Q148),$K149,IF($I149=1,BM148,""))))))))</f>
        <v/>
      </c>
      <c r="BN149">
        <f ca="1">IF($E148="","",IF($G149="",BN148,IF(AND($N149=1,BN$9&gt;$B$9),"",IF(AND($N149=1,BN$9&lt;=$B$9),LOOKUP(BN$9,$A$12:$A$111,$B$12:$B$111),IF(AND($I149=-1,BO$9=$Q148),"",IF($I149=-1,BO148,IF(AND($I149=1,BM$9=$Q148),$K149,IF($I149=1,BN148,""))))))))</f>
        <v>0</v>
      </c>
      <c r="BO149">
        <f ca="1">IF($E148="","",IF($G149="",BO148,IF(AND($N149=1,BO$9&gt;$B$9),"",IF(AND($N149=1,BO$9&lt;=$B$9),LOOKUP(BO$9,$A$12:$A$111,$B$12:$B$111),IF(AND($I149=-1,BP$9=$Q148),"",IF($I149=-1,BP148,IF(AND($I149=1,BN$9=$Q148),$K149,IF($I149=1,BO148,""))))))))</f>
        <v>0</v>
      </c>
    </row>
    <row r="150" spans="4:67" x14ac:dyDescent="0.25">
      <c r="D150" s="4">
        <v>140</v>
      </c>
      <c r="E150" s="1">
        <f t="shared" ca="1" si="12"/>
        <v>7</v>
      </c>
      <c r="G150" t="str">
        <f ca="1">IF(E149="","",IF($B$3=Refs!$B$17,RevLab!F150,IF(AND(B$3="Last",H149="Zero"),G149,IF(B$3="Last",H149,IF(B$3="2nd last","",IF(AND(B$3="Opposite",H149="Zero"),G149,IF(AND(B$3="Opposite",H149="Red"),"Black",IF(AND(B$3="Opposite",H149="Black"),"Red",IF(AND(B$3="Opposite",H149="Odd"),"Even",IF(AND(B$3="Opposite",H149="Even"),"Odd",IF(AND(B$3="Opposite",H149="High"),"Low",IF(AND(B$3="Opposite",H149="Low"),"High",IF(COUNTIF(Refs!$E$5:$I$6,B$3)=1,RevLab!B$3,"")))))))))))))</f>
        <v>Low</v>
      </c>
      <c r="H150" t="str">
        <f ca="1">IF(E150="","",IF(B$2="Red/Black",LOOKUP(E150,Refs!D:D,Refs!F:F),IF(B$2="High/Low",LOOKUP(E150,Refs!D:D,Refs!H:H),IF(B$2="Odd/Even",LOOKUP(E150,Refs!D:D,Refs!J:J),""))))</f>
        <v>Low</v>
      </c>
      <c r="I150">
        <f t="shared" ca="1" si="13"/>
        <v>1</v>
      </c>
      <c r="J150">
        <f ca="1">IF(E149="","",IF(G150="","",IF(AND(Q149&gt;1,O149+P149&gt;=$B$4),$B$4,IF(Q149=1,O149,O149+P149))))</f>
        <v>6</v>
      </c>
      <c r="K150">
        <f t="shared" ca="1" si="14"/>
        <v>6</v>
      </c>
      <c r="L150">
        <f t="shared" ca="1" si="15"/>
        <v>-194</v>
      </c>
      <c r="M150">
        <f t="shared" ca="1" si="16"/>
        <v>14</v>
      </c>
      <c r="N150">
        <f ca="1">IF(E149="","",IF(OR(AND($A$6="Yes",$M150&gt;$M149),AND($A$8="Yes",$O149+$P149&gt;=$B$4),AND($Q149&lt;=2,$I150=-1)),1,0))</f>
        <v>0</v>
      </c>
      <c r="O150">
        <f ca="1">IF(E150="","",R150)</f>
        <v>3</v>
      </c>
      <c r="P150">
        <f ca="1">IF(E150="","",MAX(R150:DM150))</f>
        <v>6</v>
      </c>
      <c r="Q150" s="2">
        <f ca="1">IF(E150="","",COUNTIF(R150:DM150,"&gt;0"))</f>
        <v>3</v>
      </c>
      <c r="R150" s="4">
        <f ca="1">IF(E149="","",IF($G150="",R149,IF($N150=1,LOOKUP(R$9,$A$12:$A$111,$B$12:$B$111),IF(AND($I150=-1,S$9=$Q149),"",IF($I150=-1,S149,IF($I150=1,R149))))))</f>
        <v>3</v>
      </c>
      <c r="S150">
        <f ca="1">IF($E149="","",IF($G150="",S149,IF(AND($N150=1,S$9&gt;$B$9),"",IF(AND($N150=1,S$9&lt;=$B$9),LOOKUP(S$9,$A$12:$A$111,$B$12:$B$111),IF(AND($I150=-1,T$9=$Q149),"",IF($I150=-1,T149,IF(AND($I150=1,R$9=$Q149),$K150,IF($I150=1,S149,""))))))))</f>
        <v>3</v>
      </c>
      <c r="T150">
        <f ca="1">IF($E149="","",IF($G150="",T149,IF(AND($N150=1,T$9&gt;$B$9),"",IF(AND($N150=1,T$9&lt;=$B$9),LOOKUP(T$9,$A$12:$A$111,$B$12:$B$111),IF(AND($I150=-1,U$9=$Q149),"",IF($I150=-1,U149,IF(AND($I150=1,S$9=$Q149),$K150,IF($I150=1,T149,""))))))))</f>
        <v>6</v>
      </c>
      <c r="U150" t="str">
        <f ca="1">IF($E149="","",IF($G150="",U149,IF(AND($N150=1,U$9&gt;$B$9),"",IF(AND($N150=1,U$9&lt;=$B$9),LOOKUP(U$9,$A$12:$A$111,$B$12:$B$111),IF(AND($I150=-1,V$9=$Q149),"",IF($I150=-1,V149,IF(AND($I150=1,T$9=$Q149),$K150,IF($I150=1,U149,""))))))))</f>
        <v/>
      </c>
      <c r="V150" t="str">
        <f ca="1">IF($E149="","",IF($G150="",V149,IF(AND($N150=1,V$9&gt;$B$9),"",IF(AND($N150=1,V$9&lt;=$B$9),LOOKUP(V$9,$A$12:$A$111,$B$12:$B$111),IF(AND($I150=-1,W$9=$Q149),"",IF($I150=-1,W149,IF(AND($I150=1,U$9=$Q149),$K150,IF($I150=1,V149,""))))))))</f>
        <v/>
      </c>
      <c r="W150" t="str">
        <f ca="1">IF($E149="","",IF($G150="",W149,IF(AND($N150=1,W$9&gt;$B$9),"",IF(AND($N150=1,W$9&lt;=$B$9),LOOKUP(W$9,$A$12:$A$111,$B$12:$B$111),IF(AND($I150=-1,X$9=$Q149),"",IF($I150=-1,X149,IF(AND($I150=1,V$9=$Q149),$K150,IF($I150=1,W149,""))))))))</f>
        <v/>
      </c>
      <c r="X150" t="str">
        <f ca="1">IF($E149="","",IF($G150="",X149,IF(AND($N150=1,X$9&gt;$B$9),"",IF(AND($N150=1,X$9&lt;=$B$9),LOOKUP(X$9,$A$12:$A$111,$B$12:$B$111),IF(AND($I150=-1,Y$9=$Q149),"",IF($I150=-1,Y149,IF(AND($I150=1,W$9=$Q149),$K150,IF($I150=1,X149,""))))))))</f>
        <v/>
      </c>
      <c r="Y150" t="str">
        <f ca="1">IF($E149="","",IF($G150="",Y149,IF(AND($N150=1,Y$9&gt;$B$9),"",IF(AND($N150=1,Y$9&lt;=$B$9),LOOKUP(Y$9,$A$12:$A$111,$B$12:$B$111),IF(AND($I150=-1,Z$9=$Q149),"",IF($I150=-1,Z149,IF(AND($I150=1,X$9=$Q149),$K150,IF($I150=1,Y149,""))))))))</f>
        <v/>
      </c>
      <c r="Z150" t="str">
        <f ca="1">IF($E149="","",IF($G150="",Z149,IF(AND($N150=1,Z$9&gt;$B$9),"",IF(AND($N150=1,Z$9&lt;=$B$9),LOOKUP(Z$9,$A$12:$A$111,$B$12:$B$111),IF(AND($I150=-1,AA$9=$Q149),"",IF($I150=-1,AA149,IF(AND($I150=1,Y$9=$Q149),$K150,IF($I150=1,Z149,""))))))))</f>
        <v/>
      </c>
      <c r="AA150" t="str">
        <f ca="1">IF($E149="","",IF($G150="",AA149,IF(AND($N150=1,AA$9&gt;$B$9),"",IF(AND($N150=1,AA$9&lt;=$B$9),LOOKUP(AA$9,$A$12:$A$111,$B$12:$B$111),IF(AND($I150=-1,AB$9=$Q149),"",IF($I150=-1,AB149,IF(AND($I150=1,Z$9=$Q149),$K150,IF($I150=1,AA149,""))))))))</f>
        <v/>
      </c>
      <c r="AB150" t="str">
        <f ca="1">IF($E149="","",IF($G150="",AB149,IF(AND($N150=1,AB$9&gt;$B$9),"",IF(AND($N150=1,AB$9&lt;=$B$9),LOOKUP(AB$9,$A$12:$A$111,$B$12:$B$111),IF(AND($I150=-1,AC$9=$Q149),"",IF($I150=-1,AC149,IF(AND($I150=1,AA$9=$Q149),$K150,IF($I150=1,AB149,""))))))))</f>
        <v/>
      </c>
      <c r="AC150" t="str">
        <f ca="1">IF($E149="","",IF($G150="",AC149,IF(AND($N150=1,AC$9&gt;$B$9),"",IF(AND($N150=1,AC$9&lt;=$B$9),LOOKUP(AC$9,$A$12:$A$111,$B$12:$B$111),IF(AND($I150=-1,AD$9=$Q149),"",IF($I150=-1,AD149,IF(AND($I150=1,AB$9=$Q149),$K150,IF($I150=1,AC149,""))))))))</f>
        <v/>
      </c>
      <c r="AD150" t="str">
        <f ca="1">IF($E149="","",IF($G150="",AD149,IF(AND($N150=1,AD$9&gt;$B$9),"",IF(AND($N150=1,AD$9&lt;=$B$9),LOOKUP(AD$9,$A$12:$A$111,$B$12:$B$111),IF(AND($I150=-1,AE$9=$Q149),"",IF($I150=-1,AE149,IF(AND($I150=1,AC$9=$Q149),$K150,IF($I150=1,AD149,""))))))))</f>
        <v/>
      </c>
      <c r="AE150" t="str">
        <f ca="1">IF($E149="","",IF($G150="",AE149,IF(AND($N150=1,AE$9&gt;$B$9),"",IF(AND($N150=1,AE$9&lt;=$B$9),LOOKUP(AE$9,$A$12:$A$111,$B$12:$B$111),IF(AND($I150=-1,AF$9=$Q149),"",IF($I150=-1,AF149,IF(AND($I150=1,AD$9=$Q149),$K150,IF($I150=1,AE149,""))))))))</f>
        <v/>
      </c>
      <c r="AF150" t="str">
        <f ca="1">IF($E149="","",IF($G150="",AF149,IF(AND($N150=1,AF$9&gt;$B$9),"",IF(AND($N150=1,AF$9&lt;=$B$9),LOOKUP(AF$9,$A$12:$A$111,$B$12:$B$111),IF(AND($I150=-1,AG$9=$Q149),"",IF($I150=-1,AG149,IF(AND($I150=1,AE$9=$Q149),$K150,IF($I150=1,AF149,""))))))))</f>
        <v/>
      </c>
      <c r="AG150" t="str">
        <f ca="1">IF($E149="","",IF($G150="",AG149,IF(AND($N150=1,AG$9&gt;$B$9),"",IF(AND($N150=1,AG$9&lt;=$B$9),LOOKUP(AG$9,$A$12:$A$111,$B$12:$B$111),IF(AND($I150=-1,AH$9=$Q149),"",IF($I150=-1,AH149,IF(AND($I150=1,AF$9=$Q149),$K150,IF($I150=1,AG149,""))))))))</f>
        <v/>
      </c>
      <c r="AH150" t="str">
        <f ca="1">IF($E149="","",IF($G150="",AH149,IF(AND($N150=1,AH$9&gt;$B$9),"",IF(AND($N150=1,AH$9&lt;=$B$9),LOOKUP(AH$9,$A$12:$A$111,$B$12:$B$111),IF(AND($I150=-1,AI$9=$Q149),"",IF($I150=-1,AI149,IF(AND($I150=1,AG$9=$Q149),$K150,IF($I150=1,AH149,""))))))))</f>
        <v/>
      </c>
      <c r="AI150" t="str">
        <f ca="1">IF($E149="","",IF($G150="",AI149,IF(AND($N150=1,AI$9&gt;$B$9),"",IF(AND($N150=1,AI$9&lt;=$B$9),LOOKUP(AI$9,$A$12:$A$111,$B$12:$B$111),IF(AND($I150=-1,AJ$9=$Q149),"",IF($I150=-1,AJ149,IF(AND($I150=1,AH$9=$Q149),$K150,IF($I150=1,AI149,""))))))))</f>
        <v/>
      </c>
      <c r="AJ150" t="str">
        <f ca="1">IF($E149="","",IF($G150="",AJ149,IF(AND($N150=1,AJ$9&gt;$B$9),"",IF(AND($N150=1,AJ$9&lt;=$B$9),LOOKUP(AJ$9,$A$12:$A$111,$B$12:$B$111),IF(AND($I150=-1,AK$9=$Q149),"",IF($I150=-1,AK149,IF(AND($I150=1,AI$9=$Q149),$K150,IF($I150=1,AJ149,""))))))))</f>
        <v/>
      </c>
      <c r="AK150" t="str">
        <f ca="1">IF($E149="","",IF($G150="",AK149,IF(AND($N150=1,AK$9&gt;$B$9),"",IF(AND($N150=1,AK$9&lt;=$B$9),LOOKUP(AK$9,$A$12:$A$111,$B$12:$B$111),IF(AND($I150=-1,AL$9=$Q149),"",IF($I150=-1,AL149,IF(AND($I150=1,AJ$9=$Q149),$K150,IF($I150=1,AK149,""))))))))</f>
        <v/>
      </c>
      <c r="AL150" t="str">
        <f ca="1">IF($E149="","",IF($G150="",AL149,IF(AND($N150=1,AL$9&gt;$B$9),"",IF(AND($N150=1,AL$9&lt;=$B$9),LOOKUP(AL$9,$A$12:$A$111,$B$12:$B$111),IF(AND($I150=-1,AM$9=$Q149),"",IF($I150=-1,AM149,IF(AND($I150=1,AK$9=$Q149),$K150,IF($I150=1,AL149,""))))))))</f>
        <v/>
      </c>
      <c r="AM150" t="str">
        <f ca="1">IF($E149="","",IF($G150="",AM149,IF(AND($N150=1,AM$9&gt;$B$9),"",IF(AND($N150=1,AM$9&lt;=$B$9),LOOKUP(AM$9,$A$12:$A$111,$B$12:$B$111),IF(AND($I150=-1,AN$9=$Q149),"",IF($I150=-1,AN149,IF(AND($I150=1,AL$9=$Q149),$K150,IF($I150=1,AM149,""))))))))</f>
        <v/>
      </c>
      <c r="AN150" t="str">
        <f ca="1">IF($E149="","",IF($G150="",AN149,IF(AND($N150=1,AN$9&gt;$B$9),"",IF(AND($N150=1,AN$9&lt;=$B$9),LOOKUP(AN$9,$A$12:$A$111,$B$12:$B$111),IF(AND($I150=-1,AO$9=$Q149),"",IF($I150=-1,AO149,IF(AND($I150=1,AM$9=$Q149),$K150,IF($I150=1,AN149,""))))))))</f>
        <v/>
      </c>
      <c r="AO150" t="str">
        <f ca="1">IF($E149="","",IF($G150="",AO149,IF(AND($N150=1,AO$9&gt;$B$9),"",IF(AND($N150=1,AO$9&lt;=$B$9),LOOKUP(AO$9,$A$12:$A$111,$B$12:$B$111),IF(AND($I150=-1,AP$9=$Q149),"",IF($I150=-1,AP149,IF(AND($I150=1,AN$9=$Q149),$K150,IF($I150=1,AO149,""))))))))</f>
        <v/>
      </c>
      <c r="AP150" t="str">
        <f ca="1">IF($E149="","",IF($G150="",AP149,IF(AND($N150=1,AP$9&gt;$B$9),"",IF(AND($N150=1,AP$9&lt;=$B$9),LOOKUP(AP$9,$A$12:$A$111,$B$12:$B$111),IF(AND($I150=-1,AQ$9=$Q149),"",IF($I150=-1,AQ149,IF(AND($I150=1,AO$9=$Q149),$K150,IF($I150=1,AP149,""))))))))</f>
        <v/>
      </c>
      <c r="AQ150" t="str">
        <f ca="1">IF($E149="","",IF($G150="",AQ149,IF(AND($N150=1,AQ$9&gt;$B$9),"",IF(AND($N150=1,AQ$9&lt;=$B$9),LOOKUP(AQ$9,$A$12:$A$111,$B$12:$B$111),IF(AND($I150=-1,AR$9=$Q149),"",IF($I150=-1,AR149,IF(AND($I150=1,AP$9=$Q149),$K150,IF($I150=1,AQ149,""))))))))</f>
        <v/>
      </c>
      <c r="AR150" t="str">
        <f ca="1">IF($E149="","",IF($G150="",AR149,IF(AND($N150=1,AR$9&gt;$B$9),"",IF(AND($N150=1,AR$9&lt;=$B$9),LOOKUP(AR$9,$A$12:$A$111,$B$12:$B$111),IF(AND($I150=-1,AS$9=$Q149),"",IF($I150=-1,AS149,IF(AND($I150=1,AQ$9=$Q149),$K150,IF($I150=1,AR149,""))))))))</f>
        <v/>
      </c>
      <c r="AS150" t="str">
        <f ca="1">IF($E149="","",IF($G150="",AS149,IF(AND($N150=1,AS$9&gt;$B$9),"",IF(AND($N150=1,AS$9&lt;=$B$9),LOOKUP(AS$9,$A$12:$A$111,$B$12:$B$111),IF(AND($I150=-1,AT$9=$Q149),"",IF($I150=-1,AT149,IF(AND($I150=1,AR$9=$Q149),$K150,IF($I150=1,AS149,""))))))))</f>
        <v/>
      </c>
      <c r="AT150" t="str">
        <f ca="1">IF($E149="","",IF($G150="",AT149,IF(AND($N150=1,AT$9&gt;$B$9),"",IF(AND($N150=1,AT$9&lt;=$B$9),LOOKUP(AT$9,$A$12:$A$111,$B$12:$B$111),IF(AND($I150=-1,AU$9=$Q149),"",IF($I150=-1,AU149,IF(AND($I150=1,AS$9=$Q149),$K150,IF($I150=1,AT149,""))))))))</f>
        <v/>
      </c>
      <c r="AU150" t="str">
        <f ca="1">IF($E149="","",IF($G150="",AU149,IF(AND($N150=1,AU$9&gt;$B$9),"",IF(AND($N150=1,AU$9&lt;=$B$9),LOOKUP(AU$9,$A$12:$A$111,$B$12:$B$111),IF(AND($I150=-1,AV$9=$Q149),"",IF($I150=-1,AV149,IF(AND($I150=1,AT$9=$Q149),$K150,IF($I150=1,AU149,""))))))))</f>
        <v/>
      </c>
      <c r="AV150" t="str">
        <f ca="1">IF($E149="","",IF($G150="",AV149,IF(AND($N150=1,AV$9&gt;$B$9),"",IF(AND($N150=1,AV$9&lt;=$B$9),LOOKUP(AV$9,$A$12:$A$111,$B$12:$B$111),IF(AND($I150=-1,AW$9=$Q149),"",IF($I150=-1,AW149,IF(AND($I150=1,AU$9=$Q149),$K150,IF($I150=1,AV149,""))))))))</f>
        <v/>
      </c>
      <c r="AW150" t="str">
        <f ca="1">IF($E149="","",IF($G150="",AW149,IF(AND($N150=1,AW$9&gt;$B$9),"",IF(AND($N150=1,AW$9&lt;=$B$9),LOOKUP(AW$9,$A$12:$A$111,$B$12:$B$111),IF(AND($I150=-1,AX$9=$Q149),"",IF($I150=-1,AX149,IF(AND($I150=1,AV$9=$Q149),$K150,IF($I150=1,AW149,""))))))))</f>
        <v/>
      </c>
      <c r="AX150" t="str">
        <f ca="1">IF($E149="","",IF($G150="",AX149,IF(AND($N150=1,AX$9&gt;$B$9),"",IF(AND($N150=1,AX$9&lt;=$B$9),LOOKUP(AX$9,$A$12:$A$111,$B$12:$B$111),IF(AND($I150=-1,AY$9=$Q149),"",IF($I150=-1,AY149,IF(AND($I150=1,AW$9=$Q149),$K150,IF($I150=1,AX149,""))))))))</f>
        <v/>
      </c>
      <c r="AY150" t="str">
        <f ca="1">IF($E149="","",IF($G150="",AY149,IF(AND($N150=1,AY$9&gt;$B$9),"",IF(AND($N150=1,AY$9&lt;=$B$9),LOOKUP(AY$9,$A$12:$A$111,$B$12:$B$111),IF(AND($I150=-1,AZ$9=$Q149),"",IF($I150=-1,AZ149,IF(AND($I150=1,AX$9=$Q149),$K150,IF($I150=1,AY149,""))))))))</f>
        <v/>
      </c>
      <c r="AZ150" t="str">
        <f ca="1">IF($E149="","",IF($G150="",AZ149,IF(AND($N150=1,AZ$9&gt;$B$9),"",IF(AND($N150=1,AZ$9&lt;=$B$9),LOOKUP(AZ$9,$A$12:$A$111,$B$12:$B$111),IF(AND($I150=-1,BA$9=$Q149),"",IF($I150=-1,BA149,IF(AND($I150=1,AY$9=$Q149),$K150,IF($I150=1,AZ149,""))))))))</f>
        <v/>
      </c>
      <c r="BA150" t="str">
        <f ca="1">IF($E149="","",IF($G150="",BA149,IF(AND($N150=1,BA$9&gt;$B$9),"",IF(AND($N150=1,BA$9&lt;=$B$9),LOOKUP(BA$9,$A$12:$A$111,$B$12:$B$111),IF(AND($I150=-1,BB$9=$Q149),"",IF($I150=-1,BB149,IF(AND($I150=1,AZ$9=$Q149),$K150,IF($I150=1,BA149,""))))))))</f>
        <v/>
      </c>
      <c r="BB150" t="str">
        <f ca="1">IF($E149="","",IF($G150="",BB149,IF(AND($N150=1,BB$9&gt;$B$9),"",IF(AND($N150=1,BB$9&lt;=$B$9),LOOKUP(BB$9,$A$12:$A$111,$B$12:$B$111),IF(AND($I150=-1,BC$9=$Q149),"",IF($I150=-1,BC149,IF(AND($I150=1,BA$9=$Q149),$K150,IF($I150=1,BB149,""))))))))</f>
        <v/>
      </c>
      <c r="BC150" t="str">
        <f ca="1">IF($E149="","",IF($G150="",BC149,IF(AND($N150=1,BC$9&gt;$B$9),"",IF(AND($N150=1,BC$9&lt;=$B$9),LOOKUP(BC$9,$A$12:$A$111,$B$12:$B$111),IF(AND($I150=-1,BD$9=$Q149),"",IF($I150=-1,BD149,IF(AND($I150=1,BB$9=$Q149),$K150,IF($I150=1,BC149,""))))))))</f>
        <v/>
      </c>
      <c r="BD150" t="str">
        <f ca="1">IF($E149="","",IF($G150="",BD149,IF(AND($N150=1,BD$9&gt;$B$9),"",IF(AND($N150=1,BD$9&lt;=$B$9),LOOKUP(BD$9,$A$12:$A$111,$B$12:$B$111),IF(AND($I150=-1,BE$9=$Q149),"",IF($I150=-1,BE149,IF(AND($I150=1,BC$9=$Q149),$K150,IF($I150=1,BD149,""))))))))</f>
        <v/>
      </c>
      <c r="BE150" t="str">
        <f ca="1">IF($E149="","",IF($G150="",BE149,IF(AND($N150=1,BE$9&gt;$B$9),"",IF(AND($N150=1,BE$9&lt;=$B$9),LOOKUP(BE$9,$A$12:$A$111,$B$12:$B$111),IF(AND($I150=-1,BF$9=$Q149),"",IF($I150=-1,BF149,IF(AND($I150=1,BD$9=$Q149),$K150,IF($I150=1,BE149,""))))))))</f>
        <v/>
      </c>
      <c r="BF150" t="str">
        <f ca="1">IF($E149="","",IF($G150="",BF149,IF(AND($N150=1,BF$9&gt;$B$9),"",IF(AND($N150=1,BF$9&lt;=$B$9),LOOKUP(BF$9,$A$12:$A$111,$B$12:$B$111),IF(AND($I150=-1,BG$9=$Q149),"",IF($I150=-1,BG149,IF(AND($I150=1,BE$9=$Q149),$K150,IF($I150=1,BF149,""))))))))</f>
        <v/>
      </c>
      <c r="BG150" t="str">
        <f ca="1">IF($E149="","",IF($G150="",BG149,IF(AND($N150=1,BG$9&gt;$B$9),"",IF(AND($N150=1,BG$9&lt;=$B$9),LOOKUP(BG$9,$A$12:$A$111,$B$12:$B$111),IF(AND($I150=-1,BH$9=$Q149),"",IF($I150=-1,BH149,IF(AND($I150=1,BF$9=$Q149),$K150,IF($I150=1,BG149,""))))))))</f>
        <v/>
      </c>
      <c r="BH150" t="str">
        <f ca="1">IF($E149="","",IF($G150="",BH149,IF(AND($N150=1,BH$9&gt;$B$9),"",IF(AND($N150=1,BH$9&lt;=$B$9),LOOKUP(BH$9,$A$12:$A$111,$B$12:$B$111),IF(AND($I150=-1,BI$9=$Q149),"",IF($I150=-1,BI149,IF(AND($I150=1,BG$9=$Q149),$K150,IF($I150=1,BH149,""))))))))</f>
        <v/>
      </c>
      <c r="BI150" t="str">
        <f ca="1">IF($E149="","",IF($G150="",BI149,IF(AND($N150=1,BI$9&gt;$B$9),"",IF(AND($N150=1,BI$9&lt;=$B$9),LOOKUP(BI$9,$A$12:$A$111,$B$12:$B$111),IF(AND($I150=-1,BJ$9=$Q149),"",IF($I150=-1,BJ149,IF(AND($I150=1,BH$9=$Q149),$K150,IF($I150=1,BI149,""))))))))</f>
        <v/>
      </c>
      <c r="BJ150" t="str">
        <f ca="1">IF($E149="","",IF($G150="",BJ149,IF(AND($N150=1,BJ$9&gt;$B$9),"",IF(AND($N150=1,BJ$9&lt;=$B$9),LOOKUP(BJ$9,$A$12:$A$111,$B$12:$B$111),IF(AND($I150=-1,BK$9=$Q149),"",IF($I150=-1,BK149,IF(AND($I150=1,BI$9=$Q149),$K150,IF($I150=1,BJ149,""))))))))</f>
        <v/>
      </c>
      <c r="BK150" t="str">
        <f ca="1">IF($E149="","",IF($G150="",BK149,IF(AND($N150=1,BK$9&gt;$B$9),"",IF(AND($N150=1,BK$9&lt;=$B$9),LOOKUP(BK$9,$A$12:$A$111,$B$12:$B$111),IF(AND($I150=-1,BL$9=$Q149),"",IF($I150=-1,BL149,IF(AND($I150=1,BJ$9=$Q149),$K150,IF($I150=1,BK149,""))))))))</f>
        <v/>
      </c>
      <c r="BL150" t="str">
        <f ca="1">IF($E149="","",IF($G150="",BL149,IF(AND($N150=1,BL$9&gt;$B$9),"",IF(AND($N150=1,BL$9&lt;=$B$9),LOOKUP(BL$9,$A$12:$A$111,$B$12:$B$111),IF(AND($I150=-1,BM$9=$Q149),"",IF($I150=-1,BM149,IF(AND($I150=1,BK$9=$Q149),$K150,IF($I150=1,BL149,""))))))))</f>
        <v/>
      </c>
      <c r="BM150" t="str">
        <f ca="1">IF($E149="","",IF($G150="",BM149,IF(AND($N150=1,BM$9&gt;$B$9),"",IF(AND($N150=1,BM$9&lt;=$B$9),LOOKUP(BM$9,$A$12:$A$111,$B$12:$B$111),IF(AND($I150=-1,BN$9=$Q149),"",IF($I150=-1,BN149,IF(AND($I150=1,BL$9=$Q149),$K150,IF($I150=1,BM149,""))))))))</f>
        <v/>
      </c>
      <c r="BN150">
        <f ca="1">IF($E149="","",IF($G150="",BN149,IF(AND($N150=1,BN$9&gt;$B$9),"",IF(AND($N150=1,BN$9&lt;=$B$9),LOOKUP(BN$9,$A$12:$A$111,$B$12:$B$111),IF(AND($I150=-1,BO$9=$Q149),"",IF($I150=-1,BO149,IF(AND($I150=1,BM$9=$Q149),$K150,IF($I150=1,BN149,""))))))))</f>
        <v>0</v>
      </c>
      <c r="BO150">
        <f ca="1">IF($E149="","",IF($G150="",BO149,IF(AND($N150=1,BO$9&gt;$B$9),"",IF(AND($N150=1,BO$9&lt;=$B$9),LOOKUP(BO$9,$A$12:$A$111,$B$12:$B$111),IF(AND($I150=-1,BP$9=$Q149),"",IF($I150=-1,BP149,IF(AND($I150=1,BN$9=$Q149),$K150,IF($I150=1,BO149,""))))))))</f>
        <v>0</v>
      </c>
    </row>
    <row r="151" spans="4:67" x14ac:dyDescent="0.25">
      <c r="D151" s="4">
        <v>141</v>
      </c>
      <c r="E151" s="1">
        <f t="shared" ca="1" si="12"/>
        <v>33</v>
      </c>
      <c r="G151" t="str">
        <f ca="1">IF(E150="","",IF($B$3=Refs!$B$17,RevLab!F151,IF(AND(B$3="Last",H150="Zero"),G150,IF(B$3="Last",H150,IF(B$3="2nd last","",IF(AND(B$3="Opposite",H150="Zero"),G150,IF(AND(B$3="Opposite",H150="Red"),"Black",IF(AND(B$3="Opposite",H150="Black"),"Red",IF(AND(B$3="Opposite",H150="Odd"),"Even",IF(AND(B$3="Opposite",H150="Even"),"Odd",IF(AND(B$3="Opposite",H150="High"),"Low",IF(AND(B$3="Opposite",H150="Low"),"High",IF(COUNTIF(Refs!$E$5:$I$6,B$3)=1,RevLab!B$3,"")))))))))))))</f>
        <v>Low</v>
      </c>
      <c r="H151" t="str">
        <f ca="1">IF(E151="","",IF(B$2="Red/Black",LOOKUP(E151,Refs!D:D,Refs!F:F),IF(B$2="High/Low",LOOKUP(E151,Refs!D:D,Refs!H:H),IF(B$2="Odd/Even",LOOKUP(E151,Refs!D:D,Refs!J:J),""))))</f>
        <v>High</v>
      </c>
      <c r="I151">
        <f t="shared" ca="1" si="13"/>
        <v>-1</v>
      </c>
      <c r="J151">
        <f ca="1">IF(E150="","",IF(G151="","",IF(AND(Q150&gt;1,O150+P150&gt;=$B$4),$B$4,IF(Q150=1,O150,O150+P150))))</f>
        <v>9</v>
      </c>
      <c r="K151">
        <f t="shared" ca="1" si="14"/>
        <v>-9</v>
      </c>
      <c r="L151">
        <f t="shared" ca="1" si="15"/>
        <v>-203</v>
      </c>
      <c r="M151">
        <f t="shared" ca="1" si="16"/>
        <v>14</v>
      </c>
      <c r="N151">
        <f ca="1">IF(E150="","",IF(OR(AND($A$6="Yes",$M151&gt;$M150),AND($A$8="Yes",$O150+$P150&gt;=$B$4),AND($Q150&lt;=2,$I151=-1)),1,0))</f>
        <v>0</v>
      </c>
      <c r="O151">
        <f ca="1">IF(E151="","",R151)</f>
        <v>3</v>
      </c>
      <c r="P151">
        <f ca="1">IF(E151="","",MAX(R151:DM151))</f>
        <v>3</v>
      </c>
      <c r="Q151" s="2">
        <f ca="1">IF(E151="","",COUNTIF(R151:DM151,"&gt;0"))</f>
        <v>1</v>
      </c>
      <c r="R151" s="4">
        <f ca="1">IF(E150="","",IF($G151="",R150,IF($N151=1,LOOKUP(R$9,$A$12:$A$111,$B$12:$B$111),IF(AND($I151=-1,S$9=$Q150),"",IF($I151=-1,S150,IF($I151=1,R150))))))</f>
        <v>3</v>
      </c>
      <c r="S151" t="str">
        <f ca="1">IF($E150="","",IF($G151="",S150,IF(AND($N151=1,S$9&gt;$B$9),"",IF(AND($N151=1,S$9&lt;=$B$9),LOOKUP(S$9,$A$12:$A$111,$B$12:$B$111),IF(AND($I151=-1,T$9=$Q150),"",IF($I151=-1,T150,IF(AND($I151=1,R$9=$Q150),$K151,IF($I151=1,S150,""))))))))</f>
        <v/>
      </c>
      <c r="T151" t="str">
        <f ca="1">IF($E150="","",IF($G151="",T150,IF(AND($N151=1,T$9&gt;$B$9),"",IF(AND($N151=1,T$9&lt;=$B$9),LOOKUP(T$9,$A$12:$A$111,$B$12:$B$111),IF(AND($I151=-1,U$9=$Q150),"",IF($I151=-1,U150,IF(AND($I151=1,S$9=$Q150),$K151,IF($I151=1,T150,""))))))))</f>
        <v/>
      </c>
      <c r="U151" t="str">
        <f ca="1">IF($E150="","",IF($G151="",U150,IF(AND($N151=1,U$9&gt;$B$9),"",IF(AND($N151=1,U$9&lt;=$B$9),LOOKUP(U$9,$A$12:$A$111,$B$12:$B$111),IF(AND($I151=-1,V$9=$Q150),"",IF($I151=-1,V150,IF(AND($I151=1,T$9=$Q150),$K151,IF($I151=1,U150,""))))))))</f>
        <v/>
      </c>
      <c r="V151" t="str">
        <f ca="1">IF($E150="","",IF($G151="",V150,IF(AND($N151=1,V$9&gt;$B$9),"",IF(AND($N151=1,V$9&lt;=$B$9),LOOKUP(V$9,$A$12:$A$111,$B$12:$B$111),IF(AND($I151=-1,W$9=$Q150),"",IF($I151=-1,W150,IF(AND($I151=1,U$9=$Q150),$K151,IF($I151=1,V150,""))))))))</f>
        <v/>
      </c>
      <c r="W151" t="str">
        <f ca="1">IF($E150="","",IF($G151="",W150,IF(AND($N151=1,W$9&gt;$B$9),"",IF(AND($N151=1,W$9&lt;=$B$9),LOOKUP(W$9,$A$12:$A$111,$B$12:$B$111),IF(AND($I151=-1,X$9=$Q150),"",IF($I151=-1,X150,IF(AND($I151=1,V$9=$Q150),$K151,IF($I151=1,W150,""))))))))</f>
        <v/>
      </c>
      <c r="X151" t="str">
        <f ca="1">IF($E150="","",IF($G151="",X150,IF(AND($N151=1,X$9&gt;$B$9),"",IF(AND($N151=1,X$9&lt;=$B$9),LOOKUP(X$9,$A$12:$A$111,$B$12:$B$111),IF(AND($I151=-1,Y$9=$Q150),"",IF($I151=-1,Y150,IF(AND($I151=1,W$9=$Q150),$K151,IF($I151=1,X150,""))))))))</f>
        <v/>
      </c>
      <c r="Y151" t="str">
        <f ca="1">IF($E150="","",IF($G151="",Y150,IF(AND($N151=1,Y$9&gt;$B$9),"",IF(AND($N151=1,Y$9&lt;=$B$9),LOOKUP(Y$9,$A$12:$A$111,$B$12:$B$111),IF(AND($I151=-1,Z$9=$Q150),"",IF($I151=-1,Z150,IF(AND($I151=1,X$9=$Q150),$K151,IF($I151=1,Y150,""))))))))</f>
        <v/>
      </c>
      <c r="Z151" t="str">
        <f ca="1">IF($E150="","",IF($G151="",Z150,IF(AND($N151=1,Z$9&gt;$B$9),"",IF(AND($N151=1,Z$9&lt;=$B$9),LOOKUP(Z$9,$A$12:$A$111,$B$12:$B$111),IF(AND($I151=-1,AA$9=$Q150),"",IF($I151=-1,AA150,IF(AND($I151=1,Y$9=$Q150),$K151,IF($I151=1,Z150,""))))))))</f>
        <v/>
      </c>
      <c r="AA151" t="str">
        <f ca="1">IF($E150="","",IF($G151="",AA150,IF(AND($N151=1,AA$9&gt;$B$9),"",IF(AND($N151=1,AA$9&lt;=$B$9),LOOKUP(AA$9,$A$12:$A$111,$B$12:$B$111),IF(AND($I151=-1,AB$9=$Q150),"",IF($I151=-1,AB150,IF(AND($I151=1,Z$9=$Q150),$K151,IF($I151=1,AA150,""))))))))</f>
        <v/>
      </c>
      <c r="AB151" t="str">
        <f ca="1">IF($E150="","",IF($G151="",AB150,IF(AND($N151=1,AB$9&gt;$B$9),"",IF(AND($N151=1,AB$9&lt;=$B$9),LOOKUP(AB$9,$A$12:$A$111,$B$12:$B$111),IF(AND($I151=-1,AC$9=$Q150),"",IF($I151=-1,AC150,IF(AND($I151=1,AA$9=$Q150),$K151,IF($I151=1,AB150,""))))))))</f>
        <v/>
      </c>
      <c r="AC151" t="str">
        <f ca="1">IF($E150="","",IF($G151="",AC150,IF(AND($N151=1,AC$9&gt;$B$9),"",IF(AND($N151=1,AC$9&lt;=$B$9),LOOKUP(AC$9,$A$12:$A$111,$B$12:$B$111),IF(AND($I151=-1,AD$9=$Q150),"",IF($I151=-1,AD150,IF(AND($I151=1,AB$9=$Q150),$K151,IF($I151=1,AC150,""))))))))</f>
        <v/>
      </c>
      <c r="AD151" t="str">
        <f ca="1">IF($E150="","",IF($G151="",AD150,IF(AND($N151=1,AD$9&gt;$B$9),"",IF(AND($N151=1,AD$9&lt;=$B$9),LOOKUP(AD$9,$A$12:$A$111,$B$12:$B$111),IF(AND($I151=-1,AE$9=$Q150),"",IF($I151=-1,AE150,IF(AND($I151=1,AC$9=$Q150),$K151,IF($I151=1,AD150,""))))))))</f>
        <v/>
      </c>
      <c r="AE151" t="str">
        <f ca="1">IF($E150="","",IF($G151="",AE150,IF(AND($N151=1,AE$9&gt;$B$9),"",IF(AND($N151=1,AE$9&lt;=$B$9),LOOKUP(AE$9,$A$12:$A$111,$B$12:$B$111),IF(AND($I151=-1,AF$9=$Q150),"",IF($I151=-1,AF150,IF(AND($I151=1,AD$9=$Q150),$K151,IF($I151=1,AE150,""))))))))</f>
        <v/>
      </c>
      <c r="AF151" t="str">
        <f ca="1">IF($E150="","",IF($G151="",AF150,IF(AND($N151=1,AF$9&gt;$B$9),"",IF(AND($N151=1,AF$9&lt;=$B$9),LOOKUP(AF$9,$A$12:$A$111,$B$12:$B$111),IF(AND($I151=-1,AG$9=$Q150),"",IF($I151=-1,AG150,IF(AND($I151=1,AE$9=$Q150),$K151,IF($I151=1,AF150,""))))))))</f>
        <v/>
      </c>
      <c r="AG151" t="str">
        <f ca="1">IF($E150="","",IF($G151="",AG150,IF(AND($N151=1,AG$9&gt;$B$9),"",IF(AND($N151=1,AG$9&lt;=$B$9),LOOKUP(AG$9,$A$12:$A$111,$B$12:$B$111),IF(AND($I151=-1,AH$9=$Q150),"",IF($I151=-1,AH150,IF(AND($I151=1,AF$9=$Q150),$K151,IF($I151=1,AG150,""))))))))</f>
        <v/>
      </c>
      <c r="AH151" t="str">
        <f ca="1">IF($E150="","",IF($G151="",AH150,IF(AND($N151=1,AH$9&gt;$B$9),"",IF(AND($N151=1,AH$9&lt;=$B$9),LOOKUP(AH$9,$A$12:$A$111,$B$12:$B$111),IF(AND($I151=-1,AI$9=$Q150),"",IF($I151=-1,AI150,IF(AND($I151=1,AG$9=$Q150),$K151,IF($I151=1,AH150,""))))))))</f>
        <v/>
      </c>
      <c r="AI151" t="str">
        <f ca="1">IF($E150="","",IF($G151="",AI150,IF(AND($N151=1,AI$9&gt;$B$9),"",IF(AND($N151=1,AI$9&lt;=$B$9),LOOKUP(AI$9,$A$12:$A$111,$B$12:$B$111),IF(AND($I151=-1,AJ$9=$Q150),"",IF($I151=-1,AJ150,IF(AND($I151=1,AH$9=$Q150),$K151,IF($I151=1,AI150,""))))))))</f>
        <v/>
      </c>
      <c r="AJ151" t="str">
        <f ca="1">IF($E150="","",IF($G151="",AJ150,IF(AND($N151=1,AJ$9&gt;$B$9),"",IF(AND($N151=1,AJ$9&lt;=$B$9),LOOKUP(AJ$9,$A$12:$A$111,$B$12:$B$111),IF(AND($I151=-1,AK$9=$Q150),"",IF($I151=-1,AK150,IF(AND($I151=1,AI$9=$Q150),$K151,IF($I151=1,AJ150,""))))))))</f>
        <v/>
      </c>
      <c r="AK151" t="str">
        <f ca="1">IF($E150="","",IF($G151="",AK150,IF(AND($N151=1,AK$9&gt;$B$9),"",IF(AND($N151=1,AK$9&lt;=$B$9),LOOKUP(AK$9,$A$12:$A$111,$B$12:$B$111),IF(AND($I151=-1,AL$9=$Q150),"",IF($I151=-1,AL150,IF(AND($I151=1,AJ$9=$Q150),$K151,IF($I151=1,AK150,""))))))))</f>
        <v/>
      </c>
      <c r="AL151" t="str">
        <f ca="1">IF($E150="","",IF($G151="",AL150,IF(AND($N151=1,AL$9&gt;$B$9),"",IF(AND($N151=1,AL$9&lt;=$B$9),LOOKUP(AL$9,$A$12:$A$111,$B$12:$B$111),IF(AND($I151=-1,AM$9=$Q150),"",IF($I151=-1,AM150,IF(AND($I151=1,AK$9=$Q150),$K151,IF($I151=1,AL150,""))))))))</f>
        <v/>
      </c>
      <c r="AM151" t="str">
        <f ca="1">IF($E150="","",IF($G151="",AM150,IF(AND($N151=1,AM$9&gt;$B$9),"",IF(AND($N151=1,AM$9&lt;=$B$9),LOOKUP(AM$9,$A$12:$A$111,$B$12:$B$111),IF(AND($I151=-1,AN$9=$Q150),"",IF($I151=-1,AN150,IF(AND($I151=1,AL$9=$Q150),$K151,IF($I151=1,AM150,""))))))))</f>
        <v/>
      </c>
      <c r="AN151" t="str">
        <f ca="1">IF($E150="","",IF($G151="",AN150,IF(AND($N151=1,AN$9&gt;$B$9),"",IF(AND($N151=1,AN$9&lt;=$B$9),LOOKUP(AN$9,$A$12:$A$111,$B$12:$B$111),IF(AND($I151=-1,AO$9=$Q150),"",IF($I151=-1,AO150,IF(AND($I151=1,AM$9=$Q150),$K151,IF($I151=1,AN150,""))))))))</f>
        <v/>
      </c>
      <c r="AO151" t="str">
        <f ca="1">IF($E150="","",IF($G151="",AO150,IF(AND($N151=1,AO$9&gt;$B$9),"",IF(AND($N151=1,AO$9&lt;=$B$9),LOOKUP(AO$9,$A$12:$A$111,$B$12:$B$111),IF(AND($I151=-1,AP$9=$Q150),"",IF($I151=-1,AP150,IF(AND($I151=1,AN$9=$Q150),$K151,IF($I151=1,AO150,""))))))))</f>
        <v/>
      </c>
      <c r="AP151" t="str">
        <f ca="1">IF($E150="","",IF($G151="",AP150,IF(AND($N151=1,AP$9&gt;$B$9),"",IF(AND($N151=1,AP$9&lt;=$B$9),LOOKUP(AP$9,$A$12:$A$111,$B$12:$B$111),IF(AND($I151=-1,AQ$9=$Q150),"",IF($I151=-1,AQ150,IF(AND($I151=1,AO$9=$Q150),$K151,IF($I151=1,AP150,""))))))))</f>
        <v/>
      </c>
      <c r="AQ151" t="str">
        <f ca="1">IF($E150="","",IF($G151="",AQ150,IF(AND($N151=1,AQ$9&gt;$B$9),"",IF(AND($N151=1,AQ$9&lt;=$B$9),LOOKUP(AQ$9,$A$12:$A$111,$B$12:$B$111),IF(AND($I151=-1,AR$9=$Q150),"",IF($I151=-1,AR150,IF(AND($I151=1,AP$9=$Q150),$K151,IF($I151=1,AQ150,""))))))))</f>
        <v/>
      </c>
      <c r="AR151" t="str">
        <f ca="1">IF($E150="","",IF($G151="",AR150,IF(AND($N151=1,AR$9&gt;$B$9),"",IF(AND($N151=1,AR$9&lt;=$B$9),LOOKUP(AR$9,$A$12:$A$111,$B$12:$B$111),IF(AND($I151=-1,AS$9=$Q150),"",IF($I151=-1,AS150,IF(AND($I151=1,AQ$9=$Q150),$K151,IF($I151=1,AR150,""))))))))</f>
        <v/>
      </c>
      <c r="AS151" t="str">
        <f ca="1">IF($E150="","",IF($G151="",AS150,IF(AND($N151=1,AS$9&gt;$B$9),"",IF(AND($N151=1,AS$9&lt;=$B$9),LOOKUP(AS$9,$A$12:$A$111,$B$12:$B$111),IF(AND($I151=-1,AT$9=$Q150),"",IF($I151=-1,AT150,IF(AND($I151=1,AR$9=$Q150),$K151,IF($I151=1,AS150,""))))))))</f>
        <v/>
      </c>
      <c r="AT151" t="str">
        <f ca="1">IF($E150="","",IF($G151="",AT150,IF(AND($N151=1,AT$9&gt;$B$9),"",IF(AND($N151=1,AT$9&lt;=$B$9),LOOKUP(AT$9,$A$12:$A$111,$B$12:$B$111),IF(AND($I151=-1,AU$9=$Q150),"",IF($I151=-1,AU150,IF(AND($I151=1,AS$9=$Q150),$K151,IF($I151=1,AT150,""))))))))</f>
        <v/>
      </c>
      <c r="AU151" t="str">
        <f ca="1">IF($E150="","",IF($G151="",AU150,IF(AND($N151=1,AU$9&gt;$B$9),"",IF(AND($N151=1,AU$9&lt;=$B$9),LOOKUP(AU$9,$A$12:$A$111,$B$12:$B$111),IF(AND($I151=-1,AV$9=$Q150),"",IF($I151=-1,AV150,IF(AND($I151=1,AT$9=$Q150),$K151,IF($I151=1,AU150,""))))))))</f>
        <v/>
      </c>
      <c r="AV151" t="str">
        <f ca="1">IF($E150="","",IF($G151="",AV150,IF(AND($N151=1,AV$9&gt;$B$9),"",IF(AND($N151=1,AV$9&lt;=$B$9),LOOKUP(AV$9,$A$12:$A$111,$B$12:$B$111),IF(AND($I151=-1,AW$9=$Q150),"",IF($I151=-1,AW150,IF(AND($I151=1,AU$9=$Q150),$K151,IF($I151=1,AV150,""))))))))</f>
        <v/>
      </c>
      <c r="AW151" t="str">
        <f ca="1">IF($E150="","",IF($G151="",AW150,IF(AND($N151=1,AW$9&gt;$B$9),"",IF(AND($N151=1,AW$9&lt;=$B$9),LOOKUP(AW$9,$A$12:$A$111,$B$12:$B$111),IF(AND($I151=-1,AX$9=$Q150),"",IF($I151=-1,AX150,IF(AND($I151=1,AV$9=$Q150),$K151,IF($I151=1,AW150,""))))))))</f>
        <v/>
      </c>
      <c r="AX151" t="str">
        <f ca="1">IF($E150="","",IF($G151="",AX150,IF(AND($N151=1,AX$9&gt;$B$9),"",IF(AND($N151=1,AX$9&lt;=$B$9),LOOKUP(AX$9,$A$12:$A$111,$B$12:$B$111),IF(AND($I151=-1,AY$9=$Q150),"",IF($I151=-1,AY150,IF(AND($I151=1,AW$9=$Q150),$K151,IF($I151=1,AX150,""))))))))</f>
        <v/>
      </c>
      <c r="AY151" t="str">
        <f ca="1">IF($E150="","",IF($G151="",AY150,IF(AND($N151=1,AY$9&gt;$B$9),"",IF(AND($N151=1,AY$9&lt;=$B$9),LOOKUP(AY$9,$A$12:$A$111,$B$12:$B$111),IF(AND($I151=-1,AZ$9=$Q150),"",IF($I151=-1,AZ150,IF(AND($I151=1,AX$9=$Q150),$K151,IF($I151=1,AY150,""))))))))</f>
        <v/>
      </c>
      <c r="AZ151" t="str">
        <f ca="1">IF($E150="","",IF($G151="",AZ150,IF(AND($N151=1,AZ$9&gt;$B$9),"",IF(AND($N151=1,AZ$9&lt;=$B$9),LOOKUP(AZ$9,$A$12:$A$111,$B$12:$B$111),IF(AND($I151=-1,BA$9=$Q150),"",IF($I151=-1,BA150,IF(AND($I151=1,AY$9=$Q150),$K151,IF($I151=1,AZ150,""))))))))</f>
        <v/>
      </c>
      <c r="BA151" t="str">
        <f ca="1">IF($E150="","",IF($G151="",BA150,IF(AND($N151=1,BA$9&gt;$B$9),"",IF(AND($N151=1,BA$9&lt;=$B$9),LOOKUP(BA$9,$A$12:$A$111,$B$12:$B$111),IF(AND($I151=-1,BB$9=$Q150),"",IF($I151=-1,BB150,IF(AND($I151=1,AZ$9=$Q150),$K151,IF($I151=1,BA150,""))))))))</f>
        <v/>
      </c>
      <c r="BB151" t="str">
        <f ca="1">IF($E150="","",IF($G151="",BB150,IF(AND($N151=1,BB$9&gt;$B$9),"",IF(AND($N151=1,BB$9&lt;=$B$9),LOOKUP(BB$9,$A$12:$A$111,$B$12:$B$111),IF(AND($I151=-1,BC$9=$Q150),"",IF($I151=-1,BC150,IF(AND($I151=1,BA$9=$Q150),$K151,IF($I151=1,BB150,""))))))))</f>
        <v/>
      </c>
      <c r="BC151" t="str">
        <f ca="1">IF($E150="","",IF($G151="",BC150,IF(AND($N151=1,BC$9&gt;$B$9),"",IF(AND($N151=1,BC$9&lt;=$B$9),LOOKUP(BC$9,$A$12:$A$111,$B$12:$B$111),IF(AND($I151=-1,BD$9=$Q150),"",IF($I151=-1,BD150,IF(AND($I151=1,BB$9=$Q150),$K151,IF($I151=1,BC150,""))))))))</f>
        <v/>
      </c>
      <c r="BD151" t="str">
        <f ca="1">IF($E150="","",IF($G151="",BD150,IF(AND($N151=1,BD$9&gt;$B$9),"",IF(AND($N151=1,BD$9&lt;=$B$9),LOOKUP(BD$9,$A$12:$A$111,$B$12:$B$111),IF(AND($I151=-1,BE$9=$Q150),"",IF($I151=-1,BE150,IF(AND($I151=1,BC$9=$Q150),$K151,IF($I151=1,BD150,""))))))))</f>
        <v/>
      </c>
      <c r="BE151" t="str">
        <f ca="1">IF($E150="","",IF($G151="",BE150,IF(AND($N151=1,BE$9&gt;$B$9),"",IF(AND($N151=1,BE$9&lt;=$B$9),LOOKUP(BE$9,$A$12:$A$111,$B$12:$B$111),IF(AND($I151=-1,BF$9=$Q150),"",IF($I151=-1,BF150,IF(AND($I151=1,BD$9=$Q150),$K151,IF($I151=1,BE150,""))))))))</f>
        <v/>
      </c>
      <c r="BF151" t="str">
        <f ca="1">IF($E150="","",IF($G151="",BF150,IF(AND($N151=1,BF$9&gt;$B$9),"",IF(AND($N151=1,BF$9&lt;=$B$9),LOOKUP(BF$9,$A$12:$A$111,$B$12:$B$111),IF(AND($I151=-1,BG$9=$Q150),"",IF($I151=-1,BG150,IF(AND($I151=1,BE$9=$Q150),$K151,IF($I151=1,BF150,""))))))))</f>
        <v/>
      </c>
      <c r="BG151" t="str">
        <f ca="1">IF($E150="","",IF($G151="",BG150,IF(AND($N151=1,BG$9&gt;$B$9),"",IF(AND($N151=1,BG$9&lt;=$B$9),LOOKUP(BG$9,$A$12:$A$111,$B$12:$B$111),IF(AND($I151=-1,BH$9=$Q150),"",IF($I151=-1,BH150,IF(AND($I151=1,BF$9=$Q150),$K151,IF($I151=1,BG150,""))))))))</f>
        <v/>
      </c>
      <c r="BH151" t="str">
        <f ca="1">IF($E150="","",IF($G151="",BH150,IF(AND($N151=1,BH$9&gt;$B$9),"",IF(AND($N151=1,BH$9&lt;=$B$9),LOOKUP(BH$9,$A$12:$A$111,$B$12:$B$111),IF(AND($I151=-1,BI$9=$Q150),"",IF($I151=-1,BI150,IF(AND($I151=1,BG$9=$Q150),$K151,IF($I151=1,BH150,""))))))))</f>
        <v/>
      </c>
      <c r="BI151" t="str">
        <f ca="1">IF($E150="","",IF($G151="",BI150,IF(AND($N151=1,BI$9&gt;$B$9),"",IF(AND($N151=1,BI$9&lt;=$B$9),LOOKUP(BI$9,$A$12:$A$111,$B$12:$B$111),IF(AND($I151=-1,BJ$9=$Q150),"",IF($I151=-1,BJ150,IF(AND($I151=1,BH$9=$Q150),$K151,IF($I151=1,BI150,""))))))))</f>
        <v/>
      </c>
      <c r="BJ151" t="str">
        <f ca="1">IF($E150="","",IF($G151="",BJ150,IF(AND($N151=1,BJ$9&gt;$B$9),"",IF(AND($N151=1,BJ$9&lt;=$B$9),LOOKUP(BJ$9,$A$12:$A$111,$B$12:$B$111),IF(AND($I151=-1,BK$9=$Q150),"",IF($I151=-1,BK150,IF(AND($I151=1,BI$9=$Q150),$K151,IF($I151=1,BJ150,""))))))))</f>
        <v/>
      </c>
      <c r="BK151" t="str">
        <f ca="1">IF($E150="","",IF($G151="",BK150,IF(AND($N151=1,BK$9&gt;$B$9),"",IF(AND($N151=1,BK$9&lt;=$B$9),LOOKUP(BK$9,$A$12:$A$111,$B$12:$B$111),IF(AND($I151=-1,BL$9=$Q150),"",IF($I151=-1,BL150,IF(AND($I151=1,BJ$9=$Q150),$K151,IF($I151=1,BK150,""))))))))</f>
        <v/>
      </c>
      <c r="BL151" t="str">
        <f ca="1">IF($E150="","",IF($G151="",BL150,IF(AND($N151=1,BL$9&gt;$B$9),"",IF(AND($N151=1,BL$9&lt;=$B$9),LOOKUP(BL$9,$A$12:$A$111,$B$12:$B$111),IF(AND($I151=-1,BM$9=$Q150),"",IF($I151=-1,BM150,IF(AND($I151=1,BK$9=$Q150),$K151,IF($I151=1,BL150,""))))))))</f>
        <v/>
      </c>
      <c r="BM151">
        <f ca="1">IF($E150="","",IF($G151="",BM150,IF(AND($N151=1,BM$9&gt;$B$9),"",IF(AND($N151=1,BM$9&lt;=$B$9),LOOKUP(BM$9,$A$12:$A$111,$B$12:$B$111),IF(AND($I151=-1,BN$9=$Q150),"",IF($I151=-1,BN150,IF(AND($I151=1,BL$9=$Q150),$K151,IF($I151=1,BM150,""))))))))</f>
        <v>0</v>
      </c>
      <c r="BN151">
        <f ca="1">IF($E150="","",IF($G151="",BN150,IF(AND($N151=1,BN$9&gt;$B$9),"",IF(AND($N151=1,BN$9&lt;=$B$9),LOOKUP(BN$9,$A$12:$A$111,$B$12:$B$111),IF(AND($I151=-1,BO$9=$Q150),"",IF($I151=-1,BO150,IF(AND($I151=1,BM$9=$Q150),$K151,IF($I151=1,BN150,""))))))))</f>
        <v>0</v>
      </c>
      <c r="BO151">
        <f ca="1">IF($E150="","",IF($G151="",BO150,IF(AND($N151=1,BO$9&gt;$B$9),"",IF(AND($N151=1,BO$9&lt;=$B$9),LOOKUP(BO$9,$A$12:$A$111,$B$12:$B$111),IF(AND($I151=-1,BP$9=$Q150),"",IF($I151=-1,BP150,IF(AND($I151=1,BN$9=$Q150),$K151,IF($I151=1,BO150,""))))))))</f>
        <v>0</v>
      </c>
    </row>
    <row r="152" spans="4:67" x14ac:dyDescent="0.25">
      <c r="D152" s="4">
        <v>142</v>
      </c>
      <c r="E152" s="1">
        <f t="shared" ca="1" si="12"/>
        <v>15</v>
      </c>
      <c r="G152" t="str">
        <f ca="1">IF(E151="","",IF($B$3=Refs!$B$17,RevLab!F152,IF(AND(B$3="Last",H151="Zero"),G151,IF(B$3="Last",H151,IF(B$3="2nd last","",IF(AND(B$3="Opposite",H151="Zero"),G151,IF(AND(B$3="Opposite",H151="Red"),"Black",IF(AND(B$3="Opposite",H151="Black"),"Red",IF(AND(B$3="Opposite",H151="Odd"),"Even",IF(AND(B$3="Opposite",H151="Even"),"Odd",IF(AND(B$3="Opposite",H151="High"),"Low",IF(AND(B$3="Opposite",H151="Low"),"High",IF(COUNTIF(Refs!$E$5:$I$6,B$3)=1,RevLab!B$3,"")))))))))))))</f>
        <v>Low</v>
      </c>
      <c r="H152" t="str">
        <f ca="1">IF(E152="","",IF(B$2="Red/Black",LOOKUP(E152,Refs!D:D,Refs!F:F),IF(B$2="High/Low",LOOKUP(E152,Refs!D:D,Refs!H:H),IF(B$2="Odd/Even",LOOKUP(E152,Refs!D:D,Refs!J:J),""))))</f>
        <v>Low</v>
      </c>
      <c r="I152">
        <f t="shared" ca="1" si="13"/>
        <v>1</v>
      </c>
      <c r="J152">
        <f ca="1">IF(E151="","",IF(G152="","",IF(AND(Q151&gt;1,O151+P151&gt;=$B$4),$B$4,IF(Q151=1,O151,O151+P151))))</f>
        <v>3</v>
      </c>
      <c r="K152">
        <f t="shared" ca="1" si="14"/>
        <v>3</v>
      </c>
      <c r="L152">
        <f t="shared" ca="1" si="15"/>
        <v>-200</v>
      </c>
      <c r="M152">
        <f t="shared" ca="1" si="16"/>
        <v>14</v>
      </c>
      <c r="N152">
        <f ca="1">IF(E151="","",IF(OR(AND($A$6="Yes",$M152&gt;$M151),AND($A$8="Yes",$O151+$P151&gt;=$B$4),AND($Q151&lt;=2,$I152=-1)),1,0))</f>
        <v>0</v>
      </c>
      <c r="O152">
        <f ca="1">IF(E152="","",R152)</f>
        <v>3</v>
      </c>
      <c r="P152">
        <f ca="1">IF(E152="","",MAX(R152:DM152))</f>
        <v>3</v>
      </c>
      <c r="Q152" s="2">
        <f ca="1">IF(E152="","",COUNTIF(R152:DM152,"&gt;0"))</f>
        <v>2</v>
      </c>
      <c r="R152" s="4">
        <f ca="1">IF(E151="","",IF($G152="",R151,IF($N152=1,LOOKUP(R$9,$A$12:$A$111,$B$12:$B$111),IF(AND($I152=-1,S$9=$Q151),"",IF($I152=-1,S151,IF($I152=1,R151))))))</f>
        <v>3</v>
      </c>
      <c r="S152">
        <f ca="1">IF($E151="","",IF($G152="",S151,IF(AND($N152=1,S$9&gt;$B$9),"",IF(AND($N152=1,S$9&lt;=$B$9),LOOKUP(S$9,$A$12:$A$111,$B$12:$B$111),IF(AND($I152=-1,T$9=$Q151),"",IF($I152=-1,T151,IF(AND($I152=1,R$9=$Q151),$K152,IF($I152=1,S151,""))))))))</f>
        <v>3</v>
      </c>
      <c r="T152" t="str">
        <f ca="1">IF($E151="","",IF($G152="",T151,IF(AND($N152=1,T$9&gt;$B$9),"",IF(AND($N152=1,T$9&lt;=$B$9),LOOKUP(T$9,$A$12:$A$111,$B$12:$B$111),IF(AND($I152=-1,U$9=$Q151),"",IF($I152=-1,U151,IF(AND($I152=1,S$9=$Q151),$K152,IF($I152=1,T151,""))))))))</f>
        <v/>
      </c>
      <c r="U152" t="str">
        <f ca="1">IF($E151="","",IF($G152="",U151,IF(AND($N152=1,U$9&gt;$B$9),"",IF(AND($N152=1,U$9&lt;=$B$9),LOOKUP(U$9,$A$12:$A$111,$B$12:$B$111),IF(AND($I152=-1,V$9=$Q151),"",IF($I152=-1,V151,IF(AND($I152=1,T$9=$Q151),$K152,IF($I152=1,U151,""))))))))</f>
        <v/>
      </c>
      <c r="V152" t="str">
        <f ca="1">IF($E151="","",IF($G152="",V151,IF(AND($N152=1,V$9&gt;$B$9),"",IF(AND($N152=1,V$9&lt;=$B$9),LOOKUP(V$9,$A$12:$A$111,$B$12:$B$111),IF(AND($I152=-1,W$9=$Q151),"",IF($I152=-1,W151,IF(AND($I152=1,U$9=$Q151),$K152,IF($I152=1,V151,""))))))))</f>
        <v/>
      </c>
      <c r="W152" t="str">
        <f ca="1">IF($E151="","",IF($G152="",W151,IF(AND($N152=1,W$9&gt;$B$9),"",IF(AND($N152=1,W$9&lt;=$B$9),LOOKUP(W$9,$A$12:$A$111,$B$12:$B$111),IF(AND($I152=-1,X$9=$Q151),"",IF($I152=-1,X151,IF(AND($I152=1,V$9=$Q151),$K152,IF($I152=1,W151,""))))))))</f>
        <v/>
      </c>
      <c r="X152" t="str">
        <f ca="1">IF($E151="","",IF($G152="",X151,IF(AND($N152=1,X$9&gt;$B$9),"",IF(AND($N152=1,X$9&lt;=$B$9),LOOKUP(X$9,$A$12:$A$111,$B$12:$B$111),IF(AND($I152=-1,Y$9=$Q151),"",IF($I152=-1,Y151,IF(AND($I152=1,W$9=$Q151),$K152,IF($I152=1,X151,""))))))))</f>
        <v/>
      </c>
      <c r="Y152" t="str">
        <f ca="1">IF($E151="","",IF($G152="",Y151,IF(AND($N152=1,Y$9&gt;$B$9),"",IF(AND($N152=1,Y$9&lt;=$B$9),LOOKUP(Y$9,$A$12:$A$111,$B$12:$B$111),IF(AND($I152=-1,Z$9=$Q151),"",IF($I152=-1,Z151,IF(AND($I152=1,X$9=$Q151),$K152,IF($I152=1,Y151,""))))))))</f>
        <v/>
      </c>
      <c r="Z152" t="str">
        <f ca="1">IF($E151="","",IF($G152="",Z151,IF(AND($N152=1,Z$9&gt;$B$9),"",IF(AND($N152=1,Z$9&lt;=$B$9),LOOKUP(Z$9,$A$12:$A$111,$B$12:$B$111),IF(AND($I152=-1,AA$9=$Q151),"",IF($I152=-1,AA151,IF(AND($I152=1,Y$9=$Q151),$K152,IF($I152=1,Z151,""))))))))</f>
        <v/>
      </c>
      <c r="AA152" t="str">
        <f ca="1">IF($E151="","",IF($G152="",AA151,IF(AND($N152=1,AA$9&gt;$B$9),"",IF(AND($N152=1,AA$9&lt;=$B$9),LOOKUP(AA$9,$A$12:$A$111,$B$12:$B$111),IF(AND($I152=-1,AB$9=$Q151),"",IF($I152=-1,AB151,IF(AND($I152=1,Z$9=$Q151),$K152,IF($I152=1,AA151,""))))))))</f>
        <v/>
      </c>
      <c r="AB152" t="str">
        <f ca="1">IF($E151="","",IF($G152="",AB151,IF(AND($N152=1,AB$9&gt;$B$9),"",IF(AND($N152=1,AB$9&lt;=$B$9),LOOKUP(AB$9,$A$12:$A$111,$B$12:$B$111),IF(AND($I152=-1,AC$9=$Q151),"",IF($I152=-1,AC151,IF(AND($I152=1,AA$9=$Q151),$K152,IF($I152=1,AB151,""))))))))</f>
        <v/>
      </c>
      <c r="AC152" t="str">
        <f ca="1">IF($E151="","",IF($G152="",AC151,IF(AND($N152=1,AC$9&gt;$B$9),"",IF(AND($N152=1,AC$9&lt;=$B$9),LOOKUP(AC$9,$A$12:$A$111,$B$12:$B$111),IF(AND($I152=-1,AD$9=$Q151),"",IF($I152=-1,AD151,IF(AND($I152=1,AB$9=$Q151),$K152,IF($I152=1,AC151,""))))))))</f>
        <v/>
      </c>
      <c r="AD152" t="str">
        <f ca="1">IF($E151="","",IF($G152="",AD151,IF(AND($N152=1,AD$9&gt;$B$9),"",IF(AND($N152=1,AD$9&lt;=$B$9),LOOKUP(AD$9,$A$12:$A$111,$B$12:$B$111),IF(AND($I152=-1,AE$9=$Q151),"",IF($I152=-1,AE151,IF(AND($I152=1,AC$9=$Q151),$K152,IF($I152=1,AD151,""))))))))</f>
        <v/>
      </c>
      <c r="AE152" t="str">
        <f ca="1">IF($E151="","",IF($G152="",AE151,IF(AND($N152=1,AE$9&gt;$B$9),"",IF(AND($N152=1,AE$9&lt;=$B$9),LOOKUP(AE$9,$A$12:$A$111,$B$12:$B$111),IF(AND($I152=-1,AF$9=$Q151),"",IF($I152=-1,AF151,IF(AND($I152=1,AD$9=$Q151),$K152,IF($I152=1,AE151,""))))))))</f>
        <v/>
      </c>
      <c r="AF152" t="str">
        <f ca="1">IF($E151="","",IF($G152="",AF151,IF(AND($N152=1,AF$9&gt;$B$9),"",IF(AND($N152=1,AF$9&lt;=$B$9),LOOKUP(AF$9,$A$12:$A$111,$B$12:$B$111),IF(AND($I152=-1,AG$9=$Q151),"",IF($I152=-1,AG151,IF(AND($I152=1,AE$9=$Q151),$K152,IF($I152=1,AF151,""))))))))</f>
        <v/>
      </c>
      <c r="AG152" t="str">
        <f ca="1">IF($E151="","",IF($G152="",AG151,IF(AND($N152=1,AG$9&gt;$B$9),"",IF(AND($N152=1,AG$9&lt;=$B$9),LOOKUP(AG$9,$A$12:$A$111,$B$12:$B$111),IF(AND($I152=-1,AH$9=$Q151),"",IF($I152=-1,AH151,IF(AND($I152=1,AF$9=$Q151),$K152,IF($I152=1,AG151,""))))))))</f>
        <v/>
      </c>
      <c r="AH152" t="str">
        <f ca="1">IF($E151="","",IF($G152="",AH151,IF(AND($N152=1,AH$9&gt;$B$9),"",IF(AND($N152=1,AH$9&lt;=$B$9),LOOKUP(AH$9,$A$12:$A$111,$B$12:$B$111),IF(AND($I152=-1,AI$9=$Q151),"",IF($I152=-1,AI151,IF(AND($I152=1,AG$9=$Q151),$K152,IF($I152=1,AH151,""))))))))</f>
        <v/>
      </c>
      <c r="AI152" t="str">
        <f ca="1">IF($E151="","",IF($G152="",AI151,IF(AND($N152=1,AI$9&gt;$B$9),"",IF(AND($N152=1,AI$9&lt;=$B$9),LOOKUP(AI$9,$A$12:$A$111,$B$12:$B$111),IF(AND($I152=-1,AJ$9=$Q151),"",IF($I152=-1,AJ151,IF(AND($I152=1,AH$9=$Q151),$K152,IF($I152=1,AI151,""))))))))</f>
        <v/>
      </c>
      <c r="AJ152" t="str">
        <f ca="1">IF($E151="","",IF($G152="",AJ151,IF(AND($N152=1,AJ$9&gt;$B$9),"",IF(AND($N152=1,AJ$9&lt;=$B$9),LOOKUP(AJ$9,$A$12:$A$111,$B$12:$B$111),IF(AND($I152=-1,AK$9=$Q151),"",IF($I152=-1,AK151,IF(AND($I152=1,AI$9=$Q151),$K152,IF($I152=1,AJ151,""))))))))</f>
        <v/>
      </c>
      <c r="AK152" t="str">
        <f ca="1">IF($E151="","",IF($G152="",AK151,IF(AND($N152=1,AK$9&gt;$B$9),"",IF(AND($N152=1,AK$9&lt;=$B$9),LOOKUP(AK$9,$A$12:$A$111,$B$12:$B$111),IF(AND($I152=-1,AL$9=$Q151),"",IF($I152=-1,AL151,IF(AND($I152=1,AJ$9=$Q151),$K152,IF($I152=1,AK151,""))))))))</f>
        <v/>
      </c>
      <c r="AL152" t="str">
        <f ca="1">IF($E151="","",IF($G152="",AL151,IF(AND($N152=1,AL$9&gt;$B$9),"",IF(AND($N152=1,AL$9&lt;=$B$9),LOOKUP(AL$9,$A$12:$A$111,$B$12:$B$111),IF(AND($I152=-1,AM$9=$Q151),"",IF($I152=-1,AM151,IF(AND($I152=1,AK$9=$Q151),$K152,IF($I152=1,AL151,""))))))))</f>
        <v/>
      </c>
      <c r="AM152" t="str">
        <f ca="1">IF($E151="","",IF($G152="",AM151,IF(AND($N152=1,AM$9&gt;$B$9),"",IF(AND($N152=1,AM$9&lt;=$B$9),LOOKUP(AM$9,$A$12:$A$111,$B$12:$B$111),IF(AND($I152=-1,AN$9=$Q151),"",IF($I152=-1,AN151,IF(AND($I152=1,AL$9=$Q151),$K152,IF($I152=1,AM151,""))))))))</f>
        <v/>
      </c>
      <c r="AN152" t="str">
        <f ca="1">IF($E151="","",IF($G152="",AN151,IF(AND($N152=1,AN$9&gt;$B$9),"",IF(AND($N152=1,AN$9&lt;=$B$9),LOOKUP(AN$9,$A$12:$A$111,$B$12:$B$111),IF(AND($I152=-1,AO$9=$Q151),"",IF($I152=-1,AO151,IF(AND($I152=1,AM$9=$Q151),$K152,IF($I152=1,AN151,""))))))))</f>
        <v/>
      </c>
      <c r="AO152" t="str">
        <f ca="1">IF($E151="","",IF($G152="",AO151,IF(AND($N152=1,AO$9&gt;$B$9),"",IF(AND($N152=1,AO$9&lt;=$B$9),LOOKUP(AO$9,$A$12:$A$111,$B$12:$B$111),IF(AND($I152=-1,AP$9=$Q151),"",IF($I152=-1,AP151,IF(AND($I152=1,AN$9=$Q151),$K152,IF($I152=1,AO151,""))))))))</f>
        <v/>
      </c>
      <c r="AP152" t="str">
        <f ca="1">IF($E151="","",IF($G152="",AP151,IF(AND($N152=1,AP$9&gt;$B$9),"",IF(AND($N152=1,AP$9&lt;=$B$9),LOOKUP(AP$9,$A$12:$A$111,$B$12:$B$111),IF(AND($I152=-1,AQ$9=$Q151),"",IF($I152=-1,AQ151,IF(AND($I152=1,AO$9=$Q151),$K152,IF($I152=1,AP151,""))))))))</f>
        <v/>
      </c>
      <c r="AQ152" t="str">
        <f ca="1">IF($E151="","",IF($G152="",AQ151,IF(AND($N152=1,AQ$9&gt;$B$9),"",IF(AND($N152=1,AQ$9&lt;=$B$9),LOOKUP(AQ$9,$A$12:$A$111,$B$12:$B$111),IF(AND($I152=-1,AR$9=$Q151),"",IF($I152=-1,AR151,IF(AND($I152=1,AP$9=$Q151),$K152,IF($I152=1,AQ151,""))))))))</f>
        <v/>
      </c>
      <c r="AR152" t="str">
        <f ca="1">IF($E151="","",IF($G152="",AR151,IF(AND($N152=1,AR$9&gt;$B$9),"",IF(AND($N152=1,AR$9&lt;=$B$9),LOOKUP(AR$9,$A$12:$A$111,$B$12:$B$111),IF(AND($I152=-1,AS$9=$Q151),"",IF($I152=-1,AS151,IF(AND($I152=1,AQ$9=$Q151),$K152,IF($I152=1,AR151,""))))))))</f>
        <v/>
      </c>
      <c r="AS152" t="str">
        <f ca="1">IF($E151="","",IF($G152="",AS151,IF(AND($N152=1,AS$9&gt;$B$9),"",IF(AND($N152=1,AS$9&lt;=$B$9),LOOKUP(AS$9,$A$12:$A$111,$B$12:$B$111),IF(AND($I152=-1,AT$9=$Q151),"",IF($I152=-1,AT151,IF(AND($I152=1,AR$9=$Q151),$K152,IF($I152=1,AS151,""))))))))</f>
        <v/>
      </c>
      <c r="AT152" t="str">
        <f ca="1">IF($E151="","",IF($G152="",AT151,IF(AND($N152=1,AT$9&gt;$B$9),"",IF(AND($N152=1,AT$9&lt;=$B$9),LOOKUP(AT$9,$A$12:$A$111,$B$12:$B$111),IF(AND($I152=-1,AU$9=$Q151),"",IF($I152=-1,AU151,IF(AND($I152=1,AS$9=$Q151),$K152,IF($I152=1,AT151,""))))))))</f>
        <v/>
      </c>
      <c r="AU152" t="str">
        <f ca="1">IF($E151="","",IF($G152="",AU151,IF(AND($N152=1,AU$9&gt;$B$9),"",IF(AND($N152=1,AU$9&lt;=$B$9),LOOKUP(AU$9,$A$12:$A$111,$B$12:$B$111),IF(AND($I152=-1,AV$9=$Q151),"",IF($I152=-1,AV151,IF(AND($I152=1,AT$9=$Q151),$K152,IF($I152=1,AU151,""))))))))</f>
        <v/>
      </c>
      <c r="AV152" t="str">
        <f ca="1">IF($E151="","",IF($G152="",AV151,IF(AND($N152=1,AV$9&gt;$B$9),"",IF(AND($N152=1,AV$9&lt;=$B$9),LOOKUP(AV$9,$A$12:$A$111,$B$12:$B$111),IF(AND($I152=-1,AW$9=$Q151),"",IF($I152=-1,AW151,IF(AND($I152=1,AU$9=$Q151),$K152,IF($I152=1,AV151,""))))))))</f>
        <v/>
      </c>
      <c r="AW152" t="str">
        <f ca="1">IF($E151="","",IF($G152="",AW151,IF(AND($N152=1,AW$9&gt;$B$9),"",IF(AND($N152=1,AW$9&lt;=$B$9),LOOKUP(AW$9,$A$12:$A$111,$B$12:$B$111),IF(AND($I152=-1,AX$9=$Q151),"",IF($I152=-1,AX151,IF(AND($I152=1,AV$9=$Q151),$K152,IF($I152=1,AW151,""))))))))</f>
        <v/>
      </c>
      <c r="AX152" t="str">
        <f ca="1">IF($E151="","",IF($G152="",AX151,IF(AND($N152=1,AX$9&gt;$B$9),"",IF(AND($N152=1,AX$9&lt;=$B$9),LOOKUP(AX$9,$A$12:$A$111,$B$12:$B$111),IF(AND($I152=-1,AY$9=$Q151),"",IF($I152=-1,AY151,IF(AND($I152=1,AW$9=$Q151),$K152,IF($I152=1,AX151,""))))))))</f>
        <v/>
      </c>
      <c r="AY152" t="str">
        <f ca="1">IF($E151="","",IF($G152="",AY151,IF(AND($N152=1,AY$9&gt;$B$9),"",IF(AND($N152=1,AY$9&lt;=$B$9),LOOKUP(AY$9,$A$12:$A$111,$B$12:$B$111),IF(AND($I152=-1,AZ$9=$Q151),"",IF($I152=-1,AZ151,IF(AND($I152=1,AX$9=$Q151),$K152,IF($I152=1,AY151,""))))))))</f>
        <v/>
      </c>
      <c r="AZ152" t="str">
        <f ca="1">IF($E151="","",IF($G152="",AZ151,IF(AND($N152=1,AZ$9&gt;$B$9),"",IF(AND($N152=1,AZ$9&lt;=$B$9),LOOKUP(AZ$9,$A$12:$A$111,$B$12:$B$111),IF(AND($I152=-1,BA$9=$Q151),"",IF($I152=-1,BA151,IF(AND($I152=1,AY$9=$Q151),$K152,IF($I152=1,AZ151,""))))))))</f>
        <v/>
      </c>
      <c r="BA152" t="str">
        <f ca="1">IF($E151="","",IF($G152="",BA151,IF(AND($N152=1,BA$9&gt;$B$9),"",IF(AND($N152=1,BA$9&lt;=$B$9),LOOKUP(BA$9,$A$12:$A$111,$B$12:$B$111),IF(AND($I152=-1,BB$9=$Q151),"",IF($I152=-1,BB151,IF(AND($I152=1,AZ$9=$Q151),$K152,IF($I152=1,BA151,""))))))))</f>
        <v/>
      </c>
      <c r="BB152" t="str">
        <f ca="1">IF($E151="","",IF($G152="",BB151,IF(AND($N152=1,BB$9&gt;$B$9),"",IF(AND($N152=1,BB$9&lt;=$B$9),LOOKUP(BB$9,$A$12:$A$111,$B$12:$B$111),IF(AND($I152=-1,BC$9=$Q151),"",IF($I152=-1,BC151,IF(AND($I152=1,BA$9=$Q151),$K152,IF($I152=1,BB151,""))))))))</f>
        <v/>
      </c>
      <c r="BC152" t="str">
        <f ca="1">IF($E151="","",IF($G152="",BC151,IF(AND($N152=1,BC$9&gt;$B$9),"",IF(AND($N152=1,BC$9&lt;=$B$9),LOOKUP(BC$9,$A$12:$A$111,$B$12:$B$111),IF(AND($I152=-1,BD$9=$Q151),"",IF($I152=-1,BD151,IF(AND($I152=1,BB$9=$Q151),$K152,IF($I152=1,BC151,""))))))))</f>
        <v/>
      </c>
      <c r="BD152" t="str">
        <f ca="1">IF($E151="","",IF($G152="",BD151,IF(AND($N152=1,BD$9&gt;$B$9),"",IF(AND($N152=1,BD$9&lt;=$B$9),LOOKUP(BD$9,$A$12:$A$111,$B$12:$B$111),IF(AND($I152=-1,BE$9=$Q151),"",IF($I152=-1,BE151,IF(AND($I152=1,BC$9=$Q151),$K152,IF($I152=1,BD151,""))))))))</f>
        <v/>
      </c>
      <c r="BE152" t="str">
        <f ca="1">IF($E151="","",IF($G152="",BE151,IF(AND($N152=1,BE$9&gt;$B$9),"",IF(AND($N152=1,BE$9&lt;=$B$9),LOOKUP(BE$9,$A$12:$A$111,$B$12:$B$111),IF(AND($I152=-1,BF$9=$Q151),"",IF($I152=-1,BF151,IF(AND($I152=1,BD$9=$Q151),$K152,IF($I152=1,BE151,""))))))))</f>
        <v/>
      </c>
      <c r="BF152" t="str">
        <f ca="1">IF($E151="","",IF($G152="",BF151,IF(AND($N152=1,BF$9&gt;$B$9),"",IF(AND($N152=1,BF$9&lt;=$B$9),LOOKUP(BF$9,$A$12:$A$111,$B$12:$B$111),IF(AND($I152=-1,BG$9=$Q151),"",IF($I152=-1,BG151,IF(AND($I152=1,BE$9=$Q151),$K152,IF($I152=1,BF151,""))))))))</f>
        <v/>
      </c>
      <c r="BG152" t="str">
        <f ca="1">IF($E151="","",IF($G152="",BG151,IF(AND($N152=1,BG$9&gt;$B$9),"",IF(AND($N152=1,BG$9&lt;=$B$9),LOOKUP(BG$9,$A$12:$A$111,$B$12:$B$111),IF(AND($I152=-1,BH$9=$Q151),"",IF($I152=-1,BH151,IF(AND($I152=1,BF$9=$Q151),$K152,IF($I152=1,BG151,""))))))))</f>
        <v/>
      </c>
      <c r="BH152" t="str">
        <f ca="1">IF($E151="","",IF($G152="",BH151,IF(AND($N152=1,BH$9&gt;$B$9),"",IF(AND($N152=1,BH$9&lt;=$B$9),LOOKUP(BH$9,$A$12:$A$111,$B$12:$B$111),IF(AND($I152=-1,BI$9=$Q151),"",IF($I152=-1,BI151,IF(AND($I152=1,BG$9=$Q151),$K152,IF($I152=1,BH151,""))))))))</f>
        <v/>
      </c>
      <c r="BI152" t="str">
        <f ca="1">IF($E151="","",IF($G152="",BI151,IF(AND($N152=1,BI$9&gt;$B$9),"",IF(AND($N152=1,BI$9&lt;=$B$9),LOOKUP(BI$9,$A$12:$A$111,$B$12:$B$111),IF(AND($I152=-1,BJ$9=$Q151),"",IF($I152=-1,BJ151,IF(AND($I152=1,BH$9=$Q151),$K152,IF($I152=1,BI151,""))))))))</f>
        <v/>
      </c>
      <c r="BJ152" t="str">
        <f ca="1">IF($E151="","",IF($G152="",BJ151,IF(AND($N152=1,BJ$9&gt;$B$9),"",IF(AND($N152=1,BJ$9&lt;=$B$9),LOOKUP(BJ$9,$A$12:$A$111,$B$12:$B$111),IF(AND($I152=-1,BK$9=$Q151),"",IF($I152=-1,BK151,IF(AND($I152=1,BI$9=$Q151),$K152,IF($I152=1,BJ151,""))))))))</f>
        <v/>
      </c>
      <c r="BK152" t="str">
        <f ca="1">IF($E151="","",IF($G152="",BK151,IF(AND($N152=1,BK$9&gt;$B$9),"",IF(AND($N152=1,BK$9&lt;=$B$9),LOOKUP(BK$9,$A$12:$A$111,$B$12:$B$111),IF(AND($I152=-1,BL$9=$Q151),"",IF($I152=-1,BL151,IF(AND($I152=1,BJ$9=$Q151),$K152,IF($I152=1,BK151,""))))))))</f>
        <v/>
      </c>
      <c r="BL152" t="str">
        <f ca="1">IF($E151="","",IF($G152="",BL151,IF(AND($N152=1,BL$9&gt;$B$9),"",IF(AND($N152=1,BL$9&lt;=$B$9),LOOKUP(BL$9,$A$12:$A$111,$B$12:$B$111),IF(AND($I152=-1,BM$9=$Q151),"",IF($I152=-1,BM151,IF(AND($I152=1,BK$9=$Q151),$K152,IF($I152=1,BL151,""))))))))</f>
        <v/>
      </c>
      <c r="BM152">
        <f ca="1">IF($E151="","",IF($G152="",BM151,IF(AND($N152=1,BM$9&gt;$B$9),"",IF(AND($N152=1,BM$9&lt;=$B$9),LOOKUP(BM$9,$A$12:$A$111,$B$12:$B$111),IF(AND($I152=-1,BN$9=$Q151),"",IF($I152=-1,BN151,IF(AND($I152=1,BL$9=$Q151),$K152,IF($I152=1,BM151,""))))))))</f>
        <v>0</v>
      </c>
      <c r="BN152">
        <f ca="1">IF($E151="","",IF($G152="",BN151,IF(AND($N152=1,BN$9&gt;$B$9),"",IF(AND($N152=1,BN$9&lt;=$B$9),LOOKUP(BN$9,$A$12:$A$111,$B$12:$B$111),IF(AND($I152=-1,BO$9=$Q151),"",IF($I152=-1,BO151,IF(AND($I152=1,BM$9=$Q151),$K152,IF($I152=1,BN151,""))))))))</f>
        <v>0</v>
      </c>
      <c r="BO152">
        <f ca="1">IF($E151="","",IF($G152="",BO151,IF(AND($N152=1,BO$9&gt;$B$9),"",IF(AND($N152=1,BO$9&lt;=$B$9),LOOKUP(BO$9,$A$12:$A$111,$B$12:$B$111),IF(AND($I152=-1,BP$9=$Q151),"",IF($I152=-1,BP151,IF(AND($I152=1,BN$9=$Q151),$K152,IF($I152=1,BO151,""))))))))</f>
        <v>0</v>
      </c>
    </row>
    <row r="153" spans="4:67" x14ac:dyDescent="0.25">
      <c r="D153" s="4">
        <v>143</v>
      </c>
      <c r="E153" s="1">
        <f t="shared" ca="1" si="12"/>
        <v>13</v>
      </c>
      <c r="G153" t="str">
        <f ca="1">IF(E152="","",IF($B$3=Refs!$B$17,RevLab!F153,IF(AND(B$3="Last",H152="Zero"),G152,IF(B$3="Last",H152,IF(B$3="2nd last","",IF(AND(B$3="Opposite",H152="Zero"),G152,IF(AND(B$3="Opposite",H152="Red"),"Black",IF(AND(B$3="Opposite",H152="Black"),"Red",IF(AND(B$3="Opposite",H152="Odd"),"Even",IF(AND(B$3="Opposite",H152="Even"),"Odd",IF(AND(B$3="Opposite",H152="High"),"Low",IF(AND(B$3="Opposite",H152="Low"),"High",IF(COUNTIF(Refs!$E$5:$I$6,B$3)=1,RevLab!B$3,"")))))))))))))</f>
        <v>Low</v>
      </c>
      <c r="H153" t="str">
        <f ca="1">IF(E153="","",IF(B$2="Red/Black",LOOKUP(E153,Refs!D:D,Refs!F:F),IF(B$2="High/Low",LOOKUP(E153,Refs!D:D,Refs!H:H),IF(B$2="Odd/Even",LOOKUP(E153,Refs!D:D,Refs!J:J),""))))</f>
        <v>Low</v>
      </c>
      <c r="I153">
        <f t="shared" ca="1" si="13"/>
        <v>1</v>
      </c>
      <c r="J153">
        <f ca="1">IF(E152="","",IF(G153="","",IF(AND(Q152&gt;1,O152+P152&gt;=$B$4),$B$4,IF(Q152=1,O152,O152+P152))))</f>
        <v>6</v>
      </c>
      <c r="K153">
        <f t="shared" ca="1" si="14"/>
        <v>6</v>
      </c>
      <c r="L153">
        <f t="shared" ca="1" si="15"/>
        <v>-194</v>
      </c>
      <c r="M153">
        <f t="shared" ca="1" si="16"/>
        <v>14</v>
      </c>
      <c r="N153">
        <f ca="1">IF(E152="","",IF(OR(AND($A$6="Yes",$M153&gt;$M152),AND($A$8="Yes",$O152+$P152&gt;=$B$4),AND($Q152&lt;=2,$I153=-1)),1,0))</f>
        <v>0</v>
      </c>
      <c r="O153">
        <f ca="1">IF(E153="","",R153)</f>
        <v>3</v>
      </c>
      <c r="P153">
        <f ca="1">IF(E153="","",MAX(R153:DM153))</f>
        <v>6</v>
      </c>
      <c r="Q153" s="2">
        <f ca="1">IF(E153="","",COUNTIF(R153:DM153,"&gt;0"))</f>
        <v>3</v>
      </c>
      <c r="R153" s="4">
        <f ca="1">IF(E152="","",IF($G153="",R152,IF($N153=1,LOOKUP(R$9,$A$12:$A$111,$B$12:$B$111),IF(AND($I153=-1,S$9=$Q152),"",IF($I153=-1,S152,IF($I153=1,R152))))))</f>
        <v>3</v>
      </c>
      <c r="S153">
        <f ca="1">IF($E152="","",IF($G153="",S152,IF(AND($N153=1,S$9&gt;$B$9),"",IF(AND($N153=1,S$9&lt;=$B$9),LOOKUP(S$9,$A$12:$A$111,$B$12:$B$111),IF(AND($I153=-1,T$9=$Q152),"",IF($I153=-1,T152,IF(AND($I153=1,R$9=$Q152),$K153,IF($I153=1,S152,""))))))))</f>
        <v>3</v>
      </c>
      <c r="T153">
        <f ca="1">IF($E152="","",IF($G153="",T152,IF(AND($N153=1,T$9&gt;$B$9),"",IF(AND($N153=1,T$9&lt;=$B$9),LOOKUP(T$9,$A$12:$A$111,$B$12:$B$111),IF(AND($I153=-1,U$9=$Q152),"",IF($I153=-1,U152,IF(AND($I153=1,S$9=$Q152),$K153,IF($I153=1,T152,""))))))))</f>
        <v>6</v>
      </c>
      <c r="U153" t="str">
        <f ca="1">IF($E152="","",IF($G153="",U152,IF(AND($N153=1,U$9&gt;$B$9),"",IF(AND($N153=1,U$9&lt;=$B$9),LOOKUP(U$9,$A$12:$A$111,$B$12:$B$111),IF(AND($I153=-1,V$9=$Q152),"",IF($I153=-1,V152,IF(AND($I153=1,T$9=$Q152),$K153,IF($I153=1,U152,""))))))))</f>
        <v/>
      </c>
      <c r="V153" t="str">
        <f ca="1">IF($E152="","",IF($G153="",V152,IF(AND($N153=1,V$9&gt;$B$9),"",IF(AND($N153=1,V$9&lt;=$B$9),LOOKUP(V$9,$A$12:$A$111,$B$12:$B$111),IF(AND($I153=-1,W$9=$Q152),"",IF($I153=-1,W152,IF(AND($I153=1,U$9=$Q152),$K153,IF($I153=1,V152,""))))))))</f>
        <v/>
      </c>
      <c r="W153" t="str">
        <f ca="1">IF($E152="","",IF($G153="",W152,IF(AND($N153=1,W$9&gt;$B$9),"",IF(AND($N153=1,W$9&lt;=$B$9),LOOKUP(W$9,$A$12:$A$111,$B$12:$B$111),IF(AND($I153=-1,X$9=$Q152),"",IF($I153=-1,X152,IF(AND($I153=1,V$9=$Q152),$K153,IF($I153=1,W152,""))))))))</f>
        <v/>
      </c>
      <c r="X153" t="str">
        <f ca="1">IF($E152="","",IF($G153="",X152,IF(AND($N153=1,X$9&gt;$B$9),"",IF(AND($N153=1,X$9&lt;=$B$9),LOOKUP(X$9,$A$12:$A$111,$B$12:$B$111),IF(AND($I153=-1,Y$9=$Q152),"",IF($I153=-1,Y152,IF(AND($I153=1,W$9=$Q152),$K153,IF($I153=1,X152,""))))))))</f>
        <v/>
      </c>
      <c r="Y153" t="str">
        <f ca="1">IF($E152="","",IF($G153="",Y152,IF(AND($N153=1,Y$9&gt;$B$9),"",IF(AND($N153=1,Y$9&lt;=$B$9),LOOKUP(Y$9,$A$12:$A$111,$B$12:$B$111),IF(AND($I153=-1,Z$9=$Q152),"",IF($I153=-1,Z152,IF(AND($I153=1,X$9=$Q152),$K153,IF($I153=1,Y152,""))))))))</f>
        <v/>
      </c>
      <c r="Z153" t="str">
        <f ca="1">IF($E152="","",IF($G153="",Z152,IF(AND($N153=1,Z$9&gt;$B$9),"",IF(AND($N153=1,Z$9&lt;=$B$9),LOOKUP(Z$9,$A$12:$A$111,$B$12:$B$111),IF(AND($I153=-1,AA$9=$Q152),"",IF($I153=-1,AA152,IF(AND($I153=1,Y$9=$Q152),$K153,IF($I153=1,Z152,""))))))))</f>
        <v/>
      </c>
      <c r="AA153" t="str">
        <f ca="1">IF($E152="","",IF($G153="",AA152,IF(AND($N153=1,AA$9&gt;$B$9),"",IF(AND($N153=1,AA$9&lt;=$B$9),LOOKUP(AA$9,$A$12:$A$111,$B$12:$B$111),IF(AND($I153=-1,AB$9=$Q152),"",IF($I153=-1,AB152,IF(AND($I153=1,Z$9=$Q152),$K153,IF($I153=1,AA152,""))))))))</f>
        <v/>
      </c>
      <c r="AB153" t="str">
        <f ca="1">IF($E152="","",IF($G153="",AB152,IF(AND($N153=1,AB$9&gt;$B$9),"",IF(AND($N153=1,AB$9&lt;=$B$9),LOOKUP(AB$9,$A$12:$A$111,$B$12:$B$111),IF(AND($I153=-1,AC$9=$Q152),"",IF($I153=-1,AC152,IF(AND($I153=1,AA$9=$Q152),$K153,IF($I153=1,AB152,""))))))))</f>
        <v/>
      </c>
      <c r="AC153" t="str">
        <f ca="1">IF($E152="","",IF($G153="",AC152,IF(AND($N153=1,AC$9&gt;$B$9),"",IF(AND($N153=1,AC$9&lt;=$B$9),LOOKUP(AC$9,$A$12:$A$111,$B$12:$B$111),IF(AND($I153=-1,AD$9=$Q152),"",IF($I153=-1,AD152,IF(AND($I153=1,AB$9=$Q152),$K153,IF($I153=1,AC152,""))))))))</f>
        <v/>
      </c>
      <c r="AD153" t="str">
        <f ca="1">IF($E152="","",IF($G153="",AD152,IF(AND($N153=1,AD$9&gt;$B$9),"",IF(AND($N153=1,AD$9&lt;=$B$9),LOOKUP(AD$9,$A$12:$A$111,$B$12:$B$111),IF(AND($I153=-1,AE$9=$Q152),"",IF($I153=-1,AE152,IF(AND($I153=1,AC$9=$Q152),$K153,IF($I153=1,AD152,""))))))))</f>
        <v/>
      </c>
      <c r="AE153" t="str">
        <f ca="1">IF($E152="","",IF($G153="",AE152,IF(AND($N153=1,AE$9&gt;$B$9),"",IF(AND($N153=1,AE$9&lt;=$B$9),LOOKUP(AE$9,$A$12:$A$111,$B$12:$B$111),IF(AND($I153=-1,AF$9=$Q152),"",IF($I153=-1,AF152,IF(AND($I153=1,AD$9=$Q152),$K153,IF($I153=1,AE152,""))))))))</f>
        <v/>
      </c>
      <c r="AF153" t="str">
        <f ca="1">IF($E152="","",IF($G153="",AF152,IF(AND($N153=1,AF$9&gt;$B$9),"",IF(AND($N153=1,AF$9&lt;=$B$9),LOOKUP(AF$9,$A$12:$A$111,$B$12:$B$111),IF(AND($I153=-1,AG$9=$Q152),"",IF($I153=-1,AG152,IF(AND($I153=1,AE$9=$Q152),$K153,IF($I153=1,AF152,""))))))))</f>
        <v/>
      </c>
      <c r="AG153" t="str">
        <f ca="1">IF($E152="","",IF($G153="",AG152,IF(AND($N153=1,AG$9&gt;$B$9),"",IF(AND($N153=1,AG$9&lt;=$B$9),LOOKUP(AG$9,$A$12:$A$111,$B$12:$B$111),IF(AND($I153=-1,AH$9=$Q152),"",IF($I153=-1,AH152,IF(AND($I153=1,AF$9=$Q152),$K153,IF($I153=1,AG152,""))))))))</f>
        <v/>
      </c>
      <c r="AH153" t="str">
        <f ca="1">IF($E152="","",IF($G153="",AH152,IF(AND($N153=1,AH$9&gt;$B$9),"",IF(AND($N153=1,AH$9&lt;=$B$9),LOOKUP(AH$9,$A$12:$A$111,$B$12:$B$111),IF(AND($I153=-1,AI$9=$Q152),"",IF($I153=-1,AI152,IF(AND($I153=1,AG$9=$Q152),$K153,IF($I153=1,AH152,""))))))))</f>
        <v/>
      </c>
      <c r="AI153" t="str">
        <f ca="1">IF($E152="","",IF($G153="",AI152,IF(AND($N153=1,AI$9&gt;$B$9),"",IF(AND($N153=1,AI$9&lt;=$B$9),LOOKUP(AI$9,$A$12:$A$111,$B$12:$B$111),IF(AND($I153=-1,AJ$9=$Q152),"",IF($I153=-1,AJ152,IF(AND($I153=1,AH$9=$Q152),$K153,IF($I153=1,AI152,""))))))))</f>
        <v/>
      </c>
      <c r="AJ153" t="str">
        <f ca="1">IF($E152="","",IF($G153="",AJ152,IF(AND($N153=1,AJ$9&gt;$B$9),"",IF(AND($N153=1,AJ$9&lt;=$B$9),LOOKUP(AJ$9,$A$12:$A$111,$B$12:$B$111),IF(AND($I153=-1,AK$9=$Q152),"",IF($I153=-1,AK152,IF(AND($I153=1,AI$9=$Q152),$K153,IF($I153=1,AJ152,""))))))))</f>
        <v/>
      </c>
      <c r="AK153" t="str">
        <f ca="1">IF($E152="","",IF($G153="",AK152,IF(AND($N153=1,AK$9&gt;$B$9),"",IF(AND($N153=1,AK$9&lt;=$B$9),LOOKUP(AK$9,$A$12:$A$111,$B$12:$B$111),IF(AND($I153=-1,AL$9=$Q152),"",IF($I153=-1,AL152,IF(AND($I153=1,AJ$9=$Q152),$K153,IF($I153=1,AK152,""))))))))</f>
        <v/>
      </c>
      <c r="AL153" t="str">
        <f ca="1">IF($E152="","",IF($G153="",AL152,IF(AND($N153=1,AL$9&gt;$B$9),"",IF(AND($N153=1,AL$9&lt;=$B$9),LOOKUP(AL$9,$A$12:$A$111,$B$12:$B$111),IF(AND($I153=-1,AM$9=$Q152),"",IF($I153=-1,AM152,IF(AND($I153=1,AK$9=$Q152),$K153,IF($I153=1,AL152,""))))))))</f>
        <v/>
      </c>
      <c r="AM153" t="str">
        <f ca="1">IF($E152="","",IF($G153="",AM152,IF(AND($N153=1,AM$9&gt;$B$9),"",IF(AND($N153=1,AM$9&lt;=$B$9),LOOKUP(AM$9,$A$12:$A$111,$B$12:$B$111),IF(AND($I153=-1,AN$9=$Q152),"",IF($I153=-1,AN152,IF(AND($I153=1,AL$9=$Q152),$K153,IF($I153=1,AM152,""))))))))</f>
        <v/>
      </c>
      <c r="AN153" t="str">
        <f ca="1">IF($E152="","",IF($G153="",AN152,IF(AND($N153=1,AN$9&gt;$B$9),"",IF(AND($N153=1,AN$9&lt;=$B$9),LOOKUP(AN$9,$A$12:$A$111,$B$12:$B$111),IF(AND($I153=-1,AO$9=$Q152),"",IF($I153=-1,AO152,IF(AND($I153=1,AM$9=$Q152),$K153,IF($I153=1,AN152,""))))))))</f>
        <v/>
      </c>
      <c r="AO153" t="str">
        <f ca="1">IF($E152="","",IF($G153="",AO152,IF(AND($N153=1,AO$9&gt;$B$9),"",IF(AND($N153=1,AO$9&lt;=$B$9),LOOKUP(AO$9,$A$12:$A$111,$B$12:$B$111),IF(AND($I153=-1,AP$9=$Q152),"",IF($I153=-1,AP152,IF(AND($I153=1,AN$9=$Q152),$K153,IF($I153=1,AO152,""))))))))</f>
        <v/>
      </c>
      <c r="AP153" t="str">
        <f ca="1">IF($E152="","",IF($G153="",AP152,IF(AND($N153=1,AP$9&gt;$B$9),"",IF(AND($N153=1,AP$9&lt;=$B$9),LOOKUP(AP$9,$A$12:$A$111,$B$12:$B$111),IF(AND($I153=-1,AQ$9=$Q152),"",IF($I153=-1,AQ152,IF(AND($I153=1,AO$9=$Q152),$K153,IF($I153=1,AP152,""))))))))</f>
        <v/>
      </c>
      <c r="AQ153" t="str">
        <f ca="1">IF($E152="","",IF($G153="",AQ152,IF(AND($N153=1,AQ$9&gt;$B$9),"",IF(AND($N153=1,AQ$9&lt;=$B$9),LOOKUP(AQ$9,$A$12:$A$111,$B$12:$B$111),IF(AND($I153=-1,AR$9=$Q152),"",IF($I153=-1,AR152,IF(AND($I153=1,AP$9=$Q152),$K153,IF($I153=1,AQ152,""))))))))</f>
        <v/>
      </c>
      <c r="AR153" t="str">
        <f ca="1">IF($E152="","",IF($G153="",AR152,IF(AND($N153=1,AR$9&gt;$B$9),"",IF(AND($N153=1,AR$9&lt;=$B$9),LOOKUP(AR$9,$A$12:$A$111,$B$12:$B$111),IF(AND($I153=-1,AS$9=$Q152),"",IF($I153=-1,AS152,IF(AND($I153=1,AQ$9=$Q152),$K153,IF($I153=1,AR152,""))))))))</f>
        <v/>
      </c>
      <c r="AS153" t="str">
        <f ca="1">IF($E152="","",IF($G153="",AS152,IF(AND($N153=1,AS$9&gt;$B$9),"",IF(AND($N153=1,AS$9&lt;=$B$9),LOOKUP(AS$9,$A$12:$A$111,$B$12:$B$111),IF(AND($I153=-1,AT$9=$Q152),"",IF($I153=-1,AT152,IF(AND($I153=1,AR$9=$Q152),$K153,IF($I153=1,AS152,""))))))))</f>
        <v/>
      </c>
      <c r="AT153" t="str">
        <f ca="1">IF($E152="","",IF($G153="",AT152,IF(AND($N153=1,AT$9&gt;$B$9),"",IF(AND($N153=1,AT$9&lt;=$B$9),LOOKUP(AT$9,$A$12:$A$111,$B$12:$B$111),IF(AND($I153=-1,AU$9=$Q152),"",IF($I153=-1,AU152,IF(AND($I153=1,AS$9=$Q152),$K153,IF($I153=1,AT152,""))))))))</f>
        <v/>
      </c>
      <c r="AU153" t="str">
        <f ca="1">IF($E152="","",IF($G153="",AU152,IF(AND($N153=1,AU$9&gt;$B$9),"",IF(AND($N153=1,AU$9&lt;=$B$9),LOOKUP(AU$9,$A$12:$A$111,$B$12:$B$111),IF(AND($I153=-1,AV$9=$Q152),"",IF($I153=-1,AV152,IF(AND($I153=1,AT$9=$Q152),$K153,IF($I153=1,AU152,""))))))))</f>
        <v/>
      </c>
      <c r="AV153" t="str">
        <f ca="1">IF($E152="","",IF($G153="",AV152,IF(AND($N153=1,AV$9&gt;$B$9),"",IF(AND($N153=1,AV$9&lt;=$B$9),LOOKUP(AV$9,$A$12:$A$111,$B$12:$B$111),IF(AND($I153=-1,AW$9=$Q152),"",IF($I153=-1,AW152,IF(AND($I153=1,AU$9=$Q152),$K153,IF($I153=1,AV152,""))))))))</f>
        <v/>
      </c>
      <c r="AW153" t="str">
        <f ca="1">IF($E152="","",IF($G153="",AW152,IF(AND($N153=1,AW$9&gt;$B$9),"",IF(AND($N153=1,AW$9&lt;=$B$9),LOOKUP(AW$9,$A$12:$A$111,$B$12:$B$111),IF(AND($I153=-1,AX$9=$Q152),"",IF($I153=-1,AX152,IF(AND($I153=1,AV$9=$Q152),$K153,IF($I153=1,AW152,""))))))))</f>
        <v/>
      </c>
      <c r="AX153" t="str">
        <f ca="1">IF($E152="","",IF($G153="",AX152,IF(AND($N153=1,AX$9&gt;$B$9),"",IF(AND($N153=1,AX$9&lt;=$B$9),LOOKUP(AX$9,$A$12:$A$111,$B$12:$B$111),IF(AND($I153=-1,AY$9=$Q152),"",IF($I153=-1,AY152,IF(AND($I153=1,AW$9=$Q152),$K153,IF($I153=1,AX152,""))))))))</f>
        <v/>
      </c>
      <c r="AY153" t="str">
        <f ca="1">IF($E152="","",IF($G153="",AY152,IF(AND($N153=1,AY$9&gt;$B$9),"",IF(AND($N153=1,AY$9&lt;=$B$9),LOOKUP(AY$9,$A$12:$A$111,$B$12:$B$111),IF(AND($I153=-1,AZ$9=$Q152),"",IF($I153=-1,AZ152,IF(AND($I153=1,AX$9=$Q152),$K153,IF($I153=1,AY152,""))))))))</f>
        <v/>
      </c>
      <c r="AZ153" t="str">
        <f ca="1">IF($E152="","",IF($G153="",AZ152,IF(AND($N153=1,AZ$9&gt;$B$9),"",IF(AND($N153=1,AZ$9&lt;=$B$9),LOOKUP(AZ$9,$A$12:$A$111,$B$12:$B$111),IF(AND($I153=-1,BA$9=$Q152),"",IF($I153=-1,BA152,IF(AND($I153=1,AY$9=$Q152),$K153,IF($I153=1,AZ152,""))))))))</f>
        <v/>
      </c>
      <c r="BA153" t="str">
        <f ca="1">IF($E152="","",IF($G153="",BA152,IF(AND($N153=1,BA$9&gt;$B$9),"",IF(AND($N153=1,BA$9&lt;=$B$9),LOOKUP(BA$9,$A$12:$A$111,$B$12:$B$111),IF(AND($I153=-1,BB$9=$Q152),"",IF($I153=-1,BB152,IF(AND($I153=1,AZ$9=$Q152),$K153,IF($I153=1,BA152,""))))))))</f>
        <v/>
      </c>
      <c r="BB153" t="str">
        <f ca="1">IF($E152="","",IF($G153="",BB152,IF(AND($N153=1,BB$9&gt;$B$9),"",IF(AND($N153=1,BB$9&lt;=$B$9),LOOKUP(BB$9,$A$12:$A$111,$B$12:$B$111),IF(AND($I153=-1,BC$9=$Q152),"",IF($I153=-1,BC152,IF(AND($I153=1,BA$9=$Q152),$K153,IF($I153=1,BB152,""))))))))</f>
        <v/>
      </c>
      <c r="BC153" t="str">
        <f ca="1">IF($E152="","",IF($G153="",BC152,IF(AND($N153=1,BC$9&gt;$B$9),"",IF(AND($N153=1,BC$9&lt;=$B$9),LOOKUP(BC$9,$A$12:$A$111,$B$12:$B$111),IF(AND($I153=-1,BD$9=$Q152),"",IF($I153=-1,BD152,IF(AND($I153=1,BB$9=$Q152),$K153,IF($I153=1,BC152,""))))))))</f>
        <v/>
      </c>
      <c r="BD153" t="str">
        <f ca="1">IF($E152="","",IF($G153="",BD152,IF(AND($N153=1,BD$9&gt;$B$9),"",IF(AND($N153=1,BD$9&lt;=$B$9),LOOKUP(BD$9,$A$12:$A$111,$B$12:$B$111),IF(AND($I153=-1,BE$9=$Q152),"",IF($I153=-1,BE152,IF(AND($I153=1,BC$9=$Q152),$K153,IF($I153=1,BD152,""))))))))</f>
        <v/>
      </c>
      <c r="BE153" t="str">
        <f ca="1">IF($E152="","",IF($G153="",BE152,IF(AND($N153=1,BE$9&gt;$B$9),"",IF(AND($N153=1,BE$9&lt;=$B$9),LOOKUP(BE$9,$A$12:$A$111,$B$12:$B$111),IF(AND($I153=-1,BF$9=$Q152),"",IF($I153=-1,BF152,IF(AND($I153=1,BD$9=$Q152),$K153,IF($I153=1,BE152,""))))))))</f>
        <v/>
      </c>
      <c r="BF153" t="str">
        <f ca="1">IF($E152="","",IF($G153="",BF152,IF(AND($N153=1,BF$9&gt;$B$9),"",IF(AND($N153=1,BF$9&lt;=$B$9),LOOKUP(BF$9,$A$12:$A$111,$B$12:$B$111),IF(AND($I153=-1,BG$9=$Q152),"",IF($I153=-1,BG152,IF(AND($I153=1,BE$9=$Q152),$K153,IF($I153=1,BF152,""))))))))</f>
        <v/>
      </c>
      <c r="BG153" t="str">
        <f ca="1">IF($E152="","",IF($G153="",BG152,IF(AND($N153=1,BG$9&gt;$B$9),"",IF(AND($N153=1,BG$9&lt;=$B$9),LOOKUP(BG$9,$A$12:$A$111,$B$12:$B$111),IF(AND($I153=-1,BH$9=$Q152),"",IF($I153=-1,BH152,IF(AND($I153=1,BF$9=$Q152),$K153,IF($I153=1,BG152,""))))))))</f>
        <v/>
      </c>
      <c r="BH153" t="str">
        <f ca="1">IF($E152="","",IF($G153="",BH152,IF(AND($N153=1,BH$9&gt;$B$9),"",IF(AND($N153=1,BH$9&lt;=$B$9),LOOKUP(BH$9,$A$12:$A$111,$B$12:$B$111),IF(AND($I153=-1,BI$9=$Q152),"",IF($I153=-1,BI152,IF(AND($I153=1,BG$9=$Q152),$K153,IF($I153=1,BH152,""))))))))</f>
        <v/>
      </c>
      <c r="BI153" t="str">
        <f ca="1">IF($E152="","",IF($G153="",BI152,IF(AND($N153=1,BI$9&gt;$B$9),"",IF(AND($N153=1,BI$9&lt;=$B$9),LOOKUP(BI$9,$A$12:$A$111,$B$12:$B$111),IF(AND($I153=-1,BJ$9=$Q152),"",IF($I153=-1,BJ152,IF(AND($I153=1,BH$9=$Q152),$K153,IF($I153=1,BI152,""))))))))</f>
        <v/>
      </c>
      <c r="BJ153" t="str">
        <f ca="1">IF($E152="","",IF($G153="",BJ152,IF(AND($N153=1,BJ$9&gt;$B$9),"",IF(AND($N153=1,BJ$9&lt;=$B$9),LOOKUP(BJ$9,$A$12:$A$111,$B$12:$B$111),IF(AND($I153=-1,BK$9=$Q152),"",IF($I153=-1,BK152,IF(AND($I153=1,BI$9=$Q152),$K153,IF($I153=1,BJ152,""))))))))</f>
        <v/>
      </c>
      <c r="BK153" t="str">
        <f ca="1">IF($E152="","",IF($G153="",BK152,IF(AND($N153=1,BK$9&gt;$B$9),"",IF(AND($N153=1,BK$9&lt;=$B$9),LOOKUP(BK$9,$A$12:$A$111,$B$12:$B$111),IF(AND($I153=-1,BL$9=$Q152),"",IF($I153=-1,BL152,IF(AND($I153=1,BJ$9=$Q152),$K153,IF($I153=1,BK152,""))))))))</f>
        <v/>
      </c>
      <c r="BL153" t="str">
        <f ca="1">IF($E152="","",IF($G153="",BL152,IF(AND($N153=1,BL$9&gt;$B$9),"",IF(AND($N153=1,BL$9&lt;=$B$9),LOOKUP(BL$9,$A$12:$A$111,$B$12:$B$111),IF(AND($I153=-1,BM$9=$Q152),"",IF($I153=-1,BM152,IF(AND($I153=1,BK$9=$Q152),$K153,IF($I153=1,BL152,""))))))))</f>
        <v/>
      </c>
      <c r="BM153">
        <f ca="1">IF($E152="","",IF($G153="",BM152,IF(AND($N153=1,BM$9&gt;$B$9),"",IF(AND($N153=1,BM$9&lt;=$B$9),LOOKUP(BM$9,$A$12:$A$111,$B$12:$B$111),IF(AND($I153=-1,BN$9=$Q152),"",IF($I153=-1,BN152,IF(AND($I153=1,BL$9=$Q152),$K153,IF($I153=1,BM152,""))))))))</f>
        <v>0</v>
      </c>
      <c r="BN153">
        <f ca="1">IF($E152="","",IF($G153="",BN152,IF(AND($N153=1,BN$9&gt;$B$9),"",IF(AND($N153=1,BN$9&lt;=$B$9),LOOKUP(BN$9,$A$12:$A$111,$B$12:$B$111),IF(AND($I153=-1,BO$9=$Q152),"",IF($I153=-1,BO152,IF(AND($I153=1,BM$9=$Q152),$K153,IF($I153=1,BN152,""))))))))</f>
        <v>0</v>
      </c>
      <c r="BO153">
        <f ca="1">IF($E152="","",IF($G153="",BO152,IF(AND($N153=1,BO$9&gt;$B$9),"",IF(AND($N153=1,BO$9&lt;=$B$9),LOOKUP(BO$9,$A$12:$A$111,$B$12:$B$111),IF(AND($I153=-1,BP$9=$Q152),"",IF($I153=-1,BP152,IF(AND($I153=1,BN$9=$Q152),$K153,IF($I153=1,BO152,""))))))))</f>
        <v>0</v>
      </c>
    </row>
    <row r="154" spans="4:67" x14ac:dyDescent="0.25">
      <c r="D154" s="4">
        <v>144</v>
      </c>
      <c r="E154" s="1">
        <f t="shared" ca="1" si="12"/>
        <v>24</v>
      </c>
      <c r="G154" t="str">
        <f ca="1">IF(E153="","",IF($B$3=Refs!$B$17,RevLab!F154,IF(AND(B$3="Last",H153="Zero"),G153,IF(B$3="Last",H153,IF(B$3="2nd last","",IF(AND(B$3="Opposite",H153="Zero"),G153,IF(AND(B$3="Opposite",H153="Red"),"Black",IF(AND(B$3="Opposite",H153="Black"),"Red",IF(AND(B$3="Opposite",H153="Odd"),"Even",IF(AND(B$3="Opposite",H153="Even"),"Odd",IF(AND(B$3="Opposite",H153="High"),"Low",IF(AND(B$3="Opposite",H153="Low"),"High",IF(COUNTIF(Refs!$E$5:$I$6,B$3)=1,RevLab!B$3,"")))))))))))))</f>
        <v>Low</v>
      </c>
      <c r="H154" t="str">
        <f ca="1">IF(E154="","",IF(B$2="Red/Black",LOOKUP(E154,Refs!D:D,Refs!F:F),IF(B$2="High/Low",LOOKUP(E154,Refs!D:D,Refs!H:H),IF(B$2="Odd/Even",LOOKUP(E154,Refs!D:D,Refs!J:J),""))))</f>
        <v>High</v>
      </c>
      <c r="I154">
        <f t="shared" ca="1" si="13"/>
        <v>-1</v>
      </c>
      <c r="J154">
        <f ca="1">IF(E153="","",IF(G154="","",IF(AND(Q153&gt;1,O153+P153&gt;=$B$4),$B$4,IF(Q153=1,O153,O153+P153))))</f>
        <v>9</v>
      </c>
      <c r="K154">
        <f t="shared" ca="1" si="14"/>
        <v>-9</v>
      </c>
      <c r="L154">
        <f t="shared" ca="1" si="15"/>
        <v>-203</v>
      </c>
      <c r="M154">
        <f t="shared" ca="1" si="16"/>
        <v>14</v>
      </c>
      <c r="N154">
        <f ca="1">IF(E153="","",IF(OR(AND($A$6="Yes",$M154&gt;$M153),AND($A$8="Yes",$O153+$P153&gt;=$B$4),AND($Q153&lt;=2,$I154=-1)),1,0))</f>
        <v>0</v>
      </c>
      <c r="O154">
        <f ca="1">IF(E154="","",R154)</f>
        <v>3</v>
      </c>
      <c r="P154">
        <f ca="1">IF(E154="","",MAX(R154:DM154))</f>
        <v>3</v>
      </c>
      <c r="Q154" s="2">
        <f ca="1">IF(E154="","",COUNTIF(R154:DM154,"&gt;0"))</f>
        <v>1</v>
      </c>
      <c r="R154" s="4">
        <f ca="1">IF(E153="","",IF($G154="",R153,IF($N154=1,LOOKUP(R$9,$A$12:$A$111,$B$12:$B$111),IF(AND($I154=-1,S$9=$Q153),"",IF($I154=-1,S153,IF($I154=1,R153))))))</f>
        <v>3</v>
      </c>
      <c r="S154" t="str">
        <f ca="1">IF($E153="","",IF($G154="",S153,IF(AND($N154=1,S$9&gt;$B$9),"",IF(AND($N154=1,S$9&lt;=$B$9),LOOKUP(S$9,$A$12:$A$111,$B$12:$B$111),IF(AND($I154=-1,T$9=$Q153),"",IF($I154=-1,T153,IF(AND($I154=1,R$9=$Q153),$K154,IF($I154=1,S153,""))))))))</f>
        <v/>
      </c>
      <c r="T154" t="str">
        <f ca="1">IF($E153="","",IF($G154="",T153,IF(AND($N154=1,T$9&gt;$B$9),"",IF(AND($N154=1,T$9&lt;=$B$9),LOOKUP(T$9,$A$12:$A$111,$B$12:$B$111),IF(AND($I154=-1,U$9=$Q153),"",IF($I154=-1,U153,IF(AND($I154=1,S$9=$Q153),$K154,IF($I154=1,T153,""))))))))</f>
        <v/>
      </c>
      <c r="U154" t="str">
        <f ca="1">IF($E153="","",IF($G154="",U153,IF(AND($N154=1,U$9&gt;$B$9),"",IF(AND($N154=1,U$9&lt;=$B$9),LOOKUP(U$9,$A$12:$A$111,$B$12:$B$111),IF(AND($I154=-1,V$9=$Q153),"",IF($I154=-1,V153,IF(AND($I154=1,T$9=$Q153),$K154,IF($I154=1,U153,""))))))))</f>
        <v/>
      </c>
      <c r="V154" t="str">
        <f ca="1">IF($E153="","",IF($G154="",V153,IF(AND($N154=1,V$9&gt;$B$9),"",IF(AND($N154=1,V$9&lt;=$B$9),LOOKUP(V$9,$A$12:$A$111,$B$12:$B$111),IF(AND($I154=-1,W$9=$Q153),"",IF($I154=-1,W153,IF(AND($I154=1,U$9=$Q153),$K154,IF($I154=1,V153,""))))))))</f>
        <v/>
      </c>
      <c r="W154" t="str">
        <f ca="1">IF($E153="","",IF($G154="",W153,IF(AND($N154=1,W$9&gt;$B$9),"",IF(AND($N154=1,W$9&lt;=$B$9),LOOKUP(W$9,$A$12:$A$111,$B$12:$B$111),IF(AND($I154=-1,X$9=$Q153),"",IF($I154=-1,X153,IF(AND($I154=1,V$9=$Q153),$K154,IF($I154=1,W153,""))))))))</f>
        <v/>
      </c>
      <c r="X154" t="str">
        <f ca="1">IF($E153="","",IF($G154="",X153,IF(AND($N154=1,X$9&gt;$B$9),"",IF(AND($N154=1,X$9&lt;=$B$9),LOOKUP(X$9,$A$12:$A$111,$B$12:$B$111),IF(AND($I154=-1,Y$9=$Q153),"",IF($I154=-1,Y153,IF(AND($I154=1,W$9=$Q153),$K154,IF($I154=1,X153,""))))))))</f>
        <v/>
      </c>
      <c r="Y154" t="str">
        <f ca="1">IF($E153="","",IF($G154="",Y153,IF(AND($N154=1,Y$9&gt;$B$9),"",IF(AND($N154=1,Y$9&lt;=$B$9),LOOKUP(Y$9,$A$12:$A$111,$B$12:$B$111),IF(AND($I154=-1,Z$9=$Q153),"",IF($I154=-1,Z153,IF(AND($I154=1,X$9=$Q153),$K154,IF($I154=1,Y153,""))))))))</f>
        <v/>
      </c>
      <c r="Z154" t="str">
        <f ca="1">IF($E153="","",IF($G154="",Z153,IF(AND($N154=1,Z$9&gt;$B$9),"",IF(AND($N154=1,Z$9&lt;=$B$9),LOOKUP(Z$9,$A$12:$A$111,$B$12:$B$111),IF(AND($I154=-1,AA$9=$Q153),"",IF($I154=-1,AA153,IF(AND($I154=1,Y$9=$Q153),$K154,IF($I154=1,Z153,""))))))))</f>
        <v/>
      </c>
      <c r="AA154" t="str">
        <f ca="1">IF($E153="","",IF($G154="",AA153,IF(AND($N154=1,AA$9&gt;$B$9),"",IF(AND($N154=1,AA$9&lt;=$B$9),LOOKUP(AA$9,$A$12:$A$111,$B$12:$B$111),IF(AND($I154=-1,AB$9=$Q153),"",IF($I154=-1,AB153,IF(AND($I154=1,Z$9=$Q153),$K154,IF($I154=1,AA153,""))))))))</f>
        <v/>
      </c>
      <c r="AB154" t="str">
        <f ca="1">IF($E153="","",IF($G154="",AB153,IF(AND($N154=1,AB$9&gt;$B$9),"",IF(AND($N154=1,AB$9&lt;=$B$9),LOOKUP(AB$9,$A$12:$A$111,$B$12:$B$111),IF(AND($I154=-1,AC$9=$Q153),"",IF($I154=-1,AC153,IF(AND($I154=1,AA$9=$Q153),$K154,IF($I154=1,AB153,""))))))))</f>
        <v/>
      </c>
      <c r="AC154" t="str">
        <f ca="1">IF($E153="","",IF($G154="",AC153,IF(AND($N154=1,AC$9&gt;$B$9),"",IF(AND($N154=1,AC$9&lt;=$B$9),LOOKUP(AC$9,$A$12:$A$111,$B$12:$B$111),IF(AND($I154=-1,AD$9=$Q153),"",IF($I154=-1,AD153,IF(AND($I154=1,AB$9=$Q153),$K154,IF($I154=1,AC153,""))))))))</f>
        <v/>
      </c>
      <c r="AD154" t="str">
        <f ca="1">IF($E153="","",IF($G154="",AD153,IF(AND($N154=1,AD$9&gt;$B$9),"",IF(AND($N154=1,AD$9&lt;=$B$9),LOOKUP(AD$9,$A$12:$A$111,$B$12:$B$111),IF(AND($I154=-1,AE$9=$Q153),"",IF($I154=-1,AE153,IF(AND($I154=1,AC$9=$Q153),$K154,IF($I154=1,AD153,""))))))))</f>
        <v/>
      </c>
      <c r="AE154" t="str">
        <f ca="1">IF($E153="","",IF($G154="",AE153,IF(AND($N154=1,AE$9&gt;$B$9),"",IF(AND($N154=1,AE$9&lt;=$B$9),LOOKUP(AE$9,$A$12:$A$111,$B$12:$B$111),IF(AND($I154=-1,AF$9=$Q153),"",IF($I154=-1,AF153,IF(AND($I154=1,AD$9=$Q153),$K154,IF($I154=1,AE153,""))))))))</f>
        <v/>
      </c>
      <c r="AF154" t="str">
        <f ca="1">IF($E153="","",IF($G154="",AF153,IF(AND($N154=1,AF$9&gt;$B$9),"",IF(AND($N154=1,AF$9&lt;=$B$9),LOOKUP(AF$9,$A$12:$A$111,$B$12:$B$111),IF(AND($I154=-1,AG$9=$Q153),"",IF($I154=-1,AG153,IF(AND($I154=1,AE$9=$Q153),$K154,IF($I154=1,AF153,""))))))))</f>
        <v/>
      </c>
      <c r="AG154" t="str">
        <f ca="1">IF($E153="","",IF($G154="",AG153,IF(AND($N154=1,AG$9&gt;$B$9),"",IF(AND($N154=1,AG$9&lt;=$B$9),LOOKUP(AG$9,$A$12:$A$111,$B$12:$B$111),IF(AND($I154=-1,AH$9=$Q153),"",IF($I154=-1,AH153,IF(AND($I154=1,AF$9=$Q153),$K154,IF($I154=1,AG153,""))))))))</f>
        <v/>
      </c>
      <c r="AH154" t="str">
        <f ca="1">IF($E153="","",IF($G154="",AH153,IF(AND($N154=1,AH$9&gt;$B$9),"",IF(AND($N154=1,AH$9&lt;=$B$9),LOOKUP(AH$9,$A$12:$A$111,$B$12:$B$111),IF(AND($I154=-1,AI$9=$Q153),"",IF($I154=-1,AI153,IF(AND($I154=1,AG$9=$Q153),$K154,IF($I154=1,AH153,""))))))))</f>
        <v/>
      </c>
      <c r="AI154" t="str">
        <f ca="1">IF($E153="","",IF($G154="",AI153,IF(AND($N154=1,AI$9&gt;$B$9),"",IF(AND($N154=1,AI$9&lt;=$B$9),LOOKUP(AI$9,$A$12:$A$111,$B$12:$B$111),IF(AND($I154=-1,AJ$9=$Q153),"",IF($I154=-1,AJ153,IF(AND($I154=1,AH$9=$Q153),$K154,IF($I154=1,AI153,""))))))))</f>
        <v/>
      </c>
      <c r="AJ154" t="str">
        <f ca="1">IF($E153="","",IF($G154="",AJ153,IF(AND($N154=1,AJ$9&gt;$B$9),"",IF(AND($N154=1,AJ$9&lt;=$B$9),LOOKUP(AJ$9,$A$12:$A$111,$B$12:$B$111),IF(AND($I154=-1,AK$9=$Q153),"",IF($I154=-1,AK153,IF(AND($I154=1,AI$9=$Q153),$K154,IF($I154=1,AJ153,""))))))))</f>
        <v/>
      </c>
      <c r="AK154" t="str">
        <f ca="1">IF($E153="","",IF($G154="",AK153,IF(AND($N154=1,AK$9&gt;$B$9),"",IF(AND($N154=1,AK$9&lt;=$B$9),LOOKUP(AK$9,$A$12:$A$111,$B$12:$B$111),IF(AND($I154=-1,AL$9=$Q153),"",IF($I154=-1,AL153,IF(AND($I154=1,AJ$9=$Q153),$K154,IF($I154=1,AK153,""))))))))</f>
        <v/>
      </c>
      <c r="AL154" t="str">
        <f ca="1">IF($E153="","",IF($G154="",AL153,IF(AND($N154=1,AL$9&gt;$B$9),"",IF(AND($N154=1,AL$9&lt;=$B$9),LOOKUP(AL$9,$A$12:$A$111,$B$12:$B$111),IF(AND($I154=-1,AM$9=$Q153),"",IF($I154=-1,AM153,IF(AND($I154=1,AK$9=$Q153),$K154,IF($I154=1,AL153,""))))))))</f>
        <v/>
      </c>
      <c r="AM154" t="str">
        <f ca="1">IF($E153="","",IF($G154="",AM153,IF(AND($N154=1,AM$9&gt;$B$9),"",IF(AND($N154=1,AM$9&lt;=$B$9),LOOKUP(AM$9,$A$12:$A$111,$B$12:$B$111),IF(AND($I154=-1,AN$9=$Q153),"",IF($I154=-1,AN153,IF(AND($I154=1,AL$9=$Q153),$K154,IF($I154=1,AM153,""))))))))</f>
        <v/>
      </c>
      <c r="AN154" t="str">
        <f ca="1">IF($E153="","",IF($G154="",AN153,IF(AND($N154=1,AN$9&gt;$B$9),"",IF(AND($N154=1,AN$9&lt;=$B$9),LOOKUP(AN$9,$A$12:$A$111,$B$12:$B$111),IF(AND($I154=-1,AO$9=$Q153),"",IF($I154=-1,AO153,IF(AND($I154=1,AM$9=$Q153),$K154,IF($I154=1,AN153,""))))))))</f>
        <v/>
      </c>
      <c r="AO154" t="str">
        <f ca="1">IF($E153="","",IF($G154="",AO153,IF(AND($N154=1,AO$9&gt;$B$9),"",IF(AND($N154=1,AO$9&lt;=$B$9),LOOKUP(AO$9,$A$12:$A$111,$B$12:$B$111),IF(AND($I154=-1,AP$9=$Q153),"",IF($I154=-1,AP153,IF(AND($I154=1,AN$9=$Q153),$K154,IF($I154=1,AO153,""))))))))</f>
        <v/>
      </c>
      <c r="AP154" t="str">
        <f ca="1">IF($E153="","",IF($G154="",AP153,IF(AND($N154=1,AP$9&gt;$B$9),"",IF(AND($N154=1,AP$9&lt;=$B$9),LOOKUP(AP$9,$A$12:$A$111,$B$12:$B$111),IF(AND($I154=-1,AQ$9=$Q153),"",IF($I154=-1,AQ153,IF(AND($I154=1,AO$9=$Q153),$K154,IF($I154=1,AP153,""))))))))</f>
        <v/>
      </c>
      <c r="AQ154" t="str">
        <f ca="1">IF($E153="","",IF($G154="",AQ153,IF(AND($N154=1,AQ$9&gt;$B$9),"",IF(AND($N154=1,AQ$9&lt;=$B$9),LOOKUP(AQ$9,$A$12:$A$111,$B$12:$B$111),IF(AND($I154=-1,AR$9=$Q153),"",IF($I154=-1,AR153,IF(AND($I154=1,AP$9=$Q153),$K154,IF($I154=1,AQ153,""))))))))</f>
        <v/>
      </c>
      <c r="AR154" t="str">
        <f ca="1">IF($E153="","",IF($G154="",AR153,IF(AND($N154=1,AR$9&gt;$B$9),"",IF(AND($N154=1,AR$9&lt;=$B$9),LOOKUP(AR$9,$A$12:$A$111,$B$12:$B$111),IF(AND($I154=-1,AS$9=$Q153),"",IF($I154=-1,AS153,IF(AND($I154=1,AQ$9=$Q153),$K154,IF($I154=1,AR153,""))))))))</f>
        <v/>
      </c>
      <c r="AS154" t="str">
        <f ca="1">IF($E153="","",IF($G154="",AS153,IF(AND($N154=1,AS$9&gt;$B$9),"",IF(AND($N154=1,AS$9&lt;=$B$9),LOOKUP(AS$9,$A$12:$A$111,$B$12:$B$111),IF(AND($I154=-1,AT$9=$Q153),"",IF($I154=-1,AT153,IF(AND($I154=1,AR$9=$Q153),$K154,IF($I154=1,AS153,""))))))))</f>
        <v/>
      </c>
      <c r="AT154" t="str">
        <f ca="1">IF($E153="","",IF($G154="",AT153,IF(AND($N154=1,AT$9&gt;$B$9),"",IF(AND($N154=1,AT$9&lt;=$B$9),LOOKUP(AT$9,$A$12:$A$111,$B$12:$B$111),IF(AND($I154=-1,AU$9=$Q153),"",IF($I154=-1,AU153,IF(AND($I154=1,AS$9=$Q153),$K154,IF($I154=1,AT153,""))))))))</f>
        <v/>
      </c>
      <c r="AU154" t="str">
        <f ca="1">IF($E153="","",IF($G154="",AU153,IF(AND($N154=1,AU$9&gt;$B$9),"",IF(AND($N154=1,AU$9&lt;=$B$9),LOOKUP(AU$9,$A$12:$A$111,$B$12:$B$111),IF(AND($I154=-1,AV$9=$Q153),"",IF($I154=-1,AV153,IF(AND($I154=1,AT$9=$Q153),$K154,IF($I154=1,AU153,""))))))))</f>
        <v/>
      </c>
      <c r="AV154" t="str">
        <f ca="1">IF($E153="","",IF($G154="",AV153,IF(AND($N154=1,AV$9&gt;$B$9),"",IF(AND($N154=1,AV$9&lt;=$B$9),LOOKUP(AV$9,$A$12:$A$111,$B$12:$B$111),IF(AND($I154=-1,AW$9=$Q153),"",IF($I154=-1,AW153,IF(AND($I154=1,AU$9=$Q153),$K154,IF($I154=1,AV153,""))))))))</f>
        <v/>
      </c>
      <c r="AW154" t="str">
        <f ca="1">IF($E153="","",IF($G154="",AW153,IF(AND($N154=1,AW$9&gt;$B$9),"",IF(AND($N154=1,AW$9&lt;=$B$9),LOOKUP(AW$9,$A$12:$A$111,$B$12:$B$111),IF(AND($I154=-1,AX$9=$Q153),"",IF($I154=-1,AX153,IF(AND($I154=1,AV$9=$Q153),$K154,IF($I154=1,AW153,""))))))))</f>
        <v/>
      </c>
      <c r="AX154" t="str">
        <f ca="1">IF($E153="","",IF($G154="",AX153,IF(AND($N154=1,AX$9&gt;$B$9),"",IF(AND($N154=1,AX$9&lt;=$B$9),LOOKUP(AX$9,$A$12:$A$111,$B$12:$B$111),IF(AND($I154=-1,AY$9=$Q153),"",IF($I154=-1,AY153,IF(AND($I154=1,AW$9=$Q153),$K154,IF($I154=1,AX153,""))))))))</f>
        <v/>
      </c>
      <c r="AY154" t="str">
        <f ca="1">IF($E153="","",IF($G154="",AY153,IF(AND($N154=1,AY$9&gt;$B$9),"",IF(AND($N154=1,AY$9&lt;=$B$9),LOOKUP(AY$9,$A$12:$A$111,$B$12:$B$111),IF(AND($I154=-1,AZ$9=$Q153),"",IF($I154=-1,AZ153,IF(AND($I154=1,AX$9=$Q153),$K154,IF($I154=1,AY153,""))))))))</f>
        <v/>
      </c>
      <c r="AZ154" t="str">
        <f ca="1">IF($E153="","",IF($G154="",AZ153,IF(AND($N154=1,AZ$9&gt;$B$9),"",IF(AND($N154=1,AZ$9&lt;=$B$9),LOOKUP(AZ$9,$A$12:$A$111,$B$12:$B$111),IF(AND($I154=-1,BA$9=$Q153),"",IF($I154=-1,BA153,IF(AND($I154=1,AY$9=$Q153),$K154,IF($I154=1,AZ153,""))))))))</f>
        <v/>
      </c>
      <c r="BA154" t="str">
        <f ca="1">IF($E153="","",IF($G154="",BA153,IF(AND($N154=1,BA$9&gt;$B$9),"",IF(AND($N154=1,BA$9&lt;=$B$9),LOOKUP(BA$9,$A$12:$A$111,$B$12:$B$111),IF(AND($I154=-1,BB$9=$Q153),"",IF($I154=-1,BB153,IF(AND($I154=1,AZ$9=$Q153),$K154,IF($I154=1,BA153,""))))))))</f>
        <v/>
      </c>
      <c r="BB154" t="str">
        <f ca="1">IF($E153="","",IF($G154="",BB153,IF(AND($N154=1,BB$9&gt;$B$9),"",IF(AND($N154=1,BB$9&lt;=$B$9),LOOKUP(BB$9,$A$12:$A$111,$B$12:$B$111),IF(AND($I154=-1,BC$9=$Q153),"",IF($I154=-1,BC153,IF(AND($I154=1,BA$9=$Q153),$K154,IF($I154=1,BB153,""))))))))</f>
        <v/>
      </c>
      <c r="BC154" t="str">
        <f ca="1">IF($E153="","",IF($G154="",BC153,IF(AND($N154=1,BC$9&gt;$B$9),"",IF(AND($N154=1,BC$9&lt;=$B$9),LOOKUP(BC$9,$A$12:$A$111,$B$12:$B$111),IF(AND($I154=-1,BD$9=$Q153),"",IF($I154=-1,BD153,IF(AND($I154=1,BB$9=$Q153),$K154,IF($I154=1,BC153,""))))))))</f>
        <v/>
      </c>
      <c r="BD154" t="str">
        <f ca="1">IF($E153="","",IF($G154="",BD153,IF(AND($N154=1,BD$9&gt;$B$9),"",IF(AND($N154=1,BD$9&lt;=$B$9),LOOKUP(BD$9,$A$12:$A$111,$B$12:$B$111),IF(AND($I154=-1,BE$9=$Q153),"",IF($I154=-1,BE153,IF(AND($I154=1,BC$9=$Q153),$K154,IF($I154=1,BD153,""))))))))</f>
        <v/>
      </c>
      <c r="BE154" t="str">
        <f ca="1">IF($E153="","",IF($G154="",BE153,IF(AND($N154=1,BE$9&gt;$B$9),"",IF(AND($N154=1,BE$9&lt;=$B$9),LOOKUP(BE$9,$A$12:$A$111,$B$12:$B$111),IF(AND($I154=-1,BF$9=$Q153),"",IF($I154=-1,BF153,IF(AND($I154=1,BD$9=$Q153),$K154,IF($I154=1,BE153,""))))))))</f>
        <v/>
      </c>
      <c r="BF154" t="str">
        <f ca="1">IF($E153="","",IF($G154="",BF153,IF(AND($N154=1,BF$9&gt;$B$9),"",IF(AND($N154=1,BF$9&lt;=$B$9),LOOKUP(BF$9,$A$12:$A$111,$B$12:$B$111),IF(AND($I154=-1,BG$9=$Q153),"",IF($I154=-1,BG153,IF(AND($I154=1,BE$9=$Q153),$K154,IF($I154=1,BF153,""))))))))</f>
        <v/>
      </c>
      <c r="BG154" t="str">
        <f ca="1">IF($E153="","",IF($G154="",BG153,IF(AND($N154=1,BG$9&gt;$B$9),"",IF(AND($N154=1,BG$9&lt;=$B$9),LOOKUP(BG$9,$A$12:$A$111,$B$12:$B$111),IF(AND($I154=-1,BH$9=$Q153),"",IF($I154=-1,BH153,IF(AND($I154=1,BF$9=$Q153),$K154,IF($I154=1,BG153,""))))))))</f>
        <v/>
      </c>
      <c r="BH154" t="str">
        <f ca="1">IF($E153="","",IF($G154="",BH153,IF(AND($N154=1,BH$9&gt;$B$9),"",IF(AND($N154=1,BH$9&lt;=$B$9),LOOKUP(BH$9,$A$12:$A$111,$B$12:$B$111),IF(AND($I154=-1,BI$9=$Q153),"",IF($I154=-1,BI153,IF(AND($I154=1,BG$9=$Q153),$K154,IF($I154=1,BH153,""))))))))</f>
        <v/>
      </c>
      <c r="BI154" t="str">
        <f ca="1">IF($E153="","",IF($G154="",BI153,IF(AND($N154=1,BI$9&gt;$B$9),"",IF(AND($N154=1,BI$9&lt;=$B$9),LOOKUP(BI$9,$A$12:$A$111,$B$12:$B$111),IF(AND($I154=-1,BJ$9=$Q153),"",IF($I154=-1,BJ153,IF(AND($I154=1,BH$9=$Q153),$K154,IF($I154=1,BI153,""))))))))</f>
        <v/>
      </c>
      <c r="BJ154" t="str">
        <f ca="1">IF($E153="","",IF($G154="",BJ153,IF(AND($N154=1,BJ$9&gt;$B$9),"",IF(AND($N154=1,BJ$9&lt;=$B$9),LOOKUP(BJ$9,$A$12:$A$111,$B$12:$B$111),IF(AND($I154=-1,BK$9=$Q153),"",IF($I154=-1,BK153,IF(AND($I154=1,BI$9=$Q153),$K154,IF($I154=1,BJ153,""))))))))</f>
        <v/>
      </c>
      <c r="BK154" t="str">
        <f ca="1">IF($E153="","",IF($G154="",BK153,IF(AND($N154=1,BK$9&gt;$B$9),"",IF(AND($N154=1,BK$9&lt;=$B$9),LOOKUP(BK$9,$A$12:$A$111,$B$12:$B$111),IF(AND($I154=-1,BL$9=$Q153),"",IF($I154=-1,BL153,IF(AND($I154=1,BJ$9=$Q153),$K154,IF($I154=1,BK153,""))))))))</f>
        <v/>
      </c>
      <c r="BL154">
        <f ca="1">IF($E153="","",IF($G154="",BL153,IF(AND($N154=1,BL$9&gt;$B$9),"",IF(AND($N154=1,BL$9&lt;=$B$9),LOOKUP(BL$9,$A$12:$A$111,$B$12:$B$111),IF(AND($I154=-1,BM$9=$Q153),"",IF($I154=-1,BM153,IF(AND($I154=1,BK$9=$Q153),$K154,IF($I154=1,BL153,""))))))))</f>
        <v>0</v>
      </c>
      <c r="BM154">
        <f ca="1">IF($E153="","",IF($G154="",BM153,IF(AND($N154=1,BM$9&gt;$B$9),"",IF(AND($N154=1,BM$9&lt;=$B$9),LOOKUP(BM$9,$A$12:$A$111,$B$12:$B$111),IF(AND($I154=-1,BN$9=$Q153),"",IF($I154=-1,BN153,IF(AND($I154=1,BL$9=$Q153),$K154,IF($I154=1,BM153,""))))))))</f>
        <v>0</v>
      </c>
      <c r="BN154">
        <f ca="1">IF($E153="","",IF($G154="",BN153,IF(AND($N154=1,BN$9&gt;$B$9),"",IF(AND($N154=1,BN$9&lt;=$B$9),LOOKUP(BN$9,$A$12:$A$111,$B$12:$B$111),IF(AND($I154=-1,BO$9=$Q153),"",IF($I154=-1,BO153,IF(AND($I154=1,BM$9=$Q153),$K154,IF($I154=1,BN153,""))))))))</f>
        <v>0</v>
      </c>
      <c r="BO154">
        <f ca="1">IF($E153="","",IF($G154="",BO153,IF(AND($N154=1,BO$9&gt;$B$9),"",IF(AND($N154=1,BO$9&lt;=$B$9),LOOKUP(BO$9,$A$12:$A$111,$B$12:$B$111),IF(AND($I154=-1,BP$9=$Q153),"",IF($I154=-1,BP153,IF(AND($I154=1,BN$9=$Q153),$K154,IF($I154=1,BO153,""))))))))</f>
        <v>0</v>
      </c>
    </row>
    <row r="155" spans="4:67" x14ac:dyDescent="0.25">
      <c r="D155" s="4">
        <v>145</v>
      </c>
      <c r="E155" s="1">
        <f t="shared" ca="1" si="12"/>
        <v>18</v>
      </c>
      <c r="G155" t="str">
        <f ca="1">IF(E154="","",IF($B$3=Refs!$B$17,RevLab!F155,IF(AND(B$3="Last",H154="Zero"),G154,IF(B$3="Last",H154,IF(B$3="2nd last","",IF(AND(B$3="Opposite",H154="Zero"),G154,IF(AND(B$3="Opposite",H154="Red"),"Black",IF(AND(B$3="Opposite",H154="Black"),"Red",IF(AND(B$3="Opposite",H154="Odd"),"Even",IF(AND(B$3="Opposite",H154="Even"),"Odd",IF(AND(B$3="Opposite",H154="High"),"Low",IF(AND(B$3="Opposite",H154="Low"),"High",IF(COUNTIF(Refs!$E$5:$I$6,B$3)=1,RevLab!B$3,"")))))))))))))</f>
        <v>Low</v>
      </c>
      <c r="H155" t="str">
        <f ca="1">IF(E155="","",IF(B$2="Red/Black",LOOKUP(E155,Refs!D:D,Refs!F:F),IF(B$2="High/Low",LOOKUP(E155,Refs!D:D,Refs!H:H),IF(B$2="Odd/Even",LOOKUP(E155,Refs!D:D,Refs!J:J),""))))</f>
        <v>Low</v>
      </c>
      <c r="I155">
        <f t="shared" ca="1" si="13"/>
        <v>1</v>
      </c>
      <c r="J155">
        <f ca="1">IF(E154="","",IF(G155="","",IF(AND(Q154&gt;1,O154+P154&gt;=$B$4),$B$4,IF(Q154=1,O154,O154+P154))))</f>
        <v>3</v>
      </c>
      <c r="K155">
        <f t="shared" ca="1" si="14"/>
        <v>3</v>
      </c>
      <c r="L155">
        <f t="shared" ca="1" si="15"/>
        <v>-200</v>
      </c>
      <c r="M155">
        <f t="shared" ca="1" si="16"/>
        <v>14</v>
      </c>
      <c r="N155">
        <f ca="1">IF(E154="","",IF(OR(AND($A$6="Yes",$M155&gt;$M154),AND($A$8="Yes",$O154+$P154&gt;=$B$4),AND($Q154&lt;=2,$I155=-1)),1,0))</f>
        <v>0</v>
      </c>
      <c r="O155">
        <f ca="1">IF(E155="","",R155)</f>
        <v>3</v>
      </c>
      <c r="P155">
        <f ca="1">IF(E155="","",MAX(R155:DM155))</f>
        <v>3</v>
      </c>
      <c r="Q155" s="2">
        <f ca="1">IF(E155="","",COUNTIF(R155:DM155,"&gt;0"))</f>
        <v>2</v>
      </c>
      <c r="R155" s="4">
        <f ca="1">IF(E154="","",IF($G155="",R154,IF($N155=1,LOOKUP(R$9,$A$12:$A$111,$B$12:$B$111),IF(AND($I155=-1,S$9=$Q154),"",IF($I155=-1,S154,IF($I155=1,R154))))))</f>
        <v>3</v>
      </c>
      <c r="S155">
        <f ca="1">IF($E154="","",IF($G155="",S154,IF(AND($N155=1,S$9&gt;$B$9),"",IF(AND($N155=1,S$9&lt;=$B$9),LOOKUP(S$9,$A$12:$A$111,$B$12:$B$111),IF(AND($I155=-1,T$9=$Q154),"",IF($I155=-1,T154,IF(AND($I155=1,R$9=$Q154),$K155,IF($I155=1,S154,""))))))))</f>
        <v>3</v>
      </c>
      <c r="T155" t="str">
        <f ca="1">IF($E154="","",IF($G155="",T154,IF(AND($N155=1,T$9&gt;$B$9),"",IF(AND($N155=1,T$9&lt;=$B$9),LOOKUP(T$9,$A$12:$A$111,$B$12:$B$111),IF(AND($I155=-1,U$9=$Q154),"",IF($I155=-1,U154,IF(AND($I155=1,S$9=$Q154),$K155,IF($I155=1,T154,""))))))))</f>
        <v/>
      </c>
      <c r="U155" t="str">
        <f ca="1">IF($E154="","",IF($G155="",U154,IF(AND($N155=1,U$9&gt;$B$9),"",IF(AND($N155=1,U$9&lt;=$B$9),LOOKUP(U$9,$A$12:$A$111,$B$12:$B$111),IF(AND($I155=-1,V$9=$Q154),"",IF($I155=-1,V154,IF(AND($I155=1,T$9=$Q154),$K155,IF($I155=1,U154,""))))))))</f>
        <v/>
      </c>
      <c r="V155" t="str">
        <f ca="1">IF($E154="","",IF($G155="",V154,IF(AND($N155=1,V$9&gt;$B$9),"",IF(AND($N155=1,V$9&lt;=$B$9),LOOKUP(V$9,$A$12:$A$111,$B$12:$B$111),IF(AND($I155=-1,W$9=$Q154),"",IF($I155=-1,W154,IF(AND($I155=1,U$9=$Q154),$K155,IF($I155=1,V154,""))))))))</f>
        <v/>
      </c>
      <c r="W155" t="str">
        <f ca="1">IF($E154="","",IF($G155="",W154,IF(AND($N155=1,W$9&gt;$B$9),"",IF(AND($N155=1,W$9&lt;=$B$9),LOOKUP(W$9,$A$12:$A$111,$B$12:$B$111),IF(AND($I155=-1,X$9=$Q154),"",IF($I155=-1,X154,IF(AND($I155=1,V$9=$Q154),$K155,IF($I155=1,W154,""))))))))</f>
        <v/>
      </c>
      <c r="X155" t="str">
        <f ca="1">IF($E154="","",IF($G155="",X154,IF(AND($N155=1,X$9&gt;$B$9),"",IF(AND($N155=1,X$9&lt;=$B$9),LOOKUP(X$9,$A$12:$A$111,$B$12:$B$111),IF(AND($I155=-1,Y$9=$Q154),"",IF($I155=-1,Y154,IF(AND($I155=1,W$9=$Q154),$K155,IF($I155=1,X154,""))))))))</f>
        <v/>
      </c>
      <c r="Y155" t="str">
        <f ca="1">IF($E154="","",IF($G155="",Y154,IF(AND($N155=1,Y$9&gt;$B$9),"",IF(AND($N155=1,Y$9&lt;=$B$9),LOOKUP(Y$9,$A$12:$A$111,$B$12:$B$111),IF(AND($I155=-1,Z$9=$Q154),"",IF($I155=-1,Z154,IF(AND($I155=1,X$9=$Q154),$K155,IF($I155=1,Y154,""))))))))</f>
        <v/>
      </c>
      <c r="Z155" t="str">
        <f ca="1">IF($E154="","",IF($G155="",Z154,IF(AND($N155=1,Z$9&gt;$B$9),"",IF(AND($N155=1,Z$9&lt;=$B$9),LOOKUP(Z$9,$A$12:$A$111,$B$12:$B$111),IF(AND($I155=-1,AA$9=$Q154),"",IF($I155=-1,AA154,IF(AND($I155=1,Y$9=$Q154),$K155,IF($I155=1,Z154,""))))))))</f>
        <v/>
      </c>
      <c r="AA155" t="str">
        <f ca="1">IF($E154="","",IF($G155="",AA154,IF(AND($N155=1,AA$9&gt;$B$9),"",IF(AND($N155=1,AA$9&lt;=$B$9),LOOKUP(AA$9,$A$12:$A$111,$B$12:$B$111),IF(AND($I155=-1,AB$9=$Q154),"",IF($I155=-1,AB154,IF(AND($I155=1,Z$9=$Q154),$K155,IF($I155=1,AA154,""))))))))</f>
        <v/>
      </c>
      <c r="AB155" t="str">
        <f ca="1">IF($E154="","",IF($G155="",AB154,IF(AND($N155=1,AB$9&gt;$B$9),"",IF(AND($N155=1,AB$9&lt;=$B$9),LOOKUP(AB$9,$A$12:$A$111,$B$12:$B$111),IF(AND($I155=-1,AC$9=$Q154),"",IF($I155=-1,AC154,IF(AND($I155=1,AA$9=$Q154),$K155,IF($I155=1,AB154,""))))))))</f>
        <v/>
      </c>
      <c r="AC155" t="str">
        <f ca="1">IF($E154="","",IF($G155="",AC154,IF(AND($N155=1,AC$9&gt;$B$9),"",IF(AND($N155=1,AC$9&lt;=$B$9),LOOKUP(AC$9,$A$12:$A$111,$B$12:$B$111),IF(AND($I155=-1,AD$9=$Q154),"",IF($I155=-1,AD154,IF(AND($I155=1,AB$9=$Q154),$K155,IF($I155=1,AC154,""))))))))</f>
        <v/>
      </c>
      <c r="AD155" t="str">
        <f ca="1">IF($E154="","",IF($G155="",AD154,IF(AND($N155=1,AD$9&gt;$B$9),"",IF(AND($N155=1,AD$9&lt;=$B$9),LOOKUP(AD$9,$A$12:$A$111,$B$12:$B$111),IF(AND($I155=-1,AE$9=$Q154),"",IF($I155=-1,AE154,IF(AND($I155=1,AC$9=$Q154),$K155,IF($I155=1,AD154,""))))))))</f>
        <v/>
      </c>
      <c r="AE155" t="str">
        <f ca="1">IF($E154="","",IF($G155="",AE154,IF(AND($N155=1,AE$9&gt;$B$9),"",IF(AND($N155=1,AE$9&lt;=$B$9),LOOKUP(AE$9,$A$12:$A$111,$B$12:$B$111),IF(AND($I155=-1,AF$9=$Q154),"",IF($I155=-1,AF154,IF(AND($I155=1,AD$9=$Q154),$K155,IF($I155=1,AE154,""))))))))</f>
        <v/>
      </c>
      <c r="AF155" t="str">
        <f ca="1">IF($E154="","",IF($G155="",AF154,IF(AND($N155=1,AF$9&gt;$B$9),"",IF(AND($N155=1,AF$9&lt;=$B$9),LOOKUP(AF$9,$A$12:$A$111,$B$12:$B$111),IF(AND($I155=-1,AG$9=$Q154),"",IF($I155=-1,AG154,IF(AND($I155=1,AE$9=$Q154),$K155,IF($I155=1,AF154,""))))))))</f>
        <v/>
      </c>
      <c r="AG155" t="str">
        <f ca="1">IF($E154="","",IF($G155="",AG154,IF(AND($N155=1,AG$9&gt;$B$9),"",IF(AND($N155=1,AG$9&lt;=$B$9),LOOKUP(AG$9,$A$12:$A$111,$B$12:$B$111),IF(AND($I155=-1,AH$9=$Q154),"",IF($I155=-1,AH154,IF(AND($I155=1,AF$9=$Q154),$K155,IF($I155=1,AG154,""))))))))</f>
        <v/>
      </c>
      <c r="AH155" t="str">
        <f ca="1">IF($E154="","",IF($G155="",AH154,IF(AND($N155=1,AH$9&gt;$B$9),"",IF(AND($N155=1,AH$9&lt;=$B$9),LOOKUP(AH$9,$A$12:$A$111,$B$12:$B$111),IF(AND($I155=-1,AI$9=$Q154),"",IF($I155=-1,AI154,IF(AND($I155=1,AG$9=$Q154),$K155,IF($I155=1,AH154,""))))))))</f>
        <v/>
      </c>
      <c r="AI155" t="str">
        <f ca="1">IF($E154="","",IF($G155="",AI154,IF(AND($N155=1,AI$9&gt;$B$9),"",IF(AND($N155=1,AI$9&lt;=$B$9),LOOKUP(AI$9,$A$12:$A$111,$B$12:$B$111),IF(AND($I155=-1,AJ$9=$Q154),"",IF($I155=-1,AJ154,IF(AND($I155=1,AH$9=$Q154),$K155,IF($I155=1,AI154,""))))))))</f>
        <v/>
      </c>
      <c r="AJ155" t="str">
        <f ca="1">IF($E154="","",IF($G155="",AJ154,IF(AND($N155=1,AJ$9&gt;$B$9),"",IF(AND($N155=1,AJ$9&lt;=$B$9),LOOKUP(AJ$9,$A$12:$A$111,$B$12:$B$111),IF(AND($I155=-1,AK$9=$Q154),"",IF($I155=-1,AK154,IF(AND($I155=1,AI$9=$Q154),$K155,IF($I155=1,AJ154,""))))))))</f>
        <v/>
      </c>
      <c r="AK155" t="str">
        <f ca="1">IF($E154="","",IF($G155="",AK154,IF(AND($N155=1,AK$9&gt;$B$9),"",IF(AND($N155=1,AK$9&lt;=$B$9),LOOKUP(AK$9,$A$12:$A$111,$B$12:$B$111),IF(AND($I155=-1,AL$9=$Q154),"",IF($I155=-1,AL154,IF(AND($I155=1,AJ$9=$Q154),$K155,IF($I155=1,AK154,""))))))))</f>
        <v/>
      </c>
      <c r="AL155" t="str">
        <f ca="1">IF($E154="","",IF($G155="",AL154,IF(AND($N155=1,AL$9&gt;$B$9),"",IF(AND($N155=1,AL$9&lt;=$B$9),LOOKUP(AL$9,$A$12:$A$111,$B$12:$B$111),IF(AND($I155=-1,AM$9=$Q154),"",IF($I155=-1,AM154,IF(AND($I155=1,AK$9=$Q154),$K155,IF($I155=1,AL154,""))))))))</f>
        <v/>
      </c>
      <c r="AM155" t="str">
        <f ca="1">IF($E154="","",IF($G155="",AM154,IF(AND($N155=1,AM$9&gt;$B$9),"",IF(AND($N155=1,AM$9&lt;=$B$9),LOOKUP(AM$9,$A$12:$A$111,$B$12:$B$111),IF(AND($I155=-1,AN$9=$Q154),"",IF($I155=-1,AN154,IF(AND($I155=1,AL$9=$Q154),$K155,IF($I155=1,AM154,""))))))))</f>
        <v/>
      </c>
      <c r="AN155" t="str">
        <f ca="1">IF($E154="","",IF($G155="",AN154,IF(AND($N155=1,AN$9&gt;$B$9),"",IF(AND($N155=1,AN$9&lt;=$B$9),LOOKUP(AN$9,$A$12:$A$111,$B$12:$B$111),IF(AND($I155=-1,AO$9=$Q154),"",IF($I155=-1,AO154,IF(AND($I155=1,AM$9=$Q154),$K155,IF($I155=1,AN154,""))))))))</f>
        <v/>
      </c>
      <c r="AO155" t="str">
        <f ca="1">IF($E154="","",IF($G155="",AO154,IF(AND($N155=1,AO$9&gt;$B$9),"",IF(AND($N155=1,AO$9&lt;=$B$9),LOOKUP(AO$9,$A$12:$A$111,$B$12:$B$111),IF(AND($I155=-1,AP$9=$Q154),"",IF($I155=-1,AP154,IF(AND($I155=1,AN$9=$Q154),$K155,IF($I155=1,AO154,""))))))))</f>
        <v/>
      </c>
      <c r="AP155" t="str">
        <f ca="1">IF($E154="","",IF($G155="",AP154,IF(AND($N155=1,AP$9&gt;$B$9),"",IF(AND($N155=1,AP$9&lt;=$B$9),LOOKUP(AP$9,$A$12:$A$111,$B$12:$B$111),IF(AND($I155=-1,AQ$9=$Q154),"",IF($I155=-1,AQ154,IF(AND($I155=1,AO$9=$Q154),$K155,IF($I155=1,AP154,""))))))))</f>
        <v/>
      </c>
      <c r="AQ155" t="str">
        <f ca="1">IF($E154="","",IF($G155="",AQ154,IF(AND($N155=1,AQ$9&gt;$B$9),"",IF(AND($N155=1,AQ$9&lt;=$B$9),LOOKUP(AQ$9,$A$12:$A$111,$B$12:$B$111),IF(AND($I155=-1,AR$9=$Q154),"",IF($I155=-1,AR154,IF(AND($I155=1,AP$9=$Q154),$K155,IF($I155=1,AQ154,""))))))))</f>
        <v/>
      </c>
      <c r="AR155" t="str">
        <f ca="1">IF($E154="","",IF($G155="",AR154,IF(AND($N155=1,AR$9&gt;$B$9),"",IF(AND($N155=1,AR$9&lt;=$B$9),LOOKUP(AR$9,$A$12:$A$111,$B$12:$B$111),IF(AND($I155=-1,AS$9=$Q154),"",IF($I155=-1,AS154,IF(AND($I155=1,AQ$9=$Q154),$K155,IF($I155=1,AR154,""))))))))</f>
        <v/>
      </c>
      <c r="AS155" t="str">
        <f ca="1">IF($E154="","",IF($G155="",AS154,IF(AND($N155=1,AS$9&gt;$B$9),"",IF(AND($N155=1,AS$9&lt;=$B$9),LOOKUP(AS$9,$A$12:$A$111,$B$12:$B$111),IF(AND($I155=-1,AT$9=$Q154),"",IF($I155=-1,AT154,IF(AND($I155=1,AR$9=$Q154),$K155,IF($I155=1,AS154,""))))))))</f>
        <v/>
      </c>
      <c r="AT155" t="str">
        <f ca="1">IF($E154="","",IF($G155="",AT154,IF(AND($N155=1,AT$9&gt;$B$9),"",IF(AND($N155=1,AT$9&lt;=$B$9),LOOKUP(AT$9,$A$12:$A$111,$B$12:$B$111),IF(AND($I155=-1,AU$9=$Q154),"",IF($I155=-1,AU154,IF(AND($I155=1,AS$9=$Q154),$K155,IF($I155=1,AT154,""))))))))</f>
        <v/>
      </c>
      <c r="AU155" t="str">
        <f ca="1">IF($E154="","",IF($G155="",AU154,IF(AND($N155=1,AU$9&gt;$B$9),"",IF(AND($N155=1,AU$9&lt;=$B$9),LOOKUP(AU$9,$A$12:$A$111,$B$12:$B$111),IF(AND($I155=-1,AV$9=$Q154),"",IF($I155=-1,AV154,IF(AND($I155=1,AT$9=$Q154),$K155,IF($I155=1,AU154,""))))))))</f>
        <v/>
      </c>
      <c r="AV155" t="str">
        <f ca="1">IF($E154="","",IF($G155="",AV154,IF(AND($N155=1,AV$9&gt;$B$9),"",IF(AND($N155=1,AV$9&lt;=$B$9),LOOKUP(AV$9,$A$12:$A$111,$B$12:$B$111),IF(AND($I155=-1,AW$9=$Q154),"",IF($I155=-1,AW154,IF(AND($I155=1,AU$9=$Q154),$K155,IF($I155=1,AV154,""))))))))</f>
        <v/>
      </c>
      <c r="AW155" t="str">
        <f ca="1">IF($E154="","",IF($G155="",AW154,IF(AND($N155=1,AW$9&gt;$B$9),"",IF(AND($N155=1,AW$9&lt;=$B$9),LOOKUP(AW$9,$A$12:$A$111,$B$12:$B$111),IF(AND($I155=-1,AX$9=$Q154),"",IF($I155=-1,AX154,IF(AND($I155=1,AV$9=$Q154),$K155,IF($I155=1,AW154,""))))))))</f>
        <v/>
      </c>
      <c r="AX155" t="str">
        <f ca="1">IF($E154="","",IF($G155="",AX154,IF(AND($N155=1,AX$9&gt;$B$9),"",IF(AND($N155=1,AX$9&lt;=$B$9),LOOKUP(AX$9,$A$12:$A$111,$B$12:$B$111),IF(AND($I155=-1,AY$9=$Q154),"",IF($I155=-1,AY154,IF(AND($I155=1,AW$9=$Q154),$K155,IF($I155=1,AX154,""))))))))</f>
        <v/>
      </c>
      <c r="AY155" t="str">
        <f ca="1">IF($E154="","",IF($G155="",AY154,IF(AND($N155=1,AY$9&gt;$B$9),"",IF(AND($N155=1,AY$9&lt;=$B$9),LOOKUP(AY$9,$A$12:$A$111,$B$12:$B$111),IF(AND($I155=-1,AZ$9=$Q154),"",IF($I155=-1,AZ154,IF(AND($I155=1,AX$9=$Q154),$K155,IF($I155=1,AY154,""))))))))</f>
        <v/>
      </c>
      <c r="AZ155" t="str">
        <f ca="1">IF($E154="","",IF($G155="",AZ154,IF(AND($N155=1,AZ$9&gt;$B$9),"",IF(AND($N155=1,AZ$9&lt;=$B$9),LOOKUP(AZ$9,$A$12:$A$111,$B$12:$B$111),IF(AND($I155=-1,BA$9=$Q154),"",IF($I155=-1,BA154,IF(AND($I155=1,AY$9=$Q154),$K155,IF($I155=1,AZ154,""))))))))</f>
        <v/>
      </c>
      <c r="BA155" t="str">
        <f ca="1">IF($E154="","",IF($G155="",BA154,IF(AND($N155=1,BA$9&gt;$B$9),"",IF(AND($N155=1,BA$9&lt;=$B$9),LOOKUP(BA$9,$A$12:$A$111,$B$12:$B$111),IF(AND($I155=-1,BB$9=$Q154),"",IF($I155=-1,BB154,IF(AND($I155=1,AZ$9=$Q154),$K155,IF($I155=1,BA154,""))))))))</f>
        <v/>
      </c>
      <c r="BB155" t="str">
        <f ca="1">IF($E154="","",IF($G155="",BB154,IF(AND($N155=1,BB$9&gt;$B$9),"",IF(AND($N155=1,BB$9&lt;=$B$9),LOOKUP(BB$9,$A$12:$A$111,$B$12:$B$111),IF(AND($I155=-1,BC$9=$Q154),"",IF($I155=-1,BC154,IF(AND($I155=1,BA$9=$Q154),$K155,IF($I155=1,BB154,""))))))))</f>
        <v/>
      </c>
      <c r="BC155" t="str">
        <f ca="1">IF($E154="","",IF($G155="",BC154,IF(AND($N155=1,BC$9&gt;$B$9),"",IF(AND($N155=1,BC$9&lt;=$B$9),LOOKUP(BC$9,$A$12:$A$111,$B$12:$B$111),IF(AND($I155=-1,BD$9=$Q154),"",IF($I155=-1,BD154,IF(AND($I155=1,BB$9=$Q154),$K155,IF($I155=1,BC154,""))))))))</f>
        <v/>
      </c>
      <c r="BD155" t="str">
        <f ca="1">IF($E154="","",IF($G155="",BD154,IF(AND($N155=1,BD$9&gt;$B$9),"",IF(AND($N155=1,BD$9&lt;=$B$9),LOOKUP(BD$9,$A$12:$A$111,$B$12:$B$111),IF(AND($I155=-1,BE$9=$Q154),"",IF($I155=-1,BE154,IF(AND($I155=1,BC$9=$Q154),$K155,IF($I155=1,BD154,""))))))))</f>
        <v/>
      </c>
      <c r="BE155" t="str">
        <f ca="1">IF($E154="","",IF($G155="",BE154,IF(AND($N155=1,BE$9&gt;$B$9),"",IF(AND($N155=1,BE$9&lt;=$B$9),LOOKUP(BE$9,$A$12:$A$111,$B$12:$B$111),IF(AND($I155=-1,BF$9=$Q154),"",IF($I155=-1,BF154,IF(AND($I155=1,BD$9=$Q154),$K155,IF($I155=1,BE154,""))))))))</f>
        <v/>
      </c>
      <c r="BF155" t="str">
        <f ca="1">IF($E154="","",IF($G155="",BF154,IF(AND($N155=1,BF$9&gt;$B$9),"",IF(AND($N155=1,BF$9&lt;=$B$9),LOOKUP(BF$9,$A$12:$A$111,$B$12:$B$111),IF(AND($I155=-1,BG$9=$Q154),"",IF($I155=-1,BG154,IF(AND($I155=1,BE$9=$Q154),$K155,IF($I155=1,BF154,""))))))))</f>
        <v/>
      </c>
      <c r="BG155" t="str">
        <f ca="1">IF($E154="","",IF($G155="",BG154,IF(AND($N155=1,BG$9&gt;$B$9),"",IF(AND($N155=1,BG$9&lt;=$B$9),LOOKUP(BG$9,$A$12:$A$111,$B$12:$B$111),IF(AND($I155=-1,BH$9=$Q154),"",IF($I155=-1,BH154,IF(AND($I155=1,BF$9=$Q154),$K155,IF($I155=1,BG154,""))))))))</f>
        <v/>
      </c>
      <c r="BH155" t="str">
        <f ca="1">IF($E154="","",IF($G155="",BH154,IF(AND($N155=1,BH$9&gt;$B$9),"",IF(AND($N155=1,BH$9&lt;=$B$9),LOOKUP(BH$9,$A$12:$A$111,$B$12:$B$111),IF(AND($I155=-1,BI$9=$Q154),"",IF($I155=-1,BI154,IF(AND($I155=1,BG$9=$Q154),$K155,IF($I155=1,BH154,""))))))))</f>
        <v/>
      </c>
      <c r="BI155" t="str">
        <f ca="1">IF($E154="","",IF($G155="",BI154,IF(AND($N155=1,BI$9&gt;$B$9),"",IF(AND($N155=1,BI$9&lt;=$B$9),LOOKUP(BI$9,$A$12:$A$111,$B$12:$B$111),IF(AND($I155=-1,BJ$9=$Q154),"",IF($I155=-1,BJ154,IF(AND($I155=1,BH$9=$Q154),$K155,IF($I155=1,BI154,""))))))))</f>
        <v/>
      </c>
      <c r="BJ155" t="str">
        <f ca="1">IF($E154="","",IF($G155="",BJ154,IF(AND($N155=1,BJ$9&gt;$B$9),"",IF(AND($N155=1,BJ$9&lt;=$B$9),LOOKUP(BJ$9,$A$12:$A$111,$B$12:$B$111),IF(AND($I155=-1,BK$9=$Q154),"",IF($I155=-1,BK154,IF(AND($I155=1,BI$9=$Q154),$K155,IF($I155=1,BJ154,""))))))))</f>
        <v/>
      </c>
      <c r="BK155" t="str">
        <f ca="1">IF($E154="","",IF($G155="",BK154,IF(AND($N155=1,BK$9&gt;$B$9),"",IF(AND($N155=1,BK$9&lt;=$B$9),LOOKUP(BK$9,$A$12:$A$111,$B$12:$B$111),IF(AND($I155=-1,BL$9=$Q154),"",IF($I155=-1,BL154,IF(AND($I155=1,BJ$9=$Q154),$K155,IF($I155=1,BK154,""))))))))</f>
        <v/>
      </c>
      <c r="BL155">
        <f ca="1">IF($E154="","",IF($G155="",BL154,IF(AND($N155=1,BL$9&gt;$B$9),"",IF(AND($N155=1,BL$9&lt;=$B$9),LOOKUP(BL$9,$A$12:$A$111,$B$12:$B$111),IF(AND($I155=-1,BM$9=$Q154),"",IF($I155=-1,BM154,IF(AND($I155=1,BK$9=$Q154),$K155,IF($I155=1,BL154,""))))))))</f>
        <v>0</v>
      </c>
      <c r="BM155">
        <f ca="1">IF($E154="","",IF($G155="",BM154,IF(AND($N155=1,BM$9&gt;$B$9),"",IF(AND($N155=1,BM$9&lt;=$B$9),LOOKUP(BM$9,$A$12:$A$111,$B$12:$B$111),IF(AND($I155=-1,BN$9=$Q154),"",IF($I155=-1,BN154,IF(AND($I155=1,BL$9=$Q154),$K155,IF($I155=1,BM154,""))))))))</f>
        <v>0</v>
      </c>
      <c r="BN155">
        <f ca="1">IF($E154="","",IF($G155="",BN154,IF(AND($N155=1,BN$9&gt;$B$9),"",IF(AND($N155=1,BN$9&lt;=$B$9),LOOKUP(BN$9,$A$12:$A$111,$B$12:$B$111),IF(AND($I155=-1,BO$9=$Q154),"",IF($I155=-1,BO154,IF(AND($I155=1,BM$9=$Q154),$K155,IF($I155=1,BN154,""))))))))</f>
        <v>0</v>
      </c>
      <c r="BO155">
        <f ca="1">IF($E154="","",IF($G155="",BO154,IF(AND($N155=1,BO$9&gt;$B$9),"",IF(AND($N155=1,BO$9&lt;=$B$9),LOOKUP(BO$9,$A$12:$A$111,$B$12:$B$111),IF(AND($I155=-1,BP$9=$Q154),"",IF($I155=-1,BP154,IF(AND($I155=1,BN$9=$Q154),$K155,IF($I155=1,BO154,""))))))))</f>
        <v>0</v>
      </c>
    </row>
    <row r="156" spans="4:67" x14ac:dyDescent="0.25">
      <c r="D156" s="4">
        <v>146</v>
      </c>
      <c r="E156" s="1">
        <f t="shared" ca="1" si="12"/>
        <v>10</v>
      </c>
      <c r="G156" t="str">
        <f ca="1">IF(E155="","",IF($B$3=Refs!$B$17,RevLab!F156,IF(AND(B$3="Last",H155="Zero"),G155,IF(B$3="Last",H155,IF(B$3="2nd last","",IF(AND(B$3="Opposite",H155="Zero"),G155,IF(AND(B$3="Opposite",H155="Red"),"Black",IF(AND(B$3="Opposite",H155="Black"),"Red",IF(AND(B$3="Opposite",H155="Odd"),"Even",IF(AND(B$3="Opposite",H155="Even"),"Odd",IF(AND(B$3="Opposite",H155="High"),"Low",IF(AND(B$3="Opposite",H155="Low"),"High",IF(COUNTIF(Refs!$E$5:$I$6,B$3)=1,RevLab!B$3,"")))))))))))))</f>
        <v>Low</v>
      </c>
      <c r="H156" t="str">
        <f ca="1">IF(E156="","",IF(B$2="Red/Black",LOOKUP(E156,Refs!D:D,Refs!F:F),IF(B$2="High/Low",LOOKUP(E156,Refs!D:D,Refs!H:H),IF(B$2="Odd/Even",LOOKUP(E156,Refs!D:D,Refs!J:J),""))))</f>
        <v>Low</v>
      </c>
      <c r="I156">
        <f t="shared" ca="1" si="13"/>
        <v>1</v>
      </c>
      <c r="J156">
        <f ca="1">IF(E155="","",IF(G156="","",IF(AND(Q155&gt;1,O155+P155&gt;=$B$4),$B$4,IF(Q155=1,O155,O155+P155))))</f>
        <v>6</v>
      </c>
      <c r="K156">
        <f t="shared" ca="1" si="14"/>
        <v>6</v>
      </c>
      <c r="L156">
        <f t="shared" ca="1" si="15"/>
        <v>-194</v>
      </c>
      <c r="M156">
        <f t="shared" ca="1" si="16"/>
        <v>14</v>
      </c>
      <c r="N156">
        <f ca="1">IF(E155="","",IF(OR(AND($A$6="Yes",$M156&gt;$M155),AND($A$8="Yes",$O155+$P155&gt;=$B$4),AND($Q155&lt;=2,$I156=-1)),1,0))</f>
        <v>0</v>
      </c>
      <c r="O156">
        <f ca="1">IF(E156="","",R156)</f>
        <v>3</v>
      </c>
      <c r="P156">
        <f ca="1">IF(E156="","",MAX(R156:DM156))</f>
        <v>6</v>
      </c>
      <c r="Q156" s="2">
        <f ca="1">IF(E156="","",COUNTIF(R156:DM156,"&gt;0"))</f>
        <v>3</v>
      </c>
      <c r="R156" s="4">
        <f ca="1">IF(E155="","",IF($G156="",R155,IF($N156=1,LOOKUP(R$9,$A$12:$A$111,$B$12:$B$111),IF(AND($I156=-1,S$9=$Q155),"",IF($I156=-1,S155,IF($I156=1,R155))))))</f>
        <v>3</v>
      </c>
      <c r="S156">
        <f ca="1">IF($E155="","",IF($G156="",S155,IF(AND($N156=1,S$9&gt;$B$9),"",IF(AND($N156=1,S$9&lt;=$B$9),LOOKUP(S$9,$A$12:$A$111,$B$12:$B$111),IF(AND($I156=-1,T$9=$Q155),"",IF($I156=-1,T155,IF(AND($I156=1,R$9=$Q155),$K156,IF($I156=1,S155,""))))))))</f>
        <v>3</v>
      </c>
      <c r="T156">
        <f ca="1">IF($E155="","",IF($G156="",T155,IF(AND($N156=1,T$9&gt;$B$9),"",IF(AND($N156=1,T$9&lt;=$B$9),LOOKUP(T$9,$A$12:$A$111,$B$12:$B$111),IF(AND($I156=-1,U$9=$Q155),"",IF($I156=-1,U155,IF(AND($I156=1,S$9=$Q155),$K156,IF($I156=1,T155,""))))))))</f>
        <v>6</v>
      </c>
      <c r="U156" t="str">
        <f ca="1">IF($E155="","",IF($G156="",U155,IF(AND($N156=1,U$9&gt;$B$9),"",IF(AND($N156=1,U$9&lt;=$B$9),LOOKUP(U$9,$A$12:$A$111,$B$12:$B$111),IF(AND($I156=-1,V$9=$Q155),"",IF($I156=-1,V155,IF(AND($I156=1,T$9=$Q155),$K156,IF($I156=1,U155,""))))))))</f>
        <v/>
      </c>
      <c r="V156" t="str">
        <f ca="1">IF($E155="","",IF($G156="",V155,IF(AND($N156=1,V$9&gt;$B$9),"",IF(AND($N156=1,V$9&lt;=$B$9),LOOKUP(V$9,$A$12:$A$111,$B$12:$B$111),IF(AND($I156=-1,W$9=$Q155),"",IF($I156=-1,W155,IF(AND($I156=1,U$9=$Q155),$K156,IF($I156=1,V155,""))))))))</f>
        <v/>
      </c>
      <c r="W156" t="str">
        <f ca="1">IF($E155="","",IF($G156="",W155,IF(AND($N156=1,W$9&gt;$B$9),"",IF(AND($N156=1,W$9&lt;=$B$9),LOOKUP(W$9,$A$12:$A$111,$B$12:$B$111),IF(AND($I156=-1,X$9=$Q155),"",IF($I156=-1,X155,IF(AND($I156=1,V$9=$Q155),$K156,IF($I156=1,W155,""))))))))</f>
        <v/>
      </c>
      <c r="X156" t="str">
        <f ca="1">IF($E155="","",IF($G156="",X155,IF(AND($N156=1,X$9&gt;$B$9),"",IF(AND($N156=1,X$9&lt;=$B$9),LOOKUP(X$9,$A$12:$A$111,$B$12:$B$111),IF(AND($I156=-1,Y$9=$Q155),"",IF($I156=-1,Y155,IF(AND($I156=1,W$9=$Q155),$K156,IF($I156=1,X155,""))))))))</f>
        <v/>
      </c>
      <c r="Y156" t="str">
        <f ca="1">IF($E155="","",IF($G156="",Y155,IF(AND($N156=1,Y$9&gt;$B$9),"",IF(AND($N156=1,Y$9&lt;=$B$9),LOOKUP(Y$9,$A$12:$A$111,$B$12:$B$111),IF(AND($I156=-1,Z$9=$Q155),"",IF($I156=-1,Z155,IF(AND($I156=1,X$9=$Q155),$K156,IF($I156=1,Y155,""))))))))</f>
        <v/>
      </c>
      <c r="Z156" t="str">
        <f ca="1">IF($E155="","",IF($G156="",Z155,IF(AND($N156=1,Z$9&gt;$B$9),"",IF(AND($N156=1,Z$9&lt;=$B$9),LOOKUP(Z$9,$A$12:$A$111,$B$12:$B$111),IF(AND($I156=-1,AA$9=$Q155),"",IF($I156=-1,AA155,IF(AND($I156=1,Y$9=$Q155),$K156,IF($I156=1,Z155,""))))))))</f>
        <v/>
      </c>
      <c r="AA156" t="str">
        <f ca="1">IF($E155="","",IF($G156="",AA155,IF(AND($N156=1,AA$9&gt;$B$9),"",IF(AND($N156=1,AA$9&lt;=$B$9),LOOKUP(AA$9,$A$12:$A$111,$B$12:$B$111),IF(AND($I156=-1,AB$9=$Q155),"",IF($I156=-1,AB155,IF(AND($I156=1,Z$9=$Q155),$K156,IF($I156=1,AA155,""))))))))</f>
        <v/>
      </c>
      <c r="AB156" t="str">
        <f ca="1">IF($E155="","",IF($G156="",AB155,IF(AND($N156=1,AB$9&gt;$B$9),"",IF(AND($N156=1,AB$9&lt;=$B$9),LOOKUP(AB$9,$A$12:$A$111,$B$12:$B$111),IF(AND($I156=-1,AC$9=$Q155),"",IF($I156=-1,AC155,IF(AND($I156=1,AA$9=$Q155),$K156,IF($I156=1,AB155,""))))))))</f>
        <v/>
      </c>
      <c r="AC156" t="str">
        <f ca="1">IF($E155="","",IF($G156="",AC155,IF(AND($N156=1,AC$9&gt;$B$9),"",IF(AND($N156=1,AC$9&lt;=$B$9),LOOKUP(AC$9,$A$12:$A$111,$B$12:$B$111),IF(AND($I156=-1,AD$9=$Q155),"",IF($I156=-1,AD155,IF(AND($I156=1,AB$9=$Q155),$K156,IF($I156=1,AC155,""))))))))</f>
        <v/>
      </c>
      <c r="AD156" t="str">
        <f ca="1">IF($E155="","",IF($G156="",AD155,IF(AND($N156=1,AD$9&gt;$B$9),"",IF(AND($N156=1,AD$9&lt;=$B$9),LOOKUP(AD$9,$A$12:$A$111,$B$12:$B$111),IF(AND($I156=-1,AE$9=$Q155),"",IF($I156=-1,AE155,IF(AND($I156=1,AC$9=$Q155),$K156,IF($I156=1,AD155,""))))))))</f>
        <v/>
      </c>
      <c r="AE156" t="str">
        <f ca="1">IF($E155="","",IF($G156="",AE155,IF(AND($N156=1,AE$9&gt;$B$9),"",IF(AND($N156=1,AE$9&lt;=$B$9),LOOKUP(AE$9,$A$12:$A$111,$B$12:$B$111),IF(AND($I156=-1,AF$9=$Q155),"",IF($I156=-1,AF155,IF(AND($I156=1,AD$9=$Q155),$K156,IF($I156=1,AE155,""))))))))</f>
        <v/>
      </c>
      <c r="AF156" t="str">
        <f ca="1">IF($E155="","",IF($G156="",AF155,IF(AND($N156=1,AF$9&gt;$B$9),"",IF(AND($N156=1,AF$9&lt;=$B$9),LOOKUP(AF$9,$A$12:$A$111,$B$12:$B$111),IF(AND($I156=-1,AG$9=$Q155),"",IF($I156=-1,AG155,IF(AND($I156=1,AE$9=$Q155),$K156,IF($I156=1,AF155,""))))))))</f>
        <v/>
      </c>
      <c r="AG156" t="str">
        <f ca="1">IF($E155="","",IF($G156="",AG155,IF(AND($N156=1,AG$9&gt;$B$9),"",IF(AND($N156=1,AG$9&lt;=$B$9),LOOKUP(AG$9,$A$12:$A$111,$B$12:$B$111),IF(AND($I156=-1,AH$9=$Q155),"",IF($I156=-1,AH155,IF(AND($I156=1,AF$9=$Q155),$K156,IF($I156=1,AG155,""))))))))</f>
        <v/>
      </c>
      <c r="AH156" t="str">
        <f ca="1">IF($E155="","",IF($G156="",AH155,IF(AND($N156=1,AH$9&gt;$B$9),"",IF(AND($N156=1,AH$9&lt;=$B$9),LOOKUP(AH$9,$A$12:$A$111,$B$12:$B$111),IF(AND($I156=-1,AI$9=$Q155),"",IF($I156=-1,AI155,IF(AND($I156=1,AG$9=$Q155),$K156,IF($I156=1,AH155,""))))))))</f>
        <v/>
      </c>
      <c r="AI156" t="str">
        <f ca="1">IF($E155="","",IF($G156="",AI155,IF(AND($N156=1,AI$9&gt;$B$9),"",IF(AND($N156=1,AI$9&lt;=$B$9),LOOKUP(AI$9,$A$12:$A$111,$B$12:$B$111),IF(AND($I156=-1,AJ$9=$Q155),"",IF($I156=-1,AJ155,IF(AND($I156=1,AH$9=$Q155),$K156,IF($I156=1,AI155,""))))))))</f>
        <v/>
      </c>
      <c r="AJ156" t="str">
        <f ca="1">IF($E155="","",IF($G156="",AJ155,IF(AND($N156=1,AJ$9&gt;$B$9),"",IF(AND($N156=1,AJ$9&lt;=$B$9),LOOKUP(AJ$9,$A$12:$A$111,$B$12:$B$111),IF(AND($I156=-1,AK$9=$Q155),"",IF($I156=-1,AK155,IF(AND($I156=1,AI$9=$Q155),$K156,IF($I156=1,AJ155,""))))))))</f>
        <v/>
      </c>
      <c r="AK156" t="str">
        <f ca="1">IF($E155="","",IF($G156="",AK155,IF(AND($N156=1,AK$9&gt;$B$9),"",IF(AND($N156=1,AK$9&lt;=$B$9),LOOKUP(AK$9,$A$12:$A$111,$B$12:$B$111),IF(AND($I156=-1,AL$9=$Q155),"",IF($I156=-1,AL155,IF(AND($I156=1,AJ$9=$Q155),$K156,IF($I156=1,AK155,""))))))))</f>
        <v/>
      </c>
      <c r="AL156" t="str">
        <f ca="1">IF($E155="","",IF($G156="",AL155,IF(AND($N156=1,AL$9&gt;$B$9),"",IF(AND($N156=1,AL$9&lt;=$B$9),LOOKUP(AL$9,$A$12:$A$111,$B$12:$B$111),IF(AND($I156=-1,AM$9=$Q155),"",IF($I156=-1,AM155,IF(AND($I156=1,AK$9=$Q155),$K156,IF($I156=1,AL155,""))))))))</f>
        <v/>
      </c>
      <c r="AM156" t="str">
        <f ca="1">IF($E155="","",IF($G156="",AM155,IF(AND($N156=1,AM$9&gt;$B$9),"",IF(AND($N156=1,AM$9&lt;=$B$9),LOOKUP(AM$9,$A$12:$A$111,$B$12:$B$111),IF(AND($I156=-1,AN$9=$Q155),"",IF($I156=-1,AN155,IF(AND($I156=1,AL$9=$Q155),$K156,IF($I156=1,AM155,""))))))))</f>
        <v/>
      </c>
      <c r="AN156" t="str">
        <f ca="1">IF($E155="","",IF($G156="",AN155,IF(AND($N156=1,AN$9&gt;$B$9),"",IF(AND($N156=1,AN$9&lt;=$B$9),LOOKUP(AN$9,$A$12:$A$111,$B$12:$B$111),IF(AND($I156=-1,AO$9=$Q155),"",IF($I156=-1,AO155,IF(AND($I156=1,AM$9=$Q155),$K156,IF($I156=1,AN155,""))))))))</f>
        <v/>
      </c>
      <c r="AO156" t="str">
        <f ca="1">IF($E155="","",IF($G156="",AO155,IF(AND($N156=1,AO$9&gt;$B$9),"",IF(AND($N156=1,AO$9&lt;=$B$9),LOOKUP(AO$9,$A$12:$A$111,$B$12:$B$111),IF(AND($I156=-1,AP$9=$Q155),"",IF($I156=-1,AP155,IF(AND($I156=1,AN$9=$Q155),$K156,IF($I156=1,AO155,""))))))))</f>
        <v/>
      </c>
      <c r="AP156" t="str">
        <f ca="1">IF($E155="","",IF($G156="",AP155,IF(AND($N156=1,AP$9&gt;$B$9),"",IF(AND($N156=1,AP$9&lt;=$B$9),LOOKUP(AP$9,$A$12:$A$111,$B$12:$B$111),IF(AND($I156=-1,AQ$9=$Q155),"",IF($I156=-1,AQ155,IF(AND($I156=1,AO$9=$Q155),$K156,IF($I156=1,AP155,""))))))))</f>
        <v/>
      </c>
      <c r="AQ156" t="str">
        <f ca="1">IF($E155="","",IF($G156="",AQ155,IF(AND($N156=1,AQ$9&gt;$B$9),"",IF(AND($N156=1,AQ$9&lt;=$B$9),LOOKUP(AQ$9,$A$12:$A$111,$B$12:$B$111),IF(AND($I156=-1,AR$9=$Q155),"",IF($I156=-1,AR155,IF(AND($I156=1,AP$9=$Q155),$K156,IF($I156=1,AQ155,""))))))))</f>
        <v/>
      </c>
      <c r="AR156" t="str">
        <f ca="1">IF($E155="","",IF($G156="",AR155,IF(AND($N156=1,AR$9&gt;$B$9),"",IF(AND($N156=1,AR$9&lt;=$B$9),LOOKUP(AR$9,$A$12:$A$111,$B$12:$B$111),IF(AND($I156=-1,AS$9=$Q155),"",IF($I156=-1,AS155,IF(AND($I156=1,AQ$9=$Q155),$K156,IF($I156=1,AR155,""))))))))</f>
        <v/>
      </c>
      <c r="AS156" t="str">
        <f ca="1">IF($E155="","",IF($G156="",AS155,IF(AND($N156=1,AS$9&gt;$B$9),"",IF(AND($N156=1,AS$9&lt;=$B$9),LOOKUP(AS$9,$A$12:$A$111,$B$12:$B$111),IF(AND($I156=-1,AT$9=$Q155),"",IF($I156=-1,AT155,IF(AND($I156=1,AR$9=$Q155),$K156,IF($I156=1,AS155,""))))))))</f>
        <v/>
      </c>
      <c r="AT156" t="str">
        <f ca="1">IF($E155="","",IF($G156="",AT155,IF(AND($N156=1,AT$9&gt;$B$9),"",IF(AND($N156=1,AT$9&lt;=$B$9),LOOKUP(AT$9,$A$12:$A$111,$B$12:$B$111),IF(AND($I156=-1,AU$9=$Q155),"",IF($I156=-1,AU155,IF(AND($I156=1,AS$9=$Q155),$K156,IF($I156=1,AT155,""))))))))</f>
        <v/>
      </c>
      <c r="AU156" t="str">
        <f ca="1">IF($E155="","",IF($G156="",AU155,IF(AND($N156=1,AU$9&gt;$B$9),"",IF(AND($N156=1,AU$9&lt;=$B$9),LOOKUP(AU$9,$A$12:$A$111,$B$12:$B$111),IF(AND($I156=-1,AV$9=$Q155),"",IF($I156=-1,AV155,IF(AND($I156=1,AT$9=$Q155),$K156,IF($I156=1,AU155,""))))))))</f>
        <v/>
      </c>
      <c r="AV156" t="str">
        <f ca="1">IF($E155="","",IF($G156="",AV155,IF(AND($N156=1,AV$9&gt;$B$9),"",IF(AND($N156=1,AV$9&lt;=$B$9),LOOKUP(AV$9,$A$12:$A$111,$B$12:$B$111),IF(AND($I156=-1,AW$9=$Q155),"",IF($I156=-1,AW155,IF(AND($I156=1,AU$9=$Q155),$K156,IF($I156=1,AV155,""))))))))</f>
        <v/>
      </c>
      <c r="AW156" t="str">
        <f ca="1">IF($E155="","",IF($G156="",AW155,IF(AND($N156=1,AW$9&gt;$B$9),"",IF(AND($N156=1,AW$9&lt;=$B$9),LOOKUP(AW$9,$A$12:$A$111,$B$12:$B$111),IF(AND($I156=-1,AX$9=$Q155),"",IF($I156=-1,AX155,IF(AND($I156=1,AV$9=$Q155),$K156,IF($I156=1,AW155,""))))))))</f>
        <v/>
      </c>
      <c r="AX156" t="str">
        <f ca="1">IF($E155="","",IF($G156="",AX155,IF(AND($N156=1,AX$9&gt;$B$9),"",IF(AND($N156=1,AX$9&lt;=$B$9),LOOKUP(AX$9,$A$12:$A$111,$B$12:$B$111),IF(AND($I156=-1,AY$9=$Q155),"",IF($I156=-1,AY155,IF(AND($I156=1,AW$9=$Q155),$K156,IF($I156=1,AX155,""))))))))</f>
        <v/>
      </c>
      <c r="AY156" t="str">
        <f ca="1">IF($E155="","",IF($G156="",AY155,IF(AND($N156=1,AY$9&gt;$B$9),"",IF(AND($N156=1,AY$9&lt;=$B$9),LOOKUP(AY$9,$A$12:$A$111,$B$12:$B$111),IF(AND($I156=-1,AZ$9=$Q155),"",IF($I156=-1,AZ155,IF(AND($I156=1,AX$9=$Q155),$K156,IF($I156=1,AY155,""))))))))</f>
        <v/>
      </c>
      <c r="AZ156" t="str">
        <f ca="1">IF($E155="","",IF($G156="",AZ155,IF(AND($N156=1,AZ$9&gt;$B$9),"",IF(AND($N156=1,AZ$9&lt;=$B$9),LOOKUP(AZ$9,$A$12:$A$111,$B$12:$B$111),IF(AND($I156=-1,BA$9=$Q155),"",IF($I156=-1,BA155,IF(AND($I156=1,AY$9=$Q155),$K156,IF($I156=1,AZ155,""))))))))</f>
        <v/>
      </c>
      <c r="BA156" t="str">
        <f ca="1">IF($E155="","",IF($G156="",BA155,IF(AND($N156=1,BA$9&gt;$B$9),"",IF(AND($N156=1,BA$9&lt;=$B$9),LOOKUP(BA$9,$A$12:$A$111,$B$12:$B$111),IF(AND($I156=-1,BB$9=$Q155),"",IF($I156=-1,BB155,IF(AND($I156=1,AZ$9=$Q155),$K156,IF($I156=1,BA155,""))))))))</f>
        <v/>
      </c>
      <c r="BB156" t="str">
        <f ca="1">IF($E155="","",IF($G156="",BB155,IF(AND($N156=1,BB$9&gt;$B$9),"",IF(AND($N156=1,BB$9&lt;=$B$9),LOOKUP(BB$9,$A$12:$A$111,$B$12:$B$111),IF(AND($I156=-1,BC$9=$Q155),"",IF($I156=-1,BC155,IF(AND($I156=1,BA$9=$Q155),$K156,IF($I156=1,BB155,""))))))))</f>
        <v/>
      </c>
      <c r="BC156" t="str">
        <f ca="1">IF($E155="","",IF($G156="",BC155,IF(AND($N156=1,BC$9&gt;$B$9),"",IF(AND($N156=1,BC$9&lt;=$B$9),LOOKUP(BC$9,$A$12:$A$111,$B$12:$B$111),IF(AND($I156=-1,BD$9=$Q155),"",IF($I156=-1,BD155,IF(AND($I156=1,BB$9=$Q155),$K156,IF($I156=1,BC155,""))))))))</f>
        <v/>
      </c>
      <c r="BD156" t="str">
        <f ca="1">IF($E155="","",IF($G156="",BD155,IF(AND($N156=1,BD$9&gt;$B$9),"",IF(AND($N156=1,BD$9&lt;=$B$9),LOOKUP(BD$9,$A$12:$A$111,$B$12:$B$111),IF(AND($I156=-1,BE$9=$Q155),"",IF($I156=-1,BE155,IF(AND($I156=1,BC$9=$Q155),$K156,IF($I156=1,BD155,""))))))))</f>
        <v/>
      </c>
      <c r="BE156" t="str">
        <f ca="1">IF($E155="","",IF($G156="",BE155,IF(AND($N156=1,BE$9&gt;$B$9),"",IF(AND($N156=1,BE$9&lt;=$B$9),LOOKUP(BE$9,$A$12:$A$111,$B$12:$B$111),IF(AND($I156=-1,BF$9=$Q155),"",IF($I156=-1,BF155,IF(AND($I156=1,BD$9=$Q155),$K156,IF($I156=1,BE155,""))))))))</f>
        <v/>
      </c>
      <c r="BF156" t="str">
        <f ca="1">IF($E155="","",IF($G156="",BF155,IF(AND($N156=1,BF$9&gt;$B$9),"",IF(AND($N156=1,BF$9&lt;=$B$9),LOOKUP(BF$9,$A$12:$A$111,$B$12:$B$111),IF(AND($I156=-1,BG$9=$Q155),"",IF($I156=-1,BG155,IF(AND($I156=1,BE$9=$Q155),$K156,IF($I156=1,BF155,""))))))))</f>
        <v/>
      </c>
      <c r="BG156" t="str">
        <f ca="1">IF($E155="","",IF($G156="",BG155,IF(AND($N156=1,BG$9&gt;$B$9),"",IF(AND($N156=1,BG$9&lt;=$B$9),LOOKUP(BG$9,$A$12:$A$111,$B$12:$B$111),IF(AND($I156=-1,BH$9=$Q155),"",IF($I156=-1,BH155,IF(AND($I156=1,BF$9=$Q155),$K156,IF($I156=1,BG155,""))))))))</f>
        <v/>
      </c>
      <c r="BH156" t="str">
        <f ca="1">IF($E155="","",IF($G156="",BH155,IF(AND($N156=1,BH$9&gt;$B$9),"",IF(AND($N156=1,BH$9&lt;=$B$9),LOOKUP(BH$9,$A$12:$A$111,$B$12:$B$111),IF(AND($I156=-1,BI$9=$Q155),"",IF($I156=-1,BI155,IF(AND($I156=1,BG$9=$Q155),$K156,IF($I156=1,BH155,""))))))))</f>
        <v/>
      </c>
      <c r="BI156" t="str">
        <f ca="1">IF($E155="","",IF($G156="",BI155,IF(AND($N156=1,BI$9&gt;$B$9),"",IF(AND($N156=1,BI$9&lt;=$B$9),LOOKUP(BI$9,$A$12:$A$111,$B$12:$B$111),IF(AND($I156=-1,BJ$9=$Q155),"",IF($I156=-1,BJ155,IF(AND($I156=1,BH$9=$Q155),$K156,IF($I156=1,BI155,""))))))))</f>
        <v/>
      </c>
      <c r="BJ156" t="str">
        <f ca="1">IF($E155="","",IF($G156="",BJ155,IF(AND($N156=1,BJ$9&gt;$B$9),"",IF(AND($N156=1,BJ$9&lt;=$B$9),LOOKUP(BJ$9,$A$12:$A$111,$B$12:$B$111),IF(AND($I156=-1,BK$9=$Q155),"",IF($I156=-1,BK155,IF(AND($I156=1,BI$9=$Q155),$K156,IF($I156=1,BJ155,""))))))))</f>
        <v/>
      </c>
      <c r="BK156" t="str">
        <f ca="1">IF($E155="","",IF($G156="",BK155,IF(AND($N156=1,BK$9&gt;$B$9),"",IF(AND($N156=1,BK$9&lt;=$B$9),LOOKUP(BK$9,$A$12:$A$111,$B$12:$B$111),IF(AND($I156=-1,BL$9=$Q155),"",IF($I156=-1,BL155,IF(AND($I156=1,BJ$9=$Q155),$K156,IF($I156=1,BK155,""))))))))</f>
        <v/>
      </c>
      <c r="BL156">
        <f ca="1">IF($E155="","",IF($G156="",BL155,IF(AND($N156=1,BL$9&gt;$B$9),"",IF(AND($N156=1,BL$9&lt;=$B$9),LOOKUP(BL$9,$A$12:$A$111,$B$12:$B$111),IF(AND($I156=-1,BM$9=$Q155),"",IF($I156=-1,BM155,IF(AND($I156=1,BK$9=$Q155),$K156,IF($I156=1,BL155,""))))))))</f>
        <v>0</v>
      </c>
      <c r="BM156">
        <f ca="1">IF($E155="","",IF($G156="",BM155,IF(AND($N156=1,BM$9&gt;$B$9),"",IF(AND($N156=1,BM$9&lt;=$B$9),LOOKUP(BM$9,$A$12:$A$111,$B$12:$B$111),IF(AND($I156=-1,BN$9=$Q155),"",IF($I156=-1,BN155,IF(AND($I156=1,BL$9=$Q155),$K156,IF($I156=1,BM155,""))))))))</f>
        <v>0</v>
      </c>
      <c r="BN156">
        <f ca="1">IF($E155="","",IF($G156="",BN155,IF(AND($N156=1,BN$9&gt;$B$9),"",IF(AND($N156=1,BN$9&lt;=$B$9),LOOKUP(BN$9,$A$12:$A$111,$B$12:$B$111),IF(AND($I156=-1,BO$9=$Q155),"",IF($I156=-1,BO155,IF(AND($I156=1,BM$9=$Q155),$K156,IF($I156=1,BN155,""))))))))</f>
        <v>0</v>
      </c>
      <c r="BO156">
        <f ca="1">IF($E155="","",IF($G156="",BO155,IF(AND($N156=1,BO$9&gt;$B$9),"",IF(AND($N156=1,BO$9&lt;=$B$9),LOOKUP(BO$9,$A$12:$A$111,$B$12:$B$111),IF(AND($I156=-1,BP$9=$Q155),"",IF($I156=-1,BP155,IF(AND($I156=1,BN$9=$Q155),$K156,IF($I156=1,BO155,""))))))))</f>
        <v>0</v>
      </c>
    </row>
    <row r="157" spans="4:67" x14ac:dyDescent="0.25">
      <c r="D157" s="4">
        <v>147</v>
      </c>
      <c r="E157" s="1">
        <f t="shared" ca="1" si="12"/>
        <v>10</v>
      </c>
      <c r="G157" t="str">
        <f ca="1">IF(E156="","",IF($B$3=Refs!$B$17,RevLab!F157,IF(AND(B$3="Last",H156="Zero"),G156,IF(B$3="Last",H156,IF(B$3="2nd last","",IF(AND(B$3="Opposite",H156="Zero"),G156,IF(AND(B$3="Opposite",H156="Red"),"Black",IF(AND(B$3="Opposite",H156="Black"),"Red",IF(AND(B$3="Opposite",H156="Odd"),"Even",IF(AND(B$3="Opposite",H156="Even"),"Odd",IF(AND(B$3="Opposite",H156="High"),"Low",IF(AND(B$3="Opposite",H156="Low"),"High",IF(COUNTIF(Refs!$E$5:$I$6,B$3)=1,RevLab!B$3,"")))))))))))))</f>
        <v>Low</v>
      </c>
      <c r="H157" t="str">
        <f ca="1">IF(E157="","",IF(B$2="Red/Black",LOOKUP(E157,Refs!D:D,Refs!F:F),IF(B$2="High/Low",LOOKUP(E157,Refs!D:D,Refs!H:H),IF(B$2="Odd/Even",LOOKUP(E157,Refs!D:D,Refs!J:J),""))))</f>
        <v>Low</v>
      </c>
      <c r="I157">
        <f t="shared" ca="1" si="13"/>
        <v>1</v>
      </c>
      <c r="J157">
        <f ca="1">IF(E156="","",IF(G157="","",IF(AND(Q156&gt;1,O156+P156&gt;=$B$4),$B$4,IF(Q156=1,O156,O156+P156))))</f>
        <v>9</v>
      </c>
      <c r="K157">
        <f t="shared" ca="1" si="14"/>
        <v>9</v>
      </c>
      <c r="L157">
        <f t="shared" ca="1" si="15"/>
        <v>-185</v>
      </c>
      <c r="M157">
        <f t="shared" ca="1" si="16"/>
        <v>14</v>
      </c>
      <c r="N157">
        <f ca="1">IF(E156="","",IF(OR(AND($A$6="Yes",$M157&gt;$M156),AND($A$8="Yes",$O156+$P156&gt;=$B$4),AND($Q156&lt;=2,$I157=-1)),1,0))</f>
        <v>0</v>
      </c>
      <c r="O157">
        <f ca="1">IF(E157="","",R157)</f>
        <v>3</v>
      </c>
      <c r="P157">
        <f ca="1">IF(E157="","",MAX(R157:DM157))</f>
        <v>9</v>
      </c>
      <c r="Q157" s="2">
        <f ca="1">IF(E157="","",COUNTIF(R157:DM157,"&gt;0"))</f>
        <v>4</v>
      </c>
      <c r="R157" s="4">
        <f ca="1">IF(E156="","",IF($G157="",R156,IF($N157=1,LOOKUP(R$9,$A$12:$A$111,$B$12:$B$111),IF(AND($I157=-1,S$9=$Q156),"",IF($I157=-1,S156,IF($I157=1,R156))))))</f>
        <v>3</v>
      </c>
      <c r="S157">
        <f ca="1">IF($E156="","",IF($G157="",S156,IF(AND($N157=1,S$9&gt;$B$9),"",IF(AND($N157=1,S$9&lt;=$B$9),LOOKUP(S$9,$A$12:$A$111,$B$12:$B$111),IF(AND($I157=-1,T$9=$Q156),"",IF($I157=-1,T156,IF(AND($I157=1,R$9=$Q156),$K157,IF($I157=1,S156,""))))))))</f>
        <v>3</v>
      </c>
      <c r="T157">
        <f ca="1">IF($E156="","",IF($G157="",T156,IF(AND($N157=1,T$9&gt;$B$9),"",IF(AND($N157=1,T$9&lt;=$B$9),LOOKUP(T$9,$A$12:$A$111,$B$12:$B$111),IF(AND($I157=-1,U$9=$Q156),"",IF($I157=-1,U156,IF(AND($I157=1,S$9=$Q156),$K157,IF($I157=1,T156,""))))))))</f>
        <v>6</v>
      </c>
      <c r="U157">
        <f ca="1">IF($E156="","",IF($G157="",U156,IF(AND($N157=1,U$9&gt;$B$9),"",IF(AND($N157=1,U$9&lt;=$B$9),LOOKUP(U$9,$A$12:$A$111,$B$12:$B$111),IF(AND($I157=-1,V$9=$Q156),"",IF($I157=-1,V156,IF(AND($I157=1,T$9=$Q156),$K157,IF($I157=1,U156,""))))))))</f>
        <v>9</v>
      </c>
      <c r="V157" t="str">
        <f ca="1">IF($E156="","",IF($G157="",V156,IF(AND($N157=1,V$9&gt;$B$9),"",IF(AND($N157=1,V$9&lt;=$B$9),LOOKUP(V$9,$A$12:$A$111,$B$12:$B$111),IF(AND($I157=-1,W$9=$Q156),"",IF($I157=-1,W156,IF(AND($I157=1,U$9=$Q156),$K157,IF($I157=1,V156,""))))))))</f>
        <v/>
      </c>
      <c r="W157" t="str">
        <f ca="1">IF($E156="","",IF($G157="",W156,IF(AND($N157=1,W$9&gt;$B$9),"",IF(AND($N157=1,W$9&lt;=$B$9),LOOKUP(W$9,$A$12:$A$111,$B$12:$B$111),IF(AND($I157=-1,X$9=$Q156),"",IF($I157=-1,X156,IF(AND($I157=1,V$9=$Q156),$K157,IF($I157=1,W156,""))))))))</f>
        <v/>
      </c>
      <c r="X157" t="str">
        <f ca="1">IF($E156="","",IF($G157="",X156,IF(AND($N157=1,X$9&gt;$B$9),"",IF(AND($N157=1,X$9&lt;=$B$9),LOOKUP(X$9,$A$12:$A$111,$B$12:$B$111),IF(AND($I157=-1,Y$9=$Q156),"",IF($I157=-1,Y156,IF(AND($I157=1,W$9=$Q156),$K157,IF($I157=1,X156,""))))))))</f>
        <v/>
      </c>
      <c r="Y157" t="str">
        <f ca="1">IF($E156="","",IF($G157="",Y156,IF(AND($N157=1,Y$9&gt;$B$9),"",IF(AND($N157=1,Y$9&lt;=$B$9),LOOKUP(Y$9,$A$12:$A$111,$B$12:$B$111),IF(AND($I157=-1,Z$9=$Q156),"",IF($I157=-1,Z156,IF(AND($I157=1,X$9=$Q156),$K157,IF($I157=1,Y156,""))))))))</f>
        <v/>
      </c>
      <c r="Z157" t="str">
        <f ca="1">IF($E156="","",IF($G157="",Z156,IF(AND($N157=1,Z$9&gt;$B$9),"",IF(AND($N157=1,Z$9&lt;=$B$9),LOOKUP(Z$9,$A$12:$A$111,$B$12:$B$111),IF(AND($I157=-1,AA$9=$Q156),"",IF($I157=-1,AA156,IF(AND($I157=1,Y$9=$Q156),$K157,IF($I157=1,Z156,""))))))))</f>
        <v/>
      </c>
      <c r="AA157" t="str">
        <f ca="1">IF($E156="","",IF($G157="",AA156,IF(AND($N157=1,AA$9&gt;$B$9),"",IF(AND($N157=1,AA$9&lt;=$B$9),LOOKUP(AA$9,$A$12:$A$111,$B$12:$B$111),IF(AND($I157=-1,AB$9=$Q156),"",IF($I157=-1,AB156,IF(AND($I157=1,Z$9=$Q156),$K157,IF($I157=1,AA156,""))))))))</f>
        <v/>
      </c>
      <c r="AB157" t="str">
        <f ca="1">IF($E156="","",IF($G157="",AB156,IF(AND($N157=1,AB$9&gt;$B$9),"",IF(AND($N157=1,AB$9&lt;=$B$9),LOOKUP(AB$9,$A$12:$A$111,$B$12:$B$111),IF(AND($I157=-1,AC$9=$Q156),"",IF($I157=-1,AC156,IF(AND($I157=1,AA$9=$Q156),$K157,IF($I157=1,AB156,""))))))))</f>
        <v/>
      </c>
      <c r="AC157" t="str">
        <f ca="1">IF($E156="","",IF($G157="",AC156,IF(AND($N157=1,AC$9&gt;$B$9),"",IF(AND($N157=1,AC$9&lt;=$B$9),LOOKUP(AC$9,$A$12:$A$111,$B$12:$B$111),IF(AND($I157=-1,AD$9=$Q156),"",IF($I157=-1,AD156,IF(AND($I157=1,AB$9=$Q156),$K157,IF($I157=1,AC156,""))))))))</f>
        <v/>
      </c>
      <c r="AD157" t="str">
        <f ca="1">IF($E156="","",IF($G157="",AD156,IF(AND($N157=1,AD$9&gt;$B$9),"",IF(AND($N157=1,AD$9&lt;=$B$9),LOOKUP(AD$9,$A$12:$A$111,$B$12:$B$111),IF(AND($I157=-1,AE$9=$Q156),"",IF($I157=-1,AE156,IF(AND($I157=1,AC$9=$Q156),$K157,IF($I157=1,AD156,""))))))))</f>
        <v/>
      </c>
      <c r="AE157" t="str">
        <f ca="1">IF($E156="","",IF($G157="",AE156,IF(AND($N157=1,AE$9&gt;$B$9),"",IF(AND($N157=1,AE$9&lt;=$B$9),LOOKUP(AE$9,$A$12:$A$111,$B$12:$B$111),IF(AND($I157=-1,AF$9=$Q156),"",IF($I157=-1,AF156,IF(AND($I157=1,AD$9=$Q156),$K157,IF($I157=1,AE156,""))))))))</f>
        <v/>
      </c>
      <c r="AF157" t="str">
        <f ca="1">IF($E156="","",IF($G157="",AF156,IF(AND($N157=1,AF$9&gt;$B$9),"",IF(AND($N157=1,AF$9&lt;=$B$9),LOOKUP(AF$9,$A$12:$A$111,$B$12:$B$111),IF(AND($I157=-1,AG$9=$Q156),"",IF($I157=-1,AG156,IF(AND($I157=1,AE$9=$Q156),$K157,IF($I157=1,AF156,""))))))))</f>
        <v/>
      </c>
      <c r="AG157" t="str">
        <f ca="1">IF($E156="","",IF($G157="",AG156,IF(AND($N157=1,AG$9&gt;$B$9),"",IF(AND($N157=1,AG$9&lt;=$B$9),LOOKUP(AG$9,$A$12:$A$111,$B$12:$B$111),IF(AND($I157=-1,AH$9=$Q156),"",IF($I157=-1,AH156,IF(AND($I157=1,AF$9=$Q156),$K157,IF($I157=1,AG156,""))))))))</f>
        <v/>
      </c>
      <c r="AH157" t="str">
        <f ca="1">IF($E156="","",IF($G157="",AH156,IF(AND($N157=1,AH$9&gt;$B$9),"",IF(AND($N157=1,AH$9&lt;=$B$9),LOOKUP(AH$9,$A$12:$A$111,$B$12:$B$111),IF(AND($I157=-1,AI$9=$Q156),"",IF($I157=-1,AI156,IF(AND($I157=1,AG$9=$Q156),$K157,IF($I157=1,AH156,""))))))))</f>
        <v/>
      </c>
      <c r="AI157" t="str">
        <f ca="1">IF($E156="","",IF($G157="",AI156,IF(AND($N157=1,AI$9&gt;$B$9),"",IF(AND($N157=1,AI$9&lt;=$B$9),LOOKUP(AI$9,$A$12:$A$111,$B$12:$B$111),IF(AND($I157=-1,AJ$9=$Q156),"",IF($I157=-1,AJ156,IF(AND($I157=1,AH$9=$Q156),$K157,IF($I157=1,AI156,""))))))))</f>
        <v/>
      </c>
      <c r="AJ157" t="str">
        <f ca="1">IF($E156="","",IF($G157="",AJ156,IF(AND($N157=1,AJ$9&gt;$B$9),"",IF(AND($N157=1,AJ$9&lt;=$B$9),LOOKUP(AJ$9,$A$12:$A$111,$B$12:$B$111),IF(AND($I157=-1,AK$9=$Q156),"",IF($I157=-1,AK156,IF(AND($I157=1,AI$9=$Q156),$K157,IF($I157=1,AJ156,""))))))))</f>
        <v/>
      </c>
      <c r="AK157" t="str">
        <f ca="1">IF($E156="","",IF($G157="",AK156,IF(AND($N157=1,AK$9&gt;$B$9),"",IF(AND($N157=1,AK$9&lt;=$B$9),LOOKUP(AK$9,$A$12:$A$111,$B$12:$B$111),IF(AND($I157=-1,AL$9=$Q156),"",IF($I157=-1,AL156,IF(AND($I157=1,AJ$9=$Q156),$K157,IF($I157=1,AK156,""))))))))</f>
        <v/>
      </c>
      <c r="AL157" t="str">
        <f ca="1">IF($E156="","",IF($G157="",AL156,IF(AND($N157=1,AL$9&gt;$B$9),"",IF(AND($N157=1,AL$9&lt;=$B$9),LOOKUP(AL$9,$A$12:$A$111,$B$12:$B$111),IF(AND($I157=-1,AM$9=$Q156),"",IF($I157=-1,AM156,IF(AND($I157=1,AK$9=$Q156),$K157,IF($I157=1,AL156,""))))))))</f>
        <v/>
      </c>
      <c r="AM157" t="str">
        <f ca="1">IF($E156="","",IF($G157="",AM156,IF(AND($N157=1,AM$9&gt;$B$9),"",IF(AND($N157=1,AM$9&lt;=$B$9),LOOKUP(AM$9,$A$12:$A$111,$B$12:$B$111),IF(AND($I157=-1,AN$9=$Q156),"",IF($I157=-1,AN156,IF(AND($I157=1,AL$9=$Q156),$K157,IF($I157=1,AM156,""))))))))</f>
        <v/>
      </c>
      <c r="AN157" t="str">
        <f ca="1">IF($E156="","",IF($G157="",AN156,IF(AND($N157=1,AN$9&gt;$B$9),"",IF(AND($N157=1,AN$9&lt;=$B$9),LOOKUP(AN$9,$A$12:$A$111,$B$12:$B$111),IF(AND($I157=-1,AO$9=$Q156),"",IF($I157=-1,AO156,IF(AND($I157=1,AM$9=$Q156),$K157,IF($I157=1,AN156,""))))))))</f>
        <v/>
      </c>
      <c r="AO157" t="str">
        <f ca="1">IF($E156="","",IF($G157="",AO156,IF(AND($N157=1,AO$9&gt;$B$9),"",IF(AND($N157=1,AO$9&lt;=$B$9),LOOKUP(AO$9,$A$12:$A$111,$B$12:$B$111),IF(AND($I157=-1,AP$9=$Q156),"",IF($I157=-1,AP156,IF(AND($I157=1,AN$9=$Q156),$K157,IF($I157=1,AO156,""))))))))</f>
        <v/>
      </c>
      <c r="AP157" t="str">
        <f ca="1">IF($E156="","",IF($G157="",AP156,IF(AND($N157=1,AP$9&gt;$B$9),"",IF(AND($N157=1,AP$9&lt;=$B$9),LOOKUP(AP$9,$A$12:$A$111,$B$12:$B$111),IF(AND($I157=-1,AQ$9=$Q156),"",IF($I157=-1,AQ156,IF(AND($I157=1,AO$9=$Q156),$K157,IF($I157=1,AP156,""))))))))</f>
        <v/>
      </c>
      <c r="AQ157" t="str">
        <f ca="1">IF($E156="","",IF($G157="",AQ156,IF(AND($N157=1,AQ$9&gt;$B$9),"",IF(AND($N157=1,AQ$9&lt;=$B$9),LOOKUP(AQ$9,$A$12:$A$111,$B$12:$B$111),IF(AND($I157=-1,AR$9=$Q156),"",IF($I157=-1,AR156,IF(AND($I157=1,AP$9=$Q156),$K157,IF($I157=1,AQ156,""))))))))</f>
        <v/>
      </c>
      <c r="AR157" t="str">
        <f ca="1">IF($E156="","",IF($G157="",AR156,IF(AND($N157=1,AR$9&gt;$B$9),"",IF(AND($N157=1,AR$9&lt;=$B$9),LOOKUP(AR$9,$A$12:$A$111,$B$12:$B$111),IF(AND($I157=-1,AS$9=$Q156),"",IF($I157=-1,AS156,IF(AND($I157=1,AQ$9=$Q156),$K157,IF($I157=1,AR156,""))))))))</f>
        <v/>
      </c>
      <c r="AS157" t="str">
        <f ca="1">IF($E156="","",IF($G157="",AS156,IF(AND($N157=1,AS$9&gt;$B$9),"",IF(AND($N157=1,AS$9&lt;=$B$9),LOOKUP(AS$9,$A$12:$A$111,$B$12:$B$111),IF(AND($I157=-1,AT$9=$Q156),"",IF($I157=-1,AT156,IF(AND($I157=1,AR$9=$Q156),$K157,IF($I157=1,AS156,""))))))))</f>
        <v/>
      </c>
      <c r="AT157" t="str">
        <f ca="1">IF($E156="","",IF($G157="",AT156,IF(AND($N157=1,AT$9&gt;$B$9),"",IF(AND($N157=1,AT$9&lt;=$B$9),LOOKUP(AT$9,$A$12:$A$111,$B$12:$B$111),IF(AND($I157=-1,AU$9=$Q156),"",IF($I157=-1,AU156,IF(AND($I157=1,AS$9=$Q156),$K157,IF($I157=1,AT156,""))))))))</f>
        <v/>
      </c>
      <c r="AU157" t="str">
        <f ca="1">IF($E156="","",IF($G157="",AU156,IF(AND($N157=1,AU$9&gt;$B$9),"",IF(AND($N157=1,AU$9&lt;=$B$9),LOOKUP(AU$9,$A$12:$A$111,$B$12:$B$111),IF(AND($I157=-1,AV$9=$Q156),"",IF($I157=-1,AV156,IF(AND($I157=1,AT$9=$Q156),$K157,IF($I157=1,AU156,""))))))))</f>
        <v/>
      </c>
      <c r="AV157" t="str">
        <f ca="1">IF($E156="","",IF($G157="",AV156,IF(AND($N157=1,AV$9&gt;$B$9),"",IF(AND($N157=1,AV$9&lt;=$B$9),LOOKUP(AV$9,$A$12:$A$111,$B$12:$B$111),IF(AND($I157=-1,AW$9=$Q156),"",IF($I157=-1,AW156,IF(AND($I157=1,AU$9=$Q156),$K157,IF($I157=1,AV156,""))))))))</f>
        <v/>
      </c>
      <c r="AW157" t="str">
        <f ca="1">IF($E156="","",IF($G157="",AW156,IF(AND($N157=1,AW$9&gt;$B$9),"",IF(AND($N157=1,AW$9&lt;=$B$9),LOOKUP(AW$9,$A$12:$A$111,$B$12:$B$111),IF(AND($I157=-1,AX$9=$Q156),"",IF($I157=-1,AX156,IF(AND($I157=1,AV$9=$Q156),$K157,IF($I157=1,AW156,""))))))))</f>
        <v/>
      </c>
      <c r="AX157" t="str">
        <f ca="1">IF($E156="","",IF($G157="",AX156,IF(AND($N157=1,AX$9&gt;$B$9),"",IF(AND($N157=1,AX$9&lt;=$B$9),LOOKUP(AX$9,$A$12:$A$111,$B$12:$B$111),IF(AND($I157=-1,AY$9=$Q156),"",IF($I157=-1,AY156,IF(AND($I157=1,AW$9=$Q156),$K157,IF($I157=1,AX156,""))))))))</f>
        <v/>
      </c>
      <c r="AY157" t="str">
        <f ca="1">IF($E156="","",IF($G157="",AY156,IF(AND($N157=1,AY$9&gt;$B$9),"",IF(AND($N157=1,AY$9&lt;=$B$9),LOOKUP(AY$9,$A$12:$A$111,$B$12:$B$111),IF(AND($I157=-1,AZ$9=$Q156),"",IF($I157=-1,AZ156,IF(AND($I157=1,AX$9=$Q156),$K157,IF($I157=1,AY156,""))))))))</f>
        <v/>
      </c>
      <c r="AZ157" t="str">
        <f ca="1">IF($E156="","",IF($G157="",AZ156,IF(AND($N157=1,AZ$9&gt;$B$9),"",IF(AND($N157=1,AZ$9&lt;=$B$9),LOOKUP(AZ$9,$A$12:$A$111,$B$12:$B$111),IF(AND($I157=-1,BA$9=$Q156),"",IF($I157=-1,BA156,IF(AND($I157=1,AY$9=$Q156),$K157,IF($I157=1,AZ156,""))))))))</f>
        <v/>
      </c>
      <c r="BA157" t="str">
        <f ca="1">IF($E156="","",IF($G157="",BA156,IF(AND($N157=1,BA$9&gt;$B$9),"",IF(AND($N157=1,BA$9&lt;=$B$9),LOOKUP(BA$9,$A$12:$A$111,$B$12:$B$111),IF(AND($I157=-1,BB$9=$Q156),"",IF($I157=-1,BB156,IF(AND($I157=1,AZ$9=$Q156),$K157,IF($I157=1,BA156,""))))))))</f>
        <v/>
      </c>
      <c r="BB157" t="str">
        <f ca="1">IF($E156="","",IF($G157="",BB156,IF(AND($N157=1,BB$9&gt;$B$9),"",IF(AND($N157=1,BB$9&lt;=$B$9),LOOKUP(BB$9,$A$12:$A$111,$B$12:$B$111),IF(AND($I157=-1,BC$9=$Q156),"",IF($I157=-1,BC156,IF(AND($I157=1,BA$9=$Q156),$K157,IF($I157=1,BB156,""))))))))</f>
        <v/>
      </c>
      <c r="BC157" t="str">
        <f ca="1">IF($E156="","",IF($G157="",BC156,IF(AND($N157=1,BC$9&gt;$B$9),"",IF(AND($N157=1,BC$9&lt;=$B$9),LOOKUP(BC$9,$A$12:$A$111,$B$12:$B$111),IF(AND($I157=-1,BD$9=$Q156),"",IF($I157=-1,BD156,IF(AND($I157=1,BB$9=$Q156),$K157,IF($I157=1,BC156,""))))))))</f>
        <v/>
      </c>
      <c r="BD157" t="str">
        <f ca="1">IF($E156="","",IF($G157="",BD156,IF(AND($N157=1,BD$9&gt;$B$9),"",IF(AND($N157=1,BD$9&lt;=$B$9),LOOKUP(BD$9,$A$12:$A$111,$B$12:$B$111),IF(AND($I157=-1,BE$9=$Q156),"",IF($I157=-1,BE156,IF(AND($I157=1,BC$9=$Q156),$K157,IF($I157=1,BD156,""))))))))</f>
        <v/>
      </c>
      <c r="BE157" t="str">
        <f ca="1">IF($E156="","",IF($G157="",BE156,IF(AND($N157=1,BE$9&gt;$B$9),"",IF(AND($N157=1,BE$9&lt;=$B$9),LOOKUP(BE$9,$A$12:$A$111,$B$12:$B$111),IF(AND($I157=-1,BF$9=$Q156),"",IF($I157=-1,BF156,IF(AND($I157=1,BD$9=$Q156),$K157,IF($I157=1,BE156,""))))))))</f>
        <v/>
      </c>
      <c r="BF157" t="str">
        <f ca="1">IF($E156="","",IF($G157="",BF156,IF(AND($N157=1,BF$9&gt;$B$9),"",IF(AND($N157=1,BF$9&lt;=$B$9),LOOKUP(BF$9,$A$12:$A$111,$B$12:$B$111),IF(AND($I157=-1,BG$9=$Q156),"",IF($I157=-1,BG156,IF(AND($I157=1,BE$9=$Q156),$K157,IF($I157=1,BF156,""))))))))</f>
        <v/>
      </c>
      <c r="BG157" t="str">
        <f ca="1">IF($E156="","",IF($G157="",BG156,IF(AND($N157=1,BG$9&gt;$B$9),"",IF(AND($N157=1,BG$9&lt;=$B$9),LOOKUP(BG$9,$A$12:$A$111,$B$12:$B$111),IF(AND($I157=-1,BH$9=$Q156),"",IF($I157=-1,BH156,IF(AND($I157=1,BF$9=$Q156),$K157,IF($I157=1,BG156,""))))))))</f>
        <v/>
      </c>
      <c r="BH157" t="str">
        <f ca="1">IF($E156="","",IF($G157="",BH156,IF(AND($N157=1,BH$9&gt;$B$9),"",IF(AND($N157=1,BH$9&lt;=$B$9),LOOKUP(BH$9,$A$12:$A$111,$B$12:$B$111),IF(AND($I157=-1,BI$9=$Q156),"",IF($I157=-1,BI156,IF(AND($I157=1,BG$9=$Q156),$K157,IF($I157=1,BH156,""))))))))</f>
        <v/>
      </c>
      <c r="BI157" t="str">
        <f ca="1">IF($E156="","",IF($G157="",BI156,IF(AND($N157=1,BI$9&gt;$B$9),"",IF(AND($N157=1,BI$9&lt;=$B$9),LOOKUP(BI$9,$A$12:$A$111,$B$12:$B$111),IF(AND($I157=-1,BJ$9=$Q156),"",IF($I157=-1,BJ156,IF(AND($I157=1,BH$9=$Q156),$K157,IF($I157=1,BI156,""))))))))</f>
        <v/>
      </c>
      <c r="BJ157" t="str">
        <f ca="1">IF($E156="","",IF($G157="",BJ156,IF(AND($N157=1,BJ$9&gt;$B$9),"",IF(AND($N157=1,BJ$9&lt;=$B$9),LOOKUP(BJ$9,$A$12:$A$111,$B$12:$B$111),IF(AND($I157=-1,BK$9=$Q156),"",IF($I157=-1,BK156,IF(AND($I157=1,BI$9=$Q156),$K157,IF($I157=1,BJ156,""))))))))</f>
        <v/>
      </c>
      <c r="BK157" t="str">
        <f ca="1">IF($E156="","",IF($G157="",BK156,IF(AND($N157=1,BK$9&gt;$B$9),"",IF(AND($N157=1,BK$9&lt;=$B$9),LOOKUP(BK$9,$A$12:$A$111,$B$12:$B$111),IF(AND($I157=-1,BL$9=$Q156),"",IF($I157=-1,BL156,IF(AND($I157=1,BJ$9=$Q156),$K157,IF($I157=1,BK156,""))))))))</f>
        <v/>
      </c>
      <c r="BL157">
        <f ca="1">IF($E156="","",IF($G157="",BL156,IF(AND($N157=1,BL$9&gt;$B$9),"",IF(AND($N157=1,BL$9&lt;=$B$9),LOOKUP(BL$9,$A$12:$A$111,$B$12:$B$111),IF(AND($I157=-1,BM$9=$Q156),"",IF($I157=-1,BM156,IF(AND($I157=1,BK$9=$Q156),$K157,IF($I157=1,BL156,""))))))))</f>
        <v>0</v>
      </c>
      <c r="BM157">
        <f ca="1">IF($E156="","",IF($G157="",BM156,IF(AND($N157=1,BM$9&gt;$B$9),"",IF(AND($N157=1,BM$9&lt;=$B$9),LOOKUP(BM$9,$A$12:$A$111,$B$12:$B$111),IF(AND($I157=-1,BN$9=$Q156),"",IF($I157=-1,BN156,IF(AND($I157=1,BL$9=$Q156),$K157,IF($I157=1,BM156,""))))))))</f>
        <v>0</v>
      </c>
      <c r="BN157">
        <f ca="1">IF($E156="","",IF($G157="",BN156,IF(AND($N157=1,BN$9&gt;$B$9),"",IF(AND($N157=1,BN$9&lt;=$B$9),LOOKUP(BN$9,$A$12:$A$111,$B$12:$B$111),IF(AND($I157=-1,BO$9=$Q156),"",IF($I157=-1,BO156,IF(AND($I157=1,BM$9=$Q156),$K157,IF($I157=1,BN156,""))))))))</f>
        <v>0</v>
      </c>
      <c r="BO157">
        <f ca="1">IF($E156="","",IF($G157="",BO156,IF(AND($N157=1,BO$9&gt;$B$9),"",IF(AND($N157=1,BO$9&lt;=$B$9),LOOKUP(BO$9,$A$12:$A$111,$B$12:$B$111),IF(AND($I157=-1,BP$9=$Q156),"",IF($I157=-1,BP156,IF(AND($I157=1,BN$9=$Q156),$K157,IF($I157=1,BO156,""))))))))</f>
        <v>0</v>
      </c>
    </row>
    <row r="158" spans="4:67" x14ac:dyDescent="0.25">
      <c r="D158" s="4">
        <v>148</v>
      </c>
      <c r="E158" s="1">
        <f t="shared" ca="1" si="12"/>
        <v>5</v>
      </c>
      <c r="G158" t="str">
        <f ca="1">IF(E157="","",IF($B$3=Refs!$B$17,RevLab!F158,IF(AND(B$3="Last",H157="Zero"),G157,IF(B$3="Last",H157,IF(B$3="2nd last","",IF(AND(B$3="Opposite",H157="Zero"),G157,IF(AND(B$3="Opposite",H157="Red"),"Black",IF(AND(B$3="Opposite",H157="Black"),"Red",IF(AND(B$3="Opposite",H157="Odd"),"Even",IF(AND(B$3="Opposite",H157="Even"),"Odd",IF(AND(B$3="Opposite",H157="High"),"Low",IF(AND(B$3="Opposite",H157="Low"),"High",IF(COUNTIF(Refs!$E$5:$I$6,B$3)=1,RevLab!B$3,"")))))))))))))</f>
        <v>Low</v>
      </c>
      <c r="H158" t="str">
        <f ca="1">IF(E158="","",IF(B$2="Red/Black",LOOKUP(E158,Refs!D:D,Refs!F:F),IF(B$2="High/Low",LOOKUP(E158,Refs!D:D,Refs!H:H),IF(B$2="Odd/Even",LOOKUP(E158,Refs!D:D,Refs!J:J),""))))</f>
        <v>Low</v>
      </c>
      <c r="I158">
        <f t="shared" ca="1" si="13"/>
        <v>1</v>
      </c>
      <c r="J158">
        <f ca="1">IF(E157="","",IF(G158="","",IF(AND(Q157&gt;1,O157+P157&gt;=$B$4),$B$4,IF(Q157=1,O157,O157+P157))))</f>
        <v>12</v>
      </c>
      <c r="K158">
        <f t="shared" ca="1" si="14"/>
        <v>12</v>
      </c>
      <c r="L158">
        <f t="shared" ca="1" si="15"/>
        <v>-173</v>
      </c>
      <c r="M158">
        <f t="shared" ca="1" si="16"/>
        <v>14</v>
      </c>
      <c r="N158">
        <f ca="1">IF(E157="","",IF(OR(AND($A$6="Yes",$M158&gt;$M157),AND($A$8="Yes",$O157+$P157&gt;=$B$4),AND($Q157&lt;=2,$I158=-1)),1,0))</f>
        <v>0</v>
      </c>
      <c r="O158">
        <f ca="1">IF(E158="","",R158)</f>
        <v>3</v>
      </c>
      <c r="P158">
        <f ca="1">IF(E158="","",MAX(R158:DM158))</f>
        <v>12</v>
      </c>
      <c r="Q158" s="2">
        <f ca="1">IF(E158="","",COUNTIF(R158:DM158,"&gt;0"))</f>
        <v>5</v>
      </c>
      <c r="R158" s="4">
        <f ca="1">IF(E157="","",IF($G158="",R157,IF($N158=1,LOOKUP(R$9,$A$12:$A$111,$B$12:$B$111),IF(AND($I158=-1,S$9=$Q157),"",IF($I158=-1,S157,IF($I158=1,R157))))))</f>
        <v>3</v>
      </c>
      <c r="S158">
        <f ca="1">IF($E157="","",IF($G158="",S157,IF(AND($N158=1,S$9&gt;$B$9),"",IF(AND($N158=1,S$9&lt;=$B$9),LOOKUP(S$9,$A$12:$A$111,$B$12:$B$111),IF(AND($I158=-1,T$9=$Q157),"",IF($I158=-1,T157,IF(AND($I158=1,R$9=$Q157),$K158,IF($I158=1,S157,""))))))))</f>
        <v>3</v>
      </c>
      <c r="T158">
        <f ca="1">IF($E157="","",IF($G158="",T157,IF(AND($N158=1,T$9&gt;$B$9),"",IF(AND($N158=1,T$9&lt;=$B$9),LOOKUP(T$9,$A$12:$A$111,$B$12:$B$111),IF(AND($I158=-1,U$9=$Q157),"",IF($I158=-1,U157,IF(AND($I158=1,S$9=$Q157),$K158,IF($I158=1,T157,""))))))))</f>
        <v>6</v>
      </c>
      <c r="U158">
        <f ca="1">IF($E157="","",IF($G158="",U157,IF(AND($N158=1,U$9&gt;$B$9),"",IF(AND($N158=1,U$9&lt;=$B$9),LOOKUP(U$9,$A$12:$A$111,$B$12:$B$111),IF(AND($I158=-1,V$9=$Q157),"",IF($I158=-1,V157,IF(AND($I158=1,T$9=$Q157),$K158,IF($I158=1,U157,""))))))))</f>
        <v>9</v>
      </c>
      <c r="V158">
        <f ca="1">IF($E157="","",IF($G158="",V157,IF(AND($N158=1,V$9&gt;$B$9),"",IF(AND($N158=1,V$9&lt;=$B$9),LOOKUP(V$9,$A$12:$A$111,$B$12:$B$111),IF(AND($I158=-1,W$9=$Q157),"",IF($I158=-1,W157,IF(AND($I158=1,U$9=$Q157),$K158,IF($I158=1,V157,""))))))))</f>
        <v>12</v>
      </c>
      <c r="W158" t="str">
        <f ca="1">IF($E157="","",IF($G158="",W157,IF(AND($N158=1,W$9&gt;$B$9),"",IF(AND($N158=1,W$9&lt;=$B$9),LOOKUP(W$9,$A$12:$A$111,$B$12:$B$111),IF(AND($I158=-1,X$9=$Q157),"",IF($I158=-1,X157,IF(AND($I158=1,V$9=$Q157),$K158,IF($I158=1,W157,""))))))))</f>
        <v/>
      </c>
      <c r="X158" t="str">
        <f ca="1">IF($E157="","",IF($G158="",X157,IF(AND($N158=1,X$9&gt;$B$9),"",IF(AND($N158=1,X$9&lt;=$B$9),LOOKUP(X$9,$A$12:$A$111,$B$12:$B$111),IF(AND($I158=-1,Y$9=$Q157),"",IF($I158=-1,Y157,IF(AND($I158=1,W$9=$Q157),$K158,IF($I158=1,X157,""))))))))</f>
        <v/>
      </c>
      <c r="Y158" t="str">
        <f ca="1">IF($E157="","",IF($G158="",Y157,IF(AND($N158=1,Y$9&gt;$B$9),"",IF(AND($N158=1,Y$9&lt;=$B$9),LOOKUP(Y$9,$A$12:$A$111,$B$12:$B$111),IF(AND($I158=-1,Z$9=$Q157),"",IF($I158=-1,Z157,IF(AND($I158=1,X$9=$Q157),$K158,IF($I158=1,Y157,""))))))))</f>
        <v/>
      </c>
      <c r="Z158" t="str">
        <f ca="1">IF($E157="","",IF($G158="",Z157,IF(AND($N158=1,Z$9&gt;$B$9),"",IF(AND($N158=1,Z$9&lt;=$B$9),LOOKUP(Z$9,$A$12:$A$111,$B$12:$B$111),IF(AND($I158=-1,AA$9=$Q157),"",IF($I158=-1,AA157,IF(AND($I158=1,Y$9=$Q157),$K158,IF($I158=1,Z157,""))))))))</f>
        <v/>
      </c>
      <c r="AA158" t="str">
        <f ca="1">IF($E157="","",IF($G158="",AA157,IF(AND($N158=1,AA$9&gt;$B$9),"",IF(AND($N158=1,AA$9&lt;=$B$9),LOOKUP(AA$9,$A$12:$A$111,$B$12:$B$111),IF(AND($I158=-1,AB$9=$Q157),"",IF($I158=-1,AB157,IF(AND($I158=1,Z$9=$Q157),$K158,IF($I158=1,AA157,""))))))))</f>
        <v/>
      </c>
      <c r="AB158" t="str">
        <f ca="1">IF($E157="","",IF($G158="",AB157,IF(AND($N158=1,AB$9&gt;$B$9),"",IF(AND($N158=1,AB$9&lt;=$B$9),LOOKUP(AB$9,$A$12:$A$111,$B$12:$B$111),IF(AND($I158=-1,AC$9=$Q157),"",IF($I158=-1,AC157,IF(AND($I158=1,AA$9=$Q157),$K158,IF($I158=1,AB157,""))))))))</f>
        <v/>
      </c>
      <c r="AC158" t="str">
        <f ca="1">IF($E157="","",IF($G158="",AC157,IF(AND($N158=1,AC$9&gt;$B$9),"",IF(AND($N158=1,AC$9&lt;=$B$9),LOOKUP(AC$9,$A$12:$A$111,$B$12:$B$111),IF(AND($I158=-1,AD$9=$Q157),"",IF($I158=-1,AD157,IF(AND($I158=1,AB$9=$Q157),$K158,IF($I158=1,AC157,""))))))))</f>
        <v/>
      </c>
      <c r="AD158" t="str">
        <f ca="1">IF($E157="","",IF($G158="",AD157,IF(AND($N158=1,AD$9&gt;$B$9),"",IF(AND($N158=1,AD$9&lt;=$B$9),LOOKUP(AD$9,$A$12:$A$111,$B$12:$B$111),IF(AND($I158=-1,AE$9=$Q157),"",IF($I158=-1,AE157,IF(AND($I158=1,AC$9=$Q157),$K158,IF($I158=1,AD157,""))))))))</f>
        <v/>
      </c>
      <c r="AE158" t="str">
        <f ca="1">IF($E157="","",IF($G158="",AE157,IF(AND($N158=1,AE$9&gt;$B$9),"",IF(AND($N158=1,AE$9&lt;=$B$9),LOOKUP(AE$9,$A$12:$A$111,$B$12:$B$111),IF(AND($I158=-1,AF$9=$Q157),"",IF($I158=-1,AF157,IF(AND($I158=1,AD$9=$Q157),$K158,IF($I158=1,AE157,""))))))))</f>
        <v/>
      </c>
      <c r="AF158" t="str">
        <f ca="1">IF($E157="","",IF($G158="",AF157,IF(AND($N158=1,AF$9&gt;$B$9),"",IF(AND($N158=1,AF$9&lt;=$B$9),LOOKUP(AF$9,$A$12:$A$111,$B$12:$B$111),IF(AND($I158=-1,AG$9=$Q157),"",IF($I158=-1,AG157,IF(AND($I158=1,AE$9=$Q157),$K158,IF($I158=1,AF157,""))))))))</f>
        <v/>
      </c>
      <c r="AG158" t="str">
        <f ca="1">IF($E157="","",IF($G158="",AG157,IF(AND($N158=1,AG$9&gt;$B$9),"",IF(AND($N158=1,AG$9&lt;=$B$9),LOOKUP(AG$9,$A$12:$A$111,$B$12:$B$111),IF(AND($I158=-1,AH$9=$Q157),"",IF($I158=-1,AH157,IF(AND($I158=1,AF$9=$Q157),$K158,IF($I158=1,AG157,""))))))))</f>
        <v/>
      </c>
      <c r="AH158" t="str">
        <f ca="1">IF($E157="","",IF($G158="",AH157,IF(AND($N158=1,AH$9&gt;$B$9),"",IF(AND($N158=1,AH$9&lt;=$B$9),LOOKUP(AH$9,$A$12:$A$111,$B$12:$B$111),IF(AND($I158=-1,AI$9=$Q157),"",IF($I158=-1,AI157,IF(AND($I158=1,AG$9=$Q157),$K158,IF($I158=1,AH157,""))))))))</f>
        <v/>
      </c>
      <c r="AI158" t="str">
        <f ca="1">IF($E157="","",IF($G158="",AI157,IF(AND($N158=1,AI$9&gt;$B$9),"",IF(AND($N158=1,AI$9&lt;=$B$9),LOOKUP(AI$9,$A$12:$A$111,$B$12:$B$111),IF(AND($I158=-1,AJ$9=$Q157),"",IF($I158=-1,AJ157,IF(AND($I158=1,AH$9=$Q157),$K158,IF($I158=1,AI157,""))))))))</f>
        <v/>
      </c>
      <c r="AJ158" t="str">
        <f ca="1">IF($E157="","",IF($G158="",AJ157,IF(AND($N158=1,AJ$9&gt;$B$9),"",IF(AND($N158=1,AJ$9&lt;=$B$9),LOOKUP(AJ$9,$A$12:$A$111,$B$12:$B$111),IF(AND($I158=-1,AK$9=$Q157),"",IF($I158=-1,AK157,IF(AND($I158=1,AI$9=$Q157),$K158,IF($I158=1,AJ157,""))))))))</f>
        <v/>
      </c>
      <c r="AK158" t="str">
        <f ca="1">IF($E157="","",IF($G158="",AK157,IF(AND($N158=1,AK$9&gt;$B$9),"",IF(AND($N158=1,AK$9&lt;=$B$9),LOOKUP(AK$9,$A$12:$A$111,$B$12:$B$111),IF(AND($I158=-1,AL$9=$Q157),"",IF($I158=-1,AL157,IF(AND($I158=1,AJ$9=$Q157),$K158,IF($I158=1,AK157,""))))))))</f>
        <v/>
      </c>
      <c r="AL158" t="str">
        <f ca="1">IF($E157="","",IF($G158="",AL157,IF(AND($N158=1,AL$9&gt;$B$9),"",IF(AND($N158=1,AL$9&lt;=$B$9),LOOKUP(AL$9,$A$12:$A$111,$B$12:$B$111),IF(AND($I158=-1,AM$9=$Q157),"",IF($I158=-1,AM157,IF(AND($I158=1,AK$9=$Q157),$K158,IF($I158=1,AL157,""))))))))</f>
        <v/>
      </c>
      <c r="AM158" t="str">
        <f ca="1">IF($E157="","",IF($G158="",AM157,IF(AND($N158=1,AM$9&gt;$B$9),"",IF(AND($N158=1,AM$9&lt;=$B$9),LOOKUP(AM$9,$A$12:$A$111,$B$12:$B$111),IF(AND($I158=-1,AN$9=$Q157),"",IF($I158=-1,AN157,IF(AND($I158=1,AL$9=$Q157),$K158,IF($I158=1,AM157,""))))))))</f>
        <v/>
      </c>
      <c r="AN158" t="str">
        <f ca="1">IF($E157="","",IF($G158="",AN157,IF(AND($N158=1,AN$9&gt;$B$9),"",IF(AND($N158=1,AN$9&lt;=$B$9),LOOKUP(AN$9,$A$12:$A$111,$B$12:$B$111),IF(AND($I158=-1,AO$9=$Q157),"",IF($I158=-1,AO157,IF(AND($I158=1,AM$9=$Q157),$K158,IF($I158=1,AN157,""))))))))</f>
        <v/>
      </c>
      <c r="AO158" t="str">
        <f ca="1">IF($E157="","",IF($G158="",AO157,IF(AND($N158=1,AO$9&gt;$B$9),"",IF(AND($N158=1,AO$9&lt;=$B$9),LOOKUP(AO$9,$A$12:$A$111,$B$12:$B$111),IF(AND($I158=-1,AP$9=$Q157),"",IF($I158=-1,AP157,IF(AND($I158=1,AN$9=$Q157),$K158,IF($I158=1,AO157,""))))))))</f>
        <v/>
      </c>
      <c r="AP158" t="str">
        <f ca="1">IF($E157="","",IF($G158="",AP157,IF(AND($N158=1,AP$9&gt;$B$9),"",IF(AND($N158=1,AP$9&lt;=$B$9),LOOKUP(AP$9,$A$12:$A$111,$B$12:$B$111),IF(AND($I158=-1,AQ$9=$Q157),"",IF($I158=-1,AQ157,IF(AND($I158=1,AO$9=$Q157),$K158,IF($I158=1,AP157,""))))))))</f>
        <v/>
      </c>
      <c r="AQ158" t="str">
        <f ca="1">IF($E157="","",IF($G158="",AQ157,IF(AND($N158=1,AQ$9&gt;$B$9),"",IF(AND($N158=1,AQ$9&lt;=$B$9),LOOKUP(AQ$9,$A$12:$A$111,$B$12:$B$111),IF(AND($I158=-1,AR$9=$Q157),"",IF($I158=-1,AR157,IF(AND($I158=1,AP$9=$Q157),$K158,IF($I158=1,AQ157,""))))))))</f>
        <v/>
      </c>
      <c r="AR158" t="str">
        <f ca="1">IF($E157="","",IF($G158="",AR157,IF(AND($N158=1,AR$9&gt;$B$9),"",IF(AND($N158=1,AR$9&lt;=$B$9),LOOKUP(AR$9,$A$12:$A$111,$B$12:$B$111),IF(AND($I158=-1,AS$9=$Q157),"",IF($I158=-1,AS157,IF(AND($I158=1,AQ$9=$Q157),$K158,IF($I158=1,AR157,""))))))))</f>
        <v/>
      </c>
      <c r="AS158" t="str">
        <f ca="1">IF($E157="","",IF($G158="",AS157,IF(AND($N158=1,AS$9&gt;$B$9),"",IF(AND($N158=1,AS$9&lt;=$B$9),LOOKUP(AS$9,$A$12:$A$111,$B$12:$B$111),IF(AND($I158=-1,AT$9=$Q157),"",IF($I158=-1,AT157,IF(AND($I158=1,AR$9=$Q157),$K158,IF($I158=1,AS157,""))))))))</f>
        <v/>
      </c>
      <c r="AT158" t="str">
        <f ca="1">IF($E157="","",IF($G158="",AT157,IF(AND($N158=1,AT$9&gt;$B$9),"",IF(AND($N158=1,AT$9&lt;=$B$9),LOOKUP(AT$9,$A$12:$A$111,$B$12:$B$111),IF(AND($I158=-1,AU$9=$Q157),"",IF($I158=-1,AU157,IF(AND($I158=1,AS$9=$Q157),$K158,IF($I158=1,AT157,""))))))))</f>
        <v/>
      </c>
      <c r="AU158" t="str">
        <f ca="1">IF($E157="","",IF($G158="",AU157,IF(AND($N158=1,AU$9&gt;$B$9),"",IF(AND($N158=1,AU$9&lt;=$B$9),LOOKUP(AU$9,$A$12:$A$111,$B$12:$B$111),IF(AND($I158=-1,AV$9=$Q157),"",IF($I158=-1,AV157,IF(AND($I158=1,AT$9=$Q157),$K158,IF($I158=1,AU157,""))))))))</f>
        <v/>
      </c>
      <c r="AV158" t="str">
        <f ca="1">IF($E157="","",IF($G158="",AV157,IF(AND($N158=1,AV$9&gt;$B$9),"",IF(AND($N158=1,AV$9&lt;=$B$9),LOOKUP(AV$9,$A$12:$A$111,$B$12:$B$111),IF(AND($I158=-1,AW$9=$Q157),"",IF($I158=-1,AW157,IF(AND($I158=1,AU$9=$Q157),$K158,IF($I158=1,AV157,""))))))))</f>
        <v/>
      </c>
      <c r="AW158" t="str">
        <f ca="1">IF($E157="","",IF($G158="",AW157,IF(AND($N158=1,AW$9&gt;$B$9),"",IF(AND($N158=1,AW$9&lt;=$B$9),LOOKUP(AW$9,$A$12:$A$111,$B$12:$B$111),IF(AND($I158=-1,AX$9=$Q157),"",IF($I158=-1,AX157,IF(AND($I158=1,AV$9=$Q157),$K158,IF($I158=1,AW157,""))))))))</f>
        <v/>
      </c>
      <c r="AX158" t="str">
        <f ca="1">IF($E157="","",IF($G158="",AX157,IF(AND($N158=1,AX$9&gt;$B$9),"",IF(AND($N158=1,AX$9&lt;=$B$9),LOOKUP(AX$9,$A$12:$A$111,$B$12:$B$111),IF(AND($I158=-1,AY$9=$Q157),"",IF($I158=-1,AY157,IF(AND($I158=1,AW$9=$Q157),$K158,IF($I158=1,AX157,""))))))))</f>
        <v/>
      </c>
      <c r="AY158" t="str">
        <f ca="1">IF($E157="","",IF($G158="",AY157,IF(AND($N158=1,AY$9&gt;$B$9),"",IF(AND($N158=1,AY$9&lt;=$B$9),LOOKUP(AY$9,$A$12:$A$111,$B$12:$B$111),IF(AND($I158=-1,AZ$9=$Q157),"",IF($I158=-1,AZ157,IF(AND($I158=1,AX$9=$Q157),$K158,IF($I158=1,AY157,""))))))))</f>
        <v/>
      </c>
      <c r="AZ158" t="str">
        <f ca="1">IF($E157="","",IF($G158="",AZ157,IF(AND($N158=1,AZ$9&gt;$B$9),"",IF(AND($N158=1,AZ$9&lt;=$B$9),LOOKUP(AZ$9,$A$12:$A$111,$B$12:$B$111),IF(AND($I158=-1,BA$9=$Q157),"",IF($I158=-1,BA157,IF(AND($I158=1,AY$9=$Q157),$K158,IF($I158=1,AZ157,""))))))))</f>
        <v/>
      </c>
      <c r="BA158" t="str">
        <f ca="1">IF($E157="","",IF($G158="",BA157,IF(AND($N158=1,BA$9&gt;$B$9),"",IF(AND($N158=1,BA$9&lt;=$B$9),LOOKUP(BA$9,$A$12:$A$111,$B$12:$B$111),IF(AND($I158=-1,BB$9=$Q157),"",IF($I158=-1,BB157,IF(AND($I158=1,AZ$9=$Q157),$K158,IF($I158=1,BA157,""))))))))</f>
        <v/>
      </c>
      <c r="BB158" t="str">
        <f ca="1">IF($E157="","",IF($G158="",BB157,IF(AND($N158=1,BB$9&gt;$B$9),"",IF(AND($N158=1,BB$9&lt;=$B$9),LOOKUP(BB$9,$A$12:$A$111,$B$12:$B$111),IF(AND($I158=-1,BC$9=$Q157),"",IF($I158=-1,BC157,IF(AND($I158=1,BA$9=$Q157),$K158,IF($I158=1,BB157,""))))))))</f>
        <v/>
      </c>
      <c r="BC158" t="str">
        <f ca="1">IF($E157="","",IF($G158="",BC157,IF(AND($N158=1,BC$9&gt;$B$9),"",IF(AND($N158=1,BC$9&lt;=$B$9),LOOKUP(BC$9,$A$12:$A$111,$B$12:$B$111),IF(AND($I158=-1,BD$9=$Q157),"",IF($I158=-1,BD157,IF(AND($I158=1,BB$9=$Q157),$K158,IF($I158=1,BC157,""))))))))</f>
        <v/>
      </c>
      <c r="BD158" t="str">
        <f ca="1">IF($E157="","",IF($G158="",BD157,IF(AND($N158=1,BD$9&gt;$B$9),"",IF(AND($N158=1,BD$9&lt;=$B$9),LOOKUP(BD$9,$A$12:$A$111,$B$12:$B$111),IF(AND($I158=-1,BE$9=$Q157),"",IF($I158=-1,BE157,IF(AND($I158=1,BC$9=$Q157),$K158,IF($I158=1,BD157,""))))))))</f>
        <v/>
      </c>
      <c r="BE158" t="str">
        <f ca="1">IF($E157="","",IF($G158="",BE157,IF(AND($N158=1,BE$9&gt;$B$9),"",IF(AND($N158=1,BE$9&lt;=$B$9),LOOKUP(BE$9,$A$12:$A$111,$B$12:$B$111),IF(AND($I158=-1,BF$9=$Q157),"",IF($I158=-1,BF157,IF(AND($I158=1,BD$9=$Q157),$K158,IF($I158=1,BE157,""))))))))</f>
        <v/>
      </c>
      <c r="BF158" t="str">
        <f ca="1">IF($E157="","",IF($G158="",BF157,IF(AND($N158=1,BF$9&gt;$B$9),"",IF(AND($N158=1,BF$9&lt;=$B$9),LOOKUP(BF$9,$A$12:$A$111,$B$12:$B$111),IF(AND($I158=-1,BG$9=$Q157),"",IF($I158=-1,BG157,IF(AND($I158=1,BE$9=$Q157),$K158,IF($I158=1,BF157,""))))))))</f>
        <v/>
      </c>
      <c r="BG158" t="str">
        <f ca="1">IF($E157="","",IF($G158="",BG157,IF(AND($N158=1,BG$9&gt;$B$9),"",IF(AND($N158=1,BG$9&lt;=$B$9),LOOKUP(BG$9,$A$12:$A$111,$B$12:$B$111),IF(AND($I158=-1,BH$9=$Q157),"",IF($I158=-1,BH157,IF(AND($I158=1,BF$9=$Q157),$K158,IF($I158=1,BG157,""))))))))</f>
        <v/>
      </c>
      <c r="BH158" t="str">
        <f ca="1">IF($E157="","",IF($G158="",BH157,IF(AND($N158=1,BH$9&gt;$B$9),"",IF(AND($N158=1,BH$9&lt;=$B$9),LOOKUP(BH$9,$A$12:$A$111,$B$12:$B$111),IF(AND($I158=-1,BI$9=$Q157),"",IF($I158=-1,BI157,IF(AND($I158=1,BG$9=$Q157),$K158,IF($I158=1,BH157,""))))))))</f>
        <v/>
      </c>
      <c r="BI158" t="str">
        <f ca="1">IF($E157="","",IF($G158="",BI157,IF(AND($N158=1,BI$9&gt;$B$9),"",IF(AND($N158=1,BI$9&lt;=$B$9),LOOKUP(BI$9,$A$12:$A$111,$B$12:$B$111),IF(AND($I158=-1,BJ$9=$Q157),"",IF($I158=-1,BJ157,IF(AND($I158=1,BH$9=$Q157),$K158,IF($I158=1,BI157,""))))))))</f>
        <v/>
      </c>
      <c r="BJ158" t="str">
        <f ca="1">IF($E157="","",IF($G158="",BJ157,IF(AND($N158=1,BJ$9&gt;$B$9),"",IF(AND($N158=1,BJ$9&lt;=$B$9),LOOKUP(BJ$9,$A$12:$A$111,$B$12:$B$111),IF(AND($I158=-1,BK$9=$Q157),"",IF($I158=-1,BK157,IF(AND($I158=1,BI$9=$Q157),$K158,IF($I158=1,BJ157,""))))))))</f>
        <v/>
      </c>
      <c r="BK158" t="str">
        <f ca="1">IF($E157="","",IF($G158="",BK157,IF(AND($N158=1,BK$9&gt;$B$9),"",IF(AND($N158=1,BK$9&lt;=$B$9),LOOKUP(BK$9,$A$12:$A$111,$B$12:$B$111),IF(AND($I158=-1,BL$9=$Q157),"",IF($I158=-1,BL157,IF(AND($I158=1,BJ$9=$Q157),$K158,IF($I158=1,BK157,""))))))))</f>
        <v/>
      </c>
      <c r="BL158">
        <f ca="1">IF($E157="","",IF($G158="",BL157,IF(AND($N158=1,BL$9&gt;$B$9),"",IF(AND($N158=1,BL$9&lt;=$B$9),LOOKUP(BL$9,$A$12:$A$111,$B$12:$B$111),IF(AND($I158=-1,BM$9=$Q157),"",IF($I158=-1,BM157,IF(AND($I158=1,BK$9=$Q157),$K158,IF($I158=1,BL157,""))))))))</f>
        <v>0</v>
      </c>
      <c r="BM158">
        <f ca="1">IF($E157="","",IF($G158="",BM157,IF(AND($N158=1,BM$9&gt;$B$9),"",IF(AND($N158=1,BM$9&lt;=$B$9),LOOKUP(BM$9,$A$12:$A$111,$B$12:$B$111),IF(AND($I158=-1,BN$9=$Q157),"",IF($I158=-1,BN157,IF(AND($I158=1,BL$9=$Q157),$K158,IF($I158=1,BM157,""))))))))</f>
        <v>0</v>
      </c>
      <c r="BN158">
        <f ca="1">IF($E157="","",IF($G158="",BN157,IF(AND($N158=1,BN$9&gt;$B$9),"",IF(AND($N158=1,BN$9&lt;=$B$9),LOOKUP(BN$9,$A$12:$A$111,$B$12:$B$111),IF(AND($I158=-1,BO$9=$Q157),"",IF($I158=-1,BO157,IF(AND($I158=1,BM$9=$Q157),$K158,IF($I158=1,BN157,""))))))))</f>
        <v>0</v>
      </c>
      <c r="BO158">
        <f ca="1">IF($E157="","",IF($G158="",BO157,IF(AND($N158=1,BO$9&gt;$B$9),"",IF(AND($N158=1,BO$9&lt;=$B$9),LOOKUP(BO$9,$A$12:$A$111,$B$12:$B$111),IF(AND($I158=-1,BP$9=$Q157),"",IF($I158=-1,BP157,IF(AND($I158=1,BN$9=$Q157),$K158,IF($I158=1,BO157,""))))))))</f>
        <v>0</v>
      </c>
    </row>
    <row r="159" spans="4:67" x14ac:dyDescent="0.25">
      <c r="D159" s="4">
        <v>149</v>
      </c>
      <c r="E159" s="1">
        <f t="shared" ca="1" si="12"/>
        <v>8</v>
      </c>
      <c r="G159" t="str">
        <f ca="1">IF(E158="","",IF($B$3=Refs!$B$17,RevLab!F159,IF(AND(B$3="Last",H158="Zero"),G158,IF(B$3="Last",H158,IF(B$3="2nd last","",IF(AND(B$3="Opposite",H158="Zero"),G158,IF(AND(B$3="Opposite",H158="Red"),"Black",IF(AND(B$3="Opposite",H158="Black"),"Red",IF(AND(B$3="Opposite",H158="Odd"),"Even",IF(AND(B$3="Opposite",H158="Even"),"Odd",IF(AND(B$3="Opposite",H158="High"),"Low",IF(AND(B$3="Opposite",H158="Low"),"High",IF(COUNTIF(Refs!$E$5:$I$6,B$3)=1,RevLab!B$3,"")))))))))))))</f>
        <v>Low</v>
      </c>
      <c r="H159" t="str">
        <f ca="1">IF(E159="","",IF(B$2="Red/Black",LOOKUP(E159,Refs!D:D,Refs!F:F),IF(B$2="High/Low",LOOKUP(E159,Refs!D:D,Refs!H:H),IF(B$2="Odd/Even",LOOKUP(E159,Refs!D:D,Refs!J:J),""))))</f>
        <v>Low</v>
      </c>
      <c r="I159">
        <f t="shared" ca="1" si="13"/>
        <v>1</v>
      </c>
      <c r="J159">
        <f ca="1">IF(E158="","",IF(G159="","",IF(AND(Q158&gt;1,O158+P158&gt;=$B$4),$B$4,IF(Q158=1,O158,O158+P158))))</f>
        <v>15</v>
      </c>
      <c r="K159">
        <f t="shared" ca="1" si="14"/>
        <v>15</v>
      </c>
      <c r="L159">
        <f t="shared" ca="1" si="15"/>
        <v>-158</v>
      </c>
      <c r="M159">
        <f t="shared" ca="1" si="16"/>
        <v>14</v>
      </c>
      <c r="N159">
        <f ca="1">IF(E158="","",IF(OR(AND($A$6="Yes",$M159&gt;$M158),AND($A$8="Yes",$O158+$P158&gt;=$B$4),AND($Q158&lt;=2,$I159=-1)),1,0))</f>
        <v>0</v>
      </c>
      <c r="O159">
        <f ca="1">IF(E159="","",R159)</f>
        <v>3</v>
      </c>
      <c r="P159">
        <f ca="1">IF(E159="","",MAX(R159:DM159))</f>
        <v>15</v>
      </c>
      <c r="Q159" s="2">
        <f ca="1">IF(E159="","",COUNTIF(R159:DM159,"&gt;0"))</f>
        <v>6</v>
      </c>
      <c r="R159" s="4">
        <f ca="1">IF(E158="","",IF($G159="",R158,IF($N159=1,LOOKUP(R$9,$A$12:$A$111,$B$12:$B$111),IF(AND($I159=-1,S$9=$Q158),"",IF($I159=-1,S158,IF($I159=1,R158))))))</f>
        <v>3</v>
      </c>
      <c r="S159">
        <f ca="1">IF($E158="","",IF($G159="",S158,IF(AND($N159=1,S$9&gt;$B$9),"",IF(AND($N159=1,S$9&lt;=$B$9),LOOKUP(S$9,$A$12:$A$111,$B$12:$B$111),IF(AND($I159=-1,T$9=$Q158),"",IF($I159=-1,T158,IF(AND($I159=1,R$9=$Q158),$K159,IF($I159=1,S158,""))))))))</f>
        <v>3</v>
      </c>
      <c r="T159">
        <f ca="1">IF($E158="","",IF($G159="",T158,IF(AND($N159=1,T$9&gt;$B$9),"",IF(AND($N159=1,T$9&lt;=$B$9),LOOKUP(T$9,$A$12:$A$111,$B$12:$B$111),IF(AND($I159=-1,U$9=$Q158),"",IF($I159=-1,U158,IF(AND($I159=1,S$9=$Q158),$K159,IF($I159=1,T158,""))))))))</f>
        <v>6</v>
      </c>
      <c r="U159">
        <f ca="1">IF($E158="","",IF($G159="",U158,IF(AND($N159=1,U$9&gt;$B$9),"",IF(AND($N159=1,U$9&lt;=$B$9),LOOKUP(U$9,$A$12:$A$111,$B$12:$B$111),IF(AND($I159=-1,V$9=$Q158),"",IF($I159=-1,V158,IF(AND($I159=1,T$9=$Q158),$K159,IF($I159=1,U158,""))))))))</f>
        <v>9</v>
      </c>
      <c r="V159">
        <f ca="1">IF($E158="","",IF($G159="",V158,IF(AND($N159=1,V$9&gt;$B$9),"",IF(AND($N159=1,V$9&lt;=$B$9),LOOKUP(V$9,$A$12:$A$111,$B$12:$B$111),IF(AND($I159=-1,W$9=$Q158),"",IF($I159=-1,W158,IF(AND($I159=1,U$9=$Q158),$K159,IF($I159=1,V158,""))))))))</f>
        <v>12</v>
      </c>
      <c r="W159">
        <f ca="1">IF($E158="","",IF($G159="",W158,IF(AND($N159=1,W$9&gt;$B$9),"",IF(AND($N159=1,W$9&lt;=$B$9),LOOKUP(W$9,$A$12:$A$111,$B$12:$B$111),IF(AND($I159=-1,X$9=$Q158),"",IF($I159=-1,X158,IF(AND($I159=1,V$9=$Q158),$K159,IF($I159=1,W158,""))))))))</f>
        <v>15</v>
      </c>
      <c r="X159" t="str">
        <f ca="1">IF($E158="","",IF($G159="",X158,IF(AND($N159=1,X$9&gt;$B$9),"",IF(AND($N159=1,X$9&lt;=$B$9),LOOKUP(X$9,$A$12:$A$111,$B$12:$B$111),IF(AND($I159=-1,Y$9=$Q158),"",IF($I159=-1,Y158,IF(AND($I159=1,W$9=$Q158),$K159,IF($I159=1,X158,""))))))))</f>
        <v/>
      </c>
      <c r="Y159" t="str">
        <f ca="1">IF($E158="","",IF($G159="",Y158,IF(AND($N159=1,Y$9&gt;$B$9),"",IF(AND($N159=1,Y$9&lt;=$B$9),LOOKUP(Y$9,$A$12:$A$111,$B$12:$B$111),IF(AND($I159=-1,Z$9=$Q158),"",IF($I159=-1,Z158,IF(AND($I159=1,X$9=$Q158),$K159,IF($I159=1,Y158,""))))))))</f>
        <v/>
      </c>
      <c r="Z159" t="str">
        <f ca="1">IF($E158="","",IF($G159="",Z158,IF(AND($N159=1,Z$9&gt;$B$9),"",IF(AND($N159=1,Z$9&lt;=$B$9),LOOKUP(Z$9,$A$12:$A$111,$B$12:$B$111),IF(AND($I159=-1,AA$9=$Q158),"",IF($I159=-1,AA158,IF(AND($I159=1,Y$9=$Q158),$K159,IF($I159=1,Z158,""))))))))</f>
        <v/>
      </c>
      <c r="AA159" t="str">
        <f ca="1">IF($E158="","",IF($G159="",AA158,IF(AND($N159=1,AA$9&gt;$B$9),"",IF(AND($N159=1,AA$9&lt;=$B$9),LOOKUP(AA$9,$A$12:$A$111,$B$12:$B$111),IF(AND($I159=-1,AB$9=$Q158),"",IF($I159=-1,AB158,IF(AND($I159=1,Z$9=$Q158),$K159,IF($I159=1,AA158,""))))))))</f>
        <v/>
      </c>
      <c r="AB159" t="str">
        <f ca="1">IF($E158="","",IF($G159="",AB158,IF(AND($N159=1,AB$9&gt;$B$9),"",IF(AND($N159=1,AB$9&lt;=$B$9),LOOKUP(AB$9,$A$12:$A$111,$B$12:$B$111),IF(AND($I159=-1,AC$9=$Q158),"",IF($I159=-1,AC158,IF(AND($I159=1,AA$9=$Q158),$K159,IF($I159=1,AB158,""))))))))</f>
        <v/>
      </c>
      <c r="AC159" t="str">
        <f ca="1">IF($E158="","",IF($G159="",AC158,IF(AND($N159=1,AC$9&gt;$B$9),"",IF(AND($N159=1,AC$9&lt;=$B$9),LOOKUP(AC$9,$A$12:$A$111,$B$12:$B$111),IF(AND($I159=-1,AD$9=$Q158),"",IF($I159=-1,AD158,IF(AND($I159=1,AB$9=$Q158),$K159,IF($I159=1,AC158,""))))))))</f>
        <v/>
      </c>
      <c r="AD159" t="str">
        <f ca="1">IF($E158="","",IF($G159="",AD158,IF(AND($N159=1,AD$9&gt;$B$9),"",IF(AND($N159=1,AD$9&lt;=$B$9),LOOKUP(AD$9,$A$12:$A$111,$B$12:$B$111),IF(AND($I159=-1,AE$9=$Q158),"",IF($I159=-1,AE158,IF(AND($I159=1,AC$9=$Q158),$K159,IF($I159=1,AD158,""))))))))</f>
        <v/>
      </c>
      <c r="AE159" t="str">
        <f ca="1">IF($E158="","",IF($G159="",AE158,IF(AND($N159=1,AE$9&gt;$B$9),"",IF(AND($N159=1,AE$9&lt;=$B$9),LOOKUP(AE$9,$A$12:$A$111,$B$12:$B$111),IF(AND($I159=-1,AF$9=$Q158),"",IF($I159=-1,AF158,IF(AND($I159=1,AD$9=$Q158),$K159,IF($I159=1,AE158,""))))))))</f>
        <v/>
      </c>
      <c r="AF159" t="str">
        <f ca="1">IF($E158="","",IF($G159="",AF158,IF(AND($N159=1,AF$9&gt;$B$9),"",IF(AND($N159=1,AF$9&lt;=$B$9),LOOKUP(AF$9,$A$12:$A$111,$B$12:$B$111),IF(AND($I159=-1,AG$9=$Q158),"",IF($I159=-1,AG158,IF(AND($I159=1,AE$9=$Q158),$K159,IF($I159=1,AF158,""))))))))</f>
        <v/>
      </c>
      <c r="AG159" t="str">
        <f ca="1">IF($E158="","",IF($G159="",AG158,IF(AND($N159=1,AG$9&gt;$B$9),"",IF(AND($N159=1,AG$9&lt;=$B$9),LOOKUP(AG$9,$A$12:$A$111,$B$12:$B$111),IF(AND($I159=-1,AH$9=$Q158),"",IF($I159=-1,AH158,IF(AND($I159=1,AF$9=$Q158),$K159,IF($I159=1,AG158,""))))))))</f>
        <v/>
      </c>
      <c r="AH159" t="str">
        <f ca="1">IF($E158="","",IF($G159="",AH158,IF(AND($N159=1,AH$9&gt;$B$9),"",IF(AND($N159=1,AH$9&lt;=$B$9),LOOKUP(AH$9,$A$12:$A$111,$B$12:$B$111),IF(AND($I159=-1,AI$9=$Q158),"",IF($I159=-1,AI158,IF(AND($I159=1,AG$9=$Q158),$K159,IF($I159=1,AH158,""))))))))</f>
        <v/>
      </c>
      <c r="AI159" t="str">
        <f ca="1">IF($E158="","",IF($G159="",AI158,IF(AND($N159=1,AI$9&gt;$B$9),"",IF(AND($N159=1,AI$9&lt;=$B$9),LOOKUP(AI$9,$A$12:$A$111,$B$12:$B$111),IF(AND($I159=-1,AJ$9=$Q158),"",IF($I159=-1,AJ158,IF(AND($I159=1,AH$9=$Q158),$K159,IF($I159=1,AI158,""))))))))</f>
        <v/>
      </c>
      <c r="AJ159" t="str">
        <f ca="1">IF($E158="","",IF($G159="",AJ158,IF(AND($N159=1,AJ$9&gt;$B$9),"",IF(AND($N159=1,AJ$9&lt;=$B$9),LOOKUP(AJ$9,$A$12:$A$111,$B$12:$B$111),IF(AND($I159=-1,AK$9=$Q158),"",IF($I159=-1,AK158,IF(AND($I159=1,AI$9=$Q158),$K159,IF($I159=1,AJ158,""))))))))</f>
        <v/>
      </c>
      <c r="AK159" t="str">
        <f ca="1">IF($E158="","",IF($G159="",AK158,IF(AND($N159=1,AK$9&gt;$B$9),"",IF(AND($N159=1,AK$9&lt;=$B$9),LOOKUP(AK$9,$A$12:$A$111,$B$12:$B$111),IF(AND($I159=-1,AL$9=$Q158),"",IF($I159=-1,AL158,IF(AND($I159=1,AJ$9=$Q158),$K159,IF($I159=1,AK158,""))))))))</f>
        <v/>
      </c>
      <c r="AL159" t="str">
        <f ca="1">IF($E158="","",IF($G159="",AL158,IF(AND($N159=1,AL$9&gt;$B$9),"",IF(AND($N159=1,AL$9&lt;=$B$9),LOOKUP(AL$9,$A$12:$A$111,$B$12:$B$111),IF(AND($I159=-1,AM$9=$Q158),"",IF($I159=-1,AM158,IF(AND($I159=1,AK$9=$Q158),$K159,IF($I159=1,AL158,""))))))))</f>
        <v/>
      </c>
      <c r="AM159" t="str">
        <f ca="1">IF($E158="","",IF($G159="",AM158,IF(AND($N159=1,AM$9&gt;$B$9),"",IF(AND($N159=1,AM$9&lt;=$B$9),LOOKUP(AM$9,$A$12:$A$111,$B$12:$B$111),IF(AND($I159=-1,AN$9=$Q158),"",IF($I159=-1,AN158,IF(AND($I159=1,AL$9=$Q158),$K159,IF($I159=1,AM158,""))))))))</f>
        <v/>
      </c>
      <c r="AN159" t="str">
        <f ca="1">IF($E158="","",IF($G159="",AN158,IF(AND($N159=1,AN$9&gt;$B$9),"",IF(AND($N159=1,AN$9&lt;=$B$9),LOOKUP(AN$9,$A$12:$A$111,$B$12:$B$111),IF(AND($I159=-1,AO$9=$Q158),"",IF($I159=-1,AO158,IF(AND($I159=1,AM$9=$Q158),$K159,IF($I159=1,AN158,""))))))))</f>
        <v/>
      </c>
      <c r="AO159" t="str">
        <f ca="1">IF($E158="","",IF($G159="",AO158,IF(AND($N159=1,AO$9&gt;$B$9),"",IF(AND($N159=1,AO$9&lt;=$B$9),LOOKUP(AO$9,$A$12:$A$111,$B$12:$B$111),IF(AND($I159=-1,AP$9=$Q158),"",IF($I159=-1,AP158,IF(AND($I159=1,AN$9=$Q158),$K159,IF($I159=1,AO158,""))))))))</f>
        <v/>
      </c>
      <c r="AP159" t="str">
        <f ca="1">IF($E158="","",IF($G159="",AP158,IF(AND($N159=1,AP$9&gt;$B$9),"",IF(AND($N159=1,AP$9&lt;=$B$9),LOOKUP(AP$9,$A$12:$A$111,$B$12:$B$111),IF(AND($I159=-1,AQ$9=$Q158),"",IF($I159=-1,AQ158,IF(AND($I159=1,AO$9=$Q158),$K159,IF($I159=1,AP158,""))))))))</f>
        <v/>
      </c>
      <c r="AQ159" t="str">
        <f ca="1">IF($E158="","",IF($G159="",AQ158,IF(AND($N159=1,AQ$9&gt;$B$9),"",IF(AND($N159=1,AQ$9&lt;=$B$9),LOOKUP(AQ$9,$A$12:$A$111,$B$12:$B$111),IF(AND($I159=-1,AR$9=$Q158),"",IF($I159=-1,AR158,IF(AND($I159=1,AP$9=$Q158),$K159,IF($I159=1,AQ158,""))))))))</f>
        <v/>
      </c>
      <c r="AR159" t="str">
        <f ca="1">IF($E158="","",IF($G159="",AR158,IF(AND($N159=1,AR$9&gt;$B$9),"",IF(AND($N159=1,AR$9&lt;=$B$9),LOOKUP(AR$9,$A$12:$A$111,$B$12:$B$111),IF(AND($I159=-1,AS$9=$Q158),"",IF($I159=-1,AS158,IF(AND($I159=1,AQ$9=$Q158),$K159,IF($I159=1,AR158,""))))))))</f>
        <v/>
      </c>
      <c r="AS159" t="str">
        <f ca="1">IF($E158="","",IF($G159="",AS158,IF(AND($N159=1,AS$9&gt;$B$9),"",IF(AND($N159=1,AS$9&lt;=$B$9),LOOKUP(AS$9,$A$12:$A$111,$B$12:$B$111),IF(AND($I159=-1,AT$9=$Q158),"",IF($I159=-1,AT158,IF(AND($I159=1,AR$9=$Q158),$K159,IF($I159=1,AS158,""))))))))</f>
        <v/>
      </c>
      <c r="AT159" t="str">
        <f ca="1">IF($E158="","",IF($G159="",AT158,IF(AND($N159=1,AT$9&gt;$B$9),"",IF(AND($N159=1,AT$9&lt;=$B$9),LOOKUP(AT$9,$A$12:$A$111,$B$12:$B$111),IF(AND($I159=-1,AU$9=$Q158),"",IF($I159=-1,AU158,IF(AND($I159=1,AS$9=$Q158),$K159,IF($I159=1,AT158,""))))))))</f>
        <v/>
      </c>
      <c r="AU159" t="str">
        <f ca="1">IF($E158="","",IF($G159="",AU158,IF(AND($N159=1,AU$9&gt;$B$9),"",IF(AND($N159=1,AU$9&lt;=$B$9),LOOKUP(AU$9,$A$12:$A$111,$B$12:$B$111),IF(AND($I159=-1,AV$9=$Q158),"",IF($I159=-1,AV158,IF(AND($I159=1,AT$9=$Q158),$K159,IF($I159=1,AU158,""))))))))</f>
        <v/>
      </c>
      <c r="AV159" t="str">
        <f ca="1">IF($E158="","",IF($G159="",AV158,IF(AND($N159=1,AV$9&gt;$B$9),"",IF(AND($N159=1,AV$9&lt;=$B$9),LOOKUP(AV$9,$A$12:$A$111,$B$12:$B$111),IF(AND($I159=-1,AW$9=$Q158),"",IF($I159=-1,AW158,IF(AND($I159=1,AU$9=$Q158),$K159,IF($I159=1,AV158,""))))))))</f>
        <v/>
      </c>
      <c r="AW159" t="str">
        <f ca="1">IF($E158="","",IF($G159="",AW158,IF(AND($N159=1,AW$9&gt;$B$9),"",IF(AND($N159=1,AW$9&lt;=$B$9),LOOKUP(AW$9,$A$12:$A$111,$B$12:$B$111),IF(AND($I159=-1,AX$9=$Q158),"",IF($I159=-1,AX158,IF(AND($I159=1,AV$9=$Q158),$K159,IF($I159=1,AW158,""))))))))</f>
        <v/>
      </c>
      <c r="AX159" t="str">
        <f ca="1">IF($E158="","",IF($G159="",AX158,IF(AND($N159=1,AX$9&gt;$B$9),"",IF(AND($N159=1,AX$9&lt;=$B$9),LOOKUP(AX$9,$A$12:$A$111,$B$12:$B$111),IF(AND($I159=-1,AY$9=$Q158),"",IF($I159=-1,AY158,IF(AND($I159=1,AW$9=$Q158),$K159,IF($I159=1,AX158,""))))))))</f>
        <v/>
      </c>
      <c r="AY159" t="str">
        <f ca="1">IF($E158="","",IF($G159="",AY158,IF(AND($N159=1,AY$9&gt;$B$9),"",IF(AND($N159=1,AY$9&lt;=$B$9),LOOKUP(AY$9,$A$12:$A$111,$B$12:$B$111),IF(AND($I159=-1,AZ$9=$Q158),"",IF($I159=-1,AZ158,IF(AND($I159=1,AX$9=$Q158),$K159,IF($I159=1,AY158,""))))))))</f>
        <v/>
      </c>
      <c r="AZ159" t="str">
        <f ca="1">IF($E158="","",IF($G159="",AZ158,IF(AND($N159=1,AZ$9&gt;$B$9),"",IF(AND($N159=1,AZ$9&lt;=$B$9),LOOKUP(AZ$9,$A$12:$A$111,$B$12:$B$111),IF(AND($I159=-1,BA$9=$Q158),"",IF($I159=-1,BA158,IF(AND($I159=1,AY$9=$Q158),$K159,IF($I159=1,AZ158,""))))))))</f>
        <v/>
      </c>
      <c r="BA159" t="str">
        <f ca="1">IF($E158="","",IF($G159="",BA158,IF(AND($N159=1,BA$9&gt;$B$9),"",IF(AND($N159=1,BA$9&lt;=$B$9),LOOKUP(BA$9,$A$12:$A$111,$B$12:$B$111),IF(AND($I159=-1,BB$9=$Q158),"",IF($I159=-1,BB158,IF(AND($I159=1,AZ$9=$Q158),$K159,IF($I159=1,BA158,""))))))))</f>
        <v/>
      </c>
      <c r="BB159" t="str">
        <f ca="1">IF($E158="","",IF($G159="",BB158,IF(AND($N159=1,BB$9&gt;$B$9),"",IF(AND($N159=1,BB$9&lt;=$B$9),LOOKUP(BB$9,$A$12:$A$111,$B$12:$B$111),IF(AND($I159=-1,BC$9=$Q158),"",IF($I159=-1,BC158,IF(AND($I159=1,BA$9=$Q158),$K159,IF($I159=1,BB158,""))))))))</f>
        <v/>
      </c>
      <c r="BC159" t="str">
        <f ca="1">IF($E158="","",IF($G159="",BC158,IF(AND($N159=1,BC$9&gt;$B$9),"",IF(AND($N159=1,BC$9&lt;=$B$9),LOOKUP(BC$9,$A$12:$A$111,$B$12:$B$111),IF(AND($I159=-1,BD$9=$Q158),"",IF($I159=-1,BD158,IF(AND($I159=1,BB$9=$Q158),$K159,IF($I159=1,BC158,""))))))))</f>
        <v/>
      </c>
      <c r="BD159" t="str">
        <f ca="1">IF($E158="","",IF($G159="",BD158,IF(AND($N159=1,BD$9&gt;$B$9),"",IF(AND($N159=1,BD$9&lt;=$B$9),LOOKUP(BD$9,$A$12:$A$111,$B$12:$B$111),IF(AND($I159=-1,BE$9=$Q158),"",IF($I159=-1,BE158,IF(AND($I159=1,BC$9=$Q158),$K159,IF($I159=1,BD158,""))))))))</f>
        <v/>
      </c>
      <c r="BE159" t="str">
        <f ca="1">IF($E158="","",IF($G159="",BE158,IF(AND($N159=1,BE$9&gt;$B$9),"",IF(AND($N159=1,BE$9&lt;=$B$9),LOOKUP(BE$9,$A$12:$A$111,$B$12:$B$111),IF(AND($I159=-1,BF$9=$Q158),"",IF($I159=-1,BF158,IF(AND($I159=1,BD$9=$Q158),$K159,IF($I159=1,BE158,""))))))))</f>
        <v/>
      </c>
      <c r="BF159" t="str">
        <f ca="1">IF($E158="","",IF($G159="",BF158,IF(AND($N159=1,BF$9&gt;$B$9),"",IF(AND($N159=1,BF$9&lt;=$B$9),LOOKUP(BF$9,$A$12:$A$111,$B$12:$B$111),IF(AND($I159=-1,BG$9=$Q158),"",IF($I159=-1,BG158,IF(AND($I159=1,BE$9=$Q158),$K159,IF($I159=1,BF158,""))))))))</f>
        <v/>
      </c>
      <c r="BG159" t="str">
        <f ca="1">IF($E158="","",IF($G159="",BG158,IF(AND($N159=1,BG$9&gt;$B$9),"",IF(AND($N159=1,BG$9&lt;=$B$9),LOOKUP(BG$9,$A$12:$A$111,$B$12:$B$111),IF(AND($I159=-1,BH$9=$Q158),"",IF($I159=-1,BH158,IF(AND($I159=1,BF$9=$Q158),$K159,IF($I159=1,BG158,""))))))))</f>
        <v/>
      </c>
      <c r="BH159" t="str">
        <f ca="1">IF($E158="","",IF($G159="",BH158,IF(AND($N159=1,BH$9&gt;$B$9),"",IF(AND($N159=1,BH$9&lt;=$B$9),LOOKUP(BH$9,$A$12:$A$111,$B$12:$B$111),IF(AND($I159=-1,BI$9=$Q158),"",IF($I159=-1,BI158,IF(AND($I159=1,BG$9=$Q158),$K159,IF($I159=1,BH158,""))))))))</f>
        <v/>
      </c>
      <c r="BI159" t="str">
        <f ca="1">IF($E158="","",IF($G159="",BI158,IF(AND($N159=1,BI$9&gt;$B$9),"",IF(AND($N159=1,BI$9&lt;=$B$9),LOOKUP(BI$9,$A$12:$A$111,$B$12:$B$111),IF(AND($I159=-1,BJ$9=$Q158),"",IF($I159=-1,BJ158,IF(AND($I159=1,BH$9=$Q158),$K159,IF($I159=1,BI158,""))))))))</f>
        <v/>
      </c>
      <c r="BJ159" t="str">
        <f ca="1">IF($E158="","",IF($G159="",BJ158,IF(AND($N159=1,BJ$9&gt;$B$9),"",IF(AND($N159=1,BJ$9&lt;=$B$9),LOOKUP(BJ$9,$A$12:$A$111,$B$12:$B$111),IF(AND($I159=-1,BK$9=$Q158),"",IF($I159=-1,BK158,IF(AND($I159=1,BI$9=$Q158),$K159,IF($I159=1,BJ158,""))))))))</f>
        <v/>
      </c>
      <c r="BK159" t="str">
        <f ca="1">IF($E158="","",IF($G159="",BK158,IF(AND($N159=1,BK$9&gt;$B$9),"",IF(AND($N159=1,BK$9&lt;=$B$9),LOOKUP(BK$9,$A$12:$A$111,$B$12:$B$111),IF(AND($I159=-1,BL$9=$Q158),"",IF($I159=-1,BL158,IF(AND($I159=1,BJ$9=$Q158),$K159,IF($I159=1,BK158,""))))))))</f>
        <v/>
      </c>
      <c r="BL159">
        <f ca="1">IF($E158="","",IF($G159="",BL158,IF(AND($N159=1,BL$9&gt;$B$9),"",IF(AND($N159=1,BL$9&lt;=$B$9),LOOKUP(BL$9,$A$12:$A$111,$B$12:$B$111),IF(AND($I159=-1,BM$9=$Q158),"",IF($I159=-1,BM158,IF(AND($I159=1,BK$9=$Q158),$K159,IF($I159=1,BL158,""))))))))</f>
        <v>0</v>
      </c>
      <c r="BM159">
        <f ca="1">IF($E158="","",IF($G159="",BM158,IF(AND($N159=1,BM$9&gt;$B$9),"",IF(AND($N159=1,BM$9&lt;=$B$9),LOOKUP(BM$9,$A$12:$A$111,$B$12:$B$111),IF(AND($I159=-1,BN$9=$Q158),"",IF($I159=-1,BN158,IF(AND($I159=1,BL$9=$Q158),$K159,IF($I159=1,BM158,""))))))))</f>
        <v>0</v>
      </c>
      <c r="BN159">
        <f ca="1">IF($E158="","",IF($G159="",BN158,IF(AND($N159=1,BN$9&gt;$B$9),"",IF(AND($N159=1,BN$9&lt;=$B$9),LOOKUP(BN$9,$A$12:$A$111,$B$12:$B$111),IF(AND($I159=-1,BO$9=$Q158),"",IF($I159=-1,BO158,IF(AND($I159=1,BM$9=$Q158),$K159,IF($I159=1,BN158,""))))))))</f>
        <v>0</v>
      </c>
      <c r="BO159">
        <f ca="1">IF($E158="","",IF($G159="",BO158,IF(AND($N159=1,BO$9&gt;$B$9),"",IF(AND($N159=1,BO$9&lt;=$B$9),LOOKUP(BO$9,$A$12:$A$111,$B$12:$B$111),IF(AND($I159=-1,BP$9=$Q158),"",IF($I159=-1,BP158,IF(AND($I159=1,BN$9=$Q158),$K159,IF($I159=1,BO158,""))))))))</f>
        <v>0</v>
      </c>
    </row>
    <row r="160" spans="4:67" x14ac:dyDescent="0.25">
      <c r="D160" s="4">
        <v>150</v>
      </c>
      <c r="E160" s="1">
        <f t="shared" ca="1" si="12"/>
        <v>19</v>
      </c>
      <c r="G160" t="str">
        <f ca="1">IF(E159="","",IF($B$3=Refs!$B$17,RevLab!F160,IF(AND(B$3="Last",H159="Zero"),G159,IF(B$3="Last",H159,IF(B$3="2nd last","",IF(AND(B$3="Opposite",H159="Zero"),G159,IF(AND(B$3="Opposite",H159="Red"),"Black",IF(AND(B$3="Opposite",H159="Black"),"Red",IF(AND(B$3="Opposite",H159="Odd"),"Even",IF(AND(B$3="Opposite",H159="Even"),"Odd",IF(AND(B$3="Opposite",H159="High"),"Low",IF(AND(B$3="Opposite",H159="Low"),"High",IF(COUNTIF(Refs!$E$5:$I$6,B$3)=1,RevLab!B$3,"")))))))))))))</f>
        <v>Low</v>
      </c>
      <c r="H160" t="str">
        <f ca="1">IF(E160="","",IF(B$2="Red/Black",LOOKUP(E160,Refs!D:D,Refs!F:F),IF(B$2="High/Low",LOOKUP(E160,Refs!D:D,Refs!H:H),IF(B$2="Odd/Even",LOOKUP(E160,Refs!D:D,Refs!J:J),""))))</f>
        <v>High</v>
      </c>
      <c r="I160">
        <f t="shared" ca="1" si="13"/>
        <v>-1</v>
      </c>
      <c r="J160">
        <f ca="1">IF(E159="","",IF(G160="","",IF(AND(Q159&gt;1,O159+P159&gt;=$B$4),$B$4,IF(Q159=1,O159,O159+P159))))</f>
        <v>18</v>
      </c>
      <c r="K160">
        <f t="shared" ca="1" si="14"/>
        <v>-18</v>
      </c>
      <c r="L160">
        <f t="shared" ca="1" si="15"/>
        <v>-176</v>
      </c>
      <c r="M160">
        <f t="shared" ca="1" si="16"/>
        <v>14</v>
      </c>
      <c r="N160">
        <f ca="1">IF(E159="","",IF(OR(AND($A$6="Yes",$M160&gt;$M159),AND($A$8="Yes",$O159+$P159&gt;=$B$4),AND($Q159&lt;=2,$I160=-1)),1,0))</f>
        <v>0</v>
      </c>
      <c r="O160">
        <f ca="1">IF(E160="","",R160)</f>
        <v>3</v>
      </c>
      <c r="P160">
        <f ca="1">IF(E160="","",MAX(R160:DM160))</f>
        <v>12</v>
      </c>
      <c r="Q160" s="2">
        <f ca="1">IF(E160="","",COUNTIF(R160:DM160,"&gt;0"))</f>
        <v>4</v>
      </c>
      <c r="R160" s="4">
        <f ca="1">IF(E159="","",IF($G160="",R159,IF($N160=1,LOOKUP(R$9,$A$12:$A$111,$B$12:$B$111),IF(AND($I160=-1,S$9=$Q159),"",IF($I160=-1,S159,IF($I160=1,R159))))))</f>
        <v>3</v>
      </c>
      <c r="S160">
        <f ca="1">IF($E159="","",IF($G160="",S159,IF(AND($N160=1,S$9&gt;$B$9),"",IF(AND($N160=1,S$9&lt;=$B$9),LOOKUP(S$9,$A$12:$A$111,$B$12:$B$111),IF(AND($I160=-1,T$9=$Q159),"",IF($I160=-1,T159,IF(AND($I160=1,R$9=$Q159),$K160,IF($I160=1,S159,""))))))))</f>
        <v>6</v>
      </c>
      <c r="T160">
        <f ca="1">IF($E159="","",IF($G160="",T159,IF(AND($N160=1,T$9&gt;$B$9),"",IF(AND($N160=1,T$9&lt;=$B$9),LOOKUP(T$9,$A$12:$A$111,$B$12:$B$111),IF(AND($I160=-1,U$9=$Q159),"",IF($I160=-1,U159,IF(AND($I160=1,S$9=$Q159),$K160,IF($I160=1,T159,""))))))))</f>
        <v>9</v>
      </c>
      <c r="U160">
        <f ca="1">IF($E159="","",IF($G160="",U159,IF(AND($N160=1,U$9&gt;$B$9),"",IF(AND($N160=1,U$9&lt;=$B$9),LOOKUP(U$9,$A$12:$A$111,$B$12:$B$111),IF(AND($I160=-1,V$9=$Q159),"",IF($I160=-1,V159,IF(AND($I160=1,T$9=$Q159),$K160,IF($I160=1,U159,""))))))))</f>
        <v>12</v>
      </c>
      <c r="V160" t="str">
        <f ca="1">IF($E159="","",IF($G160="",V159,IF(AND($N160=1,V$9&gt;$B$9),"",IF(AND($N160=1,V$9&lt;=$B$9),LOOKUP(V$9,$A$12:$A$111,$B$12:$B$111),IF(AND($I160=-1,W$9=$Q159),"",IF($I160=-1,W159,IF(AND($I160=1,U$9=$Q159),$K160,IF($I160=1,V159,""))))))))</f>
        <v/>
      </c>
      <c r="W160" t="str">
        <f ca="1">IF($E159="","",IF($G160="",W159,IF(AND($N160=1,W$9&gt;$B$9),"",IF(AND($N160=1,W$9&lt;=$B$9),LOOKUP(W$9,$A$12:$A$111,$B$12:$B$111),IF(AND($I160=-1,X$9=$Q159),"",IF($I160=-1,X159,IF(AND($I160=1,V$9=$Q159),$K160,IF($I160=1,W159,""))))))))</f>
        <v/>
      </c>
      <c r="X160" t="str">
        <f ca="1">IF($E159="","",IF($G160="",X159,IF(AND($N160=1,X$9&gt;$B$9),"",IF(AND($N160=1,X$9&lt;=$B$9),LOOKUP(X$9,$A$12:$A$111,$B$12:$B$111),IF(AND($I160=-1,Y$9=$Q159),"",IF($I160=-1,Y159,IF(AND($I160=1,W$9=$Q159),$K160,IF($I160=1,X159,""))))))))</f>
        <v/>
      </c>
      <c r="Y160" t="str">
        <f ca="1">IF($E159="","",IF($G160="",Y159,IF(AND($N160=1,Y$9&gt;$B$9),"",IF(AND($N160=1,Y$9&lt;=$B$9),LOOKUP(Y$9,$A$12:$A$111,$B$12:$B$111),IF(AND($I160=-1,Z$9=$Q159),"",IF($I160=-1,Z159,IF(AND($I160=1,X$9=$Q159),$K160,IF($I160=1,Y159,""))))))))</f>
        <v/>
      </c>
      <c r="Z160" t="str">
        <f ca="1">IF($E159="","",IF($G160="",Z159,IF(AND($N160=1,Z$9&gt;$B$9),"",IF(AND($N160=1,Z$9&lt;=$B$9),LOOKUP(Z$9,$A$12:$A$111,$B$12:$B$111),IF(AND($I160=-1,AA$9=$Q159),"",IF($I160=-1,AA159,IF(AND($I160=1,Y$9=$Q159),$K160,IF($I160=1,Z159,""))))))))</f>
        <v/>
      </c>
      <c r="AA160" t="str">
        <f ca="1">IF($E159="","",IF($G160="",AA159,IF(AND($N160=1,AA$9&gt;$B$9),"",IF(AND($N160=1,AA$9&lt;=$B$9),LOOKUP(AA$9,$A$12:$A$111,$B$12:$B$111),IF(AND($I160=-1,AB$9=$Q159),"",IF($I160=-1,AB159,IF(AND($I160=1,Z$9=$Q159),$K160,IF($I160=1,AA159,""))))))))</f>
        <v/>
      </c>
      <c r="AB160" t="str">
        <f ca="1">IF($E159="","",IF($G160="",AB159,IF(AND($N160=1,AB$9&gt;$B$9),"",IF(AND($N160=1,AB$9&lt;=$B$9),LOOKUP(AB$9,$A$12:$A$111,$B$12:$B$111),IF(AND($I160=-1,AC$9=$Q159),"",IF($I160=-1,AC159,IF(AND($I160=1,AA$9=$Q159),$K160,IF($I160=1,AB159,""))))))))</f>
        <v/>
      </c>
      <c r="AC160" t="str">
        <f ca="1">IF($E159="","",IF($G160="",AC159,IF(AND($N160=1,AC$9&gt;$B$9),"",IF(AND($N160=1,AC$9&lt;=$B$9),LOOKUP(AC$9,$A$12:$A$111,$B$12:$B$111),IF(AND($I160=-1,AD$9=$Q159),"",IF($I160=-1,AD159,IF(AND($I160=1,AB$9=$Q159),$K160,IF($I160=1,AC159,""))))))))</f>
        <v/>
      </c>
      <c r="AD160" t="str">
        <f ca="1">IF($E159="","",IF($G160="",AD159,IF(AND($N160=1,AD$9&gt;$B$9),"",IF(AND($N160=1,AD$9&lt;=$B$9),LOOKUP(AD$9,$A$12:$A$111,$B$12:$B$111),IF(AND($I160=-1,AE$9=$Q159),"",IF($I160=-1,AE159,IF(AND($I160=1,AC$9=$Q159),$K160,IF($I160=1,AD159,""))))))))</f>
        <v/>
      </c>
      <c r="AE160" t="str">
        <f ca="1">IF($E159="","",IF($G160="",AE159,IF(AND($N160=1,AE$9&gt;$B$9),"",IF(AND($N160=1,AE$9&lt;=$B$9),LOOKUP(AE$9,$A$12:$A$111,$B$12:$B$111),IF(AND($I160=-1,AF$9=$Q159),"",IF($I160=-1,AF159,IF(AND($I160=1,AD$9=$Q159),$K160,IF($I160=1,AE159,""))))))))</f>
        <v/>
      </c>
      <c r="AF160" t="str">
        <f ca="1">IF($E159="","",IF($G160="",AF159,IF(AND($N160=1,AF$9&gt;$B$9),"",IF(AND($N160=1,AF$9&lt;=$B$9),LOOKUP(AF$9,$A$12:$A$111,$B$12:$B$111),IF(AND($I160=-1,AG$9=$Q159),"",IF($I160=-1,AG159,IF(AND($I160=1,AE$9=$Q159),$K160,IF($I160=1,AF159,""))))))))</f>
        <v/>
      </c>
      <c r="AG160" t="str">
        <f ca="1">IF($E159="","",IF($G160="",AG159,IF(AND($N160=1,AG$9&gt;$B$9),"",IF(AND($N160=1,AG$9&lt;=$B$9),LOOKUP(AG$9,$A$12:$A$111,$B$12:$B$111),IF(AND($I160=-1,AH$9=$Q159),"",IF($I160=-1,AH159,IF(AND($I160=1,AF$9=$Q159),$K160,IF($I160=1,AG159,""))))))))</f>
        <v/>
      </c>
      <c r="AH160" t="str">
        <f ca="1">IF($E159="","",IF($G160="",AH159,IF(AND($N160=1,AH$9&gt;$B$9),"",IF(AND($N160=1,AH$9&lt;=$B$9),LOOKUP(AH$9,$A$12:$A$111,$B$12:$B$111),IF(AND($I160=-1,AI$9=$Q159),"",IF($I160=-1,AI159,IF(AND($I160=1,AG$9=$Q159),$K160,IF($I160=1,AH159,""))))))))</f>
        <v/>
      </c>
      <c r="AI160" t="str">
        <f ca="1">IF($E159="","",IF($G160="",AI159,IF(AND($N160=1,AI$9&gt;$B$9),"",IF(AND($N160=1,AI$9&lt;=$B$9),LOOKUP(AI$9,$A$12:$A$111,$B$12:$B$111),IF(AND($I160=-1,AJ$9=$Q159),"",IF($I160=-1,AJ159,IF(AND($I160=1,AH$9=$Q159),$K160,IF($I160=1,AI159,""))))))))</f>
        <v/>
      </c>
      <c r="AJ160" t="str">
        <f ca="1">IF($E159="","",IF($G160="",AJ159,IF(AND($N160=1,AJ$9&gt;$B$9),"",IF(AND($N160=1,AJ$9&lt;=$B$9),LOOKUP(AJ$9,$A$12:$A$111,$B$12:$B$111),IF(AND($I160=-1,AK$9=$Q159),"",IF($I160=-1,AK159,IF(AND($I160=1,AI$9=$Q159),$K160,IF($I160=1,AJ159,""))))))))</f>
        <v/>
      </c>
      <c r="AK160" t="str">
        <f ca="1">IF($E159="","",IF($G160="",AK159,IF(AND($N160=1,AK$9&gt;$B$9),"",IF(AND($N160=1,AK$9&lt;=$B$9),LOOKUP(AK$9,$A$12:$A$111,$B$12:$B$111),IF(AND($I160=-1,AL$9=$Q159),"",IF($I160=-1,AL159,IF(AND($I160=1,AJ$9=$Q159),$K160,IF($I160=1,AK159,""))))))))</f>
        <v/>
      </c>
      <c r="AL160" t="str">
        <f ca="1">IF($E159="","",IF($G160="",AL159,IF(AND($N160=1,AL$9&gt;$B$9),"",IF(AND($N160=1,AL$9&lt;=$B$9),LOOKUP(AL$9,$A$12:$A$111,$B$12:$B$111),IF(AND($I160=-1,AM$9=$Q159),"",IF($I160=-1,AM159,IF(AND($I160=1,AK$9=$Q159),$K160,IF($I160=1,AL159,""))))))))</f>
        <v/>
      </c>
      <c r="AM160" t="str">
        <f ca="1">IF($E159="","",IF($G160="",AM159,IF(AND($N160=1,AM$9&gt;$B$9),"",IF(AND($N160=1,AM$9&lt;=$B$9),LOOKUP(AM$9,$A$12:$A$111,$B$12:$B$111),IF(AND($I160=-1,AN$9=$Q159),"",IF($I160=-1,AN159,IF(AND($I160=1,AL$9=$Q159),$K160,IF($I160=1,AM159,""))))))))</f>
        <v/>
      </c>
      <c r="AN160" t="str">
        <f ca="1">IF($E159="","",IF($G160="",AN159,IF(AND($N160=1,AN$9&gt;$B$9),"",IF(AND($N160=1,AN$9&lt;=$B$9),LOOKUP(AN$9,$A$12:$A$111,$B$12:$B$111),IF(AND($I160=-1,AO$9=$Q159),"",IF($I160=-1,AO159,IF(AND($I160=1,AM$9=$Q159),$K160,IF($I160=1,AN159,""))))))))</f>
        <v/>
      </c>
      <c r="AO160" t="str">
        <f ca="1">IF($E159="","",IF($G160="",AO159,IF(AND($N160=1,AO$9&gt;$B$9),"",IF(AND($N160=1,AO$9&lt;=$B$9),LOOKUP(AO$9,$A$12:$A$111,$B$12:$B$111),IF(AND($I160=-1,AP$9=$Q159),"",IF($I160=-1,AP159,IF(AND($I160=1,AN$9=$Q159),$K160,IF($I160=1,AO159,""))))))))</f>
        <v/>
      </c>
      <c r="AP160" t="str">
        <f ca="1">IF($E159="","",IF($G160="",AP159,IF(AND($N160=1,AP$9&gt;$B$9),"",IF(AND($N160=1,AP$9&lt;=$B$9),LOOKUP(AP$9,$A$12:$A$111,$B$12:$B$111),IF(AND($I160=-1,AQ$9=$Q159),"",IF($I160=-1,AQ159,IF(AND($I160=1,AO$9=$Q159),$K160,IF($I160=1,AP159,""))))))))</f>
        <v/>
      </c>
      <c r="AQ160" t="str">
        <f ca="1">IF($E159="","",IF($G160="",AQ159,IF(AND($N160=1,AQ$9&gt;$B$9),"",IF(AND($N160=1,AQ$9&lt;=$B$9),LOOKUP(AQ$9,$A$12:$A$111,$B$12:$B$111),IF(AND($I160=-1,AR$9=$Q159),"",IF($I160=-1,AR159,IF(AND($I160=1,AP$9=$Q159),$K160,IF($I160=1,AQ159,""))))))))</f>
        <v/>
      </c>
      <c r="AR160" t="str">
        <f ca="1">IF($E159="","",IF($G160="",AR159,IF(AND($N160=1,AR$9&gt;$B$9),"",IF(AND($N160=1,AR$9&lt;=$B$9),LOOKUP(AR$9,$A$12:$A$111,$B$12:$B$111),IF(AND($I160=-1,AS$9=$Q159),"",IF($I160=-1,AS159,IF(AND($I160=1,AQ$9=$Q159),$K160,IF($I160=1,AR159,""))))))))</f>
        <v/>
      </c>
      <c r="AS160" t="str">
        <f ca="1">IF($E159="","",IF($G160="",AS159,IF(AND($N160=1,AS$9&gt;$B$9),"",IF(AND($N160=1,AS$9&lt;=$B$9),LOOKUP(AS$9,$A$12:$A$111,$B$12:$B$111),IF(AND($I160=-1,AT$9=$Q159),"",IF($I160=-1,AT159,IF(AND($I160=1,AR$9=$Q159),$K160,IF($I160=1,AS159,""))))))))</f>
        <v/>
      </c>
      <c r="AT160" t="str">
        <f ca="1">IF($E159="","",IF($G160="",AT159,IF(AND($N160=1,AT$9&gt;$B$9),"",IF(AND($N160=1,AT$9&lt;=$B$9),LOOKUP(AT$9,$A$12:$A$111,$B$12:$B$111),IF(AND($I160=-1,AU$9=$Q159),"",IF($I160=-1,AU159,IF(AND($I160=1,AS$9=$Q159),$K160,IF($I160=1,AT159,""))))))))</f>
        <v/>
      </c>
      <c r="AU160" t="str">
        <f ca="1">IF($E159="","",IF($G160="",AU159,IF(AND($N160=1,AU$9&gt;$B$9),"",IF(AND($N160=1,AU$9&lt;=$B$9),LOOKUP(AU$9,$A$12:$A$111,$B$12:$B$111),IF(AND($I160=-1,AV$9=$Q159),"",IF($I160=-1,AV159,IF(AND($I160=1,AT$9=$Q159),$K160,IF($I160=1,AU159,""))))))))</f>
        <v/>
      </c>
      <c r="AV160" t="str">
        <f ca="1">IF($E159="","",IF($G160="",AV159,IF(AND($N160=1,AV$9&gt;$B$9),"",IF(AND($N160=1,AV$9&lt;=$B$9),LOOKUP(AV$9,$A$12:$A$111,$B$12:$B$111),IF(AND($I160=-1,AW$9=$Q159),"",IF($I160=-1,AW159,IF(AND($I160=1,AU$9=$Q159),$K160,IF($I160=1,AV159,""))))))))</f>
        <v/>
      </c>
      <c r="AW160" t="str">
        <f ca="1">IF($E159="","",IF($G160="",AW159,IF(AND($N160=1,AW$9&gt;$B$9),"",IF(AND($N160=1,AW$9&lt;=$B$9),LOOKUP(AW$9,$A$12:$A$111,$B$12:$B$111),IF(AND($I160=-1,AX$9=$Q159),"",IF($I160=-1,AX159,IF(AND($I160=1,AV$9=$Q159),$K160,IF($I160=1,AW159,""))))))))</f>
        <v/>
      </c>
      <c r="AX160" t="str">
        <f ca="1">IF($E159="","",IF($G160="",AX159,IF(AND($N160=1,AX$9&gt;$B$9),"",IF(AND($N160=1,AX$9&lt;=$B$9),LOOKUP(AX$9,$A$12:$A$111,$B$12:$B$111),IF(AND($I160=-1,AY$9=$Q159),"",IF($I160=-1,AY159,IF(AND($I160=1,AW$9=$Q159),$K160,IF($I160=1,AX159,""))))))))</f>
        <v/>
      </c>
      <c r="AY160" t="str">
        <f ca="1">IF($E159="","",IF($G160="",AY159,IF(AND($N160=1,AY$9&gt;$B$9),"",IF(AND($N160=1,AY$9&lt;=$B$9),LOOKUP(AY$9,$A$12:$A$111,$B$12:$B$111),IF(AND($I160=-1,AZ$9=$Q159),"",IF($I160=-1,AZ159,IF(AND($I160=1,AX$9=$Q159),$K160,IF($I160=1,AY159,""))))))))</f>
        <v/>
      </c>
      <c r="AZ160" t="str">
        <f ca="1">IF($E159="","",IF($G160="",AZ159,IF(AND($N160=1,AZ$9&gt;$B$9),"",IF(AND($N160=1,AZ$9&lt;=$B$9),LOOKUP(AZ$9,$A$12:$A$111,$B$12:$B$111),IF(AND($I160=-1,BA$9=$Q159),"",IF($I160=-1,BA159,IF(AND($I160=1,AY$9=$Q159),$K160,IF($I160=1,AZ159,""))))))))</f>
        <v/>
      </c>
      <c r="BA160" t="str">
        <f ca="1">IF($E159="","",IF($G160="",BA159,IF(AND($N160=1,BA$9&gt;$B$9),"",IF(AND($N160=1,BA$9&lt;=$B$9),LOOKUP(BA$9,$A$12:$A$111,$B$12:$B$111),IF(AND($I160=-1,BB$9=$Q159),"",IF($I160=-1,BB159,IF(AND($I160=1,AZ$9=$Q159),$K160,IF($I160=1,BA159,""))))))))</f>
        <v/>
      </c>
      <c r="BB160" t="str">
        <f ca="1">IF($E159="","",IF($G160="",BB159,IF(AND($N160=1,BB$9&gt;$B$9),"",IF(AND($N160=1,BB$9&lt;=$B$9),LOOKUP(BB$9,$A$12:$A$111,$B$12:$B$111),IF(AND($I160=-1,BC$9=$Q159),"",IF($I160=-1,BC159,IF(AND($I160=1,BA$9=$Q159),$K160,IF($I160=1,BB159,""))))))))</f>
        <v/>
      </c>
      <c r="BC160" t="str">
        <f ca="1">IF($E159="","",IF($G160="",BC159,IF(AND($N160=1,BC$9&gt;$B$9),"",IF(AND($N160=1,BC$9&lt;=$B$9),LOOKUP(BC$9,$A$12:$A$111,$B$12:$B$111),IF(AND($I160=-1,BD$9=$Q159),"",IF($I160=-1,BD159,IF(AND($I160=1,BB$9=$Q159),$K160,IF($I160=1,BC159,""))))))))</f>
        <v/>
      </c>
      <c r="BD160" t="str">
        <f ca="1">IF($E159="","",IF($G160="",BD159,IF(AND($N160=1,BD$9&gt;$B$9),"",IF(AND($N160=1,BD$9&lt;=$B$9),LOOKUP(BD$9,$A$12:$A$111,$B$12:$B$111),IF(AND($I160=-1,BE$9=$Q159),"",IF($I160=-1,BE159,IF(AND($I160=1,BC$9=$Q159),$K160,IF($I160=1,BD159,""))))))))</f>
        <v/>
      </c>
      <c r="BE160" t="str">
        <f ca="1">IF($E159="","",IF($G160="",BE159,IF(AND($N160=1,BE$9&gt;$B$9),"",IF(AND($N160=1,BE$9&lt;=$B$9),LOOKUP(BE$9,$A$12:$A$111,$B$12:$B$111),IF(AND($I160=-1,BF$9=$Q159),"",IF($I160=-1,BF159,IF(AND($I160=1,BD$9=$Q159),$K160,IF($I160=1,BE159,""))))))))</f>
        <v/>
      </c>
      <c r="BF160" t="str">
        <f ca="1">IF($E159="","",IF($G160="",BF159,IF(AND($N160=1,BF$9&gt;$B$9),"",IF(AND($N160=1,BF$9&lt;=$B$9),LOOKUP(BF$9,$A$12:$A$111,$B$12:$B$111),IF(AND($I160=-1,BG$9=$Q159),"",IF($I160=-1,BG159,IF(AND($I160=1,BE$9=$Q159),$K160,IF($I160=1,BF159,""))))))))</f>
        <v/>
      </c>
      <c r="BG160" t="str">
        <f ca="1">IF($E159="","",IF($G160="",BG159,IF(AND($N160=1,BG$9&gt;$B$9),"",IF(AND($N160=1,BG$9&lt;=$B$9),LOOKUP(BG$9,$A$12:$A$111,$B$12:$B$111),IF(AND($I160=-1,BH$9=$Q159),"",IF($I160=-1,BH159,IF(AND($I160=1,BF$9=$Q159),$K160,IF($I160=1,BG159,""))))))))</f>
        <v/>
      </c>
      <c r="BH160" t="str">
        <f ca="1">IF($E159="","",IF($G160="",BH159,IF(AND($N160=1,BH$9&gt;$B$9),"",IF(AND($N160=1,BH$9&lt;=$B$9),LOOKUP(BH$9,$A$12:$A$111,$B$12:$B$111),IF(AND($I160=-1,BI$9=$Q159),"",IF($I160=-1,BI159,IF(AND($I160=1,BG$9=$Q159),$K160,IF($I160=1,BH159,""))))))))</f>
        <v/>
      </c>
      <c r="BI160" t="str">
        <f ca="1">IF($E159="","",IF($G160="",BI159,IF(AND($N160=1,BI$9&gt;$B$9),"",IF(AND($N160=1,BI$9&lt;=$B$9),LOOKUP(BI$9,$A$12:$A$111,$B$12:$B$111),IF(AND($I160=-1,BJ$9=$Q159),"",IF($I160=-1,BJ159,IF(AND($I160=1,BH$9=$Q159),$K160,IF($I160=1,BI159,""))))))))</f>
        <v/>
      </c>
      <c r="BJ160" t="str">
        <f ca="1">IF($E159="","",IF($G160="",BJ159,IF(AND($N160=1,BJ$9&gt;$B$9),"",IF(AND($N160=1,BJ$9&lt;=$B$9),LOOKUP(BJ$9,$A$12:$A$111,$B$12:$B$111),IF(AND($I160=-1,BK$9=$Q159),"",IF($I160=-1,BK159,IF(AND($I160=1,BI$9=$Q159),$K160,IF($I160=1,BJ159,""))))))))</f>
        <v/>
      </c>
      <c r="BK160">
        <f ca="1">IF($E159="","",IF($G160="",BK159,IF(AND($N160=1,BK$9&gt;$B$9),"",IF(AND($N160=1,BK$9&lt;=$B$9),LOOKUP(BK$9,$A$12:$A$111,$B$12:$B$111),IF(AND($I160=-1,BL$9=$Q159),"",IF($I160=-1,BL159,IF(AND($I160=1,BJ$9=$Q159),$K160,IF($I160=1,BK159,""))))))))</f>
        <v>0</v>
      </c>
      <c r="BL160">
        <f ca="1">IF($E159="","",IF($G160="",BL159,IF(AND($N160=1,BL$9&gt;$B$9),"",IF(AND($N160=1,BL$9&lt;=$B$9),LOOKUP(BL$9,$A$12:$A$111,$B$12:$B$111),IF(AND($I160=-1,BM$9=$Q159),"",IF($I160=-1,BM159,IF(AND($I160=1,BK$9=$Q159),$K160,IF($I160=1,BL159,""))))))))</f>
        <v>0</v>
      </c>
      <c r="BM160">
        <f ca="1">IF($E159="","",IF($G160="",BM159,IF(AND($N160=1,BM$9&gt;$B$9),"",IF(AND($N160=1,BM$9&lt;=$B$9),LOOKUP(BM$9,$A$12:$A$111,$B$12:$B$111),IF(AND($I160=-1,BN$9=$Q159),"",IF($I160=-1,BN159,IF(AND($I160=1,BL$9=$Q159),$K160,IF($I160=1,BM159,""))))))))</f>
        <v>0</v>
      </c>
      <c r="BN160">
        <f ca="1">IF($E159="","",IF($G160="",BN159,IF(AND($N160=1,BN$9&gt;$B$9),"",IF(AND($N160=1,BN$9&lt;=$B$9),LOOKUP(BN$9,$A$12:$A$111,$B$12:$B$111),IF(AND($I160=-1,BO$9=$Q159),"",IF($I160=-1,BO159,IF(AND($I160=1,BM$9=$Q159),$K160,IF($I160=1,BN159,""))))))))</f>
        <v>0</v>
      </c>
      <c r="BO160">
        <f ca="1">IF($E159="","",IF($G160="",BO159,IF(AND($N160=1,BO$9&gt;$B$9),"",IF(AND($N160=1,BO$9&lt;=$B$9),LOOKUP(BO$9,$A$12:$A$111,$B$12:$B$111),IF(AND($I160=-1,BP$9=$Q159),"",IF($I160=-1,BP159,IF(AND($I160=1,BN$9=$Q159),$K160,IF($I160=1,BO159,""))))))))</f>
        <v>0</v>
      </c>
    </row>
    <row r="161" spans="4:67" x14ac:dyDescent="0.25">
      <c r="D161" s="4">
        <v>151</v>
      </c>
      <c r="E161" s="1">
        <f t="shared" ca="1" si="12"/>
        <v>1</v>
      </c>
      <c r="G161" t="str">
        <f ca="1">IF(E160="","",IF($B$3=Refs!$B$17,RevLab!F161,IF(AND(B$3="Last",H160="Zero"),G160,IF(B$3="Last",H160,IF(B$3="2nd last","",IF(AND(B$3="Opposite",H160="Zero"),G160,IF(AND(B$3="Opposite",H160="Red"),"Black",IF(AND(B$3="Opposite",H160="Black"),"Red",IF(AND(B$3="Opposite",H160="Odd"),"Even",IF(AND(B$3="Opposite",H160="Even"),"Odd",IF(AND(B$3="Opposite",H160="High"),"Low",IF(AND(B$3="Opposite",H160="Low"),"High",IF(COUNTIF(Refs!$E$5:$I$6,B$3)=1,RevLab!B$3,"")))))))))))))</f>
        <v>Low</v>
      </c>
      <c r="H161" t="str">
        <f ca="1">IF(E161="","",IF(B$2="Red/Black",LOOKUP(E161,Refs!D:D,Refs!F:F),IF(B$2="High/Low",LOOKUP(E161,Refs!D:D,Refs!H:H),IF(B$2="Odd/Even",LOOKUP(E161,Refs!D:D,Refs!J:J),""))))</f>
        <v>Low</v>
      </c>
      <c r="I161">
        <f t="shared" ca="1" si="13"/>
        <v>1</v>
      </c>
      <c r="J161">
        <f ca="1">IF(E160="","",IF(G161="","",IF(AND(Q160&gt;1,O160+P160&gt;=$B$4),$B$4,IF(Q160=1,O160,O160+P160))))</f>
        <v>15</v>
      </c>
      <c r="K161">
        <f t="shared" ca="1" si="14"/>
        <v>15</v>
      </c>
      <c r="L161">
        <f t="shared" ca="1" si="15"/>
        <v>-161</v>
      </c>
      <c r="M161">
        <f t="shared" ca="1" si="16"/>
        <v>14</v>
      </c>
      <c r="N161">
        <f ca="1">IF(E160="","",IF(OR(AND($A$6="Yes",$M161&gt;$M160),AND($A$8="Yes",$O160+$P160&gt;=$B$4),AND($Q160&lt;=2,$I161=-1)),1,0))</f>
        <v>0</v>
      </c>
      <c r="O161">
        <f ca="1">IF(E161="","",R161)</f>
        <v>3</v>
      </c>
      <c r="P161">
        <f ca="1">IF(E161="","",MAX(R161:DM161))</f>
        <v>15</v>
      </c>
      <c r="Q161" s="2">
        <f ca="1">IF(E161="","",COUNTIF(R161:DM161,"&gt;0"))</f>
        <v>5</v>
      </c>
      <c r="R161" s="4">
        <f ca="1">IF(E160="","",IF($G161="",R160,IF($N161=1,LOOKUP(R$9,$A$12:$A$111,$B$12:$B$111),IF(AND($I161=-1,S$9=$Q160),"",IF($I161=-1,S160,IF($I161=1,R160))))))</f>
        <v>3</v>
      </c>
      <c r="S161">
        <f ca="1">IF($E160="","",IF($G161="",S160,IF(AND($N161=1,S$9&gt;$B$9),"",IF(AND($N161=1,S$9&lt;=$B$9),LOOKUP(S$9,$A$12:$A$111,$B$12:$B$111),IF(AND($I161=-1,T$9=$Q160),"",IF($I161=-1,T160,IF(AND($I161=1,R$9=$Q160),$K161,IF($I161=1,S160,""))))))))</f>
        <v>6</v>
      </c>
      <c r="T161">
        <f ca="1">IF($E160="","",IF($G161="",T160,IF(AND($N161=1,T$9&gt;$B$9),"",IF(AND($N161=1,T$9&lt;=$B$9),LOOKUP(T$9,$A$12:$A$111,$B$12:$B$111),IF(AND($I161=-1,U$9=$Q160),"",IF($I161=-1,U160,IF(AND($I161=1,S$9=$Q160),$K161,IF($I161=1,T160,""))))))))</f>
        <v>9</v>
      </c>
      <c r="U161">
        <f ca="1">IF($E160="","",IF($G161="",U160,IF(AND($N161=1,U$9&gt;$B$9),"",IF(AND($N161=1,U$9&lt;=$B$9),LOOKUP(U$9,$A$12:$A$111,$B$12:$B$111),IF(AND($I161=-1,V$9=$Q160),"",IF($I161=-1,V160,IF(AND($I161=1,T$9=$Q160),$K161,IF($I161=1,U160,""))))))))</f>
        <v>12</v>
      </c>
      <c r="V161">
        <f ca="1">IF($E160="","",IF($G161="",V160,IF(AND($N161=1,V$9&gt;$B$9),"",IF(AND($N161=1,V$9&lt;=$B$9),LOOKUP(V$9,$A$12:$A$111,$B$12:$B$111),IF(AND($I161=-1,W$9=$Q160),"",IF($I161=-1,W160,IF(AND($I161=1,U$9=$Q160),$K161,IF($I161=1,V160,""))))))))</f>
        <v>15</v>
      </c>
      <c r="W161" t="str">
        <f ca="1">IF($E160="","",IF($G161="",W160,IF(AND($N161=1,W$9&gt;$B$9),"",IF(AND($N161=1,W$9&lt;=$B$9),LOOKUP(W$9,$A$12:$A$111,$B$12:$B$111),IF(AND($I161=-1,X$9=$Q160),"",IF($I161=-1,X160,IF(AND($I161=1,V$9=$Q160),$K161,IF($I161=1,W160,""))))))))</f>
        <v/>
      </c>
      <c r="X161" t="str">
        <f ca="1">IF($E160="","",IF($G161="",X160,IF(AND($N161=1,X$9&gt;$B$9),"",IF(AND($N161=1,X$9&lt;=$B$9),LOOKUP(X$9,$A$12:$A$111,$B$12:$B$111),IF(AND($I161=-1,Y$9=$Q160),"",IF($I161=-1,Y160,IF(AND($I161=1,W$9=$Q160),$K161,IF($I161=1,X160,""))))))))</f>
        <v/>
      </c>
      <c r="Y161" t="str">
        <f ca="1">IF($E160="","",IF($G161="",Y160,IF(AND($N161=1,Y$9&gt;$B$9),"",IF(AND($N161=1,Y$9&lt;=$B$9),LOOKUP(Y$9,$A$12:$A$111,$B$12:$B$111),IF(AND($I161=-1,Z$9=$Q160),"",IF($I161=-1,Z160,IF(AND($I161=1,X$9=$Q160),$K161,IF($I161=1,Y160,""))))))))</f>
        <v/>
      </c>
      <c r="Z161" t="str">
        <f ca="1">IF($E160="","",IF($G161="",Z160,IF(AND($N161=1,Z$9&gt;$B$9),"",IF(AND($N161=1,Z$9&lt;=$B$9),LOOKUP(Z$9,$A$12:$A$111,$B$12:$B$111),IF(AND($I161=-1,AA$9=$Q160),"",IF($I161=-1,AA160,IF(AND($I161=1,Y$9=$Q160),$K161,IF($I161=1,Z160,""))))))))</f>
        <v/>
      </c>
      <c r="AA161" t="str">
        <f ca="1">IF($E160="","",IF($G161="",AA160,IF(AND($N161=1,AA$9&gt;$B$9),"",IF(AND($N161=1,AA$9&lt;=$B$9),LOOKUP(AA$9,$A$12:$A$111,$B$12:$B$111),IF(AND($I161=-1,AB$9=$Q160),"",IF($I161=-1,AB160,IF(AND($I161=1,Z$9=$Q160),$K161,IF($I161=1,AA160,""))))))))</f>
        <v/>
      </c>
      <c r="AB161" t="str">
        <f ca="1">IF($E160="","",IF($G161="",AB160,IF(AND($N161=1,AB$9&gt;$B$9),"",IF(AND($N161=1,AB$9&lt;=$B$9),LOOKUP(AB$9,$A$12:$A$111,$B$12:$B$111),IF(AND($I161=-1,AC$9=$Q160),"",IF($I161=-1,AC160,IF(AND($I161=1,AA$9=$Q160),$K161,IF($I161=1,AB160,""))))))))</f>
        <v/>
      </c>
      <c r="AC161" t="str">
        <f ca="1">IF($E160="","",IF($G161="",AC160,IF(AND($N161=1,AC$9&gt;$B$9),"",IF(AND($N161=1,AC$9&lt;=$B$9),LOOKUP(AC$9,$A$12:$A$111,$B$12:$B$111),IF(AND($I161=-1,AD$9=$Q160),"",IF($I161=-1,AD160,IF(AND($I161=1,AB$9=$Q160),$K161,IF($I161=1,AC160,""))))))))</f>
        <v/>
      </c>
      <c r="AD161" t="str">
        <f ca="1">IF($E160="","",IF($G161="",AD160,IF(AND($N161=1,AD$9&gt;$B$9),"",IF(AND($N161=1,AD$9&lt;=$B$9),LOOKUP(AD$9,$A$12:$A$111,$B$12:$B$111),IF(AND($I161=-1,AE$9=$Q160),"",IF($I161=-1,AE160,IF(AND($I161=1,AC$9=$Q160),$K161,IF($I161=1,AD160,""))))))))</f>
        <v/>
      </c>
      <c r="AE161" t="str">
        <f ca="1">IF($E160="","",IF($G161="",AE160,IF(AND($N161=1,AE$9&gt;$B$9),"",IF(AND($N161=1,AE$9&lt;=$B$9),LOOKUP(AE$9,$A$12:$A$111,$B$12:$B$111),IF(AND($I161=-1,AF$9=$Q160),"",IF($I161=-1,AF160,IF(AND($I161=1,AD$9=$Q160),$K161,IF($I161=1,AE160,""))))))))</f>
        <v/>
      </c>
      <c r="AF161" t="str">
        <f ca="1">IF($E160="","",IF($G161="",AF160,IF(AND($N161=1,AF$9&gt;$B$9),"",IF(AND($N161=1,AF$9&lt;=$B$9),LOOKUP(AF$9,$A$12:$A$111,$B$12:$B$111),IF(AND($I161=-1,AG$9=$Q160),"",IF($I161=-1,AG160,IF(AND($I161=1,AE$9=$Q160),$K161,IF($I161=1,AF160,""))))))))</f>
        <v/>
      </c>
      <c r="AG161" t="str">
        <f ca="1">IF($E160="","",IF($G161="",AG160,IF(AND($N161=1,AG$9&gt;$B$9),"",IF(AND($N161=1,AG$9&lt;=$B$9),LOOKUP(AG$9,$A$12:$A$111,$B$12:$B$111),IF(AND($I161=-1,AH$9=$Q160),"",IF($I161=-1,AH160,IF(AND($I161=1,AF$9=$Q160),$K161,IF($I161=1,AG160,""))))))))</f>
        <v/>
      </c>
      <c r="AH161" t="str">
        <f ca="1">IF($E160="","",IF($G161="",AH160,IF(AND($N161=1,AH$9&gt;$B$9),"",IF(AND($N161=1,AH$9&lt;=$B$9),LOOKUP(AH$9,$A$12:$A$111,$B$12:$B$111),IF(AND($I161=-1,AI$9=$Q160),"",IF($I161=-1,AI160,IF(AND($I161=1,AG$9=$Q160),$K161,IF($I161=1,AH160,""))))))))</f>
        <v/>
      </c>
      <c r="AI161" t="str">
        <f ca="1">IF($E160="","",IF($G161="",AI160,IF(AND($N161=1,AI$9&gt;$B$9),"",IF(AND($N161=1,AI$9&lt;=$B$9),LOOKUP(AI$9,$A$12:$A$111,$B$12:$B$111),IF(AND($I161=-1,AJ$9=$Q160),"",IF($I161=-1,AJ160,IF(AND($I161=1,AH$9=$Q160),$K161,IF($I161=1,AI160,""))))))))</f>
        <v/>
      </c>
      <c r="AJ161" t="str">
        <f ca="1">IF($E160="","",IF($G161="",AJ160,IF(AND($N161=1,AJ$9&gt;$B$9),"",IF(AND($N161=1,AJ$9&lt;=$B$9),LOOKUP(AJ$9,$A$12:$A$111,$B$12:$B$111),IF(AND($I161=-1,AK$9=$Q160),"",IF($I161=-1,AK160,IF(AND($I161=1,AI$9=$Q160),$K161,IF($I161=1,AJ160,""))))))))</f>
        <v/>
      </c>
      <c r="AK161" t="str">
        <f ca="1">IF($E160="","",IF($G161="",AK160,IF(AND($N161=1,AK$9&gt;$B$9),"",IF(AND($N161=1,AK$9&lt;=$B$9),LOOKUP(AK$9,$A$12:$A$111,$B$12:$B$111),IF(AND($I161=-1,AL$9=$Q160),"",IF($I161=-1,AL160,IF(AND($I161=1,AJ$9=$Q160),$K161,IF($I161=1,AK160,""))))))))</f>
        <v/>
      </c>
      <c r="AL161" t="str">
        <f ca="1">IF($E160="","",IF($G161="",AL160,IF(AND($N161=1,AL$9&gt;$B$9),"",IF(AND($N161=1,AL$9&lt;=$B$9),LOOKUP(AL$9,$A$12:$A$111,$B$12:$B$111),IF(AND($I161=-1,AM$9=$Q160),"",IF($I161=-1,AM160,IF(AND($I161=1,AK$9=$Q160),$K161,IF($I161=1,AL160,""))))))))</f>
        <v/>
      </c>
      <c r="AM161" t="str">
        <f ca="1">IF($E160="","",IF($G161="",AM160,IF(AND($N161=1,AM$9&gt;$B$9),"",IF(AND($N161=1,AM$9&lt;=$B$9),LOOKUP(AM$9,$A$12:$A$111,$B$12:$B$111),IF(AND($I161=-1,AN$9=$Q160),"",IF($I161=-1,AN160,IF(AND($I161=1,AL$9=$Q160),$K161,IF($I161=1,AM160,""))))))))</f>
        <v/>
      </c>
      <c r="AN161" t="str">
        <f ca="1">IF($E160="","",IF($G161="",AN160,IF(AND($N161=1,AN$9&gt;$B$9),"",IF(AND($N161=1,AN$9&lt;=$B$9),LOOKUP(AN$9,$A$12:$A$111,$B$12:$B$111),IF(AND($I161=-1,AO$9=$Q160),"",IF($I161=-1,AO160,IF(AND($I161=1,AM$9=$Q160),$K161,IF($I161=1,AN160,""))))))))</f>
        <v/>
      </c>
      <c r="AO161" t="str">
        <f ca="1">IF($E160="","",IF($G161="",AO160,IF(AND($N161=1,AO$9&gt;$B$9),"",IF(AND($N161=1,AO$9&lt;=$B$9),LOOKUP(AO$9,$A$12:$A$111,$B$12:$B$111),IF(AND($I161=-1,AP$9=$Q160),"",IF($I161=-1,AP160,IF(AND($I161=1,AN$9=$Q160),$K161,IF($I161=1,AO160,""))))))))</f>
        <v/>
      </c>
      <c r="AP161" t="str">
        <f ca="1">IF($E160="","",IF($G161="",AP160,IF(AND($N161=1,AP$9&gt;$B$9),"",IF(AND($N161=1,AP$9&lt;=$B$9),LOOKUP(AP$9,$A$12:$A$111,$B$12:$B$111),IF(AND($I161=-1,AQ$9=$Q160),"",IF($I161=-1,AQ160,IF(AND($I161=1,AO$9=$Q160),$K161,IF($I161=1,AP160,""))))))))</f>
        <v/>
      </c>
      <c r="AQ161" t="str">
        <f ca="1">IF($E160="","",IF($G161="",AQ160,IF(AND($N161=1,AQ$9&gt;$B$9),"",IF(AND($N161=1,AQ$9&lt;=$B$9),LOOKUP(AQ$9,$A$12:$A$111,$B$12:$B$111),IF(AND($I161=-1,AR$9=$Q160),"",IF($I161=-1,AR160,IF(AND($I161=1,AP$9=$Q160),$K161,IF($I161=1,AQ160,""))))))))</f>
        <v/>
      </c>
      <c r="AR161" t="str">
        <f ca="1">IF($E160="","",IF($G161="",AR160,IF(AND($N161=1,AR$9&gt;$B$9),"",IF(AND($N161=1,AR$9&lt;=$B$9),LOOKUP(AR$9,$A$12:$A$111,$B$12:$B$111),IF(AND($I161=-1,AS$9=$Q160),"",IF($I161=-1,AS160,IF(AND($I161=1,AQ$9=$Q160),$K161,IF($I161=1,AR160,""))))))))</f>
        <v/>
      </c>
      <c r="AS161" t="str">
        <f ca="1">IF($E160="","",IF($G161="",AS160,IF(AND($N161=1,AS$9&gt;$B$9),"",IF(AND($N161=1,AS$9&lt;=$B$9),LOOKUP(AS$9,$A$12:$A$111,$B$12:$B$111),IF(AND($I161=-1,AT$9=$Q160),"",IF($I161=-1,AT160,IF(AND($I161=1,AR$9=$Q160),$K161,IF($I161=1,AS160,""))))))))</f>
        <v/>
      </c>
      <c r="AT161" t="str">
        <f ca="1">IF($E160="","",IF($G161="",AT160,IF(AND($N161=1,AT$9&gt;$B$9),"",IF(AND($N161=1,AT$9&lt;=$B$9),LOOKUP(AT$9,$A$12:$A$111,$B$12:$B$111),IF(AND($I161=-1,AU$9=$Q160),"",IF($I161=-1,AU160,IF(AND($I161=1,AS$9=$Q160),$K161,IF($I161=1,AT160,""))))))))</f>
        <v/>
      </c>
      <c r="AU161" t="str">
        <f ca="1">IF($E160="","",IF($G161="",AU160,IF(AND($N161=1,AU$9&gt;$B$9),"",IF(AND($N161=1,AU$9&lt;=$B$9),LOOKUP(AU$9,$A$12:$A$111,$B$12:$B$111),IF(AND($I161=-1,AV$9=$Q160),"",IF($I161=-1,AV160,IF(AND($I161=1,AT$9=$Q160),$K161,IF($I161=1,AU160,""))))))))</f>
        <v/>
      </c>
      <c r="AV161" t="str">
        <f ca="1">IF($E160="","",IF($G161="",AV160,IF(AND($N161=1,AV$9&gt;$B$9),"",IF(AND($N161=1,AV$9&lt;=$B$9),LOOKUP(AV$9,$A$12:$A$111,$B$12:$B$111),IF(AND($I161=-1,AW$9=$Q160),"",IF($I161=-1,AW160,IF(AND($I161=1,AU$9=$Q160),$K161,IF($I161=1,AV160,""))))))))</f>
        <v/>
      </c>
      <c r="AW161" t="str">
        <f ca="1">IF($E160="","",IF($G161="",AW160,IF(AND($N161=1,AW$9&gt;$B$9),"",IF(AND($N161=1,AW$9&lt;=$B$9),LOOKUP(AW$9,$A$12:$A$111,$B$12:$B$111),IF(AND($I161=-1,AX$9=$Q160),"",IF($I161=-1,AX160,IF(AND($I161=1,AV$9=$Q160),$K161,IF($I161=1,AW160,""))))))))</f>
        <v/>
      </c>
      <c r="AX161" t="str">
        <f ca="1">IF($E160="","",IF($G161="",AX160,IF(AND($N161=1,AX$9&gt;$B$9),"",IF(AND($N161=1,AX$9&lt;=$B$9),LOOKUP(AX$9,$A$12:$A$111,$B$12:$B$111),IF(AND($I161=-1,AY$9=$Q160),"",IF($I161=-1,AY160,IF(AND($I161=1,AW$9=$Q160),$K161,IF($I161=1,AX160,""))))))))</f>
        <v/>
      </c>
      <c r="AY161" t="str">
        <f ca="1">IF($E160="","",IF($G161="",AY160,IF(AND($N161=1,AY$9&gt;$B$9),"",IF(AND($N161=1,AY$9&lt;=$B$9),LOOKUP(AY$9,$A$12:$A$111,$B$12:$B$111),IF(AND($I161=-1,AZ$9=$Q160),"",IF($I161=-1,AZ160,IF(AND($I161=1,AX$9=$Q160),$K161,IF($I161=1,AY160,""))))))))</f>
        <v/>
      </c>
      <c r="AZ161" t="str">
        <f ca="1">IF($E160="","",IF($G161="",AZ160,IF(AND($N161=1,AZ$9&gt;$B$9),"",IF(AND($N161=1,AZ$9&lt;=$B$9),LOOKUP(AZ$9,$A$12:$A$111,$B$12:$B$111),IF(AND($I161=-1,BA$9=$Q160),"",IF($I161=-1,BA160,IF(AND($I161=1,AY$9=$Q160),$K161,IF($I161=1,AZ160,""))))))))</f>
        <v/>
      </c>
      <c r="BA161" t="str">
        <f ca="1">IF($E160="","",IF($G161="",BA160,IF(AND($N161=1,BA$9&gt;$B$9),"",IF(AND($N161=1,BA$9&lt;=$B$9),LOOKUP(BA$9,$A$12:$A$111,$B$12:$B$111),IF(AND($I161=-1,BB$9=$Q160),"",IF($I161=-1,BB160,IF(AND($I161=1,AZ$9=$Q160),$K161,IF($I161=1,BA160,""))))))))</f>
        <v/>
      </c>
      <c r="BB161" t="str">
        <f ca="1">IF($E160="","",IF($G161="",BB160,IF(AND($N161=1,BB$9&gt;$B$9),"",IF(AND($N161=1,BB$9&lt;=$B$9),LOOKUP(BB$9,$A$12:$A$111,$B$12:$B$111),IF(AND($I161=-1,BC$9=$Q160),"",IF($I161=-1,BC160,IF(AND($I161=1,BA$9=$Q160),$K161,IF($I161=1,BB160,""))))))))</f>
        <v/>
      </c>
      <c r="BC161" t="str">
        <f ca="1">IF($E160="","",IF($G161="",BC160,IF(AND($N161=1,BC$9&gt;$B$9),"",IF(AND($N161=1,BC$9&lt;=$B$9),LOOKUP(BC$9,$A$12:$A$111,$B$12:$B$111),IF(AND($I161=-1,BD$9=$Q160),"",IF($I161=-1,BD160,IF(AND($I161=1,BB$9=$Q160),$K161,IF($I161=1,BC160,""))))))))</f>
        <v/>
      </c>
      <c r="BD161" t="str">
        <f ca="1">IF($E160="","",IF($G161="",BD160,IF(AND($N161=1,BD$9&gt;$B$9),"",IF(AND($N161=1,BD$9&lt;=$B$9),LOOKUP(BD$9,$A$12:$A$111,$B$12:$B$111),IF(AND($I161=-1,BE$9=$Q160),"",IF($I161=-1,BE160,IF(AND($I161=1,BC$9=$Q160),$K161,IF($I161=1,BD160,""))))))))</f>
        <v/>
      </c>
      <c r="BE161" t="str">
        <f ca="1">IF($E160="","",IF($G161="",BE160,IF(AND($N161=1,BE$9&gt;$B$9),"",IF(AND($N161=1,BE$9&lt;=$B$9),LOOKUP(BE$9,$A$12:$A$111,$B$12:$B$111),IF(AND($I161=-1,BF$9=$Q160),"",IF($I161=-1,BF160,IF(AND($I161=1,BD$9=$Q160),$K161,IF($I161=1,BE160,""))))))))</f>
        <v/>
      </c>
      <c r="BF161" t="str">
        <f ca="1">IF($E160="","",IF($G161="",BF160,IF(AND($N161=1,BF$9&gt;$B$9),"",IF(AND($N161=1,BF$9&lt;=$B$9),LOOKUP(BF$9,$A$12:$A$111,$B$12:$B$111),IF(AND($I161=-1,BG$9=$Q160),"",IF($I161=-1,BG160,IF(AND($I161=1,BE$9=$Q160),$K161,IF($I161=1,BF160,""))))))))</f>
        <v/>
      </c>
      <c r="BG161" t="str">
        <f ca="1">IF($E160="","",IF($G161="",BG160,IF(AND($N161=1,BG$9&gt;$B$9),"",IF(AND($N161=1,BG$9&lt;=$B$9),LOOKUP(BG$9,$A$12:$A$111,$B$12:$B$111),IF(AND($I161=-1,BH$9=$Q160),"",IF($I161=-1,BH160,IF(AND($I161=1,BF$9=$Q160),$K161,IF($I161=1,BG160,""))))))))</f>
        <v/>
      </c>
      <c r="BH161" t="str">
        <f ca="1">IF($E160="","",IF($G161="",BH160,IF(AND($N161=1,BH$9&gt;$B$9),"",IF(AND($N161=1,BH$9&lt;=$B$9),LOOKUP(BH$9,$A$12:$A$111,$B$12:$B$111),IF(AND($I161=-1,BI$9=$Q160),"",IF($I161=-1,BI160,IF(AND($I161=1,BG$9=$Q160),$K161,IF($I161=1,BH160,""))))))))</f>
        <v/>
      </c>
      <c r="BI161" t="str">
        <f ca="1">IF($E160="","",IF($G161="",BI160,IF(AND($N161=1,BI$9&gt;$B$9),"",IF(AND($N161=1,BI$9&lt;=$B$9),LOOKUP(BI$9,$A$12:$A$111,$B$12:$B$111),IF(AND($I161=-1,BJ$9=$Q160),"",IF($I161=-1,BJ160,IF(AND($I161=1,BH$9=$Q160),$K161,IF($I161=1,BI160,""))))))))</f>
        <v/>
      </c>
      <c r="BJ161" t="str">
        <f ca="1">IF($E160="","",IF($G161="",BJ160,IF(AND($N161=1,BJ$9&gt;$B$9),"",IF(AND($N161=1,BJ$9&lt;=$B$9),LOOKUP(BJ$9,$A$12:$A$111,$B$12:$B$111),IF(AND($I161=-1,BK$9=$Q160),"",IF($I161=-1,BK160,IF(AND($I161=1,BI$9=$Q160),$K161,IF($I161=1,BJ160,""))))))))</f>
        <v/>
      </c>
      <c r="BK161">
        <f ca="1">IF($E160="","",IF($G161="",BK160,IF(AND($N161=1,BK$9&gt;$B$9),"",IF(AND($N161=1,BK$9&lt;=$B$9),LOOKUP(BK$9,$A$12:$A$111,$B$12:$B$111),IF(AND($I161=-1,BL$9=$Q160),"",IF($I161=-1,BL160,IF(AND($I161=1,BJ$9=$Q160),$K161,IF($I161=1,BK160,""))))))))</f>
        <v>0</v>
      </c>
      <c r="BL161">
        <f ca="1">IF($E160="","",IF($G161="",BL160,IF(AND($N161=1,BL$9&gt;$B$9),"",IF(AND($N161=1,BL$9&lt;=$B$9),LOOKUP(BL$9,$A$12:$A$111,$B$12:$B$111),IF(AND($I161=-1,BM$9=$Q160),"",IF($I161=-1,BM160,IF(AND($I161=1,BK$9=$Q160),$K161,IF($I161=1,BL160,""))))))))</f>
        <v>0</v>
      </c>
      <c r="BM161">
        <f ca="1">IF($E160="","",IF($G161="",BM160,IF(AND($N161=1,BM$9&gt;$B$9),"",IF(AND($N161=1,BM$9&lt;=$B$9),LOOKUP(BM$9,$A$12:$A$111,$B$12:$B$111),IF(AND($I161=-1,BN$9=$Q160),"",IF($I161=-1,BN160,IF(AND($I161=1,BL$9=$Q160),$K161,IF($I161=1,BM160,""))))))))</f>
        <v>0</v>
      </c>
      <c r="BN161">
        <f ca="1">IF($E160="","",IF($G161="",BN160,IF(AND($N161=1,BN$9&gt;$B$9),"",IF(AND($N161=1,BN$9&lt;=$B$9),LOOKUP(BN$9,$A$12:$A$111,$B$12:$B$111),IF(AND($I161=-1,BO$9=$Q160),"",IF($I161=-1,BO160,IF(AND($I161=1,BM$9=$Q160),$K161,IF($I161=1,BN160,""))))))))</f>
        <v>0</v>
      </c>
      <c r="BO161">
        <f ca="1">IF($E160="","",IF($G161="",BO160,IF(AND($N161=1,BO$9&gt;$B$9),"",IF(AND($N161=1,BO$9&lt;=$B$9),LOOKUP(BO$9,$A$12:$A$111,$B$12:$B$111),IF(AND($I161=-1,BP$9=$Q160),"",IF($I161=-1,BP160,IF(AND($I161=1,BN$9=$Q160),$K161,IF($I161=1,BO160,""))))))))</f>
        <v>0</v>
      </c>
    </row>
    <row r="162" spans="4:67" x14ac:dyDescent="0.25">
      <c r="D162" s="4">
        <v>152</v>
      </c>
      <c r="E162" s="1">
        <f t="shared" ca="1" si="12"/>
        <v>26</v>
      </c>
      <c r="G162" t="str">
        <f ca="1">IF(E161="","",IF($B$3=Refs!$B$17,RevLab!F162,IF(AND(B$3="Last",H161="Zero"),G161,IF(B$3="Last",H161,IF(B$3="2nd last","",IF(AND(B$3="Opposite",H161="Zero"),G161,IF(AND(B$3="Opposite",H161="Red"),"Black",IF(AND(B$3="Opposite",H161="Black"),"Red",IF(AND(B$3="Opposite",H161="Odd"),"Even",IF(AND(B$3="Opposite",H161="Even"),"Odd",IF(AND(B$3="Opposite",H161="High"),"Low",IF(AND(B$3="Opposite",H161="Low"),"High",IF(COUNTIF(Refs!$E$5:$I$6,B$3)=1,RevLab!B$3,"")))))))))))))</f>
        <v>Low</v>
      </c>
      <c r="H162" t="str">
        <f ca="1">IF(E162="","",IF(B$2="Red/Black",LOOKUP(E162,Refs!D:D,Refs!F:F),IF(B$2="High/Low",LOOKUP(E162,Refs!D:D,Refs!H:H),IF(B$2="Odd/Even",LOOKUP(E162,Refs!D:D,Refs!J:J),""))))</f>
        <v>High</v>
      </c>
      <c r="I162">
        <f t="shared" ca="1" si="13"/>
        <v>-1</v>
      </c>
      <c r="J162">
        <f ca="1">IF(E161="","",IF(G162="","",IF(AND(Q161&gt;1,O161+P161&gt;=$B$4),$B$4,IF(Q161=1,O161,O161+P161))))</f>
        <v>18</v>
      </c>
      <c r="K162">
        <f t="shared" ca="1" si="14"/>
        <v>-18</v>
      </c>
      <c r="L162">
        <f t="shared" ca="1" si="15"/>
        <v>-179</v>
      </c>
      <c r="M162">
        <f t="shared" ca="1" si="16"/>
        <v>14</v>
      </c>
      <c r="N162">
        <f ca="1">IF(E161="","",IF(OR(AND($A$6="Yes",$M162&gt;$M161),AND($A$8="Yes",$O161+$P161&gt;=$B$4),AND($Q161&lt;=2,$I162=-1)),1,0))</f>
        <v>0</v>
      </c>
      <c r="O162">
        <f ca="1">IF(E162="","",R162)</f>
        <v>6</v>
      </c>
      <c r="P162">
        <f ca="1">IF(E162="","",MAX(R162:DM162))</f>
        <v>12</v>
      </c>
      <c r="Q162" s="2">
        <f ca="1">IF(E162="","",COUNTIF(R162:DM162,"&gt;0"))</f>
        <v>3</v>
      </c>
      <c r="R162" s="4">
        <f ca="1">IF(E161="","",IF($G162="",R161,IF($N162=1,LOOKUP(R$9,$A$12:$A$111,$B$12:$B$111),IF(AND($I162=-1,S$9=$Q161),"",IF($I162=-1,S161,IF($I162=1,R161))))))</f>
        <v>6</v>
      </c>
      <c r="S162">
        <f ca="1">IF($E161="","",IF($G162="",S161,IF(AND($N162=1,S$9&gt;$B$9),"",IF(AND($N162=1,S$9&lt;=$B$9),LOOKUP(S$9,$A$12:$A$111,$B$12:$B$111),IF(AND($I162=-1,T$9=$Q161),"",IF($I162=-1,T161,IF(AND($I162=1,R$9=$Q161),$K162,IF($I162=1,S161,""))))))))</f>
        <v>9</v>
      </c>
      <c r="T162">
        <f ca="1">IF($E161="","",IF($G162="",T161,IF(AND($N162=1,T$9&gt;$B$9),"",IF(AND($N162=1,T$9&lt;=$B$9),LOOKUP(T$9,$A$12:$A$111,$B$12:$B$111),IF(AND($I162=-1,U$9=$Q161),"",IF($I162=-1,U161,IF(AND($I162=1,S$9=$Q161),$K162,IF($I162=1,T161,""))))))))</f>
        <v>12</v>
      </c>
      <c r="U162" t="str">
        <f ca="1">IF($E161="","",IF($G162="",U161,IF(AND($N162=1,U$9&gt;$B$9),"",IF(AND($N162=1,U$9&lt;=$B$9),LOOKUP(U$9,$A$12:$A$111,$B$12:$B$111),IF(AND($I162=-1,V$9=$Q161),"",IF($I162=-1,V161,IF(AND($I162=1,T$9=$Q161),$K162,IF($I162=1,U161,""))))))))</f>
        <v/>
      </c>
      <c r="V162" t="str">
        <f ca="1">IF($E161="","",IF($G162="",V161,IF(AND($N162=1,V$9&gt;$B$9),"",IF(AND($N162=1,V$9&lt;=$B$9),LOOKUP(V$9,$A$12:$A$111,$B$12:$B$111),IF(AND($I162=-1,W$9=$Q161),"",IF($I162=-1,W161,IF(AND($I162=1,U$9=$Q161),$K162,IF($I162=1,V161,""))))))))</f>
        <v/>
      </c>
      <c r="W162" t="str">
        <f ca="1">IF($E161="","",IF($G162="",W161,IF(AND($N162=1,W$9&gt;$B$9),"",IF(AND($N162=1,W$9&lt;=$B$9),LOOKUP(W$9,$A$12:$A$111,$B$12:$B$111),IF(AND($I162=-1,X$9=$Q161),"",IF($I162=-1,X161,IF(AND($I162=1,V$9=$Q161),$K162,IF($I162=1,W161,""))))))))</f>
        <v/>
      </c>
      <c r="X162" t="str">
        <f ca="1">IF($E161="","",IF($G162="",X161,IF(AND($N162=1,X$9&gt;$B$9),"",IF(AND($N162=1,X$9&lt;=$B$9),LOOKUP(X$9,$A$12:$A$111,$B$12:$B$111),IF(AND($I162=-1,Y$9=$Q161),"",IF($I162=-1,Y161,IF(AND($I162=1,W$9=$Q161),$K162,IF($I162=1,X161,""))))))))</f>
        <v/>
      </c>
      <c r="Y162" t="str">
        <f ca="1">IF($E161="","",IF($G162="",Y161,IF(AND($N162=1,Y$9&gt;$B$9),"",IF(AND($N162=1,Y$9&lt;=$B$9),LOOKUP(Y$9,$A$12:$A$111,$B$12:$B$111),IF(AND($I162=-1,Z$9=$Q161),"",IF($I162=-1,Z161,IF(AND($I162=1,X$9=$Q161),$K162,IF($I162=1,Y161,""))))))))</f>
        <v/>
      </c>
      <c r="Z162" t="str">
        <f ca="1">IF($E161="","",IF($G162="",Z161,IF(AND($N162=1,Z$9&gt;$B$9),"",IF(AND($N162=1,Z$9&lt;=$B$9),LOOKUP(Z$9,$A$12:$A$111,$B$12:$B$111),IF(AND($I162=-1,AA$9=$Q161),"",IF($I162=-1,AA161,IF(AND($I162=1,Y$9=$Q161),$K162,IF($I162=1,Z161,""))))))))</f>
        <v/>
      </c>
      <c r="AA162" t="str">
        <f ca="1">IF($E161="","",IF($G162="",AA161,IF(AND($N162=1,AA$9&gt;$B$9),"",IF(AND($N162=1,AA$9&lt;=$B$9),LOOKUP(AA$9,$A$12:$A$111,$B$12:$B$111),IF(AND($I162=-1,AB$9=$Q161),"",IF($I162=-1,AB161,IF(AND($I162=1,Z$9=$Q161),$K162,IF($I162=1,AA161,""))))))))</f>
        <v/>
      </c>
      <c r="AB162" t="str">
        <f ca="1">IF($E161="","",IF($G162="",AB161,IF(AND($N162=1,AB$9&gt;$B$9),"",IF(AND($N162=1,AB$9&lt;=$B$9),LOOKUP(AB$9,$A$12:$A$111,$B$12:$B$111),IF(AND($I162=-1,AC$9=$Q161),"",IF($I162=-1,AC161,IF(AND($I162=1,AA$9=$Q161),$K162,IF($I162=1,AB161,""))))))))</f>
        <v/>
      </c>
      <c r="AC162" t="str">
        <f ca="1">IF($E161="","",IF($G162="",AC161,IF(AND($N162=1,AC$9&gt;$B$9),"",IF(AND($N162=1,AC$9&lt;=$B$9),LOOKUP(AC$9,$A$12:$A$111,$B$12:$B$111),IF(AND($I162=-1,AD$9=$Q161),"",IF($I162=-1,AD161,IF(AND($I162=1,AB$9=$Q161),$K162,IF($I162=1,AC161,""))))))))</f>
        <v/>
      </c>
      <c r="AD162" t="str">
        <f ca="1">IF($E161="","",IF($G162="",AD161,IF(AND($N162=1,AD$9&gt;$B$9),"",IF(AND($N162=1,AD$9&lt;=$B$9),LOOKUP(AD$9,$A$12:$A$111,$B$12:$B$111),IF(AND($I162=-1,AE$9=$Q161),"",IF($I162=-1,AE161,IF(AND($I162=1,AC$9=$Q161),$K162,IF($I162=1,AD161,""))))))))</f>
        <v/>
      </c>
      <c r="AE162" t="str">
        <f ca="1">IF($E161="","",IF($G162="",AE161,IF(AND($N162=1,AE$9&gt;$B$9),"",IF(AND($N162=1,AE$9&lt;=$B$9),LOOKUP(AE$9,$A$12:$A$111,$B$12:$B$111),IF(AND($I162=-1,AF$9=$Q161),"",IF($I162=-1,AF161,IF(AND($I162=1,AD$9=$Q161),$K162,IF($I162=1,AE161,""))))))))</f>
        <v/>
      </c>
      <c r="AF162" t="str">
        <f ca="1">IF($E161="","",IF($G162="",AF161,IF(AND($N162=1,AF$9&gt;$B$9),"",IF(AND($N162=1,AF$9&lt;=$B$9),LOOKUP(AF$9,$A$12:$A$111,$B$12:$B$111),IF(AND($I162=-1,AG$9=$Q161),"",IF($I162=-1,AG161,IF(AND($I162=1,AE$9=$Q161),$K162,IF($I162=1,AF161,""))))))))</f>
        <v/>
      </c>
      <c r="AG162" t="str">
        <f ca="1">IF($E161="","",IF($G162="",AG161,IF(AND($N162=1,AG$9&gt;$B$9),"",IF(AND($N162=1,AG$9&lt;=$B$9),LOOKUP(AG$9,$A$12:$A$111,$B$12:$B$111),IF(AND($I162=-1,AH$9=$Q161),"",IF($I162=-1,AH161,IF(AND($I162=1,AF$9=$Q161),$K162,IF($I162=1,AG161,""))))))))</f>
        <v/>
      </c>
      <c r="AH162" t="str">
        <f ca="1">IF($E161="","",IF($G162="",AH161,IF(AND($N162=1,AH$9&gt;$B$9),"",IF(AND($N162=1,AH$9&lt;=$B$9),LOOKUP(AH$9,$A$12:$A$111,$B$12:$B$111),IF(AND($I162=-1,AI$9=$Q161),"",IF($I162=-1,AI161,IF(AND($I162=1,AG$9=$Q161),$K162,IF($I162=1,AH161,""))))))))</f>
        <v/>
      </c>
      <c r="AI162" t="str">
        <f ca="1">IF($E161="","",IF($G162="",AI161,IF(AND($N162=1,AI$9&gt;$B$9),"",IF(AND($N162=1,AI$9&lt;=$B$9),LOOKUP(AI$9,$A$12:$A$111,$B$12:$B$111),IF(AND($I162=-1,AJ$9=$Q161),"",IF($I162=-1,AJ161,IF(AND($I162=1,AH$9=$Q161),$K162,IF($I162=1,AI161,""))))))))</f>
        <v/>
      </c>
      <c r="AJ162" t="str">
        <f ca="1">IF($E161="","",IF($G162="",AJ161,IF(AND($N162=1,AJ$9&gt;$B$9),"",IF(AND($N162=1,AJ$9&lt;=$B$9),LOOKUP(AJ$9,$A$12:$A$111,$B$12:$B$111),IF(AND($I162=-1,AK$9=$Q161),"",IF($I162=-1,AK161,IF(AND($I162=1,AI$9=$Q161),$K162,IF($I162=1,AJ161,""))))))))</f>
        <v/>
      </c>
      <c r="AK162" t="str">
        <f ca="1">IF($E161="","",IF($G162="",AK161,IF(AND($N162=1,AK$9&gt;$B$9),"",IF(AND($N162=1,AK$9&lt;=$B$9),LOOKUP(AK$9,$A$12:$A$111,$B$12:$B$111),IF(AND($I162=-1,AL$9=$Q161),"",IF($I162=-1,AL161,IF(AND($I162=1,AJ$9=$Q161),$K162,IF($I162=1,AK161,""))))))))</f>
        <v/>
      </c>
      <c r="AL162" t="str">
        <f ca="1">IF($E161="","",IF($G162="",AL161,IF(AND($N162=1,AL$9&gt;$B$9),"",IF(AND($N162=1,AL$9&lt;=$B$9),LOOKUP(AL$9,$A$12:$A$111,$B$12:$B$111),IF(AND($I162=-1,AM$9=$Q161),"",IF($I162=-1,AM161,IF(AND($I162=1,AK$9=$Q161),$K162,IF($I162=1,AL161,""))))))))</f>
        <v/>
      </c>
      <c r="AM162" t="str">
        <f ca="1">IF($E161="","",IF($G162="",AM161,IF(AND($N162=1,AM$9&gt;$B$9),"",IF(AND($N162=1,AM$9&lt;=$B$9),LOOKUP(AM$9,$A$12:$A$111,$B$12:$B$111),IF(AND($I162=-1,AN$9=$Q161),"",IF($I162=-1,AN161,IF(AND($I162=1,AL$9=$Q161),$K162,IF($I162=1,AM161,""))))))))</f>
        <v/>
      </c>
      <c r="AN162" t="str">
        <f ca="1">IF($E161="","",IF($G162="",AN161,IF(AND($N162=1,AN$9&gt;$B$9),"",IF(AND($N162=1,AN$9&lt;=$B$9),LOOKUP(AN$9,$A$12:$A$111,$B$12:$B$111),IF(AND($I162=-1,AO$9=$Q161),"",IF($I162=-1,AO161,IF(AND($I162=1,AM$9=$Q161),$K162,IF($I162=1,AN161,""))))))))</f>
        <v/>
      </c>
      <c r="AO162" t="str">
        <f ca="1">IF($E161="","",IF($G162="",AO161,IF(AND($N162=1,AO$9&gt;$B$9),"",IF(AND($N162=1,AO$9&lt;=$B$9),LOOKUP(AO$9,$A$12:$A$111,$B$12:$B$111),IF(AND($I162=-1,AP$9=$Q161),"",IF($I162=-1,AP161,IF(AND($I162=1,AN$9=$Q161),$K162,IF($I162=1,AO161,""))))))))</f>
        <v/>
      </c>
      <c r="AP162" t="str">
        <f ca="1">IF($E161="","",IF($G162="",AP161,IF(AND($N162=1,AP$9&gt;$B$9),"",IF(AND($N162=1,AP$9&lt;=$B$9),LOOKUP(AP$9,$A$12:$A$111,$B$12:$B$111),IF(AND($I162=-1,AQ$9=$Q161),"",IF($I162=-1,AQ161,IF(AND($I162=1,AO$9=$Q161),$K162,IF($I162=1,AP161,""))))))))</f>
        <v/>
      </c>
      <c r="AQ162" t="str">
        <f ca="1">IF($E161="","",IF($G162="",AQ161,IF(AND($N162=1,AQ$9&gt;$B$9),"",IF(AND($N162=1,AQ$9&lt;=$B$9),LOOKUP(AQ$9,$A$12:$A$111,$B$12:$B$111),IF(AND($I162=-1,AR$9=$Q161),"",IF($I162=-1,AR161,IF(AND($I162=1,AP$9=$Q161),$K162,IF($I162=1,AQ161,""))))))))</f>
        <v/>
      </c>
      <c r="AR162" t="str">
        <f ca="1">IF($E161="","",IF($G162="",AR161,IF(AND($N162=1,AR$9&gt;$B$9),"",IF(AND($N162=1,AR$9&lt;=$B$9),LOOKUP(AR$9,$A$12:$A$111,$B$12:$B$111),IF(AND($I162=-1,AS$9=$Q161),"",IF($I162=-1,AS161,IF(AND($I162=1,AQ$9=$Q161),$K162,IF($I162=1,AR161,""))))))))</f>
        <v/>
      </c>
      <c r="AS162" t="str">
        <f ca="1">IF($E161="","",IF($G162="",AS161,IF(AND($N162=1,AS$9&gt;$B$9),"",IF(AND($N162=1,AS$9&lt;=$B$9),LOOKUP(AS$9,$A$12:$A$111,$B$12:$B$111),IF(AND($I162=-1,AT$9=$Q161),"",IF($I162=-1,AT161,IF(AND($I162=1,AR$9=$Q161),$K162,IF($I162=1,AS161,""))))))))</f>
        <v/>
      </c>
      <c r="AT162" t="str">
        <f ca="1">IF($E161="","",IF($G162="",AT161,IF(AND($N162=1,AT$9&gt;$B$9),"",IF(AND($N162=1,AT$9&lt;=$B$9),LOOKUP(AT$9,$A$12:$A$111,$B$12:$B$111),IF(AND($I162=-1,AU$9=$Q161),"",IF($I162=-1,AU161,IF(AND($I162=1,AS$9=$Q161),$K162,IF($I162=1,AT161,""))))))))</f>
        <v/>
      </c>
      <c r="AU162" t="str">
        <f ca="1">IF($E161="","",IF($G162="",AU161,IF(AND($N162=1,AU$9&gt;$B$9),"",IF(AND($N162=1,AU$9&lt;=$B$9),LOOKUP(AU$9,$A$12:$A$111,$B$12:$B$111),IF(AND($I162=-1,AV$9=$Q161),"",IF($I162=-1,AV161,IF(AND($I162=1,AT$9=$Q161),$K162,IF($I162=1,AU161,""))))))))</f>
        <v/>
      </c>
      <c r="AV162" t="str">
        <f ca="1">IF($E161="","",IF($G162="",AV161,IF(AND($N162=1,AV$9&gt;$B$9),"",IF(AND($N162=1,AV$9&lt;=$B$9),LOOKUP(AV$9,$A$12:$A$111,$B$12:$B$111),IF(AND($I162=-1,AW$9=$Q161),"",IF($I162=-1,AW161,IF(AND($I162=1,AU$9=$Q161),$K162,IF($I162=1,AV161,""))))))))</f>
        <v/>
      </c>
      <c r="AW162" t="str">
        <f ca="1">IF($E161="","",IF($G162="",AW161,IF(AND($N162=1,AW$9&gt;$B$9),"",IF(AND($N162=1,AW$9&lt;=$B$9),LOOKUP(AW$9,$A$12:$A$111,$B$12:$B$111),IF(AND($I162=-1,AX$9=$Q161),"",IF($I162=-1,AX161,IF(AND($I162=1,AV$9=$Q161),$K162,IF($I162=1,AW161,""))))))))</f>
        <v/>
      </c>
      <c r="AX162" t="str">
        <f ca="1">IF($E161="","",IF($G162="",AX161,IF(AND($N162=1,AX$9&gt;$B$9),"",IF(AND($N162=1,AX$9&lt;=$B$9),LOOKUP(AX$9,$A$12:$A$111,$B$12:$B$111),IF(AND($I162=-1,AY$9=$Q161),"",IF($I162=-1,AY161,IF(AND($I162=1,AW$9=$Q161),$K162,IF($I162=1,AX161,""))))))))</f>
        <v/>
      </c>
      <c r="AY162" t="str">
        <f ca="1">IF($E161="","",IF($G162="",AY161,IF(AND($N162=1,AY$9&gt;$B$9),"",IF(AND($N162=1,AY$9&lt;=$B$9),LOOKUP(AY$9,$A$12:$A$111,$B$12:$B$111),IF(AND($I162=-1,AZ$9=$Q161),"",IF($I162=-1,AZ161,IF(AND($I162=1,AX$9=$Q161),$K162,IF($I162=1,AY161,""))))))))</f>
        <v/>
      </c>
      <c r="AZ162" t="str">
        <f ca="1">IF($E161="","",IF($G162="",AZ161,IF(AND($N162=1,AZ$9&gt;$B$9),"",IF(AND($N162=1,AZ$9&lt;=$B$9),LOOKUP(AZ$9,$A$12:$A$111,$B$12:$B$111),IF(AND($I162=-1,BA$9=$Q161),"",IF($I162=-1,BA161,IF(AND($I162=1,AY$9=$Q161),$K162,IF($I162=1,AZ161,""))))))))</f>
        <v/>
      </c>
      <c r="BA162" t="str">
        <f ca="1">IF($E161="","",IF($G162="",BA161,IF(AND($N162=1,BA$9&gt;$B$9),"",IF(AND($N162=1,BA$9&lt;=$B$9),LOOKUP(BA$9,$A$12:$A$111,$B$12:$B$111),IF(AND($I162=-1,BB$9=$Q161),"",IF($I162=-1,BB161,IF(AND($I162=1,AZ$9=$Q161),$K162,IF($I162=1,BA161,""))))))))</f>
        <v/>
      </c>
      <c r="BB162" t="str">
        <f ca="1">IF($E161="","",IF($G162="",BB161,IF(AND($N162=1,BB$9&gt;$B$9),"",IF(AND($N162=1,BB$9&lt;=$B$9),LOOKUP(BB$9,$A$12:$A$111,$B$12:$B$111),IF(AND($I162=-1,BC$9=$Q161),"",IF($I162=-1,BC161,IF(AND($I162=1,BA$9=$Q161),$K162,IF($I162=1,BB161,""))))))))</f>
        <v/>
      </c>
      <c r="BC162" t="str">
        <f ca="1">IF($E161="","",IF($G162="",BC161,IF(AND($N162=1,BC$9&gt;$B$9),"",IF(AND($N162=1,BC$9&lt;=$B$9),LOOKUP(BC$9,$A$12:$A$111,$B$12:$B$111),IF(AND($I162=-1,BD$9=$Q161),"",IF($I162=-1,BD161,IF(AND($I162=1,BB$9=$Q161),$K162,IF($I162=1,BC161,""))))))))</f>
        <v/>
      </c>
      <c r="BD162" t="str">
        <f ca="1">IF($E161="","",IF($G162="",BD161,IF(AND($N162=1,BD$9&gt;$B$9),"",IF(AND($N162=1,BD$9&lt;=$B$9),LOOKUP(BD$9,$A$12:$A$111,$B$12:$B$111),IF(AND($I162=-1,BE$9=$Q161),"",IF($I162=-1,BE161,IF(AND($I162=1,BC$9=$Q161),$K162,IF($I162=1,BD161,""))))))))</f>
        <v/>
      </c>
      <c r="BE162" t="str">
        <f ca="1">IF($E161="","",IF($G162="",BE161,IF(AND($N162=1,BE$9&gt;$B$9),"",IF(AND($N162=1,BE$9&lt;=$B$9),LOOKUP(BE$9,$A$12:$A$111,$B$12:$B$111),IF(AND($I162=-1,BF$9=$Q161),"",IF($I162=-1,BF161,IF(AND($I162=1,BD$9=$Q161),$K162,IF($I162=1,BE161,""))))))))</f>
        <v/>
      </c>
      <c r="BF162" t="str">
        <f ca="1">IF($E161="","",IF($G162="",BF161,IF(AND($N162=1,BF$9&gt;$B$9),"",IF(AND($N162=1,BF$9&lt;=$B$9),LOOKUP(BF$9,$A$12:$A$111,$B$12:$B$111),IF(AND($I162=-1,BG$9=$Q161),"",IF($I162=-1,BG161,IF(AND($I162=1,BE$9=$Q161),$K162,IF($I162=1,BF161,""))))))))</f>
        <v/>
      </c>
      <c r="BG162" t="str">
        <f ca="1">IF($E161="","",IF($G162="",BG161,IF(AND($N162=1,BG$9&gt;$B$9),"",IF(AND($N162=1,BG$9&lt;=$B$9),LOOKUP(BG$9,$A$12:$A$111,$B$12:$B$111),IF(AND($I162=-1,BH$9=$Q161),"",IF($I162=-1,BH161,IF(AND($I162=1,BF$9=$Q161),$K162,IF($I162=1,BG161,""))))))))</f>
        <v/>
      </c>
      <c r="BH162" t="str">
        <f ca="1">IF($E161="","",IF($G162="",BH161,IF(AND($N162=1,BH$9&gt;$B$9),"",IF(AND($N162=1,BH$9&lt;=$B$9),LOOKUP(BH$9,$A$12:$A$111,$B$12:$B$111),IF(AND($I162=-1,BI$9=$Q161),"",IF($I162=-1,BI161,IF(AND($I162=1,BG$9=$Q161),$K162,IF($I162=1,BH161,""))))))))</f>
        <v/>
      </c>
      <c r="BI162" t="str">
        <f ca="1">IF($E161="","",IF($G162="",BI161,IF(AND($N162=1,BI$9&gt;$B$9),"",IF(AND($N162=1,BI$9&lt;=$B$9),LOOKUP(BI$9,$A$12:$A$111,$B$12:$B$111),IF(AND($I162=-1,BJ$9=$Q161),"",IF($I162=-1,BJ161,IF(AND($I162=1,BH$9=$Q161),$K162,IF($I162=1,BI161,""))))))))</f>
        <v/>
      </c>
      <c r="BJ162">
        <f ca="1">IF($E161="","",IF($G162="",BJ161,IF(AND($N162=1,BJ$9&gt;$B$9),"",IF(AND($N162=1,BJ$9&lt;=$B$9),LOOKUP(BJ$9,$A$12:$A$111,$B$12:$B$111),IF(AND($I162=-1,BK$9=$Q161),"",IF($I162=-1,BK161,IF(AND($I162=1,BI$9=$Q161),$K162,IF($I162=1,BJ161,""))))))))</f>
        <v>0</v>
      </c>
      <c r="BK162">
        <f ca="1">IF($E161="","",IF($G162="",BK161,IF(AND($N162=1,BK$9&gt;$B$9),"",IF(AND($N162=1,BK$9&lt;=$B$9),LOOKUP(BK$9,$A$12:$A$111,$B$12:$B$111),IF(AND($I162=-1,BL$9=$Q161),"",IF($I162=-1,BL161,IF(AND($I162=1,BJ$9=$Q161),$K162,IF($I162=1,BK161,""))))))))</f>
        <v>0</v>
      </c>
      <c r="BL162">
        <f ca="1">IF($E161="","",IF($G162="",BL161,IF(AND($N162=1,BL$9&gt;$B$9),"",IF(AND($N162=1,BL$9&lt;=$B$9),LOOKUP(BL$9,$A$12:$A$111,$B$12:$B$111),IF(AND($I162=-1,BM$9=$Q161),"",IF($I162=-1,BM161,IF(AND($I162=1,BK$9=$Q161),$K162,IF($I162=1,BL161,""))))))))</f>
        <v>0</v>
      </c>
      <c r="BM162">
        <f ca="1">IF($E161="","",IF($G162="",BM161,IF(AND($N162=1,BM$9&gt;$B$9),"",IF(AND($N162=1,BM$9&lt;=$B$9),LOOKUP(BM$9,$A$12:$A$111,$B$12:$B$111),IF(AND($I162=-1,BN$9=$Q161),"",IF($I162=-1,BN161,IF(AND($I162=1,BL$9=$Q161),$K162,IF($I162=1,BM161,""))))))))</f>
        <v>0</v>
      </c>
      <c r="BN162">
        <f ca="1">IF($E161="","",IF($G162="",BN161,IF(AND($N162=1,BN$9&gt;$B$9),"",IF(AND($N162=1,BN$9&lt;=$B$9),LOOKUP(BN$9,$A$12:$A$111,$B$12:$B$111),IF(AND($I162=-1,BO$9=$Q161),"",IF($I162=-1,BO161,IF(AND($I162=1,BM$9=$Q161),$K162,IF($I162=1,BN161,""))))))))</f>
        <v>0</v>
      </c>
      <c r="BO162">
        <f ca="1">IF($E161="","",IF($G162="",BO161,IF(AND($N162=1,BO$9&gt;$B$9),"",IF(AND($N162=1,BO$9&lt;=$B$9),LOOKUP(BO$9,$A$12:$A$111,$B$12:$B$111),IF(AND($I162=-1,BP$9=$Q161),"",IF($I162=-1,BP161,IF(AND($I162=1,BN$9=$Q161),$K162,IF($I162=1,BO161,""))))))))</f>
        <v>0</v>
      </c>
    </row>
    <row r="163" spans="4:67" x14ac:dyDescent="0.25">
      <c r="D163" s="4">
        <v>153</v>
      </c>
      <c r="E163" s="1">
        <f t="shared" ca="1" si="12"/>
        <v>4</v>
      </c>
      <c r="G163" t="str">
        <f ca="1">IF(E162="","",IF($B$3=Refs!$B$17,RevLab!F163,IF(AND(B$3="Last",H162="Zero"),G162,IF(B$3="Last",H162,IF(B$3="2nd last","",IF(AND(B$3="Opposite",H162="Zero"),G162,IF(AND(B$3="Opposite",H162="Red"),"Black",IF(AND(B$3="Opposite",H162="Black"),"Red",IF(AND(B$3="Opposite",H162="Odd"),"Even",IF(AND(B$3="Opposite",H162="Even"),"Odd",IF(AND(B$3="Opposite",H162="High"),"Low",IF(AND(B$3="Opposite",H162="Low"),"High",IF(COUNTIF(Refs!$E$5:$I$6,B$3)=1,RevLab!B$3,"")))))))))))))</f>
        <v>Low</v>
      </c>
      <c r="H163" t="str">
        <f ca="1">IF(E163="","",IF(B$2="Red/Black",LOOKUP(E163,Refs!D:D,Refs!F:F),IF(B$2="High/Low",LOOKUP(E163,Refs!D:D,Refs!H:H),IF(B$2="Odd/Even",LOOKUP(E163,Refs!D:D,Refs!J:J),""))))</f>
        <v>Low</v>
      </c>
      <c r="I163">
        <f t="shared" ca="1" si="13"/>
        <v>1</v>
      </c>
      <c r="J163">
        <f ca="1">IF(E162="","",IF(G163="","",IF(AND(Q162&gt;1,O162+P162&gt;=$B$4),$B$4,IF(Q162=1,O162,O162+P162))))</f>
        <v>18</v>
      </c>
      <c r="K163">
        <f t="shared" ca="1" si="14"/>
        <v>18</v>
      </c>
      <c r="L163">
        <f t="shared" ca="1" si="15"/>
        <v>-161</v>
      </c>
      <c r="M163">
        <f t="shared" ca="1" si="16"/>
        <v>14</v>
      </c>
      <c r="N163">
        <f ca="1">IF(E162="","",IF(OR(AND($A$6="Yes",$M163&gt;$M162),AND($A$8="Yes",$O162+$P162&gt;=$B$4),AND($Q162&lt;=2,$I163=-1)),1,0))</f>
        <v>0</v>
      </c>
      <c r="O163">
        <f ca="1">IF(E163="","",R163)</f>
        <v>6</v>
      </c>
      <c r="P163">
        <f ca="1">IF(E163="","",MAX(R163:DM163))</f>
        <v>18</v>
      </c>
      <c r="Q163" s="2">
        <f ca="1">IF(E163="","",COUNTIF(R163:DM163,"&gt;0"))</f>
        <v>4</v>
      </c>
      <c r="R163" s="4">
        <f ca="1">IF(E162="","",IF($G163="",R162,IF($N163=1,LOOKUP(R$9,$A$12:$A$111,$B$12:$B$111),IF(AND($I163=-1,S$9=$Q162),"",IF($I163=-1,S162,IF($I163=1,R162))))))</f>
        <v>6</v>
      </c>
      <c r="S163">
        <f ca="1">IF($E162="","",IF($G163="",S162,IF(AND($N163=1,S$9&gt;$B$9),"",IF(AND($N163=1,S$9&lt;=$B$9),LOOKUP(S$9,$A$12:$A$111,$B$12:$B$111),IF(AND($I163=-1,T$9=$Q162),"",IF($I163=-1,T162,IF(AND($I163=1,R$9=$Q162),$K163,IF($I163=1,S162,""))))))))</f>
        <v>9</v>
      </c>
      <c r="T163">
        <f ca="1">IF($E162="","",IF($G163="",T162,IF(AND($N163=1,T$9&gt;$B$9),"",IF(AND($N163=1,T$9&lt;=$B$9),LOOKUP(T$9,$A$12:$A$111,$B$12:$B$111),IF(AND($I163=-1,U$9=$Q162),"",IF($I163=-1,U162,IF(AND($I163=1,S$9=$Q162),$K163,IF($I163=1,T162,""))))))))</f>
        <v>12</v>
      </c>
      <c r="U163">
        <f ca="1">IF($E162="","",IF($G163="",U162,IF(AND($N163=1,U$9&gt;$B$9),"",IF(AND($N163=1,U$9&lt;=$B$9),LOOKUP(U$9,$A$12:$A$111,$B$12:$B$111),IF(AND($I163=-1,V$9=$Q162),"",IF($I163=-1,V162,IF(AND($I163=1,T$9=$Q162),$K163,IF($I163=1,U162,""))))))))</f>
        <v>18</v>
      </c>
      <c r="V163" t="str">
        <f ca="1">IF($E162="","",IF($G163="",V162,IF(AND($N163=1,V$9&gt;$B$9),"",IF(AND($N163=1,V$9&lt;=$B$9),LOOKUP(V$9,$A$12:$A$111,$B$12:$B$111),IF(AND($I163=-1,W$9=$Q162),"",IF($I163=-1,W162,IF(AND($I163=1,U$9=$Q162),$K163,IF($I163=1,V162,""))))))))</f>
        <v/>
      </c>
      <c r="W163" t="str">
        <f ca="1">IF($E162="","",IF($G163="",W162,IF(AND($N163=1,W$9&gt;$B$9),"",IF(AND($N163=1,W$9&lt;=$B$9),LOOKUP(W$9,$A$12:$A$111,$B$12:$B$111),IF(AND($I163=-1,X$9=$Q162),"",IF($I163=-1,X162,IF(AND($I163=1,V$9=$Q162),$K163,IF($I163=1,W162,""))))))))</f>
        <v/>
      </c>
      <c r="X163" t="str">
        <f ca="1">IF($E162="","",IF($G163="",X162,IF(AND($N163=1,X$9&gt;$B$9),"",IF(AND($N163=1,X$9&lt;=$B$9),LOOKUP(X$9,$A$12:$A$111,$B$12:$B$111),IF(AND($I163=-1,Y$9=$Q162),"",IF($I163=-1,Y162,IF(AND($I163=1,W$9=$Q162),$K163,IF($I163=1,X162,""))))))))</f>
        <v/>
      </c>
      <c r="Y163" t="str">
        <f ca="1">IF($E162="","",IF($G163="",Y162,IF(AND($N163=1,Y$9&gt;$B$9),"",IF(AND($N163=1,Y$9&lt;=$B$9),LOOKUP(Y$9,$A$12:$A$111,$B$12:$B$111),IF(AND($I163=-1,Z$9=$Q162),"",IF($I163=-1,Z162,IF(AND($I163=1,X$9=$Q162),$K163,IF($I163=1,Y162,""))))))))</f>
        <v/>
      </c>
      <c r="Z163" t="str">
        <f ca="1">IF($E162="","",IF($G163="",Z162,IF(AND($N163=1,Z$9&gt;$B$9),"",IF(AND($N163=1,Z$9&lt;=$B$9),LOOKUP(Z$9,$A$12:$A$111,$B$12:$B$111),IF(AND($I163=-1,AA$9=$Q162),"",IF($I163=-1,AA162,IF(AND($I163=1,Y$9=$Q162),$K163,IF($I163=1,Z162,""))))))))</f>
        <v/>
      </c>
      <c r="AA163" t="str">
        <f ca="1">IF($E162="","",IF($G163="",AA162,IF(AND($N163=1,AA$9&gt;$B$9),"",IF(AND($N163=1,AA$9&lt;=$B$9),LOOKUP(AA$9,$A$12:$A$111,$B$12:$B$111),IF(AND($I163=-1,AB$9=$Q162),"",IF($I163=-1,AB162,IF(AND($I163=1,Z$9=$Q162),$K163,IF($I163=1,AA162,""))))))))</f>
        <v/>
      </c>
      <c r="AB163" t="str">
        <f ca="1">IF($E162="","",IF($G163="",AB162,IF(AND($N163=1,AB$9&gt;$B$9),"",IF(AND($N163=1,AB$9&lt;=$B$9),LOOKUP(AB$9,$A$12:$A$111,$B$12:$B$111),IF(AND($I163=-1,AC$9=$Q162),"",IF($I163=-1,AC162,IF(AND($I163=1,AA$9=$Q162),$K163,IF($I163=1,AB162,""))))))))</f>
        <v/>
      </c>
      <c r="AC163" t="str">
        <f ca="1">IF($E162="","",IF($G163="",AC162,IF(AND($N163=1,AC$9&gt;$B$9),"",IF(AND($N163=1,AC$9&lt;=$B$9),LOOKUP(AC$9,$A$12:$A$111,$B$12:$B$111),IF(AND($I163=-1,AD$9=$Q162),"",IF($I163=-1,AD162,IF(AND($I163=1,AB$9=$Q162),$K163,IF($I163=1,AC162,""))))))))</f>
        <v/>
      </c>
      <c r="AD163" t="str">
        <f ca="1">IF($E162="","",IF($G163="",AD162,IF(AND($N163=1,AD$9&gt;$B$9),"",IF(AND($N163=1,AD$9&lt;=$B$9),LOOKUP(AD$9,$A$12:$A$111,$B$12:$B$111),IF(AND($I163=-1,AE$9=$Q162),"",IF($I163=-1,AE162,IF(AND($I163=1,AC$9=$Q162),$K163,IF($I163=1,AD162,""))))))))</f>
        <v/>
      </c>
      <c r="AE163" t="str">
        <f ca="1">IF($E162="","",IF($G163="",AE162,IF(AND($N163=1,AE$9&gt;$B$9),"",IF(AND($N163=1,AE$9&lt;=$B$9),LOOKUP(AE$9,$A$12:$A$111,$B$12:$B$111),IF(AND($I163=-1,AF$9=$Q162),"",IF($I163=-1,AF162,IF(AND($I163=1,AD$9=$Q162),$K163,IF($I163=1,AE162,""))))))))</f>
        <v/>
      </c>
      <c r="AF163" t="str">
        <f ca="1">IF($E162="","",IF($G163="",AF162,IF(AND($N163=1,AF$9&gt;$B$9),"",IF(AND($N163=1,AF$9&lt;=$B$9),LOOKUP(AF$9,$A$12:$A$111,$B$12:$B$111),IF(AND($I163=-1,AG$9=$Q162),"",IF($I163=-1,AG162,IF(AND($I163=1,AE$9=$Q162),$K163,IF($I163=1,AF162,""))))))))</f>
        <v/>
      </c>
      <c r="AG163" t="str">
        <f ca="1">IF($E162="","",IF($G163="",AG162,IF(AND($N163=1,AG$9&gt;$B$9),"",IF(AND($N163=1,AG$9&lt;=$B$9),LOOKUP(AG$9,$A$12:$A$111,$B$12:$B$111),IF(AND($I163=-1,AH$9=$Q162),"",IF($I163=-1,AH162,IF(AND($I163=1,AF$9=$Q162),$K163,IF($I163=1,AG162,""))))))))</f>
        <v/>
      </c>
      <c r="AH163" t="str">
        <f ca="1">IF($E162="","",IF($G163="",AH162,IF(AND($N163=1,AH$9&gt;$B$9),"",IF(AND($N163=1,AH$9&lt;=$B$9),LOOKUP(AH$9,$A$12:$A$111,$B$12:$B$111),IF(AND($I163=-1,AI$9=$Q162),"",IF($I163=-1,AI162,IF(AND($I163=1,AG$9=$Q162),$K163,IF($I163=1,AH162,""))))))))</f>
        <v/>
      </c>
      <c r="AI163" t="str">
        <f ca="1">IF($E162="","",IF($G163="",AI162,IF(AND($N163=1,AI$9&gt;$B$9),"",IF(AND($N163=1,AI$9&lt;=$B$9),LOOKUP(AI$9,$A$12:$A$111,$B$12:$B$111),IF(AND($I163=-1,AJ$9=$Q162),"",IF($I163=-1,AJ162,IF(AND($I163=1,AH$9=$Q162),$K163,IF($I163=1,AI162,""))))))))</f>
        <v/>
      </c>
      <c r="AJ163" t="str">
        <f ca="1">IF($E162="","",IF($G163="",AJ162,IF(AND($N163=1,AJ$9&gt;$B$9),"",IF(AND($N163=1,AJ$9&lt;=$B$9),LOOKUP(AJ$9,$A$12:$A$111,$B$12:$B$111),IF(AND($I163=-1,AK$9=$Q162),"",IF($I163=-1,AK162,IF(AND($I163=1,AI$9=$Q162),$K163,IF($I163=1,AJ162,""))))))))</f>
        <v/>
      </c>
      <c r="AK163" t="str">
        <f ca="1">IF($E162="","",IF($G163="",AK162,IF(AND($N163=1,AK$9&gt;$B$9),"",IF(AND($N163=1,AK$9&lt;=$B$9),LOOKUP(AK$9,$A$12:$A$111,$B$12:$B$111),IF(AND($I163=-1,AL$9=$Q162),"",IF($I163=-1,AL162,IF(AND($I163=1,AJ$9=$Q162),$K163,IF($I163=1,AK162,""))))))))</f>
        <v/>
      </c>
      <c r="AL163" t="str">
        <f ca="1">IF($E162="","",IF($G163="",AL162,IF(AND($N163=1,AL$9&gt;$B$9),"",IF(AND($N163=1,AL$9&lt;=$B$9),LOOKUP(AL$9,$A$12:$A$111,$B$12:$B$111),IF(AND($I163=-1,AM$9=$Q162),"",IF($I163=-1,AM162,IF(AND($I163=1,AK$9=$Q162),$K163,IF($I163=1,AL162,""))))))))</f>
        <v/>
      </c>
      <c r="AM163" t="str">
        <f ca="1">IF($E162="","",IF($G163="",AM162,IF(AND($N163=1,AM$9&gt;$B$9),"",IF(AND($N163=1,AM$9&lt;=$B$9),LOOKUP(AM$9,$A$12:$A$111,$B$12:$B$111),IF(AND($I163=-1,AN$9=$Q162),"",IF($I163=-1,AN162,IF(AND($I163=1,AL$9=$Q162),$K163,IF($I163=1,AM162,""))))))))</f>
        <v/>
      </c>
      <c r="AN163" t="str">
        <f ca="1">IF($E162="","",IF($G163="",AN162,IF(AND($N163=1,AN$9&gt;$B$9),"",IF(AND($N163=1,AN$9&lt;=$B$9),LOOKUP(AN$9,$A$12:$A$111,$B$12:$B$111),IF(AND($I163=-1,AO$9=$Q162),"",IF($I163=-1,AO162,IF(AND($I163=1,AM$9=$Q162),$K163,IF($I163=1,AN162,""))))))))</f>
        <v/>
      </c>
      <c r="AO163" t="str">
        <f ca="1">IF($E162="","",IF($G163="",AO162,IF(AND($N163=1,AO$9&gt;$B$9),"",IF(AND($N163=1,AO$9&lt;=$B$9),LOOKUP(AO$9,$A$12:$A$111,$B$12:$B$111),IF(AND($I163=-1,AP$9=$Q162),"",IF($I163=-1,AP162,IF(AND($I163=1,AN$9=$Q162),$K163,IF($I163=1,AO162,""))))))))</f>
        <v/>
      </c>
      <c r="AP163" t="str">
        <f ca="1">IF($E162="","",IF($G163="",AP162,IF(AND($N163=1,AP$9&gt;$B$9),"",IF(AND($N163=1,AP$9&lt;=$B$9),LOOKUP(AP$9,$A$12:$A$111,$B$12:$B$111),IF(AND($I163=-1,AQ$9=$Q162),"",IF($I163=-1,AQ162,IF(AND($I163=1,AO$9=$Q162),$K163,IF($I163=1,AP162,""))))))))</f>
        <v/>
      </c>
      <c r="AQ163" t="str">
        <f ca="1">IF($E162="","",IF($G163="",AQ162,IF(AND($N163=1,AQ$9&gt;$B$9),"",IF(AND($N163=1,AQ$9&lt;=$B$9),LOOKUP(AQ$9,$A$12:$A$111,$B$12:$B$111),IF(AND($I163=-1,AR$9=$Q162),"",IF($I163=-1,AR162,IF(AND($I163=1,AP$9=$Q162),$K163,IF($I163=1,AQ162,""))))))))</f>
        <v/>
      </c>
      <c r="AR163" t="str">
        <f ca="1">IF($E162="","",IF($G163="",AR162,IF(AND($N163=1,AR$9&gt;$B$9),"",IF(AND($N163=1,AR$9&lt;=$B$9),LOOKUP(AR$9,$A$12:$A$111,$B$12:$B$111),IF(AND($I163=-1,AS$9=$Q162),"",IF($I163=-1,AS162,IF(AND($I163=1,AQ$9=$Q162),$K163,IF($I163=1,AR162,""))))))))</f>
        <v/>
      </c>
      <c r="AS163" t="str">
        <f ca="1">IF($E162="","",IF($G163="",AS162,IF(AND($N163=1,AS$9&gt;$B$9),"",IF(AND($N163=1,AS$9&lt;=$B$9),LOOKUP(AS$9,$A$12:$A$111,$B$12:$B$111),IF(AND($I163=-1,AT$9=$Q162),"",IF($I163=-1,AT162,IF(AND($I163=1,AR$9=$Q162),$K163,IF($I163=1,AS162,""))))))))</f>
        <v/>
      </c>
      <c r="AT163" t="str">
        <f ca="1">IF($E162="","",IF($G163="",AT162,IF(AND($N163=1,AT$9&gt;$B$9),"",IF(AND($N163=1,AT$9&lt;=$B$9),LOOKUP(AT$9,$A$12:$A$111,$B$12:$B$111),IF(AND($I163=-1,AU$9=$Q162),"",IF($I163=-1,AU162,IF(AND($I163=1,AS$9=$Q162),$K163,IF($I163=1,AT162,""))))))))</f>
        <v/>
      </c>
      <c r="AU163" t="str">
        <f ca="1">IF($E162="","",IF($G163="",AU162,IF(AND($N163=1,AU$9&gt;$B$9),"",IF(AND($N163=1,AU$9&lt;=$B$9),LOOKUP(AU$9,$A$12:$A$111,$B$12:$B$111),IF(AND($I163=-1,AV$9=$Q162),"",IF($I163=-1,AV162,IF(AND($I163=1,AT$9=$Q162),$K163,IF($I163=1,AU162,""))))))))</f>
        <v/>
      </c>
      <c r="AV163" t="str">
        <f ca="1">IF($E162="","",IF($G163="",AV162,IF(AND($N163=1,AV$9&gt;$B$9),"",IF(AND($N163=1,AV$9&lt;=$B$9),LOOKUP(AV$9,$A$12:$A$111,$B$12:$B$111),IF(AND($I163=-1,AW$9=$Q162),"",IF($I163=-1,AW162,IF(AND($I163=1,AU$9=$Q162),$K163,IF($I163=1,AV162,""))))))))</f>
        <v/>
      </c>
      <c r="AW163" t="str">
        <f ca="1">IF($E162="","",IF($G163="",AW162,IF(AND($N163=1,AW$9&gt;$B$9),"",IF(AND($N163=1,AW$9&lt;=$B$9),LOOKUP(AW$9,$A$12:$A$111,$B$12:$B$111),IF(AND($I163=-1,AX$9=$Q162),"",IF($I163=-1,AX162,IF(AND($I163=1,AV$9=$Q162),$K163,IF($I163=1,AW162,""))))))))</f>
        <v/>
      </c>
      <c r="AX163" t="str">
        <f ca="1">IF($E162="","",IF($G163="",AX162,IF(AND($N163=1,AX$9&gt;$B$9),"",IF(AND($N163=1,AX$9&lt;=$B$9),LOOKUP(AX$9,$A$12:$A$111,$B$12:$B$111),IF(AND($I163=-1,AY$9=$Q162),"",IF($I163=-1,AY162,IF(AND($I163=1,AW$9=$Q162),$K163,IF($I163=1,AX162,""))))))))</f>
        <v/>
      </c>
      <c r="AY163" t="str">
        <f ca="1">IF($E162="","",IF($G163="",AY162,IF(AND($N163=1,AY$9&gt;$B$9),"",IF(AND($N163=1,AY$9&lt;=$B$9),LOOKUP(AY$9,$A$12:$A$111,$B$12:$B$111),IF(AND($I163=-1,AZ$9=$Q162),"",IF($I163=-1,AZ162,IF(AND($I163=1,AX$9=$Q162),$K163,IF($I163=1,AY162,""))))))))</f>
        <v/>
      </c>
      <c r="AZ163" t="str">
        <f ca="1">IF($E162="","",IF($G163="",AZ162,IF(AND($N163=1,AZ$9&gt;$B$9),"",IF(AND($N163=1,AZ$9&lt;=$B$9),LOOKUP(AZ$9,$A$12:$A$111,$B$12:$B$111),IF(AND($I163=-1,BA$9=$Q162),"",IF($I163=-1,BA162,IF(AND($I163=1,AY$9=$Q162),$K163,IF($I163=1,AZ162,""))))))))</f>
        <v/>
      </c>
      <c r="BA163" t="str">
        <f ca="1">IF($E162="","",IF($G163="",BA162,IF(AND($N163=1,BA$9&gt;$B$9),"",IF(AND($N163=1,BA$9&lt;=$B$9),LOOKUP(BA$9,$A$12:$A$111,$B$12:$B$111),IF(AND($I163=-1,BB$9=$Q162),"",IF($I163=-1,BB162,IF(AND($I163=1,AZ$9=$Q162),$K163,IF($I163=1,BA162,""))))))))</f>
        <v/>
      </c>
      <c r="BB163" t="str">
        <f ca="1">IF($E162="","",IF($G163="",BB162,IF(AND($N163=1,BB$9&gt;$B$9),"",IF(AND($N163=1,BB$9&lt;=$B$9),LOOKUP(BB$9,$A$12:$A$111,$B$12:$B$111),IF(AND($I163=-1,BC$9=$Q162),"",IF($I163=-1,BC162,IF(AND($I163=1,BA$9=$Q162),$K163,IF($I163=1,BB162,""))))))))</f>
        <v/>
      </c>
      <c r="BC163" t="str">
        <f ca="1">IF($E162="","",IF($G163="",BC162,IF(AND($N163=1,BC$9&gt;$B$9),"",IF(AND($N163=1,BC$9&lt;=$B$9),LOOKUP(BC$9,$A$12:$A$111,$B$12:$B$111),IF(AND($I163=-1,BD$9=$Q162),"",IF($I163=-1,BD162,IF(AND($I163=1,BB$9=$Q162),$K163,IF($I163=1,BC162,""))))))))</f>
        <v/>
      </c>
      <c r="BD163" t="str">
        <f ca="1">IF($E162="","",IF($G163="",BD162,IF(AND($N163=1,BD$9&gt;$B$9),"",IF(AND($N163=1,BD$9&lt;=$B$9),LOOKUP(BD$9,$A$12:$A$111,$B$12:$B$111),IF(AND($I163=-1,BE$9=$Q162),"",IF($I163=-1,BE162,IF(AND($I163=1,BC$9=$Q162),$K163,IF($I163=1,BD162,""))))))))</f>
        <v/>
      </c>
      <c r="BE163" t="str">
        <f ca="1">IF($E162="","",IF($G163="",BE162,IF(AND($N163=1,BE$9&gt;$B$9),"",IF(AND($N163=1,BE$9&lt;=$B$9),LOOKUP(BE$9,$A$12:$A$111,$B$12:$B$111),IF(AND($I163=-1,BF$9=$Q162),"",IF($I163=-1,BF162,IF(AND($I163=1,BD$9=$Q162),$K163,IF($I163=1,BE162,""))))))))</f>
        <v/>
      </c>
      <c r="BF163" t="str">
        <f ca="1">IF($E162="","",IF($G163="",BF162,IF(AND($N163=1,BF$9&gt;$B$9),"",IF(AND($N163=1,BF$9&lt;=$B$9),LOOKUP(BF$9,$A$12:$A$111,$B$12:$B$111),IF(AND($I163=-1,BG$9=$Q162),"",IF($I163=-1,BG162,IF(AND($I163=1,BE$9=$Q162),$K163,IF($I163=1,BF162,""))))))))</f>
        <v/>
      </c>
      <c r="BG163" t="str">
        <f ca="1">IF($E162="","",IF($G163="",BG162,IF(AND($N163=1,BG$9&gt;$B$9),"",IF(AND($N163=1,BG$9&lt;=$B$9),LOOKUP(BG$9,$A$12:$A$111,$B$12:$B$111),IF(AND($I163=-1,BH$9=$Q162),"",IF($I163=-1,BH162,IF(AND($I163=1,BF$9=$Q162),$K163,IF($I163=1,BG162,""))))))))</f>
        <v/>
      </c>
      <c r="BH163" t="str">
        <f ca="1">IF($E162="","",IF($G163="",BH162,IF(AND($N163=1,BH$9&gt;$B$9),"",IF(AND($N163=1,BH$9&lt;=$B$9),LOOKUP(BH$9,$A$12:$A$111,$B$12:$B$111),IF(AND($I163=-1,BI$9=$Q162),"",IF($I163=-1,BI162,IF(AND($I163=1,BG$9=$Q162),$K163,IF($I163=1,BH162,""))))))))</f>
        <v/>
      </c>
      <c r="BI163" t="str">
        <f ca="1">IF($E162="","",IF($G163="",BI162,IF(AND($N163=1,BI$9&gt;$B$9),"",IF(AND($N163=1,BI$9&lt;=$B$9),LOOKUP(BI$9,$A$12:$A$111,$B$12:$B$111),IF(AND($I163=-1,BJ$9=$Q162),"",IF($I163=-1,BJ162,IF(AND($I163=1,BH$9=$Q162),$K163,IF($I163=1,BI162,""))))))))</f>
        <v/>
      </c>
      <c r="BJ163">
        <f ca="1">IF($E162="","",IF($G163="",BJ162,IF(AND($N163=1,BJ$9&gt;$B$9),"",IF(AND($N163=1,BJ$9&lt;=$B$9),LOOKUP(BJ$9,$A$12:$A$111,$B$12:$B$111),IF(AND($I163=-1,BK$9=$Q162),"",IF($I163=-1,BK162,IF(AND($I163=1,BI$9=$Q162),$K163,IF($I163=1,BJ162,""))))))))</f>
        <v>0</v>
      </c>
      <c r="BK163">
        <f ca="1">IF($E162="","",IF($G163="",BK162,IF(AND($N163=1,BK$9&gt;$B$9),"",IF(AND($N163=1,BK$9&lt;=$B$9),LOOKUP(BK$9,$A$12:$A$111,$B$12:$B$111),IF(AND($I163=-1,BL$9=$Q162),"",IF($I163=-1,BL162,IF(AND($I163=1,BJ$9=$Q162),$K163,IF($I163=1,BK162,""))))))))</f>
        <v>0</v>
      </c>
      <c r="BL163">
        <f ca="1">IF($E162="","",IF($G163="",BL162,IF(AND($N163=1,BL$9&gt;$B$9),"",IF(AND($N163=1,BL$9&lt;=$B$9),LOOKUP(BL$9,$A$12:$A$111,$B$12:$B$111),IF(AND($I163=-1,BM$9=$Q162),"",IF($I163=-1,BM162,IF(AND($I163=1,BK$9=$Q162),$K163,IF($I163=1,BL162,""))))))))</f>
        <v>0</v>
      </c>
      <c r="BM163">
        <f ca="1">IF($E162="","",IF($G163="",BM162,IF(AND($N163=1,BM$9&gt;$B$9),"",IF(AND($N163=1,BM$9&lt;=$B$9),LOOKUP(BM$9,$A$12:$A$111,$B$12:$B$111),IF(AND($I163=-1,BN$9=$Q162),"",IF($I163=-1,BN162,IF(AND($I163=1,BL$9=$Q162),$K163,IF($I163=1,BM162,""))))))))</f>
        <v>0</v>
      </c>
      <c r="BN163">
        <f ca="1">IF($E162="","",IF($G163="",BN162,IF(AND($N163=1,BN$9&gt;$B$9),"",IF(AND($N163=1,BN$9&lt;=$B$9),LOOKUP(BN$9,$A$12:$A$111,$B$12:$B$111),IF(AND($I163=-1,BO$9=$Q162),"",IF($I163=-1,BO162,IF(AND($I163=1,BM$9=$Q162),$K163,IF($I163=1,BN162,""))))))))</f>
        <v>0</v>
      </c>
      <c r="BO163">
        <f ca="1">IF($E162="","",IF($G163="",BO162,IF(AND($N163=1,BO$9&gt;$B$9),"",IF(AND($N163=1,BO$9&lt;=$B$9),LOOKUP(BO$9,$A$12:$A$111,$B$12:$B$111),IF(AND($I163=-1,BP$9=$Q162),"",IF($I163=-1,BP162,IF(AND($I163=1,BN$9=$Q162),$K163,IF($I163=1,BO162,""))))))))</f>
        <v>0</v>
      </c>
    </row>
    <row r="164" spans="4:67" x14ac:dyDescent="0.25">
      <c r="D164" s="4">
        <v>154</v>
      </c>
      <c r="E164" s="1">
        <f t="shared" ca="1" si="12"/>
        <v>7</v>
      </c>
      <c r="G164" t="str">
        <f ca="1">IF(E163="","",IF($B$3=Refs!$B$17,RevLab!F164,IF(AND(B$3="Last",H163="Zero"),G163,IF(B$3="Last",H163,IF(B$3="2nd last","",IF(AND(B$3="Opposite",H163="Zero"),G163,IF(AND(B$3="Opposite",H163="Red"),"Black",IF(AND(B$3="Opposite",H163="Black"),"Red",IF(AND(B$3="Opposite",H163="Odd"),"Even",IF(AND(B$3="Opposite",H163="Even"),"Odd",IF(AND(B$3="Opposite",H163="High"),"Low",IF(AND(B$3="Opposite",H163="Low"),"High",IF(COUNTIF(Refs!$E$5:$I$6,B$3)=1,RevLab!B$3,"")))))))))))))</f>
        <v>Low</v>
      </c>
      <c r="H164" t="str">
        <f ca="1">IF(E164="","",IF(B$2="Red/Black",LOOKUP(E164,Refs!D:D,Refs!F:F),IF(B$2="High/Low",LOOKUP(E164,Refs!D:D,Refs!H:H),IF(B$2="Odd/Even",LOOKUP(E164,Refs!D:D,Refs!J:J),""))))</f>
        <v>Low</v>
      </c>
      <c r="I164">
        <f t="shared" ca="1" si="13"/>
        <v>1</v>
      </c>
      <c r="J164">
        <f ca="1">IF(E163="","",IF(G164="","",IF(AND(Q163&gt;1,O163+P163&gt;=$B$4),$B$4,IF(Q163=1,O163,O163+P163))))</f>
        <v>20</v>
      </c>
      <c r="K164">
        <f t="shared" ca="1" si="14"/>
        <v>20</v>
      </c>
      <c r="L164">
        <f t="shared" ca="1" si="15"/>
        <v>-141</v>
      </c>
      <c r="M164">
        <f t="shared" ca="1" si="16"/>
        <v>14</v>
      </c>
      <c r="N164">
        <f ca="1">IF(E163="","",IF(OR(AND($A$6="Yes",$M164&gt;$M163),AND($A$8="Yes",$O163+$P163&gt;=$B$4),AND($Q163&lt;=2,$I164=-1)),1,0))</f>
        <v>1</v>
      </c>
      <c r="O164">
        <f ca="1">IF(E164="","",R164)</f>
        <v>1</v>
      </c>
      <c r="P164">
        <f ca="1">IF(E164="","",MAX(R164:DM164))</f>
        <v>4</v>
      </c>
      <c r="Q164" s="2">
        <f ca="1">IF(E164="","",COUNTIF(R164:DM164,"&gt;0"))</f>
        <v>4</v>
      </c>
      <c r="R164" s="4">
        <f ca="1">IF(E163="","",IF($G164="",R163,IF($N164=1,LOOKUP(R$9,$A$12:$A$111,$B$12:$B$111),IF(AND($I164=-1,S$9=$Q163),"",IF($I164=-1,S163,IF($I164=1,R163))))))</f>
        <v>1</v>
      </c>
      <c r="S164">
        <f ca="1">IF($E163="","",IF($G164="",S163,IF(AND($N164=1,S$9&gt;$B$9),"",IF(AND($N164=1,S$9&lt;=$B$9),LOOKUP(S$9,$A$12:$A$111,$B$12:$B$111),IF(AND($I164=-1,T$9=$Q163),"",IF($I164=-1,T163,IF(AND($I164=1,R$9=$Q163),$K164,IF($I164=1,S163,""))))))))</f>
        <v>2</v>
      </c>
      <c r="T164">
        <f ca="1">IF($E163="","",IF($G164="",T163,IF(AND($N164=1,T$9&gt;$B$9),"",IF(AND($N164=1,T$9&lt;=$B$9),LOOKUP(T$9,$A$12:$A$111,$B$12:$B$111),IF(AND($I164=-1,U$9=$Q163),"",IF($I164=-1,U163,IF(AND($I164=1,S$9=$Q163),$K164,IF($I164=1,T163,""))))))))</f>
        <v>3</v>
      </c>
      <c r="U164">
        <f ca="1">IF($E163="","",IF($G164="",U163,IF(AND($N164=1,U$9&gt;$B$9),"",IF(AND($N164=1,U$9&lt;=$B$9),LOOKUP(U$9,$A$12:$A$111,$B$12:$B$111),IF(AND($I164=-1,V$9=$Q163),"",IF($I164=-1,V163,IF(AND($I164=1,T$9=$Q163),$K164,IF($I164=1,U163,""))))))))</f>
        <v>4</v>
      </c>
      <c r="V164" t="str">
        <f ca="1">IF($E163="","",IF($G164="",V163,IF(AND($N164=1,V$9&gt;$B$9),"",IF(AND($N164=1,V$9&lt;=$B$9),LOOKUP(V$9,$A$12:$A$111,$B$12:$B$111),IF(AND($I164=-1,W$9=$Q163),"",IF($I164=-1,W163,IF(AND($I164=1,U$9=$Q163),$K164,IF($I164=1,V163,""))))))))</f>
        <v/>
      </c>
      <c r="W164" t="str">
        <f ca="1">IF($E163="","",IF($G164="",W163,IF(AND($N164=1,W$9&gt;$B$9),"",IF(AND($N164=1,W$9&lt;=$B$9),LOOKUP(W$9,$A$12:$A$111,$B$12:$B$111),IF(AND($I164=-1,X$9=$Q163),"",IF($I164=-1,X163,IF(AND($I164=1,V$9=$Q163),$K164,IF($I164=1,W163,""))))))))</f>
        <v/>
      </c>
      <c r="X164" t="str">
        <f ca="1">IF($E163="","",IF($G164="",X163,IF(AND($N164=1,X$9&gt;$B$9),"",IF(AND($N164=1,X$9&lt;=$B$9),LOOKUP(X$9,$A$12:$A$111,$B$12:$B$111),IF(AND($I164=-1,Y$9=$Q163),"",IF($I164=-1,Y163,IF(AND($I164=1,W$9=$Q163),$K164,IF($I164=1,X163,""))))))))</f>
        <v/>
      </c>
      <c r="Y164" t="str">
        <f ca="1">IF($E163="","",IF($G164="",Y163,IF(AND($N164=1,Y$9&gt;$B$9),"",IF(AND($N164=1,Y$9&lt;=$B$9),LOOKUP(Y$9,$A$12:$A$111,$B$12:$B$111),IF(AND($I164=-1,Z$9=$Q163),"",IF($I164=-1,Z163,IF(AND($I164=1,X$9=$Q163),$K164,IF($I164=1,Y163,""))))))))</f>
        <v/>
      </c>
      <c r="Z164" t="str">
        <f ca="1">IF($E163="","",IF($G164="",Z163,IF(AND($N164=1,Z$9&gt;$B$9),"",IF(AND($N164=1,Z$9&lt;=$B$9),LOOKUP(Z$9,$A$12:$A$111,$B$12:$B$111),IF(AND($I164=-1,AA$9=$Q163),"",IF($I164=-1,AA163,IF(AND($I164=1,Y$9=$Q163),$K164,IF($I164=1,Z163,""))))))))</f>
        <v/>
      </c>
      <c r="AA164" t="str">
        <f ca="1">IF($E163="","",IF($G164="",AA163,IF(AND($N164=1,AA$9&gt;$B$9),"",IF(AND($N164=1,AA$9&lt;=$B$9),LOOKUP(AA$9,$A$12:$A$111,$B$12:$B$111),IF(AND($I164=-1,AB$9=$Q163),"",IF($I164=-1,AB163,IF(AND($I164=1,Z$9=$Q163),$K164,IF($I164=1,AA163,""))))))))</f>
        <v/>
      </c>
      <c r="AB164" t="str">
        <f ca="1">IF($E163="","",IF($G164="",AB163,IF(AND($N164=1,AB$9&gt;$B$9),"",IF(AND($N164=1,AB$9&lt;=$B$9),LOOKUP(AB$9,$A$12:$A$111,$B$12:$B$111),IF(AND($I164=-1,AC$9=$Q163),"",IF($I164=-1,AC163,IF(AND($I164=1,AA$9=$Q163),$K164,IF($I164=1,AB163,""))))))))</f>
        <v/>
      </c>
      <c r="AC164" t="str">
        <f ca="1">IF($E163="","",IF($G164="",AC163,IF(AND($N164=1,AC$9&gt;$B$9),"",IF(AND($N164=1,AC$9&lt;=$B$9),LOOKUP(AC$9,$A$12:$A$111,$B$12:$B$111),IF(AND($I164=-1,AD$9=$Q163),"",IF($I164=-1,AD163,IF(AND($I164=1,AB$9=$Q163),$K164,IF($I164=1,AC163,""))))))))</f>
        <v/>
      </c>
      <c r="AD164" t="str">
        <f ca="1">IF($E163="","",IF($G164="",AD163,IF(AND($N164=1,AD$9&gt;$B$9),"",IF(AND($N164=1,AD$9&lt;=$B$9),LOOKUP(AD$9,$A$12:$A$111,$B$12:$B$111),IF(AND($I164=-1,AE$9=$Q163),"",IF($I164=-1,AE163,IF(AND($I164=1,AC$9=$Q163),$K164,IF($I164=1,AD163,""))))))))</f>
        <v/>
      </c>
      <c r="AE164" t="str">
        <f ca="1">IF($E163="","",IF($G164="",AE163,IF(AND($N164=1,AE$9&gt;$B$9),"",IF(AND($N164=1,AE$9&lt;=$B$9),LOOKUP(AE$9,$A$12:$A$111,$B$12:$B$111),IF(AND($I164=-1,AF$9=$Q163),"",IF($I164=-1,AF163,IF(AND($I164=1,AD$9=$Q163),$K164,IF($I164=1,AE163,""))))))))</f>
        <v/>
      </c>
      <c r="AF164" t="str">
        <f ca="1">IF($E163="","",IF($G164="",AF163,IF(AND($N164=1,AF$9&gt;$B$9),"",IF(AND($N164=1,AF$9&lt;=$B$9),LOOKUP(AF$9,$A$12:$A$111,$B$12:$B$111),IF(AND($I164=-1,AG$9=$Q163),"",IF($I164=-1,AG163,IF(AND($I164=1,AE$9=$Q163),$K164,IF($I164=1,AF163,""))))))))</f>
        <v/>
      </c>
      <c r="AG164" t="str">
        <f ca="1">IF($E163="","",IF($G164="",AG163,IF(AND($N164=1,AG$9&gt;$B$9),"",IF(AND($N164=1,AG$9&lt;=$B$9),LOOKUP(AG$9,$A$12:$A$111,$B$12:$B$111),IF(AND($I164=-1,AH$9=$Q163),"",IF($I164=-1,AH163,IF(AND($I164=1,AF$9=$Q163),$K164,IF($I164=1,AG163,""))))))))</f>
        <v/>
      </c>
      <c r="AH164" t="str">
        <f ca="1">IF($E163="","",IF($G164="",AH163,IF(AND($N164=1,AH$9&gt;$B$9),"",IF(AND($N164=1,AH$9&lt;=$B$9),LOOKUP(AH$9,$A$12:$A$111,$B$12:$B$111),IF(AND($I164=-1,AI$9=$Q163),"",IF($I164=-1,AI163,IF(AND($I164=1,AG$9=$Q163),$K164,IF($I164=1,AH163,""))))))))</f>
        <v/>
      </c>
      <c r="AI164" t="str">
        <f ca="1">IF($E163="","",IF($G164="",AI163,IF(AND($N164=1,AI$9&gt;$B$9),"",IF(AND($N164=1,AI$9&lt;=$B$9),LOOKUP(AI$9,$A$12:$A$111,$B$12:$B$111),IF(AND($I164=-1,AJ$9=$Q163),"",IF($I164=-1,AJ163,IF(AND($I164=1,AH$9=$Q163),$K164,IF($I164=1,AI163,""))))))))</f>
        <v/>
      </c>
      <c r="AJ164" t="str">
        <f ca="1">IF($E163="","",IF($G164="",AJ163,IF(AND($N164=1,AJ$9&gt;$B$9),"",IF(AND($N164=1,AJ$9&lt;=$B$9),LOOKUP(AJ$9,$A$12:$A$111,$B$12:$B$111),IF(AND($I164=-1,AK$9=$Q163),"",IF($I164=-1,AK163,IF(AND($I164=1,AI$9=$Q163),$K164,IF($I164=1,AJ163,""))))))))</f>
        <v/>
      </c>
      <c r="AK164" t="str">
        <f ca="1">IF($E163="","",IF($G164="",AK163,IF(AND($N164=1,AK$9&gt;$B$9),"",IF(AND($N164=1,AK$9&lt;=$B$9),LOOKUP(AK$9,$A$12:$A$111,$B$12:$B$111),IF(AND($I164=-1,AL$9=$Q163),"",IF($I164=-1,AL163,IF(AND($I164=1,AJ$9=$Q163),$K164,IF($I164=1,AK163,""))))))))</f>
        <v/>
      </c>
      <c r="AL164" t="str">
        <f ca="1">IF($E163="","",IF($G164="",AL163,IF(AND($N164=1,AL$9&gt;$B$9),"",IF(AND($N164=1,AL$9&lt;=$B$9),LOOKUP(AL$9,$A$12:$A$111,$B$12:$B$111),IF(AND($I164=-1,AM$9=$Q163),"",IF($I164=-1,AM163,IF(AND($I164=1,AK$9=$Q163),$K164,IF($I164=1,AL163,""))))))))</f>
        <v/>
      </c>
      <c r="AM164" t="str">
        <f ca="1">IF($E163="","",IF($G164="",AM163,IF(AND($N164=1,AM$9&gt;$B$9),"",IF(AND($N164=1,AM$9&lt;=$B$9),LOOKUP(AM$9,$A$12:$A$111,$B$12:$B$111),IF(AND($I164=-1,AN$9=$Q163),"",IF($I164=-1,AN163,IF(AND($I164=1,AL$9=$Q163),$K164,IF($I164=1,AM163,""))))))))</f>
        <v/>
      </c>
      <c r="AN164" t="str">
        <f ca="1">IF($E163="","",IF($G164="",AN163,IF(AND($N164=1,AN$9&gt;$B$9),"",IF(AND($N164=1,AN$9&lt;=$B$9),LOOKUP(AN$9,$A$12:$A$111,$B$12:$B$111),IF(AND($I164=-1,AO$9=$Q163),"",IF($I164=-1,AO163,IF(AND($I164=1,AM$9=$Q163),$K164,IF($I164=1,AN163,""))))))))</f>
        <v/>
      </c>
      <c r="AO164" t="str">
        <f ca="1">IF($E163="","",IF($G164="",AO163,IF(AND($N164=1,AO$9&gt;$B$9),"",IF(AND($N164=1,AO$9&lt;=$B$9),LOOKUP(AO$9,$A$12:$A$111,$B$12:$B$111),IF(AND($I164=-1,AP$9=$Q163),"",IF($I164=-1,AP163,IF(AND($I164=1,AN$9=$Q163),$K164,IF($I164=1,AO163,""))))))))</f>
        <v/>
      </c>
      <c r="AP164" t="str">
        <f ca="1">IF($E163="","",IF($G164="",AP163,IF(AND($N164=1,AP$9&gt;$B$9),"",IF(AND($N164=1,AP$9&lt;=$B$9),LOOKUP(AP$9,$A$12:$A$111,$B$12:$B$111),IF(AND($I164=-1,AQ$9=$Q163),"",IF($I164=-1,AQ163,IF(AND($I164=1,AO$9=$Q163),$K164,IF($I164=1,AP163,""))))))))</f>
        <v/>
      </c>
      <c r="AQ164" t="str">
        <f ca="1">IF($E163="","",IF($G164="",AQ163,IF(AND($N164=1,AQ$9&gt;$B$9),"",IF(AND($N164=1,AQ$9&lt;=$B$9),LOOKUP(AQ$9,$A$12:$A$111,$B$12:$B$111),IF(AND($I164=-1,AR$9=$Q163),"",IF($I164=-1,AR163,IF(AND($I164=1,AP$9=$Q163),$K164,IF($I164=1,AQ163,""))))))))</f>
        <v/>
      </c>
      <c r="AR164" t="str">
        <f ca="1">IF($E163="","",IF($G164="",AR163,IF(AND($N164=1,AR$9&gt;$B$9),"",IF(AND($N164=1,AR$9&lt;=$B$9),LOOKUP(AR$9,$A$12:$A$111,$B$12:$B$111),IF(AND($I164=-1,AS$9=$Q163),"",IF($I164=-1,AS163,IF(AND($I164=1,AQ$9=$Q163),$K164,IF($I164=1,AR163,""))))))))</f>
        <v/>
      </c>
      <c r="AS164" t="str">
        <f ca="1">IF($E163="","",IF($G164="",AS163,IF(AND($N164=1,AS$9&gt;$B$9),"",IF(AND($N164=1,AS$9&lt;=$B$9),LOOKUP(AS$9,$A$12:$A$111,$B$12:$B$111),IF(AND($I164=-1,AT$9=$Q163),"",IF($I164=-1,AT163,IF(AND($I164=1,AR$9=$Q163),$K164,IF($I164=1,AS163,""))))))))</f>
        <v/>
      </c>
      <c r="AT164" t="str">
        <f ca="1">IF($E163="","",IF($G164="",AT163,IF(AND($N164=1,AT$9&gt;$B$9),"",IF(AND($N164=1,AT$9&lt;=$B$9),LOOKUP(AT$9,$A$12:$A$111,$B$12:$B$111),IF(AND($I164=-1,AU$9=$Q163),"",IF($I164=-1,AU163,IF(AND($I164=1,AS$9=$Q163),$K164,IF($I164=1,AT163,""))))))))</f>
        <v/>
      </c>
      <c r="AU164" t="str">
        <f ca="1">IF($E163="","",IF($G164="",AU163,IF(AND($N164=1,AU$9&gt;$B$9),"",IF(AND($N164=1,AU$9&lt;=$B$9),LOOKUP(AU$9,$A$12:$A$111,$B$12:$B$111),IF(AND($I164=-1,AV$9=$Q163),"",IF($I164=-1,AV163,IF(AND($I164=1,AT$9=$Q163),$K164,IF($I164=1,AU163,""))))))))</f>
        <v/>
      </c>
      <c r="AV164" t="str">
        <f ca="1">IF($E163="","",IF($G164="",AV163,IF(AND($N164=1,AV$9&gt;$B$9),"",IF(AND($N164=1,AV$9&lt;=$B$9),LOOKUP(AV$9,$A$12:$A$111,$B$12:$B$111),IF(AND($I164=-1,AW$9=$Q163),"",IF($I164=-1,AW163,IF(AND($I164=1,AU$9=$Q163),$K164,IF($I164=1,AV163,""))))))))</f>
        <v/>
      </c>
      <c r="AW164" t="str">
        <f ca="1">IF($E163="","",IF($G164="",AW163,IF(AND($N164=1,AW$9&gt;$B$9),"",IF(AND($N164=1,AW$9&lt;=$B$9),LOOKUP(AW$9,$A$12:$A$111,$B$12:$B$111),IF(AND($I164=-1,AX$9=$Q163),"",IF($I164=-1,AX163,IF(AND($I164=1,AV$9=$Q163),$K164,IF($I164=1,AW163,""))))))))</f>
        <v/>
      </c>
      <c r="AX164" t="str">
        <f ca="1">IF($E163="","",IF($G164="",AX163,IF(AND($N164=1,AX$9&gt;$B$9),"",IF(AND($N164=1,AX$9&lt;=$B$9),LOOKUP(AX$9,$A$12:$A$111,$B$12:$B$111),IF(AND($I164=-1,AY$9=$Q163),"",IF($I164=-1,AY163,IF(AND($I164=1,AW$9=$Q163),$K164,IF($I164=1,AX163,""))))))))</f>
        <v/>
      </c>
      <c r="AY164" t="str">
        <f ca="1">IF($E163="","",IF($G164="",AY163,IF(AND($N164=1,AY$9&gt;$B$9),"",IF(AND($N164=1,AY$9&lt;=$B$9),LOOKUP(AY$9,$A$12:$A$111,$B$12:$B$111),IF(AND($I164=-1,AZ$9=$Q163),"",IF($I164=-1,AZ163,IF(AND($I164=1,AX$9=$Q163),$K164,IF($I164=1,AY163,""))))))))</f>
        <v/>
      </c>
      <c r="AZ164" t="str">
        <f ca="1">IF($E163="","",IF($G164="",AZ163,IF(AND($N164=1,AZ$9&gt;$B$9),"",IF(AND($N164=1,AZ$9&lt;=$B$9),LOOKUP(AZ$9,$A$12:$A$111,$B$12:$B$111),IF(AND($I164=-1,BA$9=$Q163),"",IF($I164=-1,BA163,IF(AND($I164=1,AY$9=$Q163),$K164,IF($I164=1,AZ163,""))))))))</f>
        <v/>
      </c>
      <c r="BA164" t="str">
        <f ca="1">IF($E163="","",IF($G164="",BA163,IF(AND($N164=1,BA$9&gt;$B$9),"",IF(AND($N164=1,BA$9&lt;=$B$9),LOOKUP(BA$9,$A$12:$A$111,$B$12:$B$111),IF(AND($I164=-1,BB$9=$Q163),"",IF($I164=-1,BB163,IF(AND($I164=1,AZ$9=$Q163),$K164,IF($I164=1,BA163,""))))))))</f>
        <v/>
      </c>
      <c r="BB164" t="str">
        <f ca="1">IF($E163="","",IF($G164="",BB163,IF(AND($N164=1,BB$9&gt;$B$9),"",IF(AND($N164=1,BB$9&lt;=$B$9),LOOKUP(BB$9,$A$12:$A$111,$B$12:$B$111),IF(AND($I164=-1,BC$9=$Q163),"",IF($I164=-1,BC163,IF(AND($I164=1,BA$9=$Q163),$K164,IF($I164=1,BB163,""))))))))</f>
        <v/>
      </c>
      <c r="BC164" t="str">
        <f ca="1">IF($E163="","",IF($G164="",BC163,IF(AND($N164=1,BC$9&gt;$B$9),"",IF(AND($N164=1,BC$9&lt;=$B$9),LOOKUP(BC$9,$A$12:$A$111,$B$12:$B$111),IF(AND($I164=-1,BD$9=$Q163),"",IF($I164=-1,BD163,IF(AND($I164=1,BB$9=$Q163),$K164,IF($I164=1,BC163,""))))))))</f>
        <v/>
      </c>
      <c r="BD164" t="str">
        <f ca="1">IF($E163="","",IF($G164="",BD163,IF(AND($N164=1,BD$9&gt;$B$9),"",IF(AND($N164=1,BD$9&lt;=$B$9),LOOKUP(BD$9,$A$12:$A$111,$B$12:$B$111),IF(AND($I164=-1,BE$9=$Q163),"",IF($I164=-1,BE163,IF(AND($I164=1,BC$9=$Q163),$K164,IF($I164=1,BD163,""))))))))</f>
        <v/>
      </c>
      <c r="BE164" t="str">
        <f ca="1">IF($E163="","",IF($G164="",BE163,IF(AND($N164=1,BE$9&gt;$B$9),"",IF(AND($N164=1,BE$9&lt;=$B$9),LOOKUP(BE$9,$A$12:$A$111,$B$12:$B$111),IF(AND($I164=-1,BF$9=$Q163),"",IF($I164=-1,BF163,IF(AND($I164=1,BD$9=$Q163),$K164,IF($I164=1,BE163,""))))))))</f>
        <v/>
      </c>
      <c r="BF164" t="str">
        <f ca="1">IF($E163="","",IF($G164="",BF163,IF(AND($N164=1,BF$9&gt;$B$9),"",IF(AND($N164=1,BF$9&lt;=$B$9),LOOKUP(BF$9,$A$12:$A$111,$B$12:$B$111),IF(AND($I164=-1,BG$9=$Q163),"",IF($I164=-1,BG163,IF(AND($I164=1,BE$9=$Q163),$K164,IF($I164=1,BF163,""))))))))</f>
        <v/>
      </c>
      <c r="BG164" t="str">
        <f ca="1">IF($E163="","",IF($G164="",BG163,IF(AND($N164=1,BG$9&gt;$B$9),"",IF(AND($N164=1,BG$9&lt;=$B$9),LOOKUP(BG$9,$A$12:$A$111,$B$12:$B$111),IF(AND($I164=-1,BH$9=$Q163),"",IF($I164=-1,BH163,IF(AND($I164=1,BF$9=$Q163),$K164,IF($I164=1,BG163,""))))))))</f>
        <v/>
      </c>
      <c r="BH164" t="str">
        <f ca="1">IF($E163="","",IF($G164="",BH163,IF(AND($N164=1,BH$9&gt;$B$9),"",IF(AND($N164=1,BH$9&lt;=$B$9),LOOKUP(BH$9,$A$12:$A$111,$B$12:$B$111),IF(AND($I164=-1,BI$9=$Q163),"",IF($I164=-1,BI163,IF(AND($I164=1,BG$9=$Q163),$K164,IF($I164=1,BH163,""))))))))</f>
        <v/>
      </c>
      <c r="BI164" t="str">
        <f ca="1">IF($E163="","",IF($G164="",BI163,IF(AND($N164=1,BI$9&gt;$B$9),"",IF(AND($N164=1,BI$9&lt;=$B$9),LOOKUP(BI$9,$A$12:$A$111,$B$12:$B$111),IF(AND($I164=-1,BJ$9=$Q163),"",IF($I164=-1,BJ163,IF(AND($I164=1,BH$9=$Q163),$K164,IF($I164=1,BI163,""))))))))</f>
        <v/>
      </c>
      <c r="BJ164" t="str">
        <f ca="1">IF($E163="","",IF($G164="",BJ163,IF(AND($N164=1,BJ$9&gt;$B$9),"",IF(AND($N164=1,BJ$9&lt;=$B$9),LOOKUP(BJ$9,$A$12:$A$111,$B$12:$B$111),IF(AND($I164=-1,BK$9=$Q163),"",IF($I164=-1,BK163,IF(AND($I164=1,BI$9=$Q163),$K164,IF($I164=1,BJ163,""))))))))</f>
        <v/>
      </c>
      <c r="BK164" t="str">
        <f ca="1">IF($E163="","",IF($G164="",BK163,IF(AND($N164=1,BK$9&gt;$B$9),"",IF(AND($N164=1,BK$9&lt;=$B$9),LOOKUP(BK$9,$A$12:$A$111,$B$12:$B$111),IF(AND($I164=-1,BL$9=$Q163),"",IF($I164=-1,BL163,IF(AND($I164=1,BJ$9=$Q163),$K164,IF($I164=1,BK163,""))))))))</f>
        <v/>
      </c>
      <c r="BL164" t="str">
        <f ca="1">IF($E163="","",IF($G164="",BL163,IF(AND($N164=1,BL$9&gt;$B$9),"",IF(AND($N164=1,BL$9&lt;=$B$9),LOOKUP(BL$9,$A$12:$A$111,$B$12:$B$111),IF(AND($I164=-1,BM$9=$Q163),"",IF($I164=-1,BM163,IF(AND($I164=1,BK$9=$Q163),$K164,IF($I164=1,BL163,""))))))))</f>
        <v/>
      </c>
      <c r="BM164" t="str">
        <f ca="1">IF($E163="","",IF($G164="",BM163,IF(AND($N164=1,BM$9&gt;$B$9),"",IF(AND($N164=1,BM$9&lt;=$B$9),LOOKUP(BM$9,$A$12:$A$111,$B$12:$B$111),IF(AND($I164=-1,BN$9=$Q163),"",IF($I164=-1,BN163,IF(AND($I164=1,BL$9=$Q163),$K164,IF($I164=1,BM163,""))))))))</f>
        <v/>
      </c>
      <c r="BN164" t="str">
        <f ca="1">IF($E163="","",IF($G164="",BN163,IF(AND($N164=1,BN$9&gt;$B$9),"",IF(AND($N164=1,BN$9&lt;=$B$9),LOOKUP(BN$9,$A$12:$A$111,$B$12:$B$111),IF(AND($I164=-1,BO$9=$Q163),"",IF($I164=-1,BO163,IF(AND($I164=1,BM$9=$Q163),$K164,IF($I164=1,BN163,""))))))))</f>
        <v/>
      </c>
      <c r="BO164" t="str">
        <f ca="1">IF($E163="","",IF($G164="",BO163,IF(AND($N164=1,BO$9&gt;$B$9),"",IF(AND($N164=1,BO$9&lt;=$B$9),LOOKUP(BO$9,$A$12:$A$111,$B$12:$B$111),IF(AND($I164=-1,BP$9=$Q163),"",IF($I164=-1,BP163,IF(AND($I164=1,BN$9=$Q163),$K164,IF($I164=1,BO163,""))))))))</f>
        <v/>
      </c>
    </row>
    <row r="165" spans="4:67" x14ac:dyDescent="0.25">
      <c r="D165" s="4">
        <v>155</v>
      </c>
      <c r="E165" s="1">
        <f t="shared" ca="1" si="12"/>
        <v>14</v>
      </c>
      <c r="G165" t="str">
        <f ca="1">IF(E164="","",IF($B$3=Refs!$B$17,RevLab!F165,IF(AND(B$3="Last",H164="Zero"),G164,IF(B$3="Last",H164,IF(B$3="2nd last","",IF(AND(B$3="Opposite",H164="Zero"),G164,IF(AND(B$3="Opposite",H164="Red"),"Black",IF(AND(B$3="Opposite",H164="Black"),"Red",IF(AND(B$3="Opposite",H164="Odd"),"Even",IF(AND(B$3="Opposite",H164="Even"),"Odd",IF(AND(B$3="Opposite",H164="High"),"Low",IF(AND(B$3="Opposite",H164="Low"),"High",IF(COUNTIF(Refs!$E$5:$I$6,B$3)=1,RevLab!B$3,"")))))))))))))</f>
        <v>Low</v>
      </c>
      <c r="H165" t="str">
        <f ca="1">IF(E165="","",IF(B$2="Red/Black",LOOKUP(E165,Refs!D:D,Refs!F:F),IF(B$2="High/Low",LOOKUP(E165,Refs!D:D,Refs!H:H),IF(B$2="Odd/Even",LOOKUP(E165,Refs!D:D,Refs!J:J),""))))</f>
        <v>Low</v>
      </c>
      <c r="I165">
        <f t="shared" ca="1" si="13"/>
        <v>1</v>
      </c>
      <c r="J165">
        <f ca="1">IF(E164="","",IF(G165="","",IF(AND(Q164&gt;1,O164+P164&gt;=$B$4),$B$4,IF(Q164=1,O164,O164+P164))))</f>
        <v>5</v>
      </c>
      <c r="K165">
        <f t="shared" ca="1" si="14"/>
        <v>5</v>
      </c>
      <c r="L165">
        <f t="shared" ca="1" si="15"/>
        <v>-136</v>
      </c>
      <c r="M165">
        <f t="shared" ca="1" si="16"/>
        <v>14</v>
      </c>
      <c r="N165">
        <f ca="1">IF(E164="","",IF(OR(AND($A$6="Yes",$M165&gt;$M164),AND($A$8="Yes",$O164+$P164&gt;=$B$4),AND($Q164&lt;=2,$I165=-1)),1,0))</f>
        <v>0</v>
      </c>
      <c r="O165">
        <f ca="1">IF(E165="","",R165)</f>
        <v>1</v>
      </c>
      <c r="P165">
        <f ca="1">IF(E165="","",MAX(R165:DM165))</f>
        <v>5</v>
      </c>
      <c r="Q165" s="2">
        <f ca="1">IF(E165="","",COUNTIF(R165:DM165,"&gt;0"))</f>
        <v>5</v>
      </c>
      <c r="R165" s="4">
        <f ca="1">IF(E164="","",IF($G165="",R164,IF($N165=1,LOOKUP(R$9,$A$12:$A$111,$B$12:$B$111),IF(AND($I165=-1,S$9=$Q164),"",IF($I165=-1,S164,IF($I165=1,R164))))))</f>
        <v>1</v>
      </c>
      <c r="S165">
        <f ca="1">IF($E164="","",IF($G165="",S164,IF(AND($N165=1,S$9&gt;$B$9),"",IF(AND($N165=1,S$9&lt;=$B$9),LOOKUP(S$9,$A$12:$A$111,$B$12:$B$111),IF(AND($I165=-1,T$9=$Q164),"",IF($I165=-1,T164,IF(AND($I165=1,R$9=$Q164),$K165,IF($I165=1,S164,""))))))))</f>
        <v>2</v>
      </c>
      <c r="T165">
        <f ca="1">IF($E164="","",IF($G165="",T164,IF(AND($N165=1,T$9&gt;$B$9),"",IF(AND($N165=1,T$9&lt;=$B$9),LOOKUP(T$9,$A$12:$A$111,$B$12:$B$111),IF(AND($I165=-1,U$9=$Q164),"",IF($I165=-1,U164,IF(AND($I165=1,S$9=$Q164),$K165,IF($I165=1,T164,""))))))))</f>
        <v>3</v>
      </c>
      <c r="U165">
        <f ca="1">IF($E164="","",IF($G165="",U164,IF(AND($N165=1,U$9&gt;$B$9),"",IF(AND($N165=1,U$9&lt;=$B$9),LOOKUP(U$9,$A$12:$A$111,$B$12:$B$111),IF(AND($I165=-1,V$9=$Q164),"",IF($I165=-1,V164,IF(AND($I165=1,T$9=$Q164),$K165,IF($I165=1,U164,""))))))))</f>
        <v>4</v>
      </c>
      <c r="V165">
        <f ca="1">IF($E164="","",IF($G165="",V164,IF(AND($N165=1,V$9&gt;$B$9),"",IF(AND($N165=1,V$9&lt;=$B$9),LOOKUP(V$9,$A$12:$A$111,$B$12:$B$111),IF(AND($I165=-1,W$9=$Q164),"",IF($I165=-1,W164,IF(AND($I165=1,U$9=$Q164),$K165,IF($I165=1,V164,""))))))))</f>
        <v>5</v>
      </c>
      <c r="W165" t="str">
        <f ca="1">IF($E164="","",IF($G165="",W164,IF(AND($N165=1,W$9&gt;$B$9),"",IF(AND($N165=1,W$9&lt;=$B$9),LOOKUP(W$9,$A$12:$A$111,$B$12:$B$111),IF(AND($I165=-1,X$9=$Q164),"",IF($I165=-1,X164,IF(AND($I165=1,V$9=$Q164),$K165,IF($I165=1,W164,""))))))))</f>
        <v/>
      </c>
      <c r="X165" t="str">
        <f ca="1">IF($E164="","",IF($G165="",X164,IF(AND($N165=1,X$9&gt;$B$9),"",IF(AND($N165=1,X$9&lt;=$B$9),LOOKUP(X$9,$A$12:$A$111,$B$12:$B$111),IF(AND($I165=-1,Y$9=$Q164),"",IF($I165=-1,Y164,IF(AND($I165=1,W$9=$Q164),$K165,IF($I165=1,X164,""))))))))</f>
        <v/>
      </c>
      <c r="Y165" t="str">
        <f ca="1">IF($E164="","",IF($G165="",Y164,IF(AND($N165=1,Y$9&gt;$B$9),"",IF(AND($N165=1,Y$9&lt;=$B$9),LOOKUP(Y$9,$A$12:$A$111,$B$12:$B$111),IF(AND($I165=-1,Z$9=$Q164),"",IF($I165=-1,Z164,IF(AND($I165=1,X$9=$Q164),$K165,IF($I165=1,Y164,""))))))))</f>
        <v/>
      </c>
      <c r="Z165" t="str">
        <f ca="1">IF($E164="","",IF($G165="",Z164,IF(AND($N165=1,Z$9&gt;$B$9),"",IF(AND($N165=1,Z$9&lt;=$B$9),LOOKUP(Z$9,$A$12:$A$111,$B$12:$B$111),IF(AND($I165=-1,AA$9=$Q164),"",IF($I165=-1,AA164,IF(AND($I165=1,Y$9=$Q164),$K165,IF($I165=1,Z164,""))))))))</f>
        <v/>
      </c>
      <c r="AA165" t="str">
        <f ca="1">IF($E164="","",IF($G165="",AA164,IF(AND($N165=1,AA$9&gt;$B$9),"",IF(AND($N165=1,AA$9&lt;=$B$9),LOOKUP(AA$9,$A$12:$A$111,$B$12:$B$111),IF(AND($I165=-1,AB$9=$Q164),"",IF($I165=-1,AB164,IF(AND($I165=1,Z$9=$Q164),$K165,IF($I165=1,AA164,""))))))))</f>
        <v/>
      </c>
      <c r="AB165" t="str">
        <f ca="1">IF($E164="","",IF($G165="",AB164,IF(AND($N165=1,AB$9&gt;$B$9),"",IF(AND($N165=1,AB$9&lt;=$B$9),LOOKUP(AB$9,$A$12:$A$111,$B$12:$B$111),IF(AND($I165=-1,AC$9=$Q164),"",IF($I165=-1,AC164,IF(AND($I165=1,AA$9=$Q164),$K165,IF($I165=1,AB164,""))))))))</f>
        <v/>
      </c>
      <c r="AC165" t="str">
        <f ca="1">IF($E164="","",IF($G165="",AC164,IF(AND($N165=1,AC$9&gt;$B$9),"",IF(AND($N165=1,AC$9&lt;=$B$9),LOOKUP(AC$9,$A$12:$A$111,$B$12:$B$111),IF(AND($I165=-1,AD$9=$Q164),"",IF($I165=-1,AD164,IF(AND($I165=1,AB$9=$Q164),$K165,IF($I165=1,AC164,""))))))))</f>
        <v/>
      </c>
      <c r="AD165" t="str">
        <f ca="1">IF($E164="","",IF($G165="",AD164,IF(AND($N165=1,AD$9&gt;$B$9),"",IF(AND($N165=1,AD$9&lt;=$B$9),LOOKUP(AD$9,$A$12:$A$111,$B$12:$B$111),IF(AND($I165=-1,AE$9=$Q164),"",IF($I165=-1,AE164,IF(AND($I165=1,AC$9=$Q164),$K165,IF($I165=1,AD164,""))))))))</f>
        <v/>
      </c>
      <c r="AE165" t="str">
        <f ca="1">IF($E164="","",IF($G165="",AE164,IF(AND($N165=1,AE$9&gt;$B$9),"",IF(AND($N165=1,AE$9&lt;=$B$9),LOOKUP(AE$9,$A$12:$A$111,$B$12:$B$111),IF(AND($I165=-1,AF$9=$Q164),"",IF($I165=-1,AF164,IF(AND($I165=1,AD$9=$Q164),$K165,IF($I165=1,AE164,""))))))))</f>
        <v/>
      </c>
      <c r="AF165" t="str">
        <f ca="1">IF($E164="","",IF($G165="",AF164,IF(AND($N165=1,AF$9&gt;$B$9),"",IF(AND($N165=1,AF$9&lt;=$B$9),LOOKUP(AF$9,$A$12:$A$111,$B$12:$B$111),IF(AND($I165=-1,AG$9=$Q164),"",IF($I165=-1,AG164,IF(AND($I165=1,AE$9=$Q164),$K165,IF($I165=1,AF164,""))))))))</f>
        <v/>
      </c>
      <c r="AG165" t="str">
        <f ca="1">IF($E164="","",IF($G165="",AG164,IF(AND($N165=1,AG$9&gt;$B$9),"",IF(AND($N165=1,AG$9&lt;=$B$9),LOOKUP(AG$9,$A$12:$A$111,$B$12:$B$111),IF(AND($I165=-1,AH$9=$Q164),"",IF($I165=-1,AH164,IF(AND($I165=1,AF$9=$Q164),$K165,IF($I165=1,AG164,""))))))))</f>
        <v/>
      </c>
      <c r="AH165" t="str">
        <f ca="1">IF($E164="","",IF($G165="",AH164,IF(AND($N165=1,AH$9&gt;$B$9),"",IF(AND($N165=1,AH$9&lt;=$B$9),LOOKUP(AH$9,$A$12:$A$111,$B$12:$B$111),IF(AND($I165=-1,AI$9=$Q164),"",IF($I165=-1,AI164,IF(AND($I165=1,AG$9=$Q164),$K165,IF($I165=1,AH164,""))))))))</f>
        <v/>
      </c>
      <c r="AI165" t="str">
        <f ca="1">IF($E164="","",IF($G165="",AI164,IF(AND($N165=1,AI$9&gt;$B$9),"",IF(AND($N165=1,AI$9&lt;=$B$9),LOOKUP(AI$9,$A$12:$A$111,$B$12:$B$111),IF(AND($I165=-1,AJ$9=$Q164),"",IF($I165=-1,AJ164,IF(AND($I165=1,AH$9=$Q164),$K165,IF($I165=1,AI164,""))))))))</f>
        <v/>
      </c>
      <c r="AJ165" t="str">
        <f ca="1">IF($E164="","",IF($G165="",AJ164,IF(AND($N165=1,AJ$9&gt;$B$9),"",IF(AND($N165=1,AJ$9&lt;=$B$9),LOOKUP(AJ$9,$A$12:$A$111,$B$12:$B$111),IF(AND($I165=-1,AK$9=$Q164),"",IF($I165=-1,AK164,IF(AND($I165=1,AI$9=$Q164),$K165,IF($I165=1,AJ164,""))))))))</f>
        <v/>
      </c>
      <c r="AK165" t="str">
        <f ca="1">IF($E164="","",IF($G165="",AK164,IF(AND($N165=1,AK$9&gt;$B$9),"",IF(AND($N165=1,AK$9&lt;=$B$9),LOOKUP(AK$9,$A$12:$A$111,$B$12:$B$111),IF(AND($I165=-1,AL$9=$Q164),"",IF($I165=-1,AL164,IF(AND($I165=1,AJ$9=$Q164),$K165,IF($I165=1,AK164,""))))))))</f>
        <v/>
      </c>
      <c r="AL165" t="str">
        <f ca="1">IF($E164="","",IF($G165="",AL164,IF(AND($N165=1,AL$9&gt;$B$9),"",IF(AND($N165=1,AL$9&lt;=$B$9),LOOKUP(AL$9,$A$12:$A$111,$B$12:$B$111),IF(AND($I165=-1,AM$9=$Q164),"",IF($I165=-1,AM164,IF(AND($I165=1,AK$9=$Q164),$K165,IF($I165=1,AL164,""))))))))</f>
        <v/>
      </c>
      <c r="AM165" t="str">
        <f ca="1">IF($E164="","",IF($G165="",AM164,IF(AND($N165=1,AM$9&gt;$B$9),"",IF(AND($N165=1,AM$9&lt;=$B$9),LOOKUP(AM$9,$A$12:$A$111,$B$12:$B$111),IF(AND($I165=-1,AN$9=$Q164),"",IF($I165=-1,AN164,IF(AND($I165=1,AL$9=$Q164),$K165,IF($I165=1,AM164,""))))))))</f>
        <v/>
      </c>
      <c r="AN165" t="str">
        <f ca="1">IF($E164="","",IF($G165="",AN164,IF(AND($N165=1,AN$9&gt;$B$9),"",IF(AND($N165=1,AN$9&lt;=$B$9),LOOKUP(AN$9,$A$12:$A$111,$B$12:$B$111),IF(AND($I165=-1,AO$9=$Q164),"",IF($I165=-1,AO164,IF(AND($I165=1,AM$9=$Q164),$K165,IF($I165=1,AN164,""))))))))</f>
        <v/>
      </c>
      <c r="AO165" t="str">
        <f ca="1">IF($E164="","",IF($G165="",AO164,IF(AND($N165=1,AO$9&gt;$B$9),"",IF(AND($N165=1,AO$9&lt;=$B$9),LOOKUP(AO$9,$A$12:$A$111,$B$12:$B$111),IF(AND($I165=-1,AP$9=$Q164),"",IF($I165=-1,AP164,IF(AND($I165=1,AN$9=$Q164),$K165,IF($I165=1,AO164,""))))))))</f>
        <v/>
      </c>
      <c r="AP165" t="str">
        <f ca="1">IF($E164="","",IF($G165="",AP164,IF(AND($N165=1,AP$9&gt;$B$9),"",IF(AND($N165=1,AP$9&lt;=$B$9),LOOKUP(AP$9,$A$12:$A$111,$B$12:$B$111),IF(AND($I165=-1,AQ$9=$Q164),"",IF($I165=-1,AQ164,IF(AND($I165=1,AO$9=$Q164),$K165,IF($I165=1,AP164,""))))))))</f>
        <v/>
      </c>
      <c r="AQ165" t="str">
        <f ca="1">IF($E164="","",IF($G165="",AQ164,IF(AND($N165=1,AQ$9&gt;$B$9),"",IF(AND($N165=1,AQ$9&lt;=$B$9),LOOKUP(AQ$9,$A$12:$A$111,$B$12:$B$111),IF(AND($I165=-1,AR$9=$Q164),"",IF($I165=-1,AR164,IF(AND($I165=1,AP$9=$Q164),$K165,IF($I165=1,AQ164,""))))))))</f>
        <v/>
      </c>
      <c r="AR165" t="str">
        <f ca="1">IF($E164="","",IF($G165="",AR164,IF(AND($N165=1,AR$9&gt;$B$9),"",IF(AND($N165=1,AR$9&lt;=$B$9),LOOKUP(AR$9,$A$12:$A$111,$B$12:$B$111),IF(AND($I165=-1,AS$9=$Q164),"",IF($I165=-1,AS164,IF(AND($I165=1,AQ$9=$Q164),$K165,IF($I165=1,AR164,""))))))))</f>
        <v/>
      </c>
      <c r="AS165" t="str">
        <f ca="1">IF($E164="","",IF($G165="",AS164,IF(AND($N165=1,AS$9&gt;$B$9),"",IF(AND($N165=1,AS$9&lt;=$B$9),LOOKUP(AS$9,$A$12:$A$111,$B$12:$B$111),IF(AND($I165=-1,AT$9=$Q164),"",IF($I165=-1,AT164,IF(AND($I165=1,AR$9=$Q164),$K165,IF($I165=1,AS164,""))))))))</f>
        <v/>
      </c>
      <c r="AT165" t="str">
        <f ca="1">IF($E164="","",IF($G165="",AT164,IF(AND($N165=1,AT$9&gt;$B$9),"",IF(AND($N165=1,AT$9&lt;=$B$9),LOOKUP(AT$9,$A$12:$A$111,$B$12:$B$111),IF(AND($I165=-1,AU$9=$Q164),"",IF($I165=-1,AU164,IF(AND($I165=1,AS$9=$Q164),$K165,IF($I165=1,AT164,""))))))))</f>
        <v/>
      </c>
      <c r="AU165" t="str">
        <f ca="1">IF($E164="","",IF($G165="",AU164,IF(AND($N165=1,AU$9&gt;$B$9),"",IF(AND($N165=1,AU$9&lt;=$B$9),LOOKUP(AU$9,$A$12:$A$111,$B$12:$B$111),IF(AND($I165=-1,AV$9=$Q164),"",IF($I165=-1,AV164,IF(AND($I165=1,AT$9=$Q164),$K165,IF($I165=1,AU164,""))))))))</f>
        <v/>
      </c>
      <c r="AV165" t="str">
        <f ca="1">IF($E164="","",IF($G165="",AV164,IF(AND($N165=1,AV$9&gt;$B$9),"",IF(AND($N165=1,AV$9&lt;=$B$9),LOOKUP(AV$9,$A$12:$A$111,$B$12:$B$111),IF(AND($I165=-1,AW$9=$Q164),"",IF($I165=-1,AW164,IF(AND($I165=1,AU$9=$Q164),$K165,IF($I165=1,AV164,""))))))))</f>
        <v/>
      </c>
      <c r="AW165" t="str">
        <f ca="1">IF($E164="","",IF($G165="",AW164,IF(AND($N165=1,AW$9&gt;$B$9),"",IF(AND($N165=1,AW$9&lt;=$B$9),LOOKUP(AW$9,$A$12:$A$111,$B$12:$B$111),IF(AND($I165=-1,AX$9=$Q164),"",IF($I165=-1,AX164,IF(AND($I165=1,AV$9=$Q164),$K165,IF($I165=1,AW164,""))))))))</f>
        <v/>
      </c>
      <c r="AX165" t="str">
        <f ca="1">IF($E164="","",IF($G165="",AX164,IF(AND($N165=1,AX$9&gt;$B$9),"",IF(AND($N165=1,AX$9&lt;=$B$9),LOOKUP(AX$9,$A$12:$A$111,$B$12:$B$111),IF(AND($I165=-1,AY$9=$Q164),"",IF($I165=-1,AY164,IF(AND($I165=1,AW$9=$Q164),$K165,IF($I165=1,AX164,""))))))))</f>
        <v/>
      </c>
      <c r="AY165" t="str">
        <f ca="1">IF($E164="","",IF($G165="",AY164,IF(AND($N165=1,AY$9&gt;$B$9),"",IF(AND($N165=1,AY$9&lt;=$B$9),LOOKUP(AY$9,$A$12:$A$111,$B$12:$B$111),IF(AND($I165=-1,AZ$9=$Q164),"",IF($I165=-1,AZ164,IF(AND($I165=1,AX$9=$Q164),$K165,IF($I165=1,AY164,""))))))))</f>
        <v/>
      </c>
      <c r="AZ165" t="str">
        <f ca="1">IF($E164="","",IF($G165="",AZ164,IF(AND($N165=1,AZ$9&gt;$B$9),"",IF(AND($N165=1,AZ$9&lt;=$B$9),LOOKUP(AZ$9,$A$12:$A$111,$B$12:$B$111),IF(AND($I165=-1,BA$9=$Q164),"",IF($I165=-1,BA164,IF(AND($I165=1,AY$9=$Q164),$K165,IF($I165=1,AZ164,""))))))))</f>
        <v/>
      </c>
      <c r="BA165" t="str">
        <f ca="1">IF($E164="","",IF($G165="",BA164,IF(AND($N165=1,BA$9&gt;$B$9),"",IF(AND($N165=1,BA$9&lt;=$B$9),LOOKUP(BA$9,$A$12:$A$111,$B$12:$B$111),IF(AND($I165=-1,BB$9=$Q164),"",IF($I165=-1,BB164,IF(AND($I165=1,AZ$9=$Q164),$K165,IF($I165=1,BA164,""))))))))</f>
        <v/>
      </c>
      <c r="BB165" t="str">
        <f ca="1">IF($E164="","",IF($G165="",BB164,IF(AND($N165=1,BB$9&gt;$B$9),"",IF(AND($N165=1,BB$9&lt;=$B$9),LOOKUP(BB$9,$A$12:$A$111,$B$12:$B$111),IF(AND($I165=-1,BC$9=$Q164),"",IF($I165=-1,BC164,IF(AND($I165=1,BA$9=$Q164),$K165,IF($I165=1,BB164,""))))))))</f>
        <v/>
      </c>
      <c r="BC165" t="str">
        <f ca="1">IF($E164="","",IF($G165="",BC164,IF(AND($N165=1,BC$9&gt;$B$9),"",IF(AND($N165=1,BC$9&lt;=$B$9),LOOKUP(BC$9,$A$12:$A$111,$B$12:$B$111),IF(AND($I165=-1,BD$9=$Q164),"",IF($I165=-1,BD164,IF(AND($I165=1,BB$9=$Q164),$K165,IF($I165=1,BC164,""))))))))</f>
        <v/>
      </c>
      <c r="BD165" t="str">
        <f ca="1">IF($E164="","",IF($G165="",BD164,IF(AND($N165=1,BD$9&gt;$B$9),"",IF(AND($N165=1,BD$9&lt;=$B$9),LOOKUP(BD$9,$A$12:$A$111,$B$12:$B$111),IF(AND($I165=-1,BE$9=$Q164),"",IF($I165=-1,BE164,IF(AND($I165=1,BC$9=$Q164),$K165,IF($I165=1,BD164,""))))))))</f>
        <v/>
      </c>
      <c r="BE165" t="str">
        <f ca="1">IF($E164="","",IF($G165="",BE164,IF(AND($N165=1,BE$9&gt;$B$9),"",IF(AND($N165=1,BE$9&lt;=$B$9),LOOKUP(BE$9,$A$12:$A$111,$B$12:$B$111),IF(AND($I165=-1,BF$9=$Q164),"",IF($I165=-1,BF164,IF(AND($I165=1,BD$9=$Q164),$K165,IF($I165=1,BE164,""))))))))</f>
        <v/>
      </c>
      <c r="BF165" t="str">
        <f ca="1">IF($E164="","",IF($G165="",BF164,IF(AND($N165=1,BF$9&gt;$B$9),"",IF(AND($N165=1,BF$9&lt;=$B$9),LOOKUP(BF$9,$A$12:$A$111,$B$12:$B$111),IF(AND($I165=-1,BG$9=$Q164),"",IF($I165=-1,BG164,IF(AND($I165=1,BE$9=$Q164),$K165,IF($I165=1,BF164,""))))))))</f>
        <v/>
      </c>
      <c r="BG165" t="str">
        <f ca="1">IF($E164="","",IF($G165="",BG164,IF(AND($N165=1,BG$9&gt;$B$9),"",IF(AND($N165=1,BG$9&lt;=$B$9),LOOKUP(BG$9,$A$12:$A$111,$B$12:$B$111),IF(AND($I165=-1,BH$9=$Q164),"",IF($I165=-1,BH164,IF(AND($I165=1,BF$9=$Q164),$K165,IF($I165=1,BG164,""))))))))</f>
        <v/>
      </c>
      <c r="BH165" t="str">
        <f ca="1">IF($E164="","",IF($G165="",BH164,IF(AND($N165=1,BH$9&gt;$B$9),"",IF(AND($N165=1,BH$9&lt;=$B$9),LOOKUP(BH$9,$A$12:$A$111,$B$12:$B$111),IF(AND($I165=-1,BI$9=$Q164),"",IF($I165=-1,BI164,IF(AND($I165=1,BG$9=$Q164),$K165,IF($I165=1,BH164,""))))))))</f>
        <v/>
      </c>
      <c r="BI165" t="str">
        <f ca="1">IF($E164="","",IF($G165="",BI164,IF(AND($N165=1,BI$9&gt;$B$9),"",IF(AND($N165=1,BI$9&lt;=$B$9),LOOKUP(BI$9,$A$12:$A$111,$B$12:$B$111),IF(AND($I165=-1,BJ$9=$Q164),"",IF($I165=-1,BJ164,IF(AND($I165=1,BH$9=$Q164),$K165,IF($I165=1,BI164,""))))))))</f>
        <v/>
      </c>
      <c r="BJ165" t="str">
        <f ca="1">IF($E164="","",IF($G165="",BJ164,IF(AND($N165=1,BJ$9&gt;$B$9),"",IF(AND($N165=1,BJ$9&lt;=$B$9),LOOKUP(BJ$9,$A$12:$A$111,$B$12:$B$111),IF(AND($I165=-1,BK$9=$Q164),"",IF($I165=-1,BK164,IF(AND($I165=1,BI$9=$Q164),$K165,IF($I165=1,BJ164,""))))))))</f>
        <v/>
      </c>
      <c r="BK165" t="str">
        <f ca="1">IF($E164="","",IF($G165="",BK164,IF(AND($N165=1,BK$9&gt;$B$9),"",IF(AND($N165=1,BK$9&lt;=$B$9),LOOKUP(BK$9,$A$12:$A$111,$B$12:$B$111),IF(AND($I165=-1,BL$9=$Q164),"",IF($I165=-1,BL164,IF(AND($I165=1,BJ$9=$Q164),$K165,IF($I165=1,BK164,""))))))))</f>
        <v/>
      </c>
      <c r="BL165" t="str">
        <f ca="1">IF($E164="","",IF($G165="",BL164,IF(AND($N165=1,BL$9&gt;$B$9),"",IF(AND($N165=1,BL$9&lt;=$B$9),LOOKUP(BL$9,$A$12:$A$111,$B$12:$B$111),IF(AND($I165=-1,BM$9=$Q164),"",IF($I165=-1,BM164,IF(AND($I165=1,BK$9=$Q164),$K165,IF($I165=1,BL164,""))))))))</f>
        <v/>
      </c>
      <c r="BM165" t="str">
        <f ca="1">IF($E164="","",IF($G165="",BM164,IF(AND($N165=1,BM$9&gt;$B$9),"",IF(AND($N165=1,BM$9&lt;=$B$9),LOOKUP(BM$9,$A$12:$A$111,$B$12:$B$111),IF(AND($I165=-1,BN$9=$Q164),"",IF($I165=-1,BN164,IF(AND($I165=1,BL$9=$Q164),$K165,IF($I165=1,BM164,""))))))))</f>
        <v/>
      </c>
      <c r="BN165" t="str">
        <f ca="1">IF($E164="","",IF($G165="",BN164,IF(AND($N165=1,BN$9&gt;$B$9),"",IF(AND($N165=1,BN$9&lt;=$B$9),LOOKUP(BN$9,$A$12:$A$111,$B$12:$B$111),IF(AND($I165=-1,BO$9=$Q164),"",IF($I165=-1,BO164,IF(AND($I165=1,BM$9=$Q164),$K165,IF($I165=1,BN164,""))))))))</f>
        <v/>
      </c>
      <c r="BO165" t="str">
        <f ca="1">IF($E164="","",IF($G165="",BO164,IF(AND($N165=1,BO$9&gt;$B$9),"",IF(AND($N165=1,BO$9&lt;=$B$9),LOOKUP(BO$9,$A$12:$A$111,$B$12:$B$111),IF(AND($I165=-1,BP$9=$Q164),"",IF($I165=-1,BP164,IF(AND($I165=1,BN$9=$Q164),$K165,IF($I165=1,BO164,""))))))))</f>
        <v/>
      </c>
    </row>
    <row r="166" spans="4:67" x14ac:dyDescent="0.25">
      <c r="D166" s="4">
        <v>156</v>
      </c>
      <c r="E166" s="1">
        <f t="shared" ca="1" si="12"/>
        <v>25</v>
      </c>
      <c r="G166" t="str">
        <f ca="1">IF(E165="","",IF($B$3=Refs!$B$17,RevLab!F166,IF(AND(B$3="Last",H165="Zero"),G165,IF(B$3="Last",H165,IF(B$3="2nd last","",IF(AND(B$3="Opposite",H165="Zero"),G165,IF(AND(B$3="Opposite",H165="Red"),"Black",IF(AND(B$3="Opposite",H165="Black"),"Red",IF(AND(B$3="Opposite",H165="Odd"),"Even",IF(AND(B$3="Opposite",H165="Even"),"Odd",IF(AND(B$3="Opposite",H165="High"),"Low",IF(AND(B$3="Opposite",H165="Low"),"High",IF(COUNTIF(Refs!$E$5:$I$6,B$3)=1,RevLab!B$3,"")))))))))))))</f>
        <v>Low</v>
      </c>
      <c r="H166" t="str">
        <f ca="1">IF(E166="","",IF(B$2="Red/Black",LOOKUP(E166,Refs!D:D,Refs!F:F),IF(B$2="High/Low",LOOKUP(E166,Refs!D:D,Refs!H:H),IF(B$2="Odd/Even",LOOKUP(E166,Refs!D:D,Refs!J:J),""))))</f>
        <v>High</v>
      </c>
      <c r="I166">
        <f t="shared" ca="1" si="13"/>
        <v>-1</v>
      </c>
      <c r="J166">
        <f ca="1">IF(E165="","",IF(G166="","",IF(AND(Q165&gt;1,O165+P165&gt;=$B$4),$B$4,IF(Q165=1,O165,O165+P165))))</f>
        <v>6</v>
      </c>
      <c r="K166">
        <f t="shared" ca="1" si="14"/>
        <v>-6</v>
      </c>
      <c r="L166">
        <f t="shared" ca="1" si="15"/>
        <v>-142</v>
      </c>
      <c r="M166">
        <f t="shared" ca="1" si="16"/>
        <v>14</v>
      </c>
      <c r="N166">
        <f ca="1">IF(E165="","",IF(OR(AND($A$6="Yes",$M166&gt;$M165),AND($A$8="Yes",$O165+$P165&gt;=$B$4),AND($Q165&lt;=2,$I166=-1)),1,0))</f>
        <v>0</v>
      </c>
      <c r="O166">
        <f ca="1">IF(E166="","",R166)</f>
        <v>2</v>
      </c>
      <c r="P166">
        <f ca="1">IF(E166="","",MAX(R166:DM166))</f>
        <v>4</v>
      </c>
      <c r="Q166" s="2">
        <f ca="1">IF(E166="","",COUNTIF(R166:DM166,"&gt;0"))</f>
        <v>3</v>
      </c>
      <c r="R166" s="4">
        <f ca="1">IF(E165="","",IF($G166="",R165,IF($N166=1,LOOKUP(R$9,$A$12:$A$111,$B$12:$B$111),IF(AND($I166=-1,S$9=$Q165),"",IF($I166=-1,S165,IF($I166=1,R165))))))</f>
        <v>2</v>
      </c>
      <c r="S166">
        <f ca="1">IF($E165="","",IF($G166="",S165,IF(AND($N166=1,S$9&gt;$B$9),"",IF(AND($N166=1,S$9&lt;=$B$9),LOOKUP(S$9,$A$12:$A$111,$B$12:$B$111),IF(AND($I166=-1,T$9=$Q165),"",IF($I166=-1,T165,IF(AND($I166=1,R$9=$Q165),$K166,IF($I166=1,S165,""))))))))</f>
        <v>3</v>
      </c>
      <c r="T166">
        <f ca="1">IF($E165="","",IF($G166="",T165,IF(AND($N166=1,T$9&gt;$B$9),"",IF(AND($N166=1,T$9&lt;=$B$9),LOOKUP(T$9,$A$12:$A$111,$B$12:$B$111),IF(AND($I166=-1,U$9=$Q165),"",IF($I166=-1,U165,IF(AND($I166=1,S$9=$Q165),$K166,IF($I166=1,T165,""))))))))</f>
        <v>4</v>
      </c>
      <c r="U166" t="str">
        <f ca="1">IF($E165="","",IF($G166="",U165,IF(AND($N166=1,U$9&gt;$B$9),"",IF(AND($N166=1,U$9&lt;=$B$9),LOOKUP(U$9,$A$12:$A$111,$B$12:$B$111),IF(AND($I166=-1,V$9=$Q165),"",IF($I166=-1,V165,IF(AND($I166=1,T$9=$Q165),$K166,IF($I166=1,U165,""))))))))</f>
        <v/>
      </c>
      <c r="V166" t="str">
        <f ca="1">IF($E165="","",IF($G166="",V165,IF(AND($N166=1,V$9&gt;$B$9),"",IF(AND($N166=1,V$9&lt;=$B$9),LOOKUP(V$9,$A$12:$A$111,$B$12:$B$111),IF(AND($I166=-1,W$9=$Q165),"",IF($I166=-1,W165,IF(AND($I166=1,U$9=$Q165),$K166,IF($I166=1,V165,""))))))))</f>
        <v/>
      </c>
      <c r="W166" t="str">
        <f ca="1">IF($E165="","",IF($G166="",W165,IF(AND($N166=1,W$9&gt;$B$9),"",IF(AND($N166=1,W$9&lt;=$B$9),LOOKUP(W$9,$A$12:$A$111,$B$12:$B$111),IF(AND($I166=-1,X$9=$Q165),"",IF($I166=-1,X165,IF(AND($I166=1,V$9=$Q165),$K166,IF($I166=1,W165,""))))))))</f>
        <v/>
      </c>
      <c r="X166" t="str">
        <f ca="1">IF($E165="","",IF($G166="",X165,IF(AND($N166=1,X$9&gt;$B$9),"",IF(AND($N166=1,X$9&lt;=$B$9),LOOKUP(X$9,$A$12:$A$111,$B$12:$B$111),IF(AND($I166=-1,Y$9=$Q165),"",IF($I166=-1,Y165,IF(AND($I166=1,W$9=$Q165),$K166,IF($I166=1,X165,""))))))))</f>
        <v/>
      </c>
      <c r="Y166" t="str">
        <f ca="1">IF($E165="","",IF($G166="",Y165,IF(AND($N166=1,Y$9&gt;$B$9),"",IF(AND($N166=1,Y$9&lt;=$B$9),LOOKUP(Y$9,$A$12:$A$111,$B$12:$B$111),IF(AND($I166=-1,Z$9=$Q165),"",IF($I166=-1,Z165,IF(AND($I166=1,X$9=$Q165),$K166,IF($I166=1,Y165,""))))))))</f>
        <v/>
      </c>
      <c r="Z166" t="str">
        <f ca="1">IF($E165="","",IF($G166="",Z165,IF(AND($N166=1,Z$9&gt;$B$9),"",IF(AND($N166=1,Z$9&lt;=$B$9),LOOKUP(Z$9,$A$12:$A$111,$B$12:$B$111),IF(AND($I166=-1,AA$9=$Q165),"",IF($I166=-1,AA165,IF(AND($I166=1,Y$9=$Q165),$K166,IF($I166=1,Z165,""))))))))</f>
        <v/>
      </c>
      <c r="AA166" t="str">
        <f ca="1">IF($E165="","",IF($G166="",AA165,IF(AND($N166=1,AA$9&gt;$B$9),"",IF(AND($N166=1,AA$9&lt;=$B$9),LOOKUP(AA$9,$A$12:$A$111,$B$12:$B$111),IF(AND($I166=-1,AB$9=$Q165),"",IF($I166=-1,AB165,IF(AND($I166=1,Z$9=$Q165),$K166,IF($I166=1,AA165,""))))))))</f>
        <v/>
      </c>
      <c r="AB166" t="str">
        <f ca="1">IF($E165="","",IF($G166="",AB165,IF(AND($N166=1,AB$9&gt;$B$9),"",IF(AND($N166=1,AB$9&lt;=$B$9),LOOKUP(AB$9,$A$12:$A$111,$B$12:$B$111),IF(AND($I166=-1,AC$9=$Q165),"",IF($I166=-1,AC165,IF(AND($I166=1,AA$9=$Q165),$K166,IF($I166=1,AB165,""))))))))</f>
        <v/>
      </c>
      <c r="AC166" t="str">
        <f ca="1">IF($E165="","",IF($G166="",AC165,IF(AND($N166=1,AC$9&gt;$B$9),"",IF(AND($N166=1,AC$9&lt;=$B$9),LOOKUP(AC$9,$A$12:$A$111,$B$12:$B$111),IF(AND($I166=-1,AD$9=$Q165),"",IF($I166=-1,AD165,IF(AND($I166=1,AB$9=$Q165),$K166,IF($I166=1,AC165,""))))))))</f>
        <v/>
      </c>
      <c r="AD166" t="str">
        <f ca="1">IF($E165="","",IF($G166="",AD165,IF(AND($N166=1,AD$9&gt;$B$9),"",IF(AND($N166=1,AD$9&lt;=$B$9),LOOKUP(AD$9,$A$12:$A$111,$B$12:$B$111),IF(AND($I166=-1,AE$9=$Q165),"",IF($I166=-1,AE165,IF(AND($I166=1,AC$9=$Q165),$K166,IF($I166=1,AD165,""))))))))</f>
        <v/>
      </c>
      <c r="AE166" t="str">
        <f ca="1">IF($E165="","",IF($G166="",AE165,IF(AND($N166=1,AE$9&gt;$B$9),"",IF(AND($N166=1,AE$9&lt;=$B$9),LOOKUP(AE$9,$A$12:$A$111,$B$12:$B$111),IF(AND($I166=-1,AF$9=$Q165),"",IF($I166=-1,AF165,IF(AND($I166=1,AD$9=$Q165),$K166,IF($I166=1,AE165,""))))))))</f>
        <v/>
      </c>
      <c r="AF166" t="str">
        <f ca="1">IF($E165="","",IF($G166="",AF165,IF(AND($N166=1,AF$9&gt;$B$9),"",IF(AND($N166=1,AF$9&lt;=$B$9),LOOKUP(AF$9,$A$12:$A$111,$B$12:$B$111),IF(AND($I166=-1,AG$9=$Q165),"",IF($I166=-1,AG165,IF(AND($I166=1,AE$9=$Q165),$K166,IF($I166=1,AF165,""))))))))</f>
        <v/>
      </c>
      <c r="AG166" t="str">
        <f ca="1">IF($E165="","",IF($G166="",AG165,IF(AND($N166=1,AG$9&gt;$B$9),"",IF(AND($N166=1,AG$9&lt;=$B$9),LOOKUP(AG$9,$A$12:$A$111,$B$12:$B$111),IF(AND($I166=-1,AH$9=$Q165),"",IF($I166=-1,AH165,IF(AND($I166=1,AF$9=$Q165),$K166,IF($I166=1,AG165,""))))))))</f>
        <v/>
      </c>
      <c r="AH166" t="str">
        <f ca="1">IF($E165="","",IF($G166="",AH165,IF(AND($N166=1,AH$9&gt;$B$9),"",IF(AND($N166=1,AH$9&lt;=$B$9),LOOKUP(AH$9,$A$12:$A$111,$B$12:$B$111),IF(AND($I166=-1,AI$9=$Q165),"",IF($I166=-1,AI165,IF(AND($I166=1,AG$9=$Q165),$K166,IF($I166=1,AH165,""))))))))</f>
        <v/>
      </c>
      <c r="AI166" t="str">
        <f ca="1">IF($E165="","",IF($G166="",AI165,IF(AND($N166=1,AI$9&gt;$B$9),"",IF(AND($N166=1,AI$9&lt;=$B$9),LOOKUP(AI$9,$A$12:$A$111,$B$12:$B$111),IF(AND($I166=-1,AJ$9=$Q165),"",IF($I166=-1,AJ165,IF(AND($I166=1,AH$9=$Q165),$K166,IF($I166=1,AI165,""))))))))</f>
        <v/>
      </c>
      <c r="AJ166" t="str">
        <f ca="1">IF($E165="","",IF($G166="",AJ165,IF(AND($N166=1,AJ$9&gt;$B$9),"",IF(AND($N166=1,AJ$9&lt;=$B$9),LOOKUP(AJ$9,$A$12:$A$111,$B$12:$B$111),IF(AND($I166=-1,AK$9=$Q165),"",IF($I166=-1,AK165,IF(AND($I166=1,AI$9=$Q165),$K166,IF($I166=1,AJ165,""))))))))</f>
        <v/>
      </c>
      <c r="AK166" t="str">
        <f ca="1">IF($E165="","",IF($G166="",AK165,IF(AND($N166=1,AK$9&gt;$B$9),"",IF(AND($N166=1,AK$9&lt;=$B$9),LOOKUP(AK$9,$A$12:$A$111,$B$12:$B$111),IF(AND($I166=-1,AL$9=$Q165),"",IF($I166=-1,AL165,IF(AND($I166=1,AJ$9=$Q165),$K166,IF($I166=1,AK165,""))))))))</f>
        <v/>
      </c>
      <c r="AL166" t="str">
        <f ca="1">IF($E165="","",IF($G166="",AL165,IF(AND($N166=1,AL$9&gt;$B$9),"",IF(AND($N166=1,AL$9&lt;=$B$9),LOOKUP(AL$9,$A$12:$A$111,$B$12:$B$111),IF(AND($I166=-1,AM$9=$Q165),"",IF($I166=-1,AM165,IF(AND($I166=1,AK$9=$Q165),$K166,IF($I166=1,AL165,""))))))))</f>
        <v/>
      </c>
      <c r="AM166" t="str">
        <f ca="1">IF($E165="","",IF($G166="",AM165,IF(AND($N166=1,AM$9&gt;$B$9),"",IF(AND($N166=1,AM$9&lt;=$B$9),LOOKUP(AM$9,$A$12:$A$111,$B$12:$B$111),IF(AND($I166=-1,AN$9=$Q165),"",IF($I166=-1,AN165,IF(AND($I166=1,AL$9=$Q165),$K166,IF($I166=1,AM165,""))))))))</f>
        <v/>
      </c>
      <c r="AN166" t="str">
        <f ca="1">IF($E165="","",IF($G166="",AN165,IF(AND($N166=1,AN$9&gt;$B$9),"",IF(AND($N166=1,AN$9&lt;=$B$9),LOOKUP(AN$9,$A$12:$A$111,$B$12:$B$111),IF(AND($I166=-1,AO$9=$Q165),"",IF($I166=-1,AO165,IF(AND($I166=1,AM$9=$Q165),$K166,IF($I166=1,AN165,""))))))))</f>
        <v/>
      </c>
      <c r="AO166" t="str">
        <f ca="1">IF($E165="","",IF($G166="",AO165,IF(AND($N166=1,AO$9&gt;$B$9),"",IF(AND($N166=1,AO$9&lt;=$B$9),LOOKUP(AO$9,$A$12:$A$111,$B$12:$B$111),IF(AND($I166=-1,AP$9=$Q165),"",IF($I166=-1,AP165,IF(AND($I166=1,AN$9=$Q165),$K166,IF($I166=1,AO165,""))))))))</f>
        <v/>
      </c>
      <c r="AP166" t="str">
        <f ca="1">IF($E165="","",IF($G166="",AP165,IF(AND($N166=1,AP$9&gt;$B$9),"",IF(AND($N166=1,AP$9&lt;=$B$9),LOOKUP(AP$9,$A$12:$A$111,$B$12:$B$111),IF(AND($I166=-1,AQ$9=$Q165),"",IF($I166=-1,AQ165,IF(AND($I166=1,AO$9=$Q165),$K166,IF($I166=1,AP165,""))))))))</f>
        <v/>
      </c>
      <c r="AQ166" t="str">
        <f ca="1">IF($E165="","",IF($G166="",AQ165,IF(AND($N166=1,AQ$9&gt;$B$9),"",IF(AND($N166=1,AQ$9&lt;=$B$9),LOOKUP(AQ$9,$A$12:$A$111,$B$12:$B$111),IF(AND($I166=-1,AR$9=$Q165),"",IF($I166=-1,AR165,IF(AND($I166=1,AP$9=$Q165),$K166,IF($I166=1,AQ165,""))))))))</f>
        <v/>
      </c>
      <c r="AR166" t="str">
        <f ca="1">IF($E165="","",IF($G166="",AR165,IF(AND($N166=1,AR$9&gt;$B$9),"",IF(AND($N166=1,AR$9&lt;=$B$9),LOOKUP(AR$9,$A$12:$A$111,$B$12:$B$111),IF(AND($I166=-1,AS$9=$Q165),"",IF($I166=-1,AS165,IF(AND($I166=1,AQ$9=$Q165),$K166,IF($I166=1,AR165,""))))))))</f>
        <v/>
      </c>
      <c r="AS166" t="str">
        <f ca="1">IF($E165="","",IF($G166="",AS165,IF(AND($N166=1,AS$9&gt;$B$9),"",IF(AND($N166=1,AS$9&lt;=$B$9),LOOKUP(AS$9,$A$12:$A$111,$B$12:$B$111),IF(AND($I166=-1,AT$9=$Q165),"",IF($I166=-1,AT165,IF(AND($I166=1,AR$9=$Q165),$K166,IF($I166=1,AS165,""))))))))</f>
        <v/>
      </c>
      <c r="AT166" t="str">
        <f ca="1">IF($E165="","",IF($G166="",AT165,IF(AND($N166=1,AT$9&gt;$B$9),"",IF(AND($N166=1,AT$9&lt;=$B$9),LOOKUP(AT$9,$A$12:$A$111,$B$12:$B$111),IF(AND($I166=-1,AU$9=$Q165),"",IF($I166=-1,AU165,IF(AND($I166=1,AS$9=$Q165),$K166,IF($I166=1,AT165,""))))))))</f>
        <v/>
      </c>
      <c r="AU166" t="str">
        <f ca="1">IF($E165="","",IF($G166="",AU165,IF(AND($N166=1,AU$9&gt;$B$9),"",IF(AND($N166=1,AU$9&lt;=$B$9),LOOKUP(AU$9,$A$12:$A$111,$B$12:$B$111),IF(AND($I166=-1,AV$9=$Q165),"",IF($I166=-1,AV165,IF(AND($I166=1,AT$9=$Q165),$K166,IF($I166=1,AU165,""))))))))</f>
        <v/>
      </c>
      <c r="AV166" t="str">
        <f ca="1">IF($E165="","",IF($G166="",AV165,IF(AND($N166=1,AV$9&gt;$B$9),"",IF(AND($N166=1,AV$9&lt;=$B$9),LOOKUP(AV$9,$A$12:$A$111,$B$12:$B$111),IF(AND($I166=-1,AW$9=$Q165),"",IF($I166=-1,AW165,IF(AND($I166=1,AU$9=$Q165),$K166,IF($I166=1,AV165,""))))))))</f>
        <v/>
      </c>
      <c r="AW166" t="str">
        <f ca="1">IF($E165="","",IF($G166="",AW165,IF(AND($N166=1,AW$9&gt;$B$9),"",IF(AND($N166=1,AW$9&lt;=$B$9),LOOKUP(AW$9,$A$12:$A$111,$B$12:$B$111),IF(AND($I166=-1,AX$9=$Q165),"",IF($I166=-1,AX165,IF(AND($I166=1,AV$9=$Q165),$K166,IF($I166=1,AW165,""))))))))</f>
        <v/>
      </c>
      <c r="AX166" t="str">
        <f ca="1">IF($E165="","",IF($G166="",AX165,IF(AND($N166=1,AX$9&gt;$B$9),"",IF(AND($N166=1,AX$9&lt;=$B$9),LOOKUP(AX$9,$A$12:$A$111,$B$12:$B$111),IF(AND($I166=-1,AY$9=$Q165),"",IF($I166=-1,AY165,IF(AND($I166=1,AW$9=$Q165),$K166,IF($I166=1,AX165,""))))))))</f>
        <v/>
      </c>
      <c r="AY166" t="str">
        <f ca="1">IF($E165="","",IF($G166="",AY165,IF(AND($N166=1,AY$9&gt;$B$9),"",IF(AND($N166=1,AY$9&lt;=$B$9),LOOKUP(AY$9,$A$12:$A$111,$B$12:$B$111),IF(AND($I166=-1,AZ$9=$Q165),"",IF($I166=-1,AZ165,IF(AND($I166=1,AX$9=$Q165),$K166,IF($I166=1,AY165,""))))))))</f>
        <v/>
      </c>
      <c r="AZ166" t="str">
        <f ca="1">IF($E165="","",IF($G166="",AZ165,IF(AND($N166=1,AZ$9&gt;$B$9),"",IF(AND($N166=1,AZ$9&lt;=$B$9),LOOKUP(AZ$9,$A$12:$A$111,$B$12:$B$111),IF(AND($I166=-1,BA$9=$Q165),"",IF($I166=-1,BA165,IF(AND($I166=1,AY$9=$Q165),$K166,IF($I166=1,AZ165,""))))))))</f>
        <v/>
      </c>
      <c r="BA166" t="str">
        <f ca="1">IF($E165="","",IF($G166="",BA165,IF(AND($N166=1,BA$9&gt;$B$9),"",IF(AND($N166=1,BA$9&lt;=$B$9),LOOKUP(BA$9,$A$12:$A$111,$B$12:$B$111),IF(AND($I166=-1,BB$9=$Q165),"",IF($I166=-1,BB165,IF(AND($I166=1,AZ$9=$Q165),$K166,IF($I166=1,BA165,""))))))))</f>
        <v/>
      </c>
      <c r="BB166" t="str">
        <f ca="1">IF($E165="","",IF($G166="",BB165,IF(AND($N166=1,BB$9&gt;$B$9),"",IF(AND($N166=1,BB$9&lt;=$B$9),LOOKUP(BB$9,$A$12:$A$111,$B$12:$B$111),IF(AND($I166=-1,BC$9=$Q165),"",IF($I166=-1,BC165,IF(AND($I166=1,BA$9=$Q165),$K166,IF($I166=1,BB165,""))))))))</f>
        <v/>
      </c>
      <c r="BC166" t="str">
        <f ca="1">IF($E165="","",IF($G166="",BC165,IF(AND($N166=1,BC$9&gt;$B$9),"",IF(AND($N166=1,BC$9&lt;=$B$9),LOOKUP(BC$9,$A$12:$A$111,$B$12:$B$111),IF(AND($I166=-1,BD$9=$Q165),"",IF($I166=-1,BD165,IF(AND($I166=1,BB$9=$Q165),$K166,IF($I166=1,BC165,""))))))))</f>
        <v/>
      </c>
      <c r="BD166" t="str">
        <f ca="1">IF($E165="","",IF($G166="",BD165,IF(AND($N166=1,BD$9&gt;$B$9),"",IF(AND($N166=1,BD$9&lt;=$B$9),LOOKUP(BD$9,$A$12:$A$111,$B$12:$B$111),IF(AND($I166=-1,BE$9=$Q165),"",IF($I166=-1,BE165,IF(AND($I166=1,BC$9=$Q165),$K166,IF($I166=1,BD165,""))))))))</f>
        <v/>
      </c>
      <c r="BE166" t="str">
        <f ca="1">IF($E165="","",IF($G166="",BE165,IF(AND($N166=1,BE$9&gt;$B$9),"",IF(AND($N166=1,BE$9&lt;=$B$9),LOOKUP(BE$9,$A$12:$A$111,$B$12:$B$111),IF(AND($I166=-1,BF$9=$Q165),"",IF($I166=-1,BF165,IF(AND($I166=1,BD$9=$Q165),$K166,IF($I166=1,BE165,""))))))))</f>
        <v/>
      </c>
      <c r="BF166" t="str">
        <f ca="1">IF($E165="","",IF($G166="",BF165,IF(AND($N166=1,BF$9&gt;$B$9),"",IF(AND($N166=1,BF$9&lt;=$B$9),LOOKUP(BF$9,$A$12:$A$111,$B$12:$B$111),IF(AND($I166=-1,BG$9=$Q165),"",IF($I166=-1,BG165,IF(AND($I166=1,BE$9=$Q165),$K166,IF($I166=1,BF165,""))))))))</f>
        <v/>
      </c>
      <c r="BG166" t="str">
        <f ca="1">IF($E165="","",IF($G166="",BG165,IF(AND($N166=1,BG$9&gt;$B$9),"",IF(AND($N166=1,BG$9&lt;=$B$9),LOOKUP(BG$9,$A$12:$A$111,$B$12:$B$111),IF(AND($I166=-1,BH$9=$Q165),"",IF($I166=-1,BH165,IF(AND($I166=1,BF$9=$Q165),$K166,IF($I166=1,BG165,""))))))))</f>
        <v/>
      </c>
      <c r="BH166" t="str">
        <f ca="1">IF($E165="","",IF($G166="",BH165,IF(AND($N166=1,BH$9&gt;$B$9),"",IF(AND($N166=1,BH$9&lt;=$B$9),LOOKUP(BH$9,$A$12:$A$111,$B$12:$B$111),IF(AND($I166=-1,BI$9=$Q165),"",IF($I166=-1,BI165,IF(AND($I166=1,BG$9=$Q165),$K166,IF($I166=1,BH165,""))))))))</f>
        <v/>
      </c>
      <c r="BI166" t="str">
        <f ca="1">IF($E165="","",IF($G166="",BI165,IF(AND($N166=1,BI$9&gt;$B$9),"",IF(AND($N166=1,BI$9&lt;=$B$9),LOOKUP(BI$9,$A$12:$A$111,$B$12:$B$111),IF(AND($I166=-1,BJ$9=$Q165),"",IF($I166=-1,BJ165,IF(AND($I166=1,BH$9=$Q165),$K166,IF($I166=1,BI165,""))))))))</f>
        <v/>
      </c>
      <c r="BJ166" t="str">
        <f ca="1">IF($E165="","",IF($G166="",BJ165,IF(AND($N166=1,BJ$9&gt;$B$9),"",IF(AND($N166=1,BJ$9&lt;=$B$9),LOOKUP(BJ$9,$A$12:$A$111,$B$12:$B$111),IF(AND($I166=-1,BK$9=$Q165),"",IF($I166=-1,BK165,IF(AND($I166=1,BI$9=$Q165),$K166,IF($I166=1,BJ165,""))))))))</f>
        <v/>
      </c>
      <c r="BK166" t="str">
        <f ca="1">IF($E165="","",IF($G166="",BK165,IF(AND($N166=1,BK$9&gt;$B$9),"",IF(AND($N166=1,BK$9&lt;=$B$9),LOOKUP(BK$9,$A$12:$A$111,$B$12:$B$111),IF(AND($I166=-1,BL$9=$Q165),"",IF($I166=-1,BL165,IF(AND($I166=1,BJ$9=$Q165),$K166,IF($I166=1,BK165,""))))))))</f>
        <v/>
      </c>
      <c r="BL166" t="str">
        <f ca="1">IF($E165="","",IF($G166="",BL165,IF(AND($N166=1,BL$9&gt;$B$9),"",IF(AND($N166=1,BL$9&lt;=$B$9),LOOKUP(BL$9,$A$12:$A$111,$B$12:$B$111),IF(AND($I166=-1,BM$9=$Q165),"",IF($I166=-1,BM165,IF(AND($I166=1,BK$9=$Q165),$K166,IF($I166=1,BL165,""))))))))</f>
        <v/>
      </c>
      <c r="BM166" t="str">
        <f ca="1">IF($E165="","",IF($G166="",BM165,IF(AND($N166=1,BM$9&gt;$B$9),"",IF(AND($N166=1,BM$9&lt;=$B$9),LOOKUP(BM$9,$A$12:$A$111,$B$12:$B$111),IF(AND($I166=-1,BN$9=$Q165),"",IF($I166=-1,BN165,IF(AND($I166=1,BL$9=$Q165),$K166,IF($I166=1,BM165,""))))))))</f>
        <v/>
      </c>
      <c r="BN166" t="str">
        <f ca="1">IF($E165="","",IF($G166="",BN165,IF(AND($N166=1,BN$9&gt;$B$9),"",IF(AND($N166=1,BN$9&lt;=$B$9),LOOKUP(BN$9,$A$12:$A$111,$B$12:$B$111),IF(AND($I166=-1,BO$9=$Q165),"",IF($I166=-1,BO165,IF(AND($I166=1,BM$9=$Q165),$K166,IF($I166=1,BN165,""))))))))</f>
        <v/>
      </c>
      <c r="BO166">
        <f ca="1">IF($E165="","",IF($G166="",BO165,IF(AND($N166=1,BO$9&gt;$B$9),"",IF(AND($N166=1,BO$9&lt;=$B$9),LOOKUP(BO$9,$A$12:$A$111,$B$12:$B$111),IF(AND($I166=-1,BP$9=$Q165),"",IF($I166=-1,BP165,IF(AND($I166=1,BN$9=$Q165),$K166,IF($I166=1,BO165,""))))))))</f>
        <v>0</v>
      </c>
    </row>
    <row r="167" spans="4:67" x14ac:dyDescent="0.25">
      <c r="D167" s="4">
        <v>157</v>
      </c>
      <c r="E167" s="1">
        <f t="shared" ca="1" si="12"/>
        <v>23</v>
      </c>
      <c r="G167" t="str">
        <f ca="1">IF(E166="","",IF($B$3=Refs!$B$17,RevLab!F167,IF(AND(B$3="Last",H166="Zero"),G166,IF(B$3="Last",H166,IF(B$3="2nd last","",IF(AND(B$3="Opposite",H166="Zero"),G166,IF(AND(B$3="Opposite",H166="Red"),"Black",IF(AND(B$3="Opposite",H166="Black"),"Red",IF(AND(B$3="Opposite",H166="Odd"),"Even",IF(AND(B$3="Opposite",H166="Even"),"Odd",IF(AND(B$3="Opposite",H166="High"),"Low",IF(AND(B$3="Opposite",H166="Low"),"High",IF(COUNTIF(Refs!$E$5:$I$6,B$3)=1,RevLab!B$3,"")))))))))))))</f>
        <v>Low</v>
      </c>
      <c r="H167" t="str">
        <f ca="1">IF(E167="","",IF(B$2="Red/Black",LOOKUP(E167,Refs!D:D,Refs!F:F),IF(B$2="High/Low",LOOKUP(E167,Refs!D:D,Refs!H:H),IF(B$2="Odd/Even",LOOKUP(E167,Refs!D:D,Refs!J:J),""))))</f>
        <v>High</v>
      </c>
      <c r="I167">
        <f t="shared" ca="1" si="13"/>
        <v>-1</v>
      </c>
      <c r="J167">
        <f ca="1">IF(E166="","",IF(G167="","",IF(AND(Q166&gt;1,O166+P166&gt;=$B$4),$B$4,IF(Q166=1,O166,O166+P166))))</f>
        <v>6</v>
      </c>
      <c r="K167">
        <f t="shared" ca="1" si="14"/>
        <v>-6</v>
      </c>
      <c r="L167">
        <f t="shared" ca="1" si="15"/>
        <v>-148</v>
      </c>
      <c r="M167">
        <f t="shared" ca="1" si="16"/>
        <v>14</v>
      </c>
      <c r="N167">
        <f ca="1">IF(E166="","",IF(OR(AND($A$6="Yes",$M167&gt;$M166),AND($A$8="Yes",$O166+$P166&gt;=$B$4),AND($Q166&lt;=2,$I167=-1)),1,0))</f>
        <v>0</v>
      </c>
      <c r="O167">
        <f ca="1">IF(E167="","",R167)</f>
        <v>3</v>
      </c>
      <c r="P167">
        <f ca="1">IF(E167="","",MAX(R167:DM167))</f>
        <v>3</v>
      </c>
      <c r="Q167" s="2">
        <f ca="1">IF(E167="","",COUNTIF(R167:DM167,"&gt;0"))</f>
        <v>1</v>
      </c>
      <c r="R167" s="4">
        <f ca="1">IF(E166="","",IF($G167="",R166,IF($N167=1,LOOKUP(R$9,$A$12:$A$111,$B$12:$B$111),IF(AND($I167=-1,S$9=$Q166),"",IF($I167=-1,S166,IF($I167=1,R166))))))</f>
        <v>3</v>
      </c>
      <c r="S167" t="str">
        <f ca="1">IF($E166="","",IF($G167="",S166,IF(AND($N167=1,S$9&gt;$B$9),"",IF(AND($N167=1,S$9&lt;=$B$9),LOOKUP(S$9,$A$12:$A$111,$B$12:$B$111),IF(AND($I167=-1,T$9=$Q166),"",IF($I167=-1,T166,IF(AND($I167=1,R$9=$Q166),$K167,IF($I167=1,S166,""))))))))</f>
        <v/>
      </c>
      <c r="T167" t="str">
        <f ca="1">IF($E166="","",IF($G167="",T166,IF(AND($N167=1,T$9&gt;$B$9),"",IF(AND($N167=1,T$9&lt;=$B$9),LOOKUP(T$9,$A$12:$A$111,$B$12:$B$111),IF(AND($I167=-1,U$9=$Q166),"",IF($I167=-1,U166,IF(AND($I167=1,S$9=$Q166),$K167,IF($I167=1,T166,""))))))))</f>
        <v/>
      </c>
      <c r="U167" t="str">
        <f ca="1">IF($E166="","",IF($G167="",U166,IF(AND($N167=1,U$9&gt;$B$9),"",IF(AND($N167=1,U$9&lt;=$B$9),LOOKUP(U$9,$A$12:$A$111,$B$12:$B$111),IF(AND($I167=-1,V$9=$Q166),"",IF($I167=-1,V166,IF(AND($I167=1,T$9=$Q166),$K167,IF($I167=1,U166,""))))))))</f>
        <v/>
      </c>
      <c r="V167" t="str">
        <f ca="1">IF($E166="","",IF($G167="",V166,IF(AND($N167=1,V$9&gt;$B$9),"",IF(AND($N167=1,V$9&lt;=$B$9),LOOKUP(V$9,$A$12:$A$111,$B$12:$B$111),IF(AND($I167=-1,W$9=$Q166),"",IF($I167=-1,W166,IF(AND($I167=1,U$9=$Q166),$K167,IF($I167=1,V166,""))))))))</f>
        <v/>
      </c>
      <c r="W167" t="str">
        <f ca="1">IF($E166="","",IF($G167="",W166,IF(AND($N167=1,W$9&gt;$B$9),"",IF(AND($N167=1,W$9&lt;=$B$9),LOOKUP(W$9,$A$12:$A$111,$B$12:$B$111),IF(AND($I167=-1,X$9=$Q166),"",IF($I167=-1,X166,IF(AND($I167=1,V$9=$Q166),$K167,IF($I167=1,W166,""))))))))</f>
        <v/>
      </c>
      <c r="X167" t="str">
        <f ca="1">IF($E166="","",IF($G167="",X166,IF(AND($N167=1,X$9&gt;$B$9),"",IF(AND($N167=1,X$9&lt;=$B$9),LOOKUP(X$9,$A$12:$A$111,$B$12:$B$111),IF(AND($I167=-1,Y$9=$Q166),"",IF($I167=-1,Y166,IF(AND($I167=1,W$9=$Q166),$K167,IF($I167=1,X166,""))))))))</f>
        <v/>
      </c>
      <c r="Y167" t="str">
        <f ca="1">IF($E166="","",IF($G167="",Y166,IF(AND($N167=1,Y$9&gt;$B$9),"",IF(AND($N167=1,Y$9&lt;=$B$9),LOOKUP(Y$9,$A$12:$A$111,$B$12:$B$111),IF(AND($I167=-1,Z$9=$Q166),"",IF($I167=-1,Z166,IF(AND($I167=1,X$9=$Q166),$K167,IF($I167=1,Y166,""))))))))</f>
        <v/>
      </c>
      <c r="Z167" t="str">
        <f ca="1">IF($E166="","",IF($G167="",Z166,IF(AND($N167=1,Z$9&gt;$B$9),"",IF(AND($N167=1,Z$9&lt;=$B$9),LOOKUP(Z$9,$A$12:$A$111,$B$12:$B$111),IF(AND($I167=-1,AA$9=$Q166),"",IF($I167=-1,AA166,IF(AND($I167=1,Y$9=$Q166),$K167,IF($I167=1,Z166,""))))))))</f>
        <v/>
      </c>
      <c r="AA167" t="str">
        <f ca="1">IF($E166="","",IF($G167="",AA166,IF(AND($N167=1,AA$9&gt;$B$9),"",IF(AND($N167=1,AA$9&lt;=$B$9),LOOKUP(AA$9,$A$12:$A$111,$B$12:$B$111),IF(AND($I167=-1,AB$9=$Q166),"",IF($I167=-1,AB166,IF(AND($I167=1,Z$9=$Q166),$K167,IF($I167=1,AA166,""))))))))</f>
        <v/>
      </c>
      <c r="AB167" t="str">
        <f ca="1">IF($E166="","",IF($G167="",AB166,IF(AND($N167=1,AB$9&gt;$B$9),"",IF(AND($N167=1,AB$9&lt;=$B$9),LOOKUP(AB$9,$A$12:$A$111,$B$12:$B$111),IF(AND($I167=-1,AC$9=$Q166),"",IF($I167=-1,AC166,IF(AND($I167=1,AA$9=$Q166),$K167,IF($I167=1,AB166,""))))))))</f>
        <v/>
      </c>
      <c r="AC167" t="str">
        <f ca="1">IF($E166="","",IF($G167="",AC166,IF(AND($N167=1,AC$9&gt;$B$9),"",IF(AND($N167=1,AC$9&lt;=$B$9),LOOKUP(AC$9,$A$12:$A$111,$B$12:$B$111),IF(AND($I167=-1,AD$9=$Q166),"",IF($I167=-1,AD166,IF(AND($I167=1,AB$9=$Q166),$K167,IF($I167=1,AC166,""))))))))</f>
        <v/>
      </c>
      <c r="AD167" t="str">
        <f ca="1">IF($E166="","",IF($G167="",AD166,IF(AND($N167=1,AD$9&gt;$B$9),"",IF(AND($N167=1,AD$9&lt;=$B$9),LOOKUP(AD$9,$A$12:$A$111,$B$12:$B$111),IF(AND($I167=-1,AE$9=$Q166),"",IF($I167=-1,AE166,IF(AND($I167=1,AC$9=$Q166),$K167,IF($I167=1,AD166,""))))))))</f>
        <v/>
      </c>
      <c r="AE167" t="str">
        <f ca="1">IF($E166="","",IF($G167="",AE166,IF(AND($N167=1,AE$9&gt;$B$9),"",IF(AND($N167=1,AE$9&lt;=$B$9),LOOKUP(AE$9,$A$12:$A$111,$B$12:$B$111),IF(AND($I167=-1,AF$9=$Q166),"",IF($I167=-1,AF166,IF(AND($I167=1,AD$9=$Q166),$K167,IF($I167=1,AE166,""))))))))</f>
        <v/>
      </c>
      <c r="AF167" t="str">
        <f ca="1">IF($E166="","",IF($G167="",AF166,IF(AND($N167=1,AF$9&gt;$B$9),"",IF(AND($N167=1,AF$9&lt;=$B$9),LOOKUP(AF$9,$A$12:$A$111,$B$12:$B$111),IF(AND($I167=-1,AG$9=$Q166),"",IF($I167=-1,AG166,IF(AND($I167=1,AE$9=$Q166),$K167,IF($I167=1,AF166,""))))))))</f>
        <v/>
      </c>
      <c r="AG167" t="str">
        <f ca="1">IF($E166="","",IF($G167="",AG166,IF(AND($N167=1,AG$9&gt;$B$9),"",IF(AND($N167=1,AG$9&lt;=$B$9),LOOKUP(AG$9,$A$12:$A$111,$B$12:$B$111),IF(AND($I167=-1,AH$9=$Q166),"",IF($I167=-1,AH166,IF(AND($I167=1,AF$9=$Q166),$K167,IF($I167=1,AG166,""))))))))</f>
        <v/>
      </c>
      <c r="AH167" t="str">
        <f ca="1">IF($E166="","",IF($G167="",AH166,IF(AND($N167=1,AH$9&gt;$B$9),"",IF(AND($N167=1,AH$9&lt;=$B$9),LOOKUP(AH$9,$A$12:$A$111,$B$12:$B$111),IF(AND($I167=-1,AI$9=$Q166),"",IF($I167=-1,AI166,IF(AND($I167=1,AG$9=$Q166),$K167,IF($I167=1,AH166,""))))))))</f>
        <v/>
      </c>
      <c r="AI167" t="str">
        <f ca="1">IF($E166="","",IF($G167="",AI166,IF(AND($N167=1,AI$9&gt;$B$9),"",IF(AND($N167=1,AI$9&lt;=$B$9),LOOKUP(AI$9,$A$12:$A$111,$B$12:$B$111),IF(AND($I167=-1,AJ$9=$Q166),"",IF($I167=-1,AJ166,IF(AND($I167=1,AH$9=$Q166),$K167,IF($I167=1,AI166,""))))))))</f>
        <v/>
      </c>
      <c r="AJ167" t="str">
        <f ca="1">IF($E166="","",IF($G167="",AJ166,IF(AND($N167=1,AJ$9&gt;$B$9),"",IF(AND($N167=1,AJ$9&lt;=$B$9),LOOKUP(AJ$9,$A$12:$A$111,$B$12:$B$111),IF(AND($I167=-1,AK$9=$Q166),"",IF($I167=-1,AK166,IF(AND($I167=1,AI$9=$Q166),$K167,IF($I167=1,AJ166,""))))))))</f>
        <v/>
      </c>
      <c r="AK167" t="str">
        <f ca="1">IF($E166="","",IF($G167="",AK166,IF(AND($N167=1,AK$9&gt;$B$9),"",IF(AND($N167=1,AK$9&lt;=$B$9),LOOKUP(AK$9,$A$12:$A$111,$B$12:$B$111),IF(AND($I167=-1,AL$9=$Q166),"",IF($I167=-1,AL166,IF(AND($I167=1,AJ$9=$Q166),$K167,IF($I167=1,AK166,""))))))))</f>
        <v/>
      </c>
      <c r="AL167" t="str">
        <f ca="1">IF($E166="","",IF($G167="",AL166,IF(AND($N167=1,AL$9&gt;$B$9),"",IF(AND($N167=1,AL$9&lt;=$B$9),LOOKUP(AL$9,$A$12:$A$111,$B$12:$B$111),IF(AND($I167=-1,AM$9=$Q166),"",IF($I167=-1,AM166,IF(AND($I167=1,AK$9=$Q166),$K167,IF($I167=1,AL166,""))))))))</f>
        <v/>
      </c>
      <c r="AM167" t="str">
        <f ca="1">IF($E166="","",IF($G167="",AM166,IF(AND($N167=1,AM$9&gt;$B$9),"",IF(AND($N167=1,AM$9&lt;=$B$9),LOOKUP(AM$9,$A$12:$A$111,$B$12:$B$111),IF(AND($I167=-1,AN$9=$Q166),"",IF($I167=-1,AN166,IF(AND($I167=1,AL$9=$Q166),$K167,IF($I167=1,AM166,""))))))))</f>
        <v/>
      </c>
      <c r="AN167" t="str">
        <f ca="1">IF($E166="","",IF($G167="",AN166,IF(AND($N167=1,AN$9&gt;$B$9),"",IF(AND($N167=1,AN$9&lt;=$B$9),LOOKUP(AN$9,$A$12:$A$111,$B$12:$B$111),IF(AND($I167=-1,AO$9=$Q166),"",IF($I167=-1,AO166,IF(AND($I167=1,AM$9=$Q166),$K167,IF($I167=1,AN166,""))))))))</f>
        <v/>
      </c>
      <c r="AO167" t="str">
        <f ca="1">IF($E166="","",IF($G167="",AO166,IF(AND($N167=1,AO$9&gt;$B$9),"",IF(AND($N167=1,AO$9&lt;=$B$9),LOOKUP(AO$9,$A$12:$A$111,$B$12:$B$111),IF(AND($I167=-1,AP$9=$Q166),"",IF($I167=-1,AP166,IF(AND($I167=1,AN$9=$Q166),$K167,IF($I167=1,AO166,""))))))))</f>
        <v/>
      </c>
      <c r="AP167" t="str">
        <f ca="1">IF($E166="","",IF($G167="",AP166,IF(AND($N167=1,AP$9&gt;$B$9),"",IF(AND($N167=1,AP$9&lt;=$B$9),LOOKUP(AP$9,$A$12:$A$111,$B$12:$B$111),IF(AND($I167=-1,AQ$9=$Q166),"",IF($I167=-1,AQ166,IF(AND($I167=1,AO$9=$Q166),$K167,IF($I167=1,AP166,""))))))))</f>
        <v/>
      </c>
      <c r="AQ167" t="str">
        <f ca="1">IF($E166="","",IF($G167="",AQ166,IF(AND($N167=1,AQ$9&gt;$B$9),"",IF(AND($N167=1,AQ$9&lt;=$B$9),LOOKUP(AQ$9,$A$12:$A$111,$B$12:$B$111),IF(AND($I167=-1,AR$9=$Q166),"",IF($I167=-1,AR166,IF(AND($I167=1,AP$9=$Q166),$K167,IF($I167=1,AQ166,""))))))))</f>
        <v/>
      </c>
      <c r="AR167" t="str">
        <f ca="1">IF($E166="","",IF($G167="",AR166,IF(AND($N167=1,AR$9&gt;$B$9),"",IF(AND($N167=1,AR$9&lt;=$B$9),LOOKUP(AR$9,$A$12:$A$111,$B$12:$B$111),IF(AND($I167=-1,AS$9=$Q166),"",IF($I167=-1,AS166,IF(AND($I167=1,AQ$9=$Q166),$K167,IF($I167=1,AR166,""))))))))</f>
        <v/>
      </c>
      <c r="AS167" t="str">
        <f ca="1">IF($E166="","",IF($G167="",AS166,IF(AND($N167=1,AS$9&gt;$B$9),"",IF(AND($N167=1,AS$9&lt;=$B$9),LOOKUP(AS$9,$A$12:$A$111,$B$12:$B$111),IF(AND($I167=-1,AT$9=$Q166),"",IF($I167=-1,AT166,IF(AND($I167=1,AR$9=$Q166),$K167,IF($I167=1,AS166,""))))))))</f>
        <v/>
      </c>
      <c r="AT167" t="str">
        <f ca="1">IF($E166="","",IF($G167="",AT166,IF(AND($N167=1,AT$9&gt;$B$9),"",IF(AND($N167=1,AT$9&lt;=$B$9),LOOKUP(AT$9,$A$12:$A$111,$B$12:$B$111),IF(AND($I167=-1,AU$9=$Q166),"",IF($I167=-1,AU166,IF(AND($I167=1,AS$9=$Q166),$K167,IF($I167=1,AT166,""))))))))</f>
        <v/>
      </c>
      <c r="AU167" t="str">
        <f ca="1">IF($E166="","",IF($G167="",AU166,IF(AND($N167=1,AU$9&gt;$B$9),"",IF(AND($N167=1,AU$9&lt;=$B$9),LOOKUP(AU$9,$A$12:$A$111,$B$12:$B$111),IF(AND($I167=-1,AV$9=$Q166),"",IF($I167=-1,AV166,IF(AND($I167=1,AT$9=$Q166),$K167,IF($I167=1,AU166,""))))))))</f>
        <v/>
      </c>
      <c r="AV167" t="str">
        <f ca="1">IF($E166="","",IF($G167="",AV166,IF(AND($N167=1,AV$9&gt;$B$9),"",IF(AND($N167=1,AV$9&lt;=$B$9),LOOKUP(AV$9,$A$12:$A$111,$B$12:$B$111),IF(AND($I167=-1,AW$9=$Q166),"",IF($I167=-1,AW166,IF(AND($I167=1,AU$9=$Q166),$K167,IF($I167=1,AV166,""))))))))</f>
        <v/>
      </c>
      <c r="AW167" t="str">
        <f ca="1">IF($E166="","",IF($G167="",AW166,IF(AND($N167=1,AW$9&gt;$B$9),"",IF(AND($N167=1,AW$9&lt;=$B$9),LOOKUP(AW$9,$A$12:$A$111,$B$12:$B$111),IF(AND($I167=-1,AX$9=$Q166),"",IF($I167=-1,AX166,IF(AND($I167=1,AV$9=$Q166),$K167,IF($I167=1,AW166,""))))))))</f>
        <v/>
      </c>
      <c r="AX167" t="str">
        <f ca="1">IF($E166="","",IF($G167="",AX166,IF(AND($N167=1,AX$9&gt;$B$9),"",IF(AND($N167=1,AX$9&lt;=$B$9),LOOKUP(AX$9,$A$12:$A$111,$B$12:$B$111),IF(AND($I167=-1,AY$9=$Q166),"",IF($I167=-1,AY166,IF(AND($I167=1,AW$9=$Q166),$K167,IF($I167=1,AX166,""))))))))</f>
        <v/>
      </c>
      <c r="AY167" t="str">
        <f ca="1">IF($E166="","",IF($G167="",AY166,IF(AND($N167=1,AY$9&gt;$B$9),"",IF(AND($N167=1,AY$9&lt;=$B$9),LOOKUP(AY$9,$A$12:$A$111,$B$12:$B$111),IF(AND($I167=-1,AZ$9=$Q166),"",IF($I167=-1,AZ166,IF(AND($I167=1,AX$9=$Q166),$K167,IF($I167=1,AY166,""))))))))</f>
        <v/>
      </c>
      <c r="AZ167" t="str">
        <f ca="1">IF($E166="","",IF($G167="",AZ166,IF(AND($N167=1,AZ$9&gt;$B$9),"",IF(AND($N167=1,AZ$9&lt;=$B$9),LOOKUP(AZ$9,$A$12:$A$111,$B$12:$B$111),IF(AND($I167=-1,BA$9=$Q166),"",IF($I167=-1,BA166,IF(AND($I167=1,AY$9=$Q166),$K167,IF($I167=1,AZ166,""))))))))</f>
        <v/>
      </c>
      <c r="BA167" t="str">
        <f ca="1">IF($E166="","",IF($G167="",BA166,IF(AND($N167=1,BA$9&gt;$B$9),"",IF(AND($N167=1,BA$9&lt;=$B$9),LOOKUP(BA$9,$A$12:$A$111,$B$12:$B$111),IF(AND($I167=-1,BB$9=$Q166),"",IF($I167=-1,BB166,IF(AND($I167=1,AZ$9=$Q166),$K167,IF($I167=1,BA166,""))))))))</f>
        <v/>
      </c>
      <c r="BB167" t="str">
        <f ca="1">IF($E166="","",IF($G167="",BB166,IF(AND($N167=1,BB$9&gt;$B$9),"",IF(AND($N167=1,BB$9&lt;=$B$9),LOOKUP(BB$9,$A$12:$A$111,$B$12:$B$111),IF(AND($I167=-1,BC$9=$Q166),"",IF($I167=-1,BC166,IF(AND($I167=1,BA$9=$Q166),$K167,IF($I167=1,BB166,""))))))))</f>
        <v/>
      </c>
      <c r="BC167" t="str">
        <f ca="1">IF($E166="","",IF($G167="",BC166,IF(AND($N167=1,BC$9&gt;$B$9),"",IF(AND($N167=1,BC$9&lt;=$B$9),LOOKUP(BC$9,$A$12:$A$111,$B$12:$B$111),IF(AND($I167=-1,BD$9=$Q166),"",IF($I167=-1,BD166,IF(AND($I167=1,BB$9=$Q166),$K167,IF($I167=1,BC166,""))))))))</f>
        <v/>
      </c>
      <c r="BD167" t="str">
        <f ca="1">IF($E166="","",IF($G167="",BD166,IF(AND($N167=1,BD$9&gt;$B$9),"",IF(AND($N167=1,BD$9&lt;=$B$9),LOOKUP(BD$9,$A$12:$A$111,$B$12:$B$111),IF(AND($I167=-1,BE$9=$Q166),"",IF($I167=-1,BE166,IF(AND($I167=1,BC$9=$Q166),$K167,IF($I167=1,BD166,""))))))))</f>
        <v/>
      </c>
      <c r="BE167" t="str">
        <f ca="1">IF($E166="","",IF($G167="",BE166,IF(AND($N167=1,BE$9&gt;$B$9),"",IF(AND($N167=1,BE$9&lt;=$B$9),LOOKUP(BE$9,$A$12:$A$111,$B$12:$B$111),IF(AND($I167=-1,BF$9=$Q166),"",IF($I167=-1,BF166,IF(AND($I167=1,BD$9=$Q166),$K167,IF($I167=1,BE166,""))))))))</f>
        <v/>
      </c>
      <c r="BF167" t="str">
        <f ca="1">IF($E166="","",IF($G167="",BF166,IF(AND($N167=1,BF$9&gt;$B$9),"",IF(AND($N167=1,BF$9&lt;=$B$9),LOOKUP(BF$9,$A$12:$A$111,$B$12:$B$111),IF(AND($I167=-1,BG$9=$Q166),"",IF($I167=-1,BG166,IF(AND($I167=1,BE$9=$Q166),$K167,IF($I167=1,BF166,""))))))))</f>
        <v/>
      </c>
      <c r="BG167" t="str">
        <f ca="1">IF($E166="","",IF($G167="",BG166,IF(AND($N167=1,BG$9&gt;$B$9),"",IF(AND($N167=1,BG$9&lt;=$B$9),LOOKUP(BG$9,$A$12:$A$111,$B$12:$B$111),IF(AND($I167=-1,BH$9=$Q166),"",IF($I167=-1,BH166,IF(AND($I167=1,BF$9=$Q166),$K167,IF($I167=1,BG166,""))))))))</f>
        <v/>
      </c>
      <c r="BH167" t="str">
        <f ca="1">IF($E166="","",IF($G167="",BH166,IF(AND($N167=1,BH$9&gt;$B$9),"",IF(AND($N167=1,BH$9&lt;=$B$9),LOOKUP(BH$9,$A$12:$A$111,$B$12:$B$111),IF(AND($I167=-1,BI$9=$Q166),"",IF($I167=-1,BI166,IF(AND($I167=1,BG$9=$Q166),$K167,IF($I167=1,BH166,""))))))))</f>
        <v/>
      </c>
      <c r="BI167" t="str">
        <f ca="1">IF($E166="","",IF($G167="",BI166,IF(AND($N167=1,BI$9&gt;$B$9),"",IF(AND($N167=1,BI$9&lt;=$B$9),LOOKUP(BI$9,$A$12:$A$111,$B$12:$B$111),IF(AND($I167=-1,BJ$9=$Q166),"",IF($I167=-1,BJ166,IF(AND($I167=1,BH$9=$Q166),$K167,IF($I167=1,BI166,""))))))))</f>
        <v/>
      </c>
      <c r="BJ167" t="str">
        <f ca="1">IF($E166="","",IF($G167="",BJ166,IF(AND($N167=1,BJ$9&gt;$B$9),"",IF(AND($N167=1,BJ$9&lt;=$B$9),LOOKUP(BJ$9,$A$12:$A$111,$B$12:$B$111),IF(AND($I167=-1,BK$9=$Q166),"",IF($I167=-1,BK166,IF(AND($I167=1,BI$9=$Q166),$K167,IF($I167=1,BJ166,""))))))))</f>
        <v/>
      </c>
      <c r="BK167" t="str">
        <f ca="1">IF($E166="","",IF($G167="",BK166,IF(AND($N167=1,BK$9&gt;$B$9),"",IF(AND($N167=1,BK$9&lt;=$B$9),LOOKUP(BK$9,$A$12:$A$111,$B$12:$B$111),IF(AND($I167=-1,BL$9=$Q166),"",IF($I167=-1,BL166,IF(AND($I167=1,BJ$9=$Q166),$K167,IF($I167=1,BK166,""))))))))</f>
        <v/>
      </c>
      <c r="BL167" t="str">
        <f ca="1">IF($E166="","",IF($G167="",BL166,IF(AND($N167=1,BL$9&gt;$B$9),"",IF(AND($N167=1,BL$9&lt;=$B$9),LOOKUP(BL$9,$A$12:$A$111,$B$12:$B$111),IF(AND($I167=-1,BM$9=$Q166),"",IF($I167=-1,BM166,IF(AND($I167=1,BK$9=$Q166),$K167,IF($I167=1,BL166,""))))))))</f>
        <v/>
      </c>
      <c r="BM167" t="str">
        <f ca="1">IF($E166="","",IF($G167="",BM166,IF(AND($N167=1,BM$9&gt;$B$9),"",IF(AND($N167=1,BM$9&lt;=$B$9),LOOKUP(BM$9,$A$12:$A$111,$B$12:$B$111),IF(AND($I167=-1,BN$9=$Q166),"",IF($I167=-1,BN166,IF(AND($I167=1,BL$9=$Q166),$K167,IF($I167=1,BM166,""))))))))</f>
        <v/>
      </c>
      <c r="BN167">
        <f ca="1">IF($E166="","",IF($G167="",BN166,IF(AND($N167=1,BN$9&gt;$B$9),"",IF(AND($N167=1,BN$9&lt;=$B$9),LOOKUP(BN$9,$A$12:$A$111,$B$12:$B$111),IF(AND($I167=-1,BO$9=$Q166),"",IF($I167=-1,BO166,IF(AND($I167=1,BM$9=$Q166),$K167,IF($I167=1,BN166,""))))))))</f>
        <v>0</v>
      </c>
      <c r="BO167">
        <f ca="1">IF($E166="","",IF($G167="",BO166,IF(AND($N167=1,BO$9&gt;$B$9),"",IF(AND($N167=1,BO$9&lt;=$B$9),LOOKUP(BO$9,$A$12:$A$111,$B$12:$B$111),IF(AND($I167=-1,BP$9=$Q166),"",IF($I167=-1,BP166,IF(AND($I167=1,BN$9=$Q166),$K167,IF($I167=1,BO166,""))))))))</f>
        <v>0</v>
      </c>
    </row>
    <row r="168" spans="4:67" x14ac:dyDescent="0.25">
      <c r="D168" s="4">
        <v>158</v>
      </c>
      <c r="E168" s="1">
        <f t="shared" ca="1" si="12"/>
        <v>28</v>
      </c>
      <c r="G168" t="str">
        <f ca="1">IF(E167="","",IF($B$3=Refs!$B$17,RevLab!F168,IF(AND(B$3="Last",H167="Zero"),G167,IF(B$3="Last",H167,IF(B$3="2nd last","",IF(AND(B$3="Opposite",H167="Zero"),G167,IF(AND(B$3="Opposite",H167="Red"),"Black",IF(AND(B$3="Opposite",H167="Black"),"Red",IF(AND(B$3="Opposite",H167="Odd"),"Even",IF(AND(B$3="Opposite",H167="Even"),"Odd",IF(AND(B$3="Opposite",H167="High"),"Low",IF(AND(B$3="Opposite",H167="Low"),"High",IF(COUNTIF(Refs!$E$5:$I$6,B$3)=1,RevLab!B$3,"")))))))))))))</f>
        <v>Low</v>
      </c>
      <c r="H168" t="str">
        <f ca="1">IF(E168="","",IF(B$2="Red/Black",LOOKUP(E168,Refs!D:D,Refs!F:F),IF(B$2="High/Low",LOOKUP(E168,Refs!D:D,Refs!H:H),IF(B$2="Odd/Even",LOOKUP(E168,Refs!D:D,Refs!J:J),""))))</f>
        <v>High</v>
      </c>
      <c r="I168">
        <f t="shared" ca="1" si="13"/>
        <v>-1</v>
      </c>
      <c r="J168">
        <f ca="1">IF(E167="","",IF(G168="","",IF(AND(Q167&gt;1,O167+P167&gt;=$B$4),$B$4,IF(Q167=1,O167,O167+P167))))</f>
        <v>3</v>
      </c>
      <c r="K168">
        <f t="shared" ca="1" si="14"/>
        <v>-3</v>
      </c>
      <c r="L168">
        <f t="shared" ca="1" si="15"/>
        <v>-151</v>
      </c>
      <c r="M168">
        <f t="shared" ca="1" si="16"/>
        <v>14</v>
      </c>
      <c r="N168">
        <f ca="1">IF(E167="","",IF(OR(AND($A$6="Yes",$M168&gt;$M167),AND($A$8="Yes",$O167+$P167&gt;=$B$4),AND($Q167&lt;=2,$I168=-1)),1,0))</f>
        <v>1</v>
      </c>
      <c r="O168">
        <f ca="1">IF(E168="","",R168)</f>
        <v>1</v>
      </c>
      <c r="P168">
        <f ca="1">IF(E168="","",MAX(R168:DM168))</f>
        <v>4</v>
      </c>
      <c r="Q168" s="2">
        <f ca="1">IF(E168="","",COUNTIF(R168:DM168,"&gt;0"))</f>
        <v>4</v>
      </c>
      <c r="R168" s="4">
        <f ca="1">IF(E167="","",IF($G168="",R167,IF($N168=1,LOOKUP(R$9,$A$12:$A$111,$B$12:$B$111),IF(AND($I168=-1,S$9=$Q167),"",IF($I168=-1,S167,IF($I168=1,R167))))))</f>
        <v>1</v>
      </c>
      <c r="S168">
        <f ca="1">IF($E167="","",IF($G168="",S167,IF(AND($N168=1,S$9&gt;$B$9),"",IF(AND($N168=1,S$9&lt;=$B$9),LOOKUP(S$9,$A$12:$A$111,$B$12:$B$111),IF(AND($I168=-1,T$9=$Q167),"",IF($I168=-1,T167,IF(AND($I168=1,R$9=$Q167),$K168,IF($I168=1,S167,""))))))))</f>
        <v>2</v>
      </c>
      <c r="T168">
        <f ca="1">IF($E167="","",IF($G168="",T167,IF(AND($N168=1,T$9&gt;$B$9),"",IF(AND($N168=1,T$9&lt;=$B$9),LOOKUP(T$9,$A$12:$A$111,$B$12:$B$111),IF(AND($I168=-1,U$9=$Q167),"",IF($I168=-1,U167,IF(AND($I168=1,S$9=$Q167),$K168,IF($I168=1,T167,""))))))))</f>
        <v>3</v>
      </c>
      <c r="U168">
        <f ca="1">IF($E167="","",IF($G168="",U167,IF(AND($N168=1,U$9&gt;$B$9),"",IF(AND($N168=1,U$9&lt;=$B$9),LOOKUP(U$9,$A$12:$A$111,$B$12:$B$111),IF(AND($I168=-1,V$9=$Q167),"",IF($I168=-1,V167,IF(AND($I168=1,T$9=$Q167),$K168,IF($I168=1,U167,""))))))))</f>
        <v>4</v>
      </c>
      <c r="V168" t="str">
        <f ca="1">IF($E167="","",IF($G168="",V167,IF(AND($N168=1,V$9&gt;$B$9),"",IF(AND($N168=1,V$9&lt;=$B$9),LOOKUP(V$9,$A$12:$A$111,$B$12:$B$111),IF(AND($I168=-1,W$9=$Q167),"",IF($I168=-1,W167,IF(AND($I168=1,U$9=$Q167),$K168,IF($I168=1,V167,""))))))))</f>
        <v/>
      </c>
      <c r="W168" t="str">
        <f ca="1">IF($E167="","",IF($G168="",W167,IF(AND($N168=1,W$9&gt;$B$9),"",IF(AND($N168=1,W$9&lt;=$B$9),LOOKUP(W$9,$A$12:$A$111,$B$12:$B$111),IF(AND($I168=-1,X$9=$Q167),"",IF($I168=-1,X167,IF(AND($I168=1,V$9=$Q167),$K168,IF($I168=1,W167,""))))))))</f>
        <v/>
      </c>
      <c r="X168" t="str">
        <f ca="1">IF($E167="","",IF($G168="",X167,IF(AND($N168=1,X$9&gt;$B$9),"",IF(AND($N168=1,X$9&lt;=$B$9),LOOKUP(X$9,$A$12:$A$111,$B$12:$B$111),IF(AND($I168=-1,Y$9=$Q167),"",IF($I168=-1,Y167,IF(AND($I168=1,W$9=$Q167),$K168,IF($I168=1,X167,""))))))))</f>
        <v/>
      </c>
      <c r="Y168" t="str">
        <f ca="1">IF($E167="","",IF($G168="",Y167,IF(AND($N168=1,Y$9&gt;$B$9),"",IF(AND($N168=1,Y$9&lt;=$B$9),LOOKUP(Y$9,$A$12:$A$111,$B$12:$B$111),IF(AND($I168=-1,Z$9=$Q167),"",IF($I168=-1,Z167,IF(AND($I168=1,X$9=$Q167),$K168,IF($I168=1,Y167,""))))))))</f>
        <v/>
      </c>
      <c r="Z168" t="str">
        <f ca="1">IF($E167="","",IF($G168="",Z167,IF(AND($N168=1,Z$9&gt;$B$9),"",IF(AND($N168=1,Z$9&lt;=$B$9),LOOKUP(Z$9,$A$12:$A$111,$B$12:$B$111),IF(AND($I168=-1,AA$9=$Q167),"",IF($I168=-1,AA167,IF(AND($I168=1,Y$9=$Q167),$K168,IF($I168=1,Z167,""))))))))</f>
        <v/>
      </c>
      <c r="AA168" t="str">
        <f ca="1">IF($E167="","",IF($G168="",AA167,IF(AND($N168=1,AA$9&gt;$B$9),"",IF(AND($N168=1,AA$9&lt;=$B$9),LOOKUP(AA$9,$A$12:$A$111,$B$12:$B$111),IF(AND($I168=-1,AB$9=$Q167),"",IF($I168=-1,AB167,IF(AND($I168=1,Z$9=$Q167),$K168,IF($I168=1,AA167,""))))))))</f>
        <v/>
      </c>
      <c r="AB168" t="str">
        <f ca="1">IF($E167="","",IF($G168="",AB167,IF(AND($N168=1,AB$9&gt;$B$9),"",IF(AND($N168=1,AB$9&lt;=$B$9),LOOKUP(AB$9,$A$12:$A$111,$B$12:$B$111),IF(AND($I168=-1,AC$9=$Q167),"",IF($I168=-1,AC167,IF(AND($I168=1,AA$9=$Q167),$K168,IF($I168=1,AB167,""))))))))</f>
        <v/>
      </c>
      <c r="AC168" t="str">
        <f ca="1">IF($E167="","",IF($G168="",AC167,IF(AND($N168=1,AC$9&gt;$B$9),"",IF(AND($N168=1,AC$9&lt;=$B$9),LOOKUP(AC$9,$A$12:$A$111,$B$12:$B$111),IF(AND($I168=-1,AD$9=$Q167),"",IF($I168=-1,AD167,IF(AND($I168=1,AB$9=$Q167),$K168,IF($I168=1,AC167,""))))))))</f>
        <v/>
      </c>
      <c r="AD168" t="str">
        <f ca="1">IF($E167="","",IF($G168="",AD167,IF(AND($N168=1,AD$9&gt;$B$9),"",IF(AND($N168=1,AD$9&lt;=$B$9),LOOKUP(AD$9,$A$12:$A$111,$B$12:$B$111),IF(AND($I168=-1,AE$9=$Q167),"",IF($I168=-1,AE167,IF(AND($I168=1,AC$9=$Q167),$K168,IF($I168=1,AD167,""))))))))</f>
        <v/>
      </c>
      <c r="AE168" t="str">
        <f ca="1">IF($E167="","",IF($G168="",AE167,IF(AND($N168=1,AE$9&gt;$B$9),"",IF(AND($N168=1,AE$9&lt;=$B$9),LOOKUP(AE$9,$A$12:$A$111,$B$12:$B$111),IF(AND($I168=-1,AF$9=$Q167),"",IF($I168=-1,AF167,IF(AND($I168=1,AD$9=$Q167),$K168,IF($I168=1,AE167,""))))))))</f>
        <v/>
      </c>
      <c r="AF168" t="str">
        <f ca="1">IF($E167="","",IF($G168="",AF167,IF(AND($N168=1,AF$9&gt;$B$9),"",IF(AND($N168=1,AF$9&lt;=$B$9),LOOKUP(AF$9,$A$12:$A$111,$B$12:$B$111),IF(AND($I168=-1,AG$9=$Q167),"",IF($I168=-1,AG167,IF(AND($I168=1,AE$9=$Q167),$K168,IF($I168=1,AF167,""))))))))</f>
        <v/>
      </c>
      <c r="AG168" t="str">
        <f ca="1">IF($E167="","",IF($G168="",AG167,IF(AND($N168=1,AG$9&gt;$B$9),"",IF(AND($N168=1,AG$9&lt;=$B$9),LOOKUP(AG$9,$A$12:$A$111,$B$12:$B$111),IF(AND($I168=-1,AH$9=$Q167),"",IF($I168=-1,AH167,IF(AND($I168=1,AF$9=$Q167),$K168,IF($I168=1,AG167,""))))))))</f>
        <v/>
      </c>
      <c r="AH168" t="str">
        <f ca="1">IF($E167="","",IF($G168="",AH167,IF(AND($N168=1,AH$9&gt;$B$9),"",IF(AND($N168=1,AH$9&lt;=$B$9),LOOKUP(AH$9,$A$12:$A$111,$B$12:$B$111),IF(AND($I168=-1,AI$9=$Q167),"",IF($I168=-1,AI167,IF(AND($I168=1,AG$9=$Q167),$K168,IF($I168=1,AH167,""))))))))</f>
        <v/>
      </c>
      <c r="AI168" t="str">
        <f ca="1">IF($E167="","",IF($G168="",AI167,IF(AND($N168=1,AI$9&gt;$B$9),"",IF(AND($N168=1,AI$9&lt;=$B$9),LOOKUP(AI$9,$A$12:$A$111,$B$12:$B$111),IF(AND($I168=-1,AJ$9=$Q167),"",IF($I168=-1,AJ167,IF(AND($I168=1,AH$9=$Q167),$K168,IF($I168=1,AI167,""))))))))</f>
        <v/>
      </c>
      <c r="AJ168" t="str">
        <f ca="1">IF($E167="","",IF($G168="",AJ167,IF(AND($N168=1,AJ$9&gt;$B$9),"",IF(AND($N168=1,AJ$9&lt;=$B$9),LOOKUP(AJ$9,$A$12:$A$111,$B$12:$B$111),IF(AND($I168=-1,AK$9=$Q167),"",IF($I168=-1,AK167,IF(AND($I168=1,AI$9=$Q167),$K168,IF($I168=1,AJ167,""))))))))</f>
        <v/>
      </c>
      <c r="AK168" t="str">
        <f ca="1">IF($E167="","",IF($G168="",AK167,IF(AND($N168=1,AK$9&gt;$B$9),"",IF(AND($N168=1,AK$9&lt;=$B$9),LOOKUP(AK$9,$A$12:$A$111,$B$12:$B$111),IF(AND($I168=-1,AL$9=$Q167),"",IF($I168=-1,AL167,IF(AND($I168=1,AJ$9=$Q167),$K168,IF($I168=1,AK167,""))))))))</f>
        <v/>
      </c>
      <c r="AL168" t="str">
        <f ca="1">IF($E167="","",IF($G168="",AL167,IF(AND($N168=1,AL$9&gt;$B$9),"",IF(AND($N168=1,AL$9&lt;=$B$9),LOOKUP(AL$9,$A$12:$A$111,$B$12:$B$111),IF(AND($I168=-1,AM$9=$Q167),"",IF($I168=-1,AM167,IF(AND($I168=1,AK$9=$Q167),$K168,IF($I168=1,AL167,""))))))))</f>
        <v/>
      </c>
      <c r="AM168" t="str">
        <f ca="1">IF($E167="","",IF($G168="",AM167,IF(AND($N168=1,AM$9&gt;$B$9),"",IF(AND($N168=1,AM$9&lt;=$B$9),LOOKUP(AM$9,$A$12:$A$111,$B$12:$B$111),IF(AND($I168=-1,AN$9=$Q167),"",IF($I168=-1,AN167,IF(AND($I168=1,AL$9=$Q167),$K168,IF($I168=1,AM167,""))))))))</f>
        <v/>
      </c>
      <c r="AN168" t="str">
        <f ca="1">IF($E167="","",IF($G168="",AN167,IF(AND($N168=1,AN$9&gt;$B$9),"",IF(AND($N168=1,AN$9&lt;=$B$9),LOOKUP(AN$9,$A$12:$A$111,$B$12:$B$111),IF(AND($I168=-1,AO$9=$Q167),"",IF($I168=-1,AO167,IF(AND($I168=1,AM$9=$Q167),$K168,IF($I168=1,AN167,""))))))))</f>
        <v/>
      </c>
      <c r="AO168" t="str">
        <f ca="1">IF($E167="","",IF($G168="",AO167,IF(AND($N168=1,AO$9&gt;$B$9),"",IF(AND($N168=1,AO$9&lt;=$B$9),LOOKUP(AO$9,$A$12:$A$111,$B$12:$B$111),IF(AND($I168=-1,AP$9=$Q167),"",IF($I168=-1,AP167,IF(AND($I168=1,AN$9=$Q167),$K168,IF($I168=1,AO167,""))))))))</f>
        <v/>
      </c>
      <c r="AP168" t="str">
        <f ca="1">IF($E167="","",IF($G168="",AP167,IF(AND($N168=1,AP$9&gt;$B$9),"",IF(AND($N168=1,AP$9&lt;=$B$9),LOOKUP(AP$9,$A$12:$A$111,$B$12:$B$111),IF(AND($I168=-1,AQ$9=$Q167),"",IF($I168=-1,AQ167,IF(AND($I168=1,AO$9=$Q167),$K168,IF($I168=1,AP167,""))))))))</f>
        <v/>
      </c>
      <c r="AQ168" t="str">
        <f ca="1">IF($E167="","",IF($G168="",AQ167,IF(AND($N168=1,AQ$9&gt;$B$9),"",IF(AND($N168=1,AQ$9&lt;=$B$9),LOOKUP(AQ$9,$A$12:$A$111,$B$12:$B$111),IF(AND($I168=-1,AR$9=$Q167),"",IF($I168=-1,AR167,IF(AND($I168=1,AP$9=$Q167),$K168,IF($I168=1,AQ167,""))))))))</f>
        <v/>
      </c>
      <c r="AR168" t="str">
        <f ca="1">IF($E167="","",IF($G168="",AR167,IF(AND($N168=1,AR$9&gt;$B$9),"",IF(AND($N168=1,AR$9&lt;=$B$9),LOOKUP(AR$9,$A$12:$A$111,$B$12:$B$111),IF(AND($I168=-1,AS$9=$Q167),"",IF($I168=-1,AS167,IF(AND($I168=1,AQ$9=$Q167),$K168,IF($I168=1,AR167,""))))))))</f>
        <v/>
      </c>
      <c r="AS168" t="str">
        <f ca="1">IF($E167="","",IF($G168="",AS167,IF(AND($N168=1,AS$9&gt;$B$9),"",IF(AND($N168=1,AS$9&lt;=$B$9),LOOKUP(AS$9,$A$12:$A$111,$B$12:$B$111),IF(AND($I168=-1,AT$9=$Q167),"",IF($I168=-1,AT167,IF(AND($I168=1,AR$9=$Q167),$K168,IF($I168=1,AS167,""))))))))</f>
        <v/>
      </c>
      <c r="AT168" t="str">
        <f ca="1">IF($E167="","",IF($G168="",AT167,IF(AND($N168=1,AT$9&gt;$B$9),"",IF(AND($N168=1,AT$9&lt;=$B$9),LOOKUP(AT$9,$A$12:$A$111,$B$12:$B$111),IF(AND($I168=-1,AU$9=$Q167),"",IF($I168=-1,AU167,IF(AND($I168=1,AS$9=$Q167),$K168,IF($I168=1,AT167,""))))))))</f>
        <v/>
      </c>
      <c r="AU168" t="str">
        <f ca="1">IF($E167="","",IF($G168="",AU167,IF(AND($N168=1,AU$9&gt;$B$9),"",IF(AND($N168=1,AU$9&lt;=$B$9),LOOKUP(AU$9,$A$12:$A$111,$B$12:$B$111),IF(AND($I168=-1,AV$9=$Q167),"",IF($I168=-1,AV167,IF(AND($I168=1,AT$9=$Q167),$K168,IF($I168=1,AU167,""))))))))</f>
        <v/>
      </c>
      <c r="AV168" t="str">
        <f ca="1">IF($E167="","",IF($G168="",AV167,IF(AND($N168=1,AV$9&gt;$B$9),"",IF(AND($N168=1,AV$9&lt;=$B$9),LOOKUP(AV$9,$A$12:$A$111,$B$12:$B$111),IF(AND($I168=-1,AW$9=$Q167),"",IF($I168=-1,AW167,IF(AND($I168=1,AU$9=$Q167),$K168,IF($I168=1,AV167,""))))))))</f>
        <v/>
      </c>
      <c r="AW168" t="str">
        <f ca="1">IF($E167="","",IF($G168="",AW167,IF(AND($N168=1,AW$9&gt;$B$9),"",IF(AND($N168=1,AW$9&lt;=$B$9),LOOKUP(AW$9,$A$12:$A$111,$B$12:$B$111),IF(AND($I168=-1,AX$9=$Q167),"",IF($I168=-1,AX167,IF(AND($I168=1,AV$9=$Q167),$K168,IF($I168=1,AW167,""))))))))</f>
        <v/>
      </c>
      <c r="AX168" t="str">
        <f ca="1">IF($E167="","",IF($G168="",AX167,IF(AND($N168=1,AX$9&gt;$B$9),"",IF(AND($N168=1,AX$9&lt;=$B$9),LOOKUP(AX$9,$A$12:$A$111,$B$12:$B$111),IF(AND($I168=-1,AY$9=$Q167),"",IF($I168=-1,AY167,IF(AND($I168=1,AW$9=$Q167),$K168,IF($I168=1,AX167,""))))))))</f>
        <v/>
      </c>
      <c r="AY168" t="str">
        <f ca="1">IF($E167="","",IF($G168="",AY167,IF(AND($N168=1,AY$9&gt;$B$9),"",IF(AND($N168=1,AY$9&lt;=$B$9),LOOKUP(AY$9,$A$12:$A$111,$B$12:$B$111),IF(AND($I168=-1,AZ$9=$Q167),"",IF($I168=-1,AZ167,IF(AND($I168=1,AX$9=$Q167),$K168,IF($I168=1,AY167,""))))))))</f>
        <v/>
      </c>
      <c r="AZ168" t="str">
        <f ca="1">IF($E167="","",IF($G168="",AZ167,IF(AND($N168=1,AZ$9&gt;$B$9),"",IF(AND($N168=1,AZ$9&lt;=$B$9),LOOKUP(AZ$9,$A$12:$A$111,$B$12:$B$111),IF(AND($I168=-1,BA$9=$Q167),"",IF($I168=-1,BA167,IF(AND($I168=1,AY$9=$Q167),$K168,IF($I168=1,AZ167,""))))))))</f>
        <v/>
      </c>
      <c r="BA168" t="str">
        <f ca="1">IF($E167="","",IF($G168="",BA167,IF(AND($N168=1,BA$9&gt;$B$9),"",IF(AND($N168=1,BA$9&lt;=$B$9),LOOKUP(BA$9,$A$12:$A$111,$B$12:$B$111),IF(AND($I168=-1,BB$9=$Q167),"",IF($I168=-1,BB167,IF(AND($I168=1,AZ$9=$Q167),$K168,IF($I168=1,BA167,""))))))))</f>
        <v/>
      </c>
      <c r="BB168" t="str">
        <f ca="1">IF($E167="","",IF($G168="",BB167,IF(AND($N168=1,BB$9&gt;$B$9),"",IF(AND($N168=1,BB$9&lt;=$B$9),LOOKUP(BB$9,$A$12:$A$111,$B$12:$B$111),IF(AND($I168=-1,BC$9=$Q167),"",IF($I168=-1,BC167,IF(AND($I168=1,BA$9=$Q167),$K168,IF($I168=1,BB167,""))))))))</f>
        <v/>
      </c>
      <c r="BC168" t="str">
        <f ca="1">IF($E167="","",IF($G168="",BC167,IF(AND($N168=1,BC$9&gt;$B$9),"",IF(AND($N168=1,BC$9&lt;=$B$9),LOOKUP(BC$9,$A$12:$A$111,$B$12:$B$111),IF(AND($I168=-1,BD$9=$Q167),"",IF($I168=-1,BD167,IF(AND($I168=1,BB$9=$Q167),$K168,IF($I168=1,BC167,""))))))))</f>
        <v/>
      </c>
      <c r="BD168" t="str">
        <f ca="1">IF($E167="","",IF($G168="",BD167,IF(AND($N168=1,BD$9&gt;$B$9),"",IF(AND($N168=1,BD$9&lt;=$B$9),LOOKUP(BD$9,$A$12:$A$111,$B$12:$B$111),IF(AND($I168=-1,BE$9=$Q167),"",IF($I168=-1,BE167,IF(AND($I168=1,BC$9=$Q167),$K168,IF($I168=1,BD167,""))))))))</f>
        <v/>
      </c>
      <c r="BE168" t="str">
        <f ca="1">IF($E167="","",IF($G168="",BE167,IF(AND($N168=1,BE$9&gt;$B$9),"",IF(AND($N168=1,BE$9&lt;=$B$9),LOOKUP(BE$9,$A$12:$A$111,$B$12:$B$111),IF(AND($I168=-1,BF$9=$Q167),"",IF($I168=-1,BF167,IF(AND($I168=1,BD$9=$Q167),$K168,IF($I168=1,BE167,""))))))))</f>
        <v/>
      </c>
      <c r="BF168" t="str">
        <f ca="1">IF($E167="","",IF($G168="",BF167,IF(AND($N168=1,BF$9&gt;$B$9),"",IF(AND($N168=1,BF$9&lt;=$B$9),LOOKUP(BF$9,$A$12:$A$111,$B$12:$B$111),IF(AND($I168=-1,BG$9=$Q167),"",IF($I168=-1,BG167,IF(AND($I168=1,BE$9=$Q167),$K168,IF($I168=1,BF167,""))))))))</f>
        <v/>
      </c>
      <c r="BG168" t="str">
        <f ca="1">IF($E167="","",IF($G168="",BG167,IF(AND($N168=1,BG$9&gt;$B$9),"",IF(AND($N168=1,BG$9&lt;=$B$9),LOOKUP(BG$9,$A$12:$A$111,$B$12:$B$111),IF(AND($I168=-1,BH$9=$Q167),"",IF($I168=-1,BH167,IF(AND($I168=1,BF$9=$Q167),$K168,IF($I168=1,BG167,""))))))))</f>
        <v/>
      </c>
      <c r="BH168" t="str">
        <f ca="1">IF($E167="","",IF($G168="",BH167,IF(AND($N168=1,BH$9&gt;$B$9),"",IF(AND($N168=1,BH$9&lt;=$B$9),LOOKUP(BH$9,$A$12:$A$111,$B$12:$B$111),IF(AND($I168=-1,BI$9=$Q167),"",IF($I168=-1,BI167,IF(AND($I168=1,BG$9=$Q167),$K168,IF($I168=1,BH167,""))))))))</f>
        <v/>
      </c>
      <c r="BI168" t="str">
        <f ca="1">IF($E167="","",IF($G168="",BI167,IF(AND($N168=1,BI$9&gt;$B$9),"",IF(AND($N168=1,BI$9&lt;=$B$9),LOOKUP(BI$9,$A$12:$A$111,$B$12:$B$111),IF(AND($I168=-1,BJ$9=$Q167),"",IF($I168=-1,BJ167,IF(AND($I168=1,BH$9=$Q167),$K168,IF($I168=1,BI167,""))))))))</f>
        <v/>
      </c>
      <c r="BJ168" t="str">
        <f ca="1">IF($E167="","",IF($G168="",BJ167,IF(AND($N168=1,BJ$9&gt;$B$9),"",IF(AND($N168=1,BJ$9&lt;=$B$9),LOOKUP(BJ$9,$A$12:$A$111,$B$12:$B$111),IF(AND($I168=-1,BK$9=$Q167),"",IF($I168=-1,BK167,IF(AND($I168=1,BI$9=$Q167),$K168,IF($I168=1,BJ167,""))))))))</f>
        <v/>
      </c>
      <c r="BK168" t="str">
        <f ca="1">IF($E167="","",IF($G168="",BK167,IF(AND($N168=1,BK$9&gt;$B$9),"",IF(AND($N168=1,BK$9&lt;=$B$9),LOOKUP(BK$9,$A$12:$A$111,$B$12:$B$111),IF(AND($I168=-1,BL$9=$Q167),"",IF($I168=-1,BL167,IF(AND($I168=1,BJ$9=$Q167),$K168,IF($I168=1,BK167,""))))))))</f>
        <v/>
      </c>
      <c r="BL168" t="str">
        <f ca="1">IF($E167="","",IF($G168="",BL167,IF(AND($N168=1,BL$9&gt;$B$9),"",IF(AND($N168=1,BL$9&lt;=$B$9),LOOKUP(BL$9,$A$12:$A$111,$B$12:$B$111),IF(AND($I168=-1,BM$9=$Q167),"",IF($I168=-1,BM167,IF(AND($I168=1,BK$9=$Q167),$K168,IF($I168=1,BL167,""))))))))</f>
        <v/>
      </c>
      <c r="BM168" t="str">
        <f ca="1">IF($E167="","",IF($G168="",BM167,IF(AND($N168=1,BM$9&gt;$B$9),"",IF(AND($N168=1,BM$9&lt;=$B$9),LOOKUP(BM$9,$A$12:$A$111,$B$12:$B$111),IF(AND($I168=-1,BN$9=$Q167),"",IF($I168=-1,BN167,IF(AND($I168=1,BL$9=$Q167),$K168,IF($I168=1,BM167,""))))))))</f>
        <v/>
      </c>
      <c r="BN168" t="str">
        <f ca="1">IF($E167="","",IF($G168="",BN167,IF(AND($N168=1,BN$9&gt;$B$9),"",IF(AND($N168=1,BN$9&lt;=$B$9),LOOKUP(BN$9,$A$12:$A$111,$B$12:$B$111),IF(AND($I168=-1,BO$9=$Q167),"",IF($I168=-1,BO167,IF(AND($I168=1,BM$9=$Q167),$K168,IF($I168=1,BN167,""))))))))</f>
        <v/>
      </c>
      <c r="BO168" t="str">
        <f ca="1">IF($E167="","",IF($G168="",BO167,IF(AND($N168=1,BO$9&gt;$B$9),"",IF(AND($N168=1,BO$9&lt;=$B$9),LOOKUP(BO$9,$A$12:$A$111,$B$12:$B$111),IF(AND($I168=-1,BP$9=$Q167),"",IF($I168=-1,BP167,IF(AND($I168=1,BN$9=$Q167),$K168,IF($I168=1,BO167,""))))))))</f>
        <v/>
      </c>
    </row>
    <row r="169" spans="4:67" x14ac:dyDescent="0.25">
      <c r="D169" s="4">
        <v>159</v>
      </c>
      <c r="E169" s="1">
        <f t="shared" ca="1" si="12"/>
        <v>1</v>
      </c>
      <c r="G169" t="str">
        <f ca="1">IF(E168="","",IF($B$3=Refs!$B$17,RevLab!F169,IF(AND(B$3="Last",H168="Zero"),G168,IF(B$3="Last",H168,IF(B$3="2nd last","",IF(AND(B$3="Opposite",H168="Zero"),G168,IF(AND(B$3="Opposite",H168="Red"),"Black",IF(AND(B$3="Opposite",H168="Black"),"Red",IF(AND(B$3="Opposite",H168="Odd"),"Even",IF(AND(B$3="Opposite",H168="Even"),"Odd",IF(AND(B$3="Opposite",H168="High"),"Low",IF(AND(B$3="Opposite",H168="Low"),"High",IF(COUNTIF(Refs!$E$5:$I$6,B$3)=1,RevLab!B$3,"")))))))))))))</f>
        <v>Low</v>
      </c>
      <c r="H169" t="str">
        <f ca="1">IF(E169="","",IF(B$2="Red/Black",LOOKUP(E169,Refs!D:D,Refs!F:F),IF(B$2="High/Low",LOOKUP(E169,Refs!D:D,Refs!H:H),IF(B$2="Odd/Even",LOOKUP(E169,Refs!D:D,Refs!J:J),""))))</f>
        <v>Low</v>
      </c>
      <c r="I169">
        <f t="shared" ca="1" si="13"/>
        <v>1</v>
      </c>
      <c r="J169">
        <f ca="1">IF(E168="","",IF(G169="","",IF(AND(Q168&gt;1,O168+P168&gt;=$B$4),$B$4,IF(Q168=1,O168,O168+P168))))</f>
        <v>5</v>
      </c>
      <c r="K169">
        <f t="shared" ca="1" si="14"/>
        <v>5</v>
      </c>
      <c r="L169">
        <f t="shared" ca="1" si="15"/>
        <v>-146</v>
      </c>
      <c r="M169">
        <f t="shared" ca="1" si="16"/>
        <v>14</v>
      </c>
      <c r="N169">
        <f ca="1">IF(E168="","",IF(OR(AND($A$6="Yes",$M169&gt;$M168),AND($A$8="Yes",$O168+$P168&gt;=$B$4),AND($Q168&lt;=2,$I169=-1)),1,0))</f>
        <v>0</v>
      </c>
      <c r="O169">
        <f ca="1">IF(E169="","",R169)</f>
        <v>1</v>
      </c>
      <c r="P169">
        <f ca="1">IF(E169="","",MAX(R169:DM169))</f>
        <v>5</v>
      </c>
      <c r="Q169" s="2">
        <f ca="1">IF(E169="","",COUNTIF(R169:DM169,"&gt;0"))</f>
        <v>5</v>
      </c>
      <c r="R169" s="4">
        <f ca="1">IF(E168="","",IF($G169="",R168,IF($N169=1,LOOKUP(R$9,$A$12:$A$111,$B$12:$B$111),IF(AND($I169=-1,S$9=$Q168),"",IF($I169=-1,S168,IF($I169=1,R168))))))</f>
        <v>1</v>
      </c>
      <c r="S169">
        <f ca="1">IF($E168="","",IF($G169="",S168,IF(AND($N169=1,S$9&gt;$B$9),"",IF(AND($N169=1,S$9&lt;=$B$9),LOOKUP(S$9,$A$12:$A$111,$B$12:$B$111),IF(AND($I169=-1,T$9=$Q168),"",IF($I169=-1,T168,IF(AND($I169=1,R$9=$Q168),$K169,IF($I169=1,S168,""))))))))</f>
        <v>2</v>
      </c>
      <c r="T169">
        <f ca="1">IF($E168="","",IF($G169="",T168,IF(AND($N169=1,T$9&gt;$B$9),"",IF(AND($N169=1,T$9&lt;=$B$9),LOOKUP(T$9,$A$12:$A$111,$B$12:$B$111),IF(AND($I169=-1,U$9=$Q168),"",IF($I169=-1,U168,IF(AND($I169=1,S$9=$Q168),$K169,IF($I169=1,T168,""))))))))</f>
        <v>3</v>
      </c>
      <c r="U169">
        <f ca="1">IF($E168="","",IF($G169="",U168,IF(AND($N169=1,U$9&gt;$B$9),"",IF(AND($N169=1,U$9&lt;=$B$9),LOOKUP(U$9,$A$12:$A$111,$B$12:$B$111),IF(AND($I169=-1,V$9=$Q168),"",IF($I169=-1,V168,IF(AND($I169=1,T$9=$Q168),$K169,IF($I169=1,U168,""))))))))</f>
        <v>4</v>
      </c>
      <c r="V169">
        <f ca="1">IF($E168="","",IF($G169="",V168,IF(AND($N169=1,V$9&gt;$B$9),"",IF(AND($N169=1,V$9&lt;=$B$9),LOOKUP(V$9,$A$12:$A$111,$B$12:$B$111),IF(AND($I169=-1,W$9=$Q168),"",IF($I169=-1,W168,IF(AND($I169=1,U$9=$Q168),$K169,IF($I169=1,V168,""))))))))</f>
        <v>5</v>
      </c>
      <c r="W169" t="str">
        <f ca="1">IF($E168="","",IF($G169="",W168,IF(AND($N169=1,W$9&gt;$B$9),"",IF(AND($N169=1,W$9&lt;=$B$9),LOOKUP(W$9,$A$12:$A$111,$B$12:$B$111),IF(AND($I169=-1,X$9=$Q168),"",IF($I169=-1,X168,IF(AND($I169=1,V$9=$Q168),$K169,IF($I169=1,W168,""))))))))</f>
        <v/>
      </c>
      <c r="X169" t="str">
        <f ca="1">IF($E168="","",IF($G169="",X168,IF(AND($N169=1,X$9&gt;$B$9),"",IF(AND($N169=1,X$9&lt;=$B$9),LOOKUP(X$9,$A$12:$A$111,$B$12:$B$111),IF(AND($I169=-1,Y$9=$Q168),"",IF($I169=-1,Y168,IF(AND($I169=1,W$9=$Q168),$K169,IF($I169=1,X168,""))))))))</f>
        <v/>
      </c>
      <c r="Y169" t="str">
        <f ca="1">IF($E168="","",IF($G169="",Y168,IF(AND($N169=1,Y$9&gt;$B$9),"",IF(AND($N169=1,Y$9&lt;=$B$9),LOOKUP(Y$9,$A$12:$A$111,$B$12:$B$111),IF(AND($I169=-1,Z$9=$Q168),"",IF($I169=-1,Z168,IF(AND($I169=1,X$9=$Q168),$K169,IF($I169=1,Y168,""))))))))</f>
        <v/>
      </c>
      <c r="Z169" t="str">
        <f ca="1">IF($E168="","",IF($G169="",Z168,IF(AND($N169=1,Z$9&gt;$B$9),"",IF(AND($N169=1,Z$9&lt;=$B$9),LOOKUP(Z$9,$A$12:$A$111,$B$12:$B$111),IF(AND($I169=-1,AA$9=$Q168),"",IF($I169=-1,AA168,IF(AND($I169=1,Y$9=$Q168),$K169,IF($I169=1,Z168,""))))))))</f>
        <v/>
      </c>
      <c r="AA169" t="str">
        <f ca="1">IF($E168="","",IF($G169="",AA168,IF(AND($N169=1,AA$9&gt;$B$9),"",IF(AND($N169=1,AA$9&lt;=$B$9),LOOKUP(AA$9,$A$12:$A$111,$B$12:$B$111),IF(AND($I169=-1,AB$9=$Q168),"",IF($I169=-1,AB168,IF(AND($I169=1,Z$9=$Q168),$K169,IF($I169=1,AA168,""))))))))</f>
        <v/>
      </c>
      <c r="AB169" t="str">
        <f ca="1">IF($E168="","",IF($G169="",AB168,IF(AND($N169=1,AB$9&gt;$B$9),"",IF(AND($N169=1,AB$9&lt;=$B$9),LOOKUP(AB$9,$A$12:$A$111,$B$12:$B$111),IF(AND($I169=-1,AC$9=$Q168),"",IF($I169=-1,AC168,IF(AND($I169=1,AA$9=$Q168),$K169,IF($I169=1,AB168,""))))))))</f>
        <v/>
      </c>
      <c r="AC169" t="str">
        <f ca="1">IF($E168="","",IF($G169="",AC168,IF(AND($N169=1,AC$9&gt;$B$9),"",IF(AND($N169=1,AC$9&lt;=$B$9),LOOKUP(AC$9,$A$12:$A$111,$B$12:$B$111),IF(AND($I169=-1,AD$9=$Q168),"",IF($I169=-1,AD168,IF(AND($I169=1,AB$9=$Q168),$K169,IF($I169=1,AC168,""))))))))</f>
        <v/>
      </c>
      <c r="AD169" t="str">
        <f ca="1">IF($E168="","",IF($G169="",AD168,IF(AND($N169=1,AD$9&gt;$B$9),"",IF(AND($N169=1,AD$9&lt;=$B$9),LOOKUP(AD$9,$A$12:$A$111,$B$12:$B$111),IF(AND($I169=-1,AE$9=$Q168),"",IF($I169=-1,AE168,IF(AND($I169=1,AC$9=$Q168),$K169,IF($I169=1,AD168,""))))))))</f>
        <v/>
      </c>
      <c r="AE169" t="str">
        <f ca="1">IF($E168="","",IF($G169="",AE168,IF(AND($N169=1,AE$9&gt;$B$9),"",IF(AND($N169=1,AE$9&lt;=$B$9),LOOKUP(AE$9,$A$12:$A$111,$B$12:$B$111),IF(AND($I169=-1,AF$9=$Q168),"",IF($I169=-1,AF168,IF(AND($I169=1,AD$9=$Q168),$K169,IF($I169=1,AE168,""))))))))</f>
        <v/>
      </c>
      <c r="AF169" t="str">
        <f ca="1">IF($E168="","",IF($G169="",AF168,IF(AND($N169=1,AF$9&gt;$B$9),"",IF(AND($N169=1,AF$9&lt;=$B$9),LOOKUP(AF$9,$A$12:$A$111,$B$12:$B$111),IF(AND($I169=-1,AG$9=$Q168),"",IF($I169=-1,AG168,IF(AND($I169=1,AE$9=$Q168),$K169,IF($I169=1,AF168,""))))))))</f>
        <v/>
      </c>
      <c r="AG169" t="str">
        <f ca="1">IF($E168="","",IF($G169="",AG168,IF(AND($N169=1,AG$9&gt;$B$9),"",IF(AND($N169=1,AG$9&lt;=$B$9),LOOKUP(AG$9,$A$12:$A$111,$B$12:$B$111),IF(AND($I169=-1,AH$9=$Q168),"",IF($I169=-1,AH168,IF(AND($I169=1,AF$9=$Q168),$K169,IF($I169=1,AG168,""))))))))</f>
        <v/>
      </c>
      <c r="AH169" t="str">
        <f ca="1">IF($E168="","",IF($G169="",AH168,IF(AND($N169=1,AH$9&gt;$B$9),"",IF(AND($N169=1,AH$9&lt;=$B$9),LOOKUP(AH$9,$A$12:$A$111,$B$12:$B$111),IF(AND($I169=-1,AI$9=$Q168),"",IF($I169=-1,AI168,IF(AND($I169=1,AG$9=$Q168),$K169,IF($I169=1,AH168,""))))))))</f>
        <v/>
      </c>
      <c r="AI169" t="str">
        <f ca="1">IF($E168="","",IF($G169="",AI168,IF(AND($N169=1,AI$9&gt;$B$9),"",IF(AND($N169=1,AI$9&lt;=$B$9),LOOKUP(AI$9,$A$12:$A$111,$B$12:$B$111),IF(AND($I169=-1,AJ$9=$Q168),"",IF($I169=-1,AJ168,IF(AND($I169=1,AH$9=$Q168),$K169,IF($I169=1,AI168,""))))))))</f>
        <v/>
      </c>
      <c r="AJ169" t="str">
        <f ca="1">IF($E168="","",IF($G169="",AJ168,IF(AND($N169=1,AJ$9&gt;$B$9),"",IF(AND($N169=1,AJ$9&lt;=$B$9),LOOKUP(AJ$9,$A$12:$A$111,$B$12:$B$111),IF(AND($I169=-1,AK$9=$Q168),"",IF($I169=-1,AK168,IF(AND($I169=1,AI$9=$Q168),$K169,IF($I169=1,AJ168,""))))))))</f>
        <v/>
      </c>
      <c r="AK169" t="str">
        <f ca="1">IF($E168="","",IF($G169="",AK168,IF(AND($N169=1,AK$9&gt;$B$9),"",IF(AND($N169=1,AK$9&lt;=$B$9),LOOKUP(AK$9,$A$12:$A$111,$B$12:$B$111),IF(AND($I169=-1,AL$9=$Q168),"",IF($I169=-1,AL168,IF(AND($I169=1,AJ$9=$Q168),$K169,IF($I169=1,AK168,""))))))))</f>
        <v/>
      </c>
      <c r="AL169" t="str">
        <f ca="1">IF($E168="","",IF($G169="",AL168,IF(AND($N169=1,AL$9&gt;$B$9),"",IF(AND($N169=1,AL$9&lt;=$B$9),LOOKUP(AL$9,$A$12:$A$111,$B$12:$B$111),IF(AND($I169=-1,AM$9=$Q168),"",IF($I169=-1,AM168,IF(AND($I169=1,AK$9=$Q168),$K169,IF($I169=1,AL168,""))))))))</f>
        <v/>
      </c>
      <c r="AM169" t="str">
        <f ca="1">IF($E168="","",IF($G169="",AM168,IF(AND($N169=1,AM$9&gt;$B$9),"",IF(AND($N169=1,AM$9&lt;=$B$9),LOOKUP(AM$9,$A$12:$A$111,$B$12:$B$111),IF(AND($I169=-1,AN$9=$Q168),"",IF($I169=-1,AN168,IF(AND($I169=1,AL$9=$Q168),$K169,IF($I169=1,AM168,""))))))))</f>
        <v/>
      </c>
      <c r="AN169" t="str">
        <f ca="1">IF($E168="","",IF($G169="",AN168,IF(AND($N169=1,AN$9&gt;$B$9),"",IF(AND($N169=1,AN$9&lt;=$B$9),LOOKUP(AN$9,$A$12:$A$111,$B$12:$B$111),IF(AND($I169=-1,AO$9=$Q168),"",IF($I169=-1,AO168,IF(AND($I169=1,AM$9=$Q168),$K169,IF($I169=1,AN168,""))))))))</f>
        <v/>
      </c>
      <c r="AO169" t="str">
        <f ca="1">IF($E168="","",IF($G169="",AO168,IF(AND($N169=1,AO$9&gt;$B$9),"",IF(AND($N169=1,AO$9&lt;=$B$9),LOOKUP(AO$9,$A$12:$A$111,$B$12:$B$111),IF(AND($I169=-1,AP$9=$Q168),"",IF($I169=-1,AP168,IF(AND($I169=1,AN$9=$Q168),$K169,IF($I169=1,AO168,""))))))))</f>
        <v/>
      </c>
      <c r="AP169" t="str">
        <f ca="1">IF($E168="","",IF($G169="",AP168,IF(AND($N169=1,AP$9&gt;$B$9),"",IF(AND($N169=1,AP$9&lt;=$B$9),LOOKUP(AP$9,$A$12:$A$111,$B$12:$B$111),IF(AND($I169=-1,AQ$9=$Q168),"",IF($I169=-1,AQ168,IF(AND($I169=1,AO$9=$Q168),$K169,IF($I169=1,AP168,""))))))))</f>
        <v/>
      </c>
      <c r="AQ169" t="str">
        <f ca="1">IF($E168="","",IF($G169="",AQ168,IF(AND($N169=1,AQ$9&gt;$B$9),"",IF(AND($N169=1,AQ$9&lt;=$B$9),LOOKUP(AQ$9,$A$12:$A$111,$B$12:$B$111),IF(AND($I169=-1,AR$9=$Q168),"",IF($I169=-1,AR168,IF(AND($I169=1,AP$9=$Q168),$K169,IF($I169=1,AQ168,""))))))))</f>
        <v/>
      </c>
      <c r="AR169" t="str">
        <f ca="1">IF($E168="","",IF($G169="",AR168,IF(AND($N169=1,AR$9&gt;$B$9),"",IF(AND($N169=1,AR$9&lt;=$B$9),LOOKUP(AR$9,$A$12:$A$111,$B$12:$B$111),IF(AND($I169=-1,AS$9=$Q168),"",IF($I169=-1,AS168,IF(AND($I169=1,AQ$9=$Q168),$K169,IF($I169=1,AR168,""))))))))</f>
        <v/>
      </c>
      <c r="AS169" t="str">
        <f ca="1">IF($E168="","",IF($G169="",AS168,IF(AND($N169=1,AS$9&gt;$B$9),"",IF(AND($N169=1,AS$9&lt;=$B$9),LOOKUP(AS$9,$A$12:$A$111,$B$12:$B$111),IF(AND($I169=-1,AT$9=$Q168),"",IF($I169=-1,AT168,IF(AND($I169=1,AR$9=$Q168),$K169,IF($I169=1,AS168,""))))))))</f>
        <v/>
      </c>
      <c r="AT169" t="str">
        <f ca="1">IF($E168="","",IF($G169="",AT168,IF(AND($N169=1,AT$9&gt;$B$9),"",IF(AND($N169=1,AT$9&lt;=$B$9),LOOKUP(AT$9,$A$12:$A$111,$B$12:$B$111),IF(AND($I169=-1,AU$9=$Q168),"",IF($I169=-1,AU168,IF(AND($I169=1,AS$9=$Q168),$K169,IF($I169=1,AT168,""))))))))</f>
        <v/>
      </c>
      <c r="AU169" t="str">
        <f ca="1">IF($E168="","",IF($G169="",AU168,IF(AND($N169=1,AU$9&gt;$B$9),"",IF(AND($N169=1,AU$9&lt;=$B$9),LOOKUP(AU$9,$A$12:$A$111,$B$12:$B$111),IF(AND($I169=-1,AV$9=$Q168),"",IF($I169=-1,AV168,IF(AND($I169=1,AT$9=$Q168),$K169,IF($I169=1,AU168,""))))))))</f>
        <v/>
      </c>
      <c r="AV169" t="str">
        <f ca="1">IF($E168="","",IF($G169="",AV168,IF(AND($N169=1,AV$9&gt;$B$9),"",IF(AND($N169=1,AV$9&lt;=$B$9),LOOKUP(AV$9,$A$12:$A$111,$B$12:$B$111),IF(AND($I169=-1,AW$9=$Q168),"",IF($I169=-1,AW168,IF(AND($I169=1,AU$9=$Q168),$K169,IF($I169=1,AV168,""))))))))</f>
        <v/>
      </c>
      <c r="AW169" t="str">
        <f ca="1">IF($E168="","",IF($G169="",AW168,IF(AND($N169=1,AW$9&gt;$B$9),"",IF(AND($N169=1,AW$9&lt;=$B$9),LOOKUP(AW$9,$A$12:$A$111,$B$12:$B$111),IF(AND($I169=-1,AX$9=$Q168),"",IF($I169=-1,AX168,IF(AND($I169=1,AV$9=$Q168),$K169,IF($I169=1,AW168,""))))))))</f>
        <v/>
      </c>
      <c r="AX169" t="str">
        <f ca="1">IF($E168="","",IF($G169="",AX168,IF(AND($N169=1,AX$9&gt;$B$9),"",IF(AND($N169=1,AX$9&lt;=$B$9),LOOKUP(AX$9,$A$12:$A$111,$B$12:$B$111),IF(AND($I169=-1,AY$9=$Q168),"",IF($I169=-1,AY168,IF(AND($I169=1,AW$9=$Q168),$K169,IF($I169=1,AX168,""))))))))</f>
        <v/>
      </c>
      <c r="AY169" t="str">
        <f ca="1">IF($E168="","",IF($G169="",AY168,IF(AND($N169=1,AY$9&gt;$B$9),"",IF(AND($N169=1,AY$9&lt;=$B$9),LOOKUP(AY$9,$A$12:$A$111,$B$12:$B$111),IF(AND($I169=-1,AZ$9=$Q168),"",IF($I169=-1,AZ168,IF(AND($I169=1,AX$9=$Q168),$K169,IF($I169=1,AY168,""))))))))</f>
        <v/>
      </c>
      <c r="AZ169" t="str">
        <f ca="1">IF($E168="","",IF($G169="",AZ168,IF(AND($N169=1,AZ$9&gt;$B$9),"",IF(AND($N169=1,AZ$9&lt;=$B$9),LOOKUP(AZ$9,$A$12:$A$111,$B$12:$B$111),IF(AND($I169=-1,BA$9=$Q168),"",IF($I169=-1,BA168,IF(AND($I169=1,AY$9=$Q168),$K169,IF($I169=1,AZ168,""))))))))</f>
        <v/>
      </c>
      <c r="BA169" t="str">
        <f ca="1">IF($E168="","",IF($G169="",BA168,IF(AND($N169=1,BA$9&gt;$B$9),"",IF(AND($N169=1,BA$9&lt;=$B$9),LOOKUP(BA$9,$A$12:$A$111,$B$12:$B$111),IF(AND($I169=-1,BB$9=$Q168),"",IF($I169=-1,BB168,IF(AND($I169=1,AZ$9=$Q168),$K169,IF($I169=1,BA168,""))))))))</f>
        <v/>
      </c>
      <c r="BB169" t="str">
        <f ca="1">IF($E168="","",IF($G169="",BB168,IF(AND($N169=1,BB$9&gt;$B$9),"",IF(AND($N169=1,BB$9&lt;=$B$9),LOOKUP(BB$9,$A$12:$A$111,$B$12:$B$111),IF(AND($I169=-1,BC$9=$Q168),"",IF($I169=-1,BC168,IF(AND($I169=1,BA$9=$Q168),$K169,IF($I169=1,BB168,""))))))))</f>
        <v/>
      </c>
      <c r="BC169" t="str">
        <f ca="1">IF($E168="","",IF($G169="",BC168,IF(AND($N169=1,BC$9&gt;$B$9),"",IF(AND($N169=1,BC$9&lt;=$B$9),LOOKUP(BC$9,$A$12:$A$111,$B$12:$B$111),IF(AND($I169=-1,BD$9=$Q168),"",IF($I169=-1,BD168,IF(AND($I169=1,BB$9=$Q168),$K169,IF($I169=1,BC168,""))))))))</f>
        <v/>
      </c>
      <c r="BD169" t="str">
        <f ca="1">IF($E168="","",IF($G169="",BD168,IF(AND($N169=1,BD$9&gt;$B$9),"",IF(AND($N169=1,BD$9&lt;=$B$9),LOOKUP(BD$9,$A$12:$A$111,$B$12:$B$111),IF(AND($I169=-1,BE$9=$Q168),"",IF($I169=-1,BE168,IF(AND($I169=1,BC$9=$Q168),$K169,IF($I169=1,BD168,""))))))))</f>
        <v/>
      </c>
      <c r="BE169" t="str">
        <f ca="1">IF($E168="","",IF($G169="",BE168,IF(AND($N169=1,BE$9&gt;$B$9),"",IF(AND($N169=1,BE$9&lt;=$B$9),LOOKUP(BE$9,$A$12:$A$111,$B$12:$B$111),IF(AND($I169=-1,BF$9=$Q168),"",IF($I169=-1,BF168,IF(AND($I169=1,BD$9=$Q168),$K169,IF($I169=1,BE168,""))))))))</f>
        <v/>
      </c>
      <c r="BF169" t="str">
        <f ca="1">IF($E168="","",IF($G169="",BF168,IF(AND($N169=1,BF$9&gt;$B$9),"",IF(AND($N169=1,BF$9&lt;=$B$9),LOOKUP(BF$9,$A$12:$A$111,$B$12:$B$111),IF(AND($I169=-1,BG$9=$Q168),"",IF($I169=-1,BG168,IF(AND($I169=1,BE$9=$Q168),$K169,IF($I169=1,BF168,""))))))))</f>
        <v/>
      </c>
      <c r="BG169" t="str">
        <f ca="1">IF($E168="","",IF($G169="",BG168,IF(AND($N169=1,BG$9&gt;$B$9),"",IF(AND($N169=1,BG$9&lt;=$B$9),LOOKUP(BG$9,$A$12:$A$111,$B$12:$B$111),IF(AND($I169=-1,BH$9=$Q168),"",IF($I169=-1,BH168,IF(AND($I169=1,BF$9=$Q168),$K169,IF($I169=1,BG168,""))))))))</f>
        <v/>
      </c>
      <c r="BH169" t="str">
        <f ca="1">IF($E168="","",IF($G169="",BH168,IF(AND($N169=1,BH$9&gt;$B$9),"",IF(AND($N169=1,BH$9&lt;=$B$9),LOOKUP(BH$9,$A$12:$A$111,$B$12:$B$111),IF(AND($I169=-1,BI$9=$Q168),"",IF($I169=-1,BI168,IF(AND($I169=1,BG$9=$Q168),$K169,IF($I169=1,BH168,""))))))))</f>
        <v/>
      </c>
      <c r="BI169" t="str">
        <f ca="1">IF($E168="","",IF($G169="",BI168,IF(AND($N169=1,BI$9&gt;$B$9),"",IF(AND($N169=1,BI$9&lt;=$B$9),LOOKUP(BI$9,$A$12:$A$111,$B$12:$B$111),IF(AND($I169=-1,BJ$9=$Q168),"",IF($I169=-1,BJ168,IF(AND($I169=1,BH$9=$Q168),$K169,IF($I169=1,BI168,""))))))))</f>
        <v/>
      </c>
      <c r="BJ169" t="str">
        <f ca="1">IF($E168="","",IF($G169="",BJ168,IF(AND($N169=1,BJ$9&gt;$B$9),"",IF(AND($N169=1,BJ$9&lt;=$B$9),LOOKUP(BJ$9,$A$12:$A$111,$B$12:$B$111),IF(AND($I169=-1,BK$9=$Q168),"",IF($I169=-1,BK168,IF(AND($I169=1,BI$9=$Q168),$K169,IF($I169=1,BJ168,""))))))))</f>
        <v/>
      </c>
      <c r="BK169" t="str">
        <f ca="1">IF($E168="","",IF($G169="",BK168,IF(AND($N169=1,BK$9&gt;$B$9),"",IF(AND($N169=1,BK$9&lt;=$B$9),LOOKUP(BK$9,$A$12:$A$111,$B$12:$B$111),IF(AND($I169=-1,BL$9=$Q168),"",IF($I169=-1,BL168,IF(AND($I169=1,BJ$9=$Q168),$K169,IF($I169=1,BK168,""))))))))</f>
        <v/>
      </c>
      <c r="BL169" t="str">
        <f ca="1">IF($E168="","",IF($G169="",BL168,IF(AND($N169=1,BL$9&gt;$B$9),"",IF(AND($N169=1,BL$9&lt;=$B$9),LOOKUP(BL$9,$A$12:$A$111,$B$12:$B$111),IF(AND($I169=-1,BM$9=$Q168),"",IF($I169=-1,BM168,IF(AND($I169=1,BK$9=$Q168),$K169,IF($I169=1,BL168,""))))))))</f>
        <v/>
      </c>
      <c r="BM169" t="str">
        <f ca="1">IF($E168="","",IF($G169="",BM168,IF(AND($N169=1,BM$9&gt;$B$9),"",IF(AND($N169=1,BM$9&lt;=$B$9),LOOKUP(BM$9,$A$12:$A$111,$B$12:$B$111),IF(AND($I169=-1,BN$9=$Q168),"",IF($I169=-1,BN168,IF(AND($I169=1,BL$9=$Q168),$K169,IF($I169=1,BM168,""))))))))</f>
        <v/>
      </c>
      <c r="BN169" t="str">
        <f ca="1">IF($E168="","",IF($G169="",BN168,IF(AND($N169=1,BN$9&gt;$B$9),"",IF(AND($N169=1,BN$9&lt;=$B$9),LOOKUP(BN$9,$A$12:$A$111,$B$12:$B$111),IF(AND($I169=-1,BO$9=$Q168),"",IF($I169=-1,BO168,IF(AND($I169=1,BM$9=$Q168),$K169,IF($I169=1,BN168,""))))))))</f>
        <v/>
      </c>
      <c r="BO169" t="str">
        <f ca="1">IF($E168="","",IF($G169="",BO168,IF(AND($N169=1,BO$9&gt;$B$9),"",IF(AND($N169=1,BO$9&lt;=$B$9),LOOKUP(BO$9,$A$12:$A$111,$B$12:$B$111),IF(AND($I169=-1,BP$9=$Q168),"",IF($I169=-1,BP168,IF(AND($I169=1,BN$9=$Q168),$K169,IF($I169=1,BO168,""))))))))</f>
        <v/>
      </c>
    </row>
    <row r="170" spans="4:67" x14ac:dyDescent="0.25">
      <c r="D170" s="4">
        <v>160</v>
      </c>
      <c r="E170" s="1">
        <f t="shared" ca="1" si="12"/>
        <v>7</v>
      </c>
      <c r="G170" t="str">
        <f ca="1">IF(E169="","",IF($B$3=Refs!$B$17,RevLab!F170,IF(AND(B$3="Last",H169="Zero"),G169,IF(B$3="Last",H169,IF(B$3="2nd last","",IF(AND(B$3="Opposite",H169="Zero"),G169,IF(AND(B$3="Opposite",H169="Red"),"Black",IF(AND(B$3="Opposite",H169="Black"),"Red",IF(AND(B$3="Opposite",H169="Odd"),"Even",IF(AND(B$3="Opposite",H169="Even"),"Odd",IF(AND(B$3="Opposite",H169="High"),"Low",IF(AND(B$3="Opposite",H169="Low"),"High",IF(COUNTIF(Refs!$E$5:$I$6,B$3)=1,RevLab!B$3,"")))))))))))))</f>
        <v>Low</v>
      </c>
      <c r="H170" t="str">
        <f ca="1">IF(E170="","",IF(B$2="Red/Black",LOOKUP(E170,Refs!D:D,Refs!F:F),IF(B$2="High/Low",LOOKUP(E170,Refs!D:D,Refs!H:H),IF(B$2="Odd/Even",LOOKUP(E170,Refs!D:D,Refs!J:J),""))))</f>
        <v>Low</v>
      </c>
      <c r="I170">
        <f t="shared" ca="1" si="13"/>
        <v>1</v>
      </c>
      <c r="J170">
        <f ca="1">IF(E169="","",IF(G170="","",IF(AND(Q169&gt;1,O169+P169&gt;=$B$4),$B$4,IF(Q169=1,O169,O169+P169))))</f>
        <v>6</v>
      </c>
      <c r="K170">
        <f t="shared" ca="1" si="14"/>
        <v>6</v>
      </c>
      <c r="L170">
        <f t="shared" ca="1" si="15"/>
        <v>-140</v>
      </c>
      <c r="M170">
        <f t="shared" ca="1" si="16"/>
        <v>14</v>
      </c>
      <c r="N170">
        <f ca="1">IF(E169="","",IF(OR(AND($A$6="Yes",$M170&gt;$M169),AND($A$8="Yes",$O169+$P169&gt;=$B$4),AND($Q169&lt;=2,$I170=-1)),1,0))</f>
        <v>0</v>
      </c>
      <c r="O170">
        <f ca="1">IF(E170="","",R170)</f>
        <v>1</v>
      </c>
      <c r="P170">
        <f ca="1">IF(E170="","",MAX(R170:DM170))</f>
        <v>6</v>
      </c>
      <c r="Q170" s="2">
        <f ca="1">IF(E170="","",COUNTIF(R170:DM170,"&gt;0"))</f>
        <v>6</v>
      </c>
      <c r="R170" s="4">
        <f ca="1">IF(E169="","",IF($G170="",R169,IF($N170=1,LOOKUP(R$9,$A$12:$A$111,$B$12:$B$111),IF(AND($I170=-1,S$9=$Q169),"",IF($I170=-1,S169,IF($I170=1,R169))))))</f>
        <v>1</v>
      </c>
      <c r="S170">
        <f ca="1">IF($E169="","",IF($G170="",S169,IF(AND($N170=1,S$9&gt;$B$9),"",IF(AND($N170=1,S$9&lt;=$B$9),LOOKUP(S$9,$A$12:$A$111,$B$12:$B$111),IF(AND($I170=-1,T$9=$Q169),"",IF($I170=-1,T169,IF(AND($I170=1,R$9=$Q169),$K170,IF($I170=1,S169,""))))))))</f>
        <v>2</v>
      </c>
      <c r="T170">
        <f ca="1">IF($E169="","",IF($G170="",T169,IF(AND($N170=1,T$9&gt;$B$9),"",IF(AND($N170=1,T$9&lt;=$B$9),LOOKUP(T$9,$A$12:$A$111,$B$12:$B$111),IF(AND($I170=-1,U$9=$Q169),"",IF($I170=-1,U169,IF(AND($I170=1,S$9=$Q169),$K170,IF($I170=1,T169,""))))))))</f>
        <v>3</v>
      </c>
      <c r="U170">
        <f ca="1">IF($E169="","",IF($G170="",U169,IF(AND($N170=1,U$9&gt;$B$9),"",IF(AND($N170=1,U$9&lt;=$B$9),LOOKUP(U$9,$A$12:$A$111,$B$12:$B$111),IF(AND($I170=-1,V$9=$Q169),"",IF($I170=-1,V169,IF(AND($I170=1,T$9=$Q169),$K170,IF($I170=1,U169,""))))))))</f>
        <v>4</v>
      </c>
      <c r="V170">
        <f ca="1">IF($E169="","",IF($G170="",V169,IF(AND($N170=1,V$9&gt;$B$9),"",IF(AND($N170=1,V$9&lt;=$B$9),LOOKUP(V$9,$A$12:$A$111,$B$12:$B$111),IF(AND($I170=-1,W$9=$Q169),"",IF($I170=-1,W169,IF(AND($I170=1,U$9=$Q169),$K170,IF($I170=1,V169,""))))))))</f>
        <v>5</v>
      </c>
      <c r="W170">
        <f ca="1">IF($E169="","",IF($G170="",W169,IF(AND($N170=1,W$9&gt;$B$9),"",IF(AND($N170=1,W$9&lt;=$B$9),LOOKUP(W$9,$A$12:$A$111,$B$12:$B$111),IF(AND($I170=-1,X$9=$Q169),"",IF($I170=-1,X169,IF(AND($I170=1,V$9=$Q169),$K170,IF($I170=1,W169,""))))))))</f>
        <v>6</v>
      </c>
      <c r="X170" t="str">
        <f ca="1">IF($E169="","",IF($G170="",X169,IF(AND($N170=1,X$9&gt;$B$9),"",IF(AND($N170=1,X$9&lt;=$B$9),LOOKUP(X$9,$A$12:$A$111,$B$12:$B$111),IF(AND($I170=-1,Y$9=$Q169),"",IF($I170=-1,Y169,IF(AND($I170=1,W$9=$Q169),$K170,IF($I170=1,X169,""))))))))</f>
        <v/>
      </c>
      <c r="Y170" t="str">
        <f ca="1">IF($E169="","",IF($G170="",Y169,IF(AND($N170=1,Y$9&gt;$B$9),"",IF(AND($N170=1,Y$9&lt;=$B$9),LOOKUP(Y$9,$A$12:$A$111,$B$12:$B$111),IF(AND($I170=-1,Z$9=$Q169),"",IF($I170=-1,Z169,IF(AND($I170=1,X$9=$Q169),$K170,IF($I170=1,Y169,""))))))))</f>
        <v/>
      </c>
      <c r="Z170" t="str">
        <f ca="1">IF($E169="","",IF($G170="",Z169,IF(AND($N170=1,Z$9&gt;$B$9),"",IF(AND($N170=1,Z$9&lt;=$B$9),LOOKUP(Z$9,$A$12:$A$111,$B$12:$B$111),IF(AND($I170=-1,AA$9=$Q169),"",IF($I170=-1,AA169,IF(AND($I170=1,Y$9=$Q169),$K170,IF($I170=1,Z169,""))))))))</f>
        <v/>
      </c>
      <c r="AA170" t="str">
        <f ca="1">IF($E169="","",IF($G170="",AA169,IF(AND($N170=1,AA$9&gt;$B$9),"",IF(AND($N170=1,AA$9&lt;=$B$9),LOOKUP(AA$9,$A$12:$A$111,$B$12:$B$111),IF(AND($I170=-1,AB$9=$Q169),"",IF($I170=-1,AB169,IF(AND($I170=1,Z$9=$Q169),$K170,IF($I170=1,AA169,""))))))))</f>
        <v/>
      </c>
      <c r="AB170" t="str">
        <f ca="1">IF($E169="","",IF($G170="",AB169,IF(AND($N170=1,AB$9&gt;$B$9),"",IF(AND($N170=1,AB$9&lt;=$B$9),LOOKUP(AB$9,$A$12:$A$111,$B$12:$B$111),IF(AND($I170=-1,AC$9=$Q169),"",IF($I170=-1,AC169,IF(AND($I170=1,AA$9=$Q169),$K170,IF($I170=1,AB169,""))))))))</f>
        <v/>
      </c>
      <c r="AC170" t="str">
        <f ca="1">IF($E169="","",IF($G170="",AC169,IF(AND($N170=1,AC$9&gt;$B$9),"",IF(AND($N170=1,AC$9&lt;=$B$9),LOOKUP(AC$9,$A$12:$A$111,$B$12:$B$111),IF(AND($I170=-1,AD$9=$Q169),"",IF($I170=-1,AD169,IF(AND($I170=1,AB$9=$Q169),$K170,IF($I170=1,AC169,""))))))))</f>
        <v/>
      </c>
      <c r="AD170" t="str">
        <f ca="1">IF($E169="","",IF($G170="",AD169,IF(AND($N170=1,AD$9&gt;$B$9),"",IF(AND($N170=1,AD$9&lt;=$B$9),LOOKUP(AD$9,$A$12:$A$111,$B$12:$B$111),IF(AND($I170=-1,AE$9=$Q169),"",IF($I170=-1,AE169,IF(AND($I170=1,AC$9=$Q169),$K170,IF($I170=1,AD169,""))))))))</f>
        <v/>
      </c>
      <c r="AE170" t="str">
        <f ca="1">IF($E169="","",IF($G170="",AE169,IF(AND($N170=1,AE$9&gt;$B$9),"",IF(AND($N170=1,AE$9&lt;=$B$9),LOOKUP(AE$9,$A$12:$A$111,$B$12:$B$111),IF(AND($I170=-1,AF$9=$Q169),"",IF($I170=-1,AF169,IF(AND($I170=1,AD$9=$Q169),$K170,IF($I170=1,AE169,""))))))))</f>
        <v/>
      </c>
      <c r="AF170" t="str">
        <f ca="1">IF($E169="","",IF($G170="",AF169,IF(AND($N170=1,AF$9&gt;$B$9),"",IF(AND($N170=1,AF$9&lt;=$B$9),LOOKUP(AF$9,$A$12:$A$111,$B$12:$B$111),IF(AND($I170=-1,AG$9=$Q169),"",IF($I170=-1,AG169,IF(AND($I170=1,AE$9=$Q169),$K170,IF($I170=1,AF169,""))))))))</f>
        <v/>
      </c>
      <c r="AG170" t="str">
        <f ca="1">IF($E169="","",IF($G170="",AG169,IF(AND($N170=1,AG$9&gt;$B$9),"",IF(AND($N170=1,AG$9&lt;=$B$9),LOOKUP(AG$9,$A$12:$A$111,$B$12:$B$111),IF(AND($I170=-1,AH$9=$Q169),"",IF($I170=-1,AH169,IF(AND($I170=1,AF$9=$Q169),$K170,IF($I170=1,AG169,""))))))))</f>
        <v/>
      </c>
      <c r="AH170" t="str">
        <f ca="1">IF($E169="","",IF($G170="",AH169,IF(AND($N170=1,AH$9&gt;$B$9),"",IF(AND($N170=1,AH$9&lt;=$B$9),LOOKUP(AH$9,$A$12:$A$111,$B$12:$B$111),IF(AND($I170=-1,AI$9=$Q169),"",IF($I170=-1,AI169,IF(AND($I170=1,AG$9=$Q169),$K170,IF($I170=1,AH169,""))))))))</f>
        <v/>
      </c>
      <c r="AI170" t="str">
        <f ca="1">IF($E169="","",IF($G170="",AI169,IF(AND($N170=1,AI$9&gt;$B$9),"",IF(AND($N170=1,AI$9&lt;=$B$9),LOOKUP(AI$9,$A$12:$A$111,$B$12:$B$111),IF(AND($I170=-1,AJ$9=$Q169),"",IF($I170=-1,AJ169,IF(AND($I170=1,AH$9=$Q169),$K170,IF($I170=1,AI169,""))))))))</f>
        <v/>
      </c>
      <c r="AJ170" t="str">
        <f ca="1">IF($E169="","",IF($G170="",AJ169,IF(AND($N170=1,AJ$9&gt;$B$9),"",IF(AND($N170=1,AJ$9&lt;=$B$9),LOOKUP(AJ$9,$A$12:$A$111,$B$12:$B$111),IF(AND($I170=-1,AK$9=$Q169),"",IF($I170=-1,AK169,IF(AND($I170=1,AI$9=$Q169),$K170,IF($I170=1,AJ169,""))))))))</f>
        <v/>
      </c>
      <c r="AK170" t="str">
        <f ca="1">IF($E169="","",IF($G170="",AK169,IF(AND($N170=1,AK$9&gt;$B$9),"",IF(AND($N170=1,AK$9&lt;=$B$9),LOOKUP(AK$9,$A$12:$A$111,$B$12:$B$111),IF(AND($I170=-1,AL$9=$Q169),"",IF($I170=-1,AL169,IF(AND($I170=1,AJ$9=$Q169),$K170,IF($I170=1,AK169,""))))))))</f>
        <v/>
      </c>
      <c r="AL170" t="str">
        <f ca="1">IF($E169="","",IF($G170="",AL169,IF(AND($N170=1,AL$9&gt;$B$9),"",IF(AND($N170=1,AL$9&lt;=$B$9),LOOKUP(AL$9,$A$12:$A$111,$B$12:$B$111),IF(AND($I170=-1,AM$9=$Q169),"",IF($I170=-1,AM169,IF(AND($I170=1,AK$9=$Q169),$K170,IF($I170=1,AL169,""))))))))</f>
        <v/>
      </c>
      <c r="AM170" t="str">
        <f ca="1">IF($E169="","",IF($G170="",AM169,IF(AND($N170=1,AM$9&gt;$B$9),"",IF(AND($N170=1,AM$9&lt;=$B$9),LOOKUP(AM$9,$A$12:$A$111,$B$12:$B$111),IF(AND($I170=-1,AN$9=$Q169),"",IF($I170=-1,AN169,IF(AND($I170=1,AL$9=$Q169),$K170,IF($I170=1,AM169,""))))))))</f>
        <v/>
      </c>
      <c r="AN170" t="str">
        <f ca="1">IF($E169="","",IF($G170="",AN169,IF(AND($N170=1,AN$9&gt;$B$9),"",IF(AND($N170=1,AN$9&lt;=$B$9),LOOKUP(AN$9,$A$12:$A$111,$B$12:$B$111),IF(AND($I170=-1,AO$9=$Q169),"",IF($I170=-1,AO169,IF(AND($I170=1,AM$9=$Q169),$K170,IF($I170=1,AN169,""))))))))</f>
        <v/>
      </c>
      <c r="AO170" t="str">
        <f ca="1">IF($E169="","",IF($G170="",AO169,IF(AND($N170=1,AO$9&gt;$B$9),"",IF(AND($N170=1,AO$9&lt;=$B$9),LOOKUP(AO$9,$A$12:$A$111,$B$12:$B$111),IF(AND($I170=-1,AP$9=$Q169),"",IF($I170=-1,AP169,IF(AND($I170=1,AN$9=$Q169),$K170,IF($I170=1,AO169,""))))))))</f>
        <v/>
      </c>
      <c r="AP170" t="str">
        <f ca="1">IF($E169="","",IF($G170="",AP169,IF(AND($N170=1,AP$9&gt;$B$9),"",IF(AND($N170=1,AP$9&lt;=$B$9),LOOKUP(AP$9,$A$12:$A$111,$B$12:$B$111),IF(AND($I170=-1,AQ$9=$Q169),"",IF($I170=-1,AQ169,IF(AND($I170=1,AO$9=$Q169),$K170,IF($I170=1,AP169,""))))))))</f>
        <v/>
      </c>
      <c r="AQ170" t="str">
        <f ca="1">IF($E169="","",IF($G170="",AQ169,IF(AND($N170=1,AQ$9&gt;$B$9),"",IF(AND($N170=1,AQ$9&lt;=$B$9),LOOKUP(AQ$9,$A$12:$A$111,$B$12:$B$111),IF(AND($I170=-1,AR$9=$Q169),"",IF($I170=-1,AR169,IF(AND($I170=1,AP$9=$Q169),$K170,IF($I170=1,AQ169,""))))))))</f>
        <v/>
      </c>
      <c r="AR170" t="str">
        <f ca="1">IF($E169="","",IF($G170="",AR169,IF(AND($N170=1,AR$9&gt;$B$9),"",IF(AND($N170=1,AR$9&lt;=$B$9),LOOKUP(AR$9,$A$12:$A$111,$B$12:$B$111),IF(AND($I170=-1,AS$9=$Q169),"",IF($I170=-1,AS169,IF(AND($I170=1,AQ$9=$Q169),$K170,IF($I170=1,AR169,""))))))))</f>
        <v/>
      </c>
      <c r="AS170" t="str">
        <f ca="1">IF($E169="","",IF($G170="",AS169,IF(AND($N170=1,AS$9&gt;$B$9),"",IF(AND($N170=1,AS$9&lt;=$B$9),LOOKUP(AS$9,$A$12:$A$111,$B$12:$B$111),IF(AND($I170=-1,AT$9=$Q169),"",IF($I170=-1,AT169,IF(AND($I170=1,AR$9=$Q169),$K170,IF($I170=1,AS169,""))))))))</f>
        <v/>
      </c>
      <c r="AT170" t="str">
        <f ca="1">IF($E169="","",IF($G170="",AT169,IF(AND($N170=1,AT$9&gt;$B$9),"",IF(AND($N170=1,AT$9&lt;=$B$9),LOOKUP(AT$9,$A$12:$A$111,$B$12:$B$111),IF(AND($I170=-1,AU$9=$Q169),"",IF($I170=-1,AU169,IF(AND($I170=1,AS$9=$Q169),$K170,IF($I170=1,AT169,""))))))))</f>
        <v/>
      </c>
      <c r="AU170" t="str">
        <f ca="1">IF($E169="","",IF($G170="",AU169,IF(AND($N170=1,AU$9&gt;$B$9),"",IF(AND($N170=1,AU$9&lt;=$B$9),LOOKUP(AU$9,$A$12:$A$111,$B$12:$B$111),IF(AND($I170=-1,AV$9=$Q169),"",IF($I170=-1,AV169,IF(AND($I170=1,AT$9=$Q169),$K170,IF($I170=1,AU169,""))))))))</f>
        <v/>
      </c>
      <c r="AV170" t="str">
        <f ca="1">IF($E169="","",IF($G170="",AV169,IF(AND($N170=1,AV$9&gt;$B$9),"",IF(AND($N170=1,AV$9&lt;=$B$9),LOOKUP(AV$9,$A$12:$A$111,$B$12:$B$111),IF(AND($I170=-1,AW$9=$Q169),"",IF($I170=-1,AW169,IF(AND($I170=1,AU$9=$Q169),$K170,IF($I170=1,AV169,""))))))))</f>
        <v/>
      </c>
      <c r="AW170" t="str">
        <f ca="1">IF($E169="","",IF($G170="",AW169,IF(AND($N170=1,AW$9&gt;$B$9),"",IF(AND($N170=1,AW$9&lt;=$B$9),LOOKUP(AW$9,$A$12:$A$111,$B$12:$B$111),IF(AND($I170=-1,AX$9=$Q169),"",IF($I170=-1,AX169,IF(AND($I170=1,AV$9=$Q169),$K170,IF($I170=1,AW169,""))))))))</f>
        <v/>
      </c>
      <c r="AX170" t="str">
        <f ca="1">IF($E169="","",IF($G170="",AX169,IF(AND($N170=1,AX$9&gt;$B$9),"",IF(AND($N170=1,AX$9&lt;=$B$9),LOOKUP(AX$9,$A$12:$A$111,$B$12:$B$111),IF(AND($I170=-1,AY$9=$Q169),"",IF($I170=-1,AY169,IF(AND($I170=1,AW$9=$Q169),$K170,IF($I170=1,AX169,""))))))))</f>
        <v/>
      </c>
      <c r="AY170" t="str">
        <f ca="1">IF($E169="","",IF($G170="",AY169,IF(AND($N170=1,AY$9&gt;$B$9),"",IF(AND($N170=1,AY$9&lt;=$B$9),LOOKUP(AY$9,$A$12:$A$111,$B$12:$B$111),IF(AND($I170=-1,AZ$9=$Q169),"",IF($I170=-1,AZ169,IF(AND($I170=1,AX$9=$Q169),$K170,IF($I170=1,AY169,""))))))))</f>
        <v/>
      </c>
      <c r="AZ170" t="str">
        <f ca="1">IF($E169="","",IF($G170="",AZ169,IF(AND($N170=1,AZ$9&gt;$B$9),"",IF(AND($N170=1,AZ$9&lt;=$B$9),LOOKUP(AZ$9,$A$12:$A$111,$B$12:$B$111),IF(AND($I170=-1,BA$9=$Q169),"",IF($I170=-1,BA169,IF(AND($I170=1,AY$9=$Q169),$K170,IF($I170=1,AZ169,""))))))))</f>
        <v/>
      </c>
      <c r="BA170" t="str">
        <f ca="1">IF($E169="","",IF($G170="",BA169,IF(AND($N170=1,BA$9&gt;$B$9),"",IF(AND($N170=1,BA$9&lt;=$B$9),LOOKUP(BA$9,$A$12:$A$111,$B$12:$B$111),IF(AND($I170=-1,BB$9=$Q169),"",IF($I170=-1,BB169,IF(AND($I170=1,AZ$9=$Q169),$K170,IF($I170=1,BA169,""))))))))</f>
        <v/>
      </c>
      <c r="BB170" t="str">
        <f ca="1">IF($E169="","",IF($G170="",BB169,IF(AND($N170=1,BB$9&gt;$B$9),"",IF(AND($N170=1,BB$9&lt;=$B$9),LOOKUP(BB$9,$A$12:$A$111,$B$12:$B$111),IF(AND($I170=-1,BC$9=$Q169),"",IF($I170=-1,BC169,IF(AND($I170=1,BA$9=$Q169),$K170,IF($I170=1,BB169,""))))))))</f>
        <v/>
      </c>
      <c r="BC170" t="str">
        <f ca="1">IF($E169="","",IF($G170="",BC169,IF(AND($N170=1,BC$9&gt;$B$9),"",IF(AND($N170=1,BC$9&lt;=$B$9),LOOKUP(BC$9,$A$12:$A$111,$B$12:$B$111),IF(AND($I170=-1,BD$9=$Q169),"",IF($I170=-1,BD169,IF(AND($I170=1,BB$9=$Q169),$K170,IF($I170=1,BC169,""))))))))</f>
        <v/>
      </c>
      <c r="BD170" t="str">
        <f ca="1">IF($E169="","",IF($G170="",BD169,IF(AND($N170=1,BD$9&gt;$B$9),"",IF(AND($N170=1,BD$9&lt;=$B$9),LOOKUP(BD$9,$A$12:$A$111,$B$12:$B$111),IF(AND($I170=-1,BE$9=$Q169),"",IF($I170=-1,BE169,IF(AND($I170=1,BC$9=$Q169),$K170,IF($I170=1,BD169,""))))))))</f>
        <v/>
      </c>
      <c r="BE170" t="str">
        <f ca="1">IF($E169="","",IF($G170="",BE169,IF(AND($N170=1,BE$9&gt;$B$9),"",IF(AND($N170=1,BE$9&lt;=$B$9),LOOKUP(BE$9,$A$12:$A$111,$B$12:$B$111),IF(AND($I170=-1,BF$9=$Q169),"",IF($I170=-1,BF169,IF(AND($I170=1,BD$9=$Q169),$K170,IF($I170=1,BE169,""))))))))</f>
        <v/>
      </c>
      <c r="BF170" t="str">
        <f ca="1">IF($E169="","",IF($G170="",BF169,IF(AND($N170=1,BF$9&gt;$B$9),"",IF(AND($N170=1,BF$9&lt;=$B$9),LOOKUP(BF$9,$A$12:$A$111,$B$12:$B$111),IF(AND($I170=-1,BG$9=$Q169),"",IF($I170=-1,BG169,IF(AND($I170=1,BE$9=$Q169),$K170,IF($I170=1,BF169,""))))))))</f>
        <v/>
      </c>
      <c r="BG170" t="str">
        <f ca="1">IF($E169="","",IF($G170="",BG169,IF(AND($N170=1,BG$9&gt;$B$9),"",IF(AND($N170=1,BG$9&lt;=$B$9),LOOKUP(BG$9,$A$12:$A$111,$B$12:$B$111),IF(AND($I170=-1,BH$9=$Q169),"",IF($I170=-1,BH169,IF(AND($I170=1,BF$9=$Q169),$K170,IF($I170=1,BG169,""))))))))</f>
        <v/>
      </c>
      <c r="BH170" t="str">
        <f ca="1">IF($E169="","",IF($G170="",BH169,IF(AND($N170=1,BH$9&gt;$B$9),"",IF(AND($N170=1,BH$9&lt;=$B$9),LOOKUP(BH$9,$A$12:$A$111,$B$12:$B$111),IF(AND($I170=-1,BI$9=$Q169),"",IF($I170=-1,BI169,IF(AND($I170=1,BG$9=$Q169),$K170,IF($I170=1,BH169,""))))))))</f>
        <v/>
      </c>
      <c r="BI170" t="str">
        <f ca="1">IF($E169="","",IF($G170="",BI169,IF(AND($N170=1,BI$9&gt;$B$9),"",IF(AND($N170=1,BI$9&lt;=$B$9),LOOKUP(BI$9,$A$12:$A$111,$B$12:$B$111),IF(AND($I170=-1,BJ$9=$Q169),"",IF($I170=-1,BJ169,IF(AND($I170=1,BH$9=$Q169),$K170,IF($I170=1,BI169,""))))))))</f>
        <v/>
      </c>
      <c r="BJ170" t="str">
        <f ca="1">IF($E169="","",IF($G170="",BJ169,IF(AND($N170=1,BJ$9&gt;$B$9),"",IF(AND($N170=1,BJ$9&lt;=$B$9),LOOKUP(BJ$9,$A$12:$A$111,$B$12:$B$111),IF(AND($I170=-1,BK$9=$Q169),"",IF($I170=-1,BK169,IF(AND($I170=1,BI$9=$Q169),$K170,IF($I170=1,BJ169,""))))))))</f>
        <v/>
      </c>
      <c r="BK170" t="str">
        <f ca="1">IF($E169="","",IF($G170="",BK169,IF(AND($N170=1,BK$9&gt;$B$9),"",IF(AND($N170=1,BK$9&lt;=$B$9),LOOKUP(BK$9,$A$12:$A$111,$B$12:$B$111),IF(AND($I170=-1,BL$9=$Q169),"",IF($I170=-1,BL169,IF(AND($I170=1,BJ$9=$Q169),$K170,IF($I170=1,BK169,""))))))))</f>
        <v/>
      </c>
      <c r="BL170" t="str">
        <f ca="1">IF($E169="","",IF($G170="",BL169,IF(AND($N170=1,BL$9&gt;$B$9),"",IF(AND($N170=1,BL$9&lt;=$B$9),LOOKUP(BL$9,$A$12:$A$111,$B$12:$B$111),IF(AND($I170=-1,BM$9=$Q169),"",IF($I170=-1,BM169,IF(AND($I170=1,BK$9=$Q169),$K170,IF($I170=1,BL169,""))))))))</f>
        <v/>
      </c>
      <c r="BM170" t="str">
        <f ca="1">IF($E169="","",IF($G170="",BM169,IF(AND($N170=1,BM$9&gt;$B$9),"",IF(AND($N170=1,BM$9&lt;=$B$9),LOOKUP(BM$9,$A$12:$A$111,$B$12:$B$111),IF(AND($I170=-1,BN$9=$Q169),"",IF($I170=-1,BN169,IF(AND($I170=1,BL$9=$Q169),$K170,IF($I170=1,BM169,""))))))))</f>
        <v/>
      </c>
      <c r="BN170" t="str">
        <f ca="1">IF($E169="","",IF($G170="",BN169,IF(AND($N170=1,BN$9&gt;$B$9),"",IF(AND($N170=1,BN$9&lt;=$B$9),LOOKUP(BN$9,$A$12:$A$111,$B$12:$B$111),IF(AND($I170=-1,BO$9=$Q169),"",IF($I170=-1,BO169,IF(AND($I170=1,BM$9=$Q169),$K170,IF($I170=1,BN169,""))))))))</f>
        <v/>
      </c>
      <c r="BO170" t="str">
        <f ca="1">IF($E169="","",IF($G170="",BO169,IF(AND($N170=1,BO$9&gt;$B$9),"",IF(AND($N170=1,BO$9&lt;=$B$9),LOOKUP(BO$9,$A$12:$A$111,$B$12:$B$111),IF(AND($I170=-1,BP$9=$Q169),"",IF($I170=-1,BP169,IF(AND($I170=1,BN$9=$Q169),$K170,IF($I170=1,BO169,""))))))))</f>
        <v/>
      </c>
    </row>
    <row r="171" spans="4:67" x14ac:dyDescent="0.25">
      <c r="D171" s="4">
        <v>161</v>
      </c>
      <c r="E171" s="1">
        <f t="shared" ca="1" si="12"/>
        <v>20</v>
      </c>
      <c r="G171" t="str">
        <f ca="1">IF(E170="","",IF($B$3=Refs!$B$17,RevLab!F171,IF(AND(B$3="Last",H170="Zero"),G170,IF(B$3="Last",H170,IF(B$3="2nd last","",IF(AND(B$3="Opposite",H170="Zero"),G170,IF(AND(B$3="Opposite",H170="Red"),"Black",IF(AND(B$3="Opposite",H170="Black"),"Red",IF(AND(B$3="Opposite",H170="Odd"),"Even",IF(AND(B$3="Opposite",H170="Even"),"Odd",IF(AND(B$3="Opposite",H170="High"),"Low",IF(AND(B$3="Opposite",H170="Low"),"High",IF(COUNTIF(Refs!$E$5:$I$6,B$3)=1,RevLab!B$3,"")))))))))))))</f>
        <v>Low</v>
      </c>
      <c r="H171" t="str">
        <f ca="1">IF(E171="","",IF(B$2="Red/Black",LOOKUP(E171,Refs!D:D,Refs!F:F),IF(B$2="High/Low",LOOKUP(E171,Refs!D:D,Refs!H:H),IF(B$2="Odd/Even",LOOKUP(E171,Refs!D:D,Refs!J:J),""))))</f>
        <v>High</v>
      </c>
      <c r="I171">
        <f t="shared" ca="1" si="13"/>
        <v>-1</v>
      </c>
      <c r="J171">
        <f ca="1">IF(E170="","",IF(G171="","",IF(AND(Q170&gt;1,O170+P170&gt;=$B$4),$B$4,IF(Q170=1,O170,O170+P170))))</f>
        <v>7</v>
      </c>
      <c r="K171">
        <f t="shared" ca="1" si="14"/>
        <v>-7</v>
      </c>
      <c r="L171">
        <f t="shared" ca="1" si="15"/>
        <v>-147</v>
      </c>
      <c r="M171">
        <f t="shared" ca="1" si="16"/>
        <v>14</v>
      </c>
      <c r="N171">
        <f ca="1">IF(E170="","",IF(OR(AND($A$6="Yes",$M171&gt;$M170),AND($A$8="Yes",$O170+$P170&gt;=$B$4),AND($Q170&lt;=2,$I171=-1)),1,0))</f>
        <v>0</v>
      </c>
      <c r="O171">
        <f ca="1">IF(E171="","",R171)</f>
        <v>2</v>
      </c>
      <c r="P171">
        <f ca="1">IF(E171="","",MAX(R171:DM171))</f>
        <v>5</v>
      </c>
      <c r="Q171" s="2">
        <f ca="1">IF(E171="","",COUNTIF(R171:DM171,"&gt;0"))</f>
        <v>4</v>
      </c>
      <c r="R171" s="4">
        <f ca="1">IF(E170="","",IF($G171="",R170,IF($N171=1,LOOKUP(R$9,$A$12:$A$111,$B$12:$B$111),IF(AND($I171=-1,S$9=$Q170),"",IF($I171=-1,S170,IF($I171=1,R170))))))</f>
        <v>2</v>
      </c>
      <c r="S171">
        <f ca="1">IF($E170="","",IF($G171="",S170,IF(AND($N171=1,S$9&gt;$B$9),"",IF(AND($N171=1,S$9&lt;=$B$9),LOOKUP(S$9,$A$12:$A$111,$B$12:$B$111),IF(AND($I171=-1,T$9=$Q170),"",IF($I171=-1,T170,IF(AND($I171=1,R$9=$Q170),$K171,IF($I171=1,S170,""))))))))</f>
        <v>3</v>
      </c>
      <c r="T171">
        <f ca="1">IF($E170="","",IF($G171="",T170,IF(AND($N171=1,T$9&gt;$B$9),"",IF(AND($N171=1,T$9&lt;=$B$9),LOOKUP(T$9,$A$12:$A$111,$B$12:$B$111),IF(AND($I171=-1,U$9=$Q170),"",IF($I171=-1,U170,IF(AND($I171=1,S$9=$Q170),$K171,IF($I171=1,T170,""))))))))</f>
        <v>4</v>
      </c>
      <c r="U171">
        <f ca="1">IF($E170="","",IF($G171="",U170,IF(AND($N171=1,U$9&gt;$B$9),"",IF(AND($N171=1,U$9&lt;=$B$9),LOOKUP(U$9,$A$12:$A$111,$B$12:$B$111),IF(AND($I171=-1,V$9=$Q170),"",IF($I171=-1,V170,IF(AND($I171=1,T$9=$Q170),$K171,IF($I171=1,U170,""))))))))</f>
        <v>5</v>
      </c>
      <c r="V171" t="str">
        <f ca="1">IF($E170="","",IF($G171="",V170,IF(AND($N171=1,V$9&gt;$B$9),"",IF(AND($N171=1,V$9&lt;=$B$9),LOOKUP(V$9,$A$12:$A$111,$B$12:$B$111),IF(AND($I171=-1,W$9=$Q170),"",IF($I171=-1,W170,IF(AND($I171=1,U$9=$Q170),$K171,IF($I171=1,V170,""))))))))</f>
        <v/>
      </c>
      <c r="W171" t="str">
        <f ca="1">IF($E170="","",IF($G171="",W170,IF(AND($N171=1,W$9&gt;$B$9),"",IF(AND($N171=1,W$9&lt;=$B$9),LOOKUP(W$9,$A$12:$A$111,$B$12:$B$111),IF(AND($I171=-1,X$9=$Q170),"",IF($I171=-1,X170,IF(AND($I171=1,V$9=$Q170),$K171,IF($I171=1,W170,""))))))))</f>
        <v/>
      </c>
      <c r="X171" t="str">
        <f ca="1">IF($E170="","",IF($G171="",X170,IF(AND($N171=1,X$9&gt;$B$9),"",IF(AND($N171=1,X$9&lt;=$B$9),LOOKUP(X$9,$A$12:$A$111,$B$12:$B$111),IF(AND($I171=-1,Y$9=$Q170),"",IF($I171=-1,Y170,IF(AND($I171=1,W$9=$Q170),$K171,IF($I171=1,X170,""))))))))</f>
        <v/>
      </c>
      <c r="Y171" t="str">
        <f ca="1">IF($E170="","",IF($G171="",Y170,IF(AND($N171=1,Y$9&gt;$B$9),"",IF(AND($N171=1,Y$9&lt;=$B$9),LOOKUP(Y$9,$A$12:$A$111,$B$12:$B$111),IF(AND($I171=-1,Z$9=$Q170),"",IF($I171=-1,Z170,IF(AND($I171=1,X$9=$Q170),$K171,IF($I171=1,Y170,""))))))))</f>
        <v/>
      </c>
      <c r="Z171" t="str">
        <f ca="1">IF($E170="","",IF($G171="",Z170,IF(AND($N171=1,Z$9&gt;$B$9),"",IF(AND($N171=1,Z$9&lt;=$B$9),LOOKUP(Z$9,$A$12:$A$111,$B$12:$B$111),IF(AND($I171=-1,AA$9=$Q170),"",IF($I171=-1,AA170,IF(AND($I171=1,Y$9=$Q170),$K171,IF($I171=1,Z170,""))))))))</f>
        <v/>
      </c>
      <c r="AA171" t="str">
        <f ca="1">IF($E170="","",IF($G171="",AA170,IF(AND($N171=1,AA$9&gt;$B$9),"",IF(AND($N171=1,AA$9&lt;=$B$9),LOOKUP(AA$9,$A$12:$A$111,$B$12:$B$111),IF(AND($I171=-1,AB$9=$Q170),"",IF($I171=-1,AB170,IF(AND($I171=1,Z$9=$Q170),$K171,IF($I171=1,AA170,""))))))))</f>
        <v/>
      </c>
      <c r="AB171" t="str">
        <f ca="1">IF($E170="","",IF($G171="",AB170,IF(AND($N171=1,AB$9&gt;$B$9),"",IF(AND($N171=1,AB$9&lt;=$B$9),LOOKUP(AB$9,$A$12:$A$111,$B$12:$B$111),IF(AND($I171=-1,AC$9=$Q170),"",IF($I171=-1,AC170,IF(AND($I171=1,AA$9=$Q170),$K171,IF($I171=1,AB170,""))))))))</f>
        <v/>
      </c>
      <c r="AC171" t="str">
        <f ca="1">IF($E170="","",IF($G171="",AC170,IF(AND($N171=1,AC$9&gt;$B$9),"",IF(AND($N171=1,AC$9&lt;=$B$9),LOOKUP(AC$9,$A$12:$A$111,$B$12:$B$111),IF(AND($I171=-1,AD$9=$Q170),"",IF($I171=-1,AD170,IF(AND($I171=1,AB$9=$Q170),$K171,IF($I171=1,AC170,""))))))))</f>
        <v/>
      </c>
      <c r="AD171" t="str">
        <f ca="1">IF($E170="","",IF($G171="",AD170,IF(AND($N171=1,AD$9&gt;$B$9),"",IF(AND($N171=1,AD$9&lt;=$B$9),LOOKUP(AD$9,$A$12:$A$111,$B$12:$B$111),IF(AND($I171=-1,AE$9=$Q170),"",IF($I171=-1,AE170,IF(AND($I171=1,AC$9=$Q170),$K171,IF($I171=1,AD170,""))))))))</f>
        <v/>
      </c>
      <c r="AE171" t="str">
        <f ca="1">IF($E170="","",IF($G171="",AE170,IF(AND($N171=1,AE$9&gt;$B$9),"",IF(AND($N171=1,AE$9&lt;=$B$9),LOOKUP(AE$9,$A$12:$A$111,$B$12:$B$111),IF(AND($I171=-1,AF$9=$Q170),"",IF($I171=-1,AF170,IF(AND($I171=1,AD$9=$Q170),$K171,IF($I171=1,AE170,""))))))))</f>
        <v/>
      </c>
      <c r="AF171" t="str">
        <f ca="1">IF($E170="","",IF($G171="",AF170,IF(AND($N171=1,AF$9&gt;$B$9),"",IF(AND($N171=1,AF$9&lt;=$B$9),LOOKUP(AF$9,$A$12:$A$111,$B$12:$B$111),IF(AND($I171=-1,AG$9=$Q170),"",IF($I171=-1,AG170,IF(AND($I171=1,AE$9=$Q170),$K171,IF($I171=1,AF170,""))))))))</f>
        <v/>
      </c>
      <c r="AG171" t="str">
        <f ca="1">IF($E170="","",IF($G171="",AG170,IF(AND($N171=1,AG$9&gt;$B$9),"",IF(AND($N171=1,AG$9&lt;=$B$9),LOOKUP(AG$9,$A$12:$A$111,$B$12:$B$111),IF(AND($I171=-1,AH$9=$Q170),"",IF($I171=-1,AH170,IF(AND($I171=1,AF$9=$Q170),$K171,IF($I171=1,AG170,""))))))))</f>
        <v/>
      </c>
      <c r="AH171" t="str">
        <f ca="1">IF($E170="","",IF($G171="",AH170,IF(AND($N171=1,AH$9&gt;$B$9),"",IF(AND($N171=1,AH$9&lt;=$B$9),LOOKUP(AH$9,$A$12:$A$111,$B$12:$B$111),IF(AND($I171=-1,AI$9=$Q170),"",IF($I171=-1,AI170,IF(AND($I171=1,AG$9=$Q170),$K171,IF($I171=1,AH170,""))))))))</f>
        <v/>
      </c>
      <c r="AI171" t="str">
        <f ca="1">IF($E170="","",IF($G171="",AI170,IF(AND($N171=1,AI$9&gt;$B$9),"",IF(AND($N171=1,AI$9&lt;=$B$9),LOOKUP(AI$9,$A$12:$A$111,$B$12:$B$111),IF(AND($I171=-1,AJ$9=$Q170),"",IF($I171=-1,AJ170,IF(AND($I171=1,AH$9=$Q170),$K171,IF($I171=1,AI170,""))))))))</f>
        <v/>
      </c>
      <c r="AJ171" t="str">
        <f ca="1">IF($E170="","",IF($G171="",AJ170,IF(AND($N171=1,AJ$9&gt;$B$9),"",IF(AND($N171=1,AJ$9&lt;=$B$9),LOOKUP(AJ$9,$A$12:$A$111,$B$12:$B$111),IF(AND($I171=-1,AK$9=$Q170),"",IF($I171=-1,AK170,IF(AND($I171=1,AI$9=$Q170),$K171,IF($I171=1,AJ170,""))))))))</f>
        <v/>
      </c>
      <c r="AK171" t="str">
        <f ca="1">IF($E170="","",IF($G171="",AK170,IF(AND($N171=1,AK$9&gt;$B$9),"",IF(AND($N171=1,AK$9&lt;=$B$9),LOOKUP(AK$9,$A$12:$A$111,$B$12:$B$111),IF(AND($I171=-1,AL$9=$Q170),"",IF($I171=-1,AL170,IF(AND($I171=1,AJ$9=$Q170),$K171,IF($I171=1,AK170,""))))))))</f>
        <v/>
      </c>
      <c r="AL171" t="str">
        <f ca="1">IF($E170="","",IF($G171="",AL170,IF(AND($N171=1,AL$9&gt;$B$9),"",IF(AND($N171=1,AL$9&lt;=$B$9),LOOKUP(AL$9,$A$12:$A$111,$B$12:$B$111),IF(AND($I171=-1,AM$9=$Q170),"",IF($I171=-1,AM170,IF(AND($I171=1,AK$9=$Q170),$K171,IF($I171=1,AL170,""))))))))</f>
        <v/>
      </c>
      <c r="AM171" t="str">
        <f ca="1">IF($E170="","",IF($G171="",AM170,IF(AND($N171=1,AM$9&gt;$B$9),"",IF(AND($N171=1,AM$9&lt;=$B$9),LOOKUP(AM$9,$A$12:$A$111,$B$12:$B$111),IF(AND($I171=-1,AN$9=$Q170),"",IF($I171=-1,AN170,IF(AND($I171=1,AL$9=$Q170),$K171,IF($I171=1,AM170,""))))))))</f>
        <v/>
      </c>
      <c r="AN171" t="str">
        <f ca="1">IF($E170="","",IF($G171="",AN170,IF(AND($N171=1,AN$9&gt;$B$9),"",IF(AND($N171=1,AN$9&lt;=$B$9),LOOKUP(AN$9,$A$12:$A$111,$B$12:$B$111),IF(AND($I171=-1,AO$9=$Q170),"",IF($I171=-1,AO170,IF(AND($I171=1,AM$9=$Q170),$K171,IF($I171=1,AN170,""))))))))</f>
        <v/>
      </c>
      <c r="AO171" t="str">
        <f ca="1">IF($E170="","",IF($G171="",AO170,IF(AND($N171=1,AO$9&gt;$B$9),"",IF(AND($N171=1,AO$9&lt;=$B$9),LOOKUP(AO$9,$A$12:$A$111,$B$12:$B$111),IF(AND($I171=-1,AP$9=$Q170),"",IF($I171=-1,AP170,IF(AND($I171=1,AN$9=$Q170),$K171,IF($I171=1,AO170,""))))))))</f>
        <v/>
      </c>
      <c r="AP171" t="str">
        <f ca="1">IF($E170="","",IF($G171="",AP170,IF(AND($N171=1,AP$9&gt;$B$9),"",IF(AND($N171=1,AP$9&lt;=$B$9),LOOKUP(AP$9,$A$12:$A$111,$B$12:$B$111),IF(AND($I171=-1,AQ$9=$Q170),"",IF($I171=-1,AQ170,IF(AND($I171=1,AO$9=$Q170),$K171,IF($I171=1,AP170,""))))))))</f>
        <v/>
      </c>
      <c r="AQ171" t="str">
        <f ca="1">IF($E170="","",IF($G171="",AQ170,IF(AND($N171=1,AQ$9&gt;$B$9),"",IF(AND($N171=1,AQ$9&lt;=$B$9),LOOKUP(AQ$9,$A$12:$A$111,$B$12:$B$111),IF(AND($I171=-1,AR$9=$Q170),"",IF($I171=-1,AR170,IF(AND($I171=1,AP$9=$Q170),$K171,IF($I171=1,AQ170,""))))))))</f>
        <v/>
      </c>
      <c r="AR171" t="str">
        <f ca="1">IF($E170="","",IF($G171="",AR170,IF(AND($N171=1,AR$9&gt;$B$9),"",IF(AND($N171=1,AR$9&lt;=$B$9),LOOKUP(AR$9,$A$12:$A$111,$B$12:$B$111),IF(AND($I171=-1,AS$9=$Q170),"",IF($I171=-1,AS170,IF(AND($I171=1,AQ$9=$Q170),$K171,IF($I171=1,AR170,""))))))))</f>
        <v/>
      </c>
      <c r="AS171" t="str">
        <f ca="1">IF($E170="","",IF($G171="",AS170,IF(AND($N171=1,AS$9&gt;$B$9),"",IF(AND($N171=1,AS$9&lt;=$B$9),LOOKUP(AS$9,$A$12:$A$111,$B$12:$B$111),IF(AND($I171=-1,AT$9=$Q170),"",IF($I171=-1,AT170,IF(AND($I171=1,AR$9=$Q170),$K171,IF($I171=1,AS170,""))))))))</f>
        <v/>
      </c>
      <c r="AT171" t="str">
        <f ca="1">IF($E170="","",IF($G171="",AT170,IF(AND($N171=1,AT$9&gt;$B$9),"",IF(AND($N171=1,AT$9&lt;=$B$9),LOOKUP(AT$9,$A$12:$A$111,$B$12:$B$111),IF(AND($I171=-1,AU$9=$Q170),"",IF($I171=-1,AU170,IF(AND($I171=1,AS$9=$Q170),$K171,IF($I171=1,AT170,""))))))))</f>
        <v/>
      </c>
      <c r="AU171" t="str">
        <f ca="1">IF($E170="","",IF($G171="",AU170,IF(AND($N171=1,AU$9&gt;$B$9),"",IF(AND($N171=1,AU$9&lt;=$B$9),LOOKUP(AU$9,$A$12:$A$111,$B$12:$B$111),IF(AND($I171=-1,AV$9=$Q170),"",IF($I171=-1,AV170,IF(AND($I171=1,AT$9=$Q170),$K171,IF($I171=1,AU170,""))))))))</f>
        <v/>
      </c>
      <c r="AV171" t="str">
        <f ca="1">IF($E170="","",IF($G171="",AV170,IF(AND($N171=1,AV$9&gt;$B$9),"",IF(AND($N171=1,AV$9&lt;=$B$9),LOOKUP(AV$9,$A$12:$A$111,$B$12:$B$111),IF(AND($I171=-1,AW$9=$Q170),"",IF($I171=-1,AW170,IF(AND($I171=1,AU$9=$Q170),$K171,IF($I171=1,AV170,""))))))))</f>
        <v/>
      </c>
      <c r="AW171" t="str">
        <f ca="1">IF($E170="","",IF($G171="",AW170,IF(AND($N171=1,AW$9&gt;$B$9),"",IF(AND($N171=1,AW$9&lt;=$B$9),LOOKUP(AW$9,$A$12:$A$111,$B$12:$B$111),IF(AND($I171=-1,AX$9=$Q170),"",IF($I171=-1,AX170,IF(AND($I171=1,AV$9=$Q170),$K171,IF($I171=1,AW170,""))))))))</f>
        <v/>
      </c>
      <c r="AX171" t="str">
        <f ca="1">IF($E170="","",IF($G171="",AX170,IF(AND($N171=1,AX$9&gt;$B$9),"",IF(AND($N171=1,AX$9&lt;=$B$9),LOOKUP(AX$9,$A$12:$A$111,$B$12:$B$111),IF(AND($I171=-1,AY$9=$Q170),"",IF($I171=-1,AY170,IF(AND($I171=1,AW$9=$Q170),$K171,IF($I171=1,AX170,""))))))))</f>
        <v/>
      </c>
      <c r="AY171" t="str">
        <f ca="1">IF($E170="","",IF($G171="",AY170,IF(AND($N171=1,AY$9&gt;$B$9),"",IF(AND($N171=1,AY$9&lt;=$B$9),LOOKUP(AY$9,$A$12:$A$111,$B$12:$B$111),IF(AND($I171=-1,AZ$9=$Q170),"",IF($I171=-1,AZ170,IF(AND($I171=1,AX$9=$Q170),$K171,IF($I171=1,AY170,""))))))))</f>
        <v/>
      </c>
      <c r="AZ171" t="str">
        <f ca="1">IF($E170="","",IF($G171="",AZ170,IF(AND($N171=1,AZ$9&gt;$B$9),"",IF(AND($N171=1,AZ$9&lt;=$B$9),LOOKUP(AZ$9,$A$12:$A$111,$B$12:$B$111),IF(AND($I171=-1,BA$9=$Q170),"",IF($I171=-1,BA170,IF(AND($I171=1,AY$9=$Q170),$K171,IF($I171=1,AZ170,""))))))))</f>
        <v/>
      </c>
      <c r="BA171" t="str">
        <f ca="1">IF($E170="","",IF($G171="",BA170,IF(AND($N171=1,BA$9&gt;$B$9),"",IF(AND($N171=1,BA$9&lt;=$B$9),LOOKUP(BA$9,$A$12:$A$111,$B$12:$B$111),IF(AND($I171=-1,BB$9=$Q170),"",IF($I171=-1,BB170,IF(AND($I171=1,AZ$9=$Q170),$K171,IF($I171=1,BA170,""))))))))</f>
        <v/>
      </c>
      <c r="BB171" t="str">
        <f ca="1">IF($E170="","",IF($G171="",BB170,IF(AND($N171=1,BB$9&gt;$B$9),"",IF(AND($N171=1,BB$9&lt;=$B$9),LOOKUP(BB$9,$A$12:$A$111,$B$12:$B$111),IF(AND($I171=-1,BC$9=$Q170),"",IF($I171=-1,BC170,IF(AND($I171=1,BA$9=$Q170),$K171,IF($I171=1,BB170,""))))))))</f>
        <v/>
      </c>
      <c r="BC171" t="str">
        <f ca="1">IF($E170="","",IF($G171="",BC170,IF(AND($N171=1,BC$9&gt;$B$9),"",IF(AND($N171=1,BC$9&lt;=$B$9),LOOKUP(BC$9,$A$12:$A$111,$B$12:$B$111),IF(AND($I171=-1,BD$9=$Q170),"",IF($I171=-1,BD170,IF(AND($I171=1,BB$9=$Q170),$K171,IF($I171=1,BC170,""))))))))</f>
        <v/>
      </c>
      <c r="BD171" t="str">
        <f ca="1">IF($E170="","",IF($G171="",BD170,IF(AND($N171=1,BD$9&gt;$B$9),"",IF(AND($N171=1,BD$9&lt;=$B$9),LOOKUP(BD$9,$A$12:$A$111,$B$12:$B$111),IF(AND($I171=-1,BE$9=$Q170),"",IF($I171=-1,BE170,IF(AND($I171=1,BC$9=$Q170),$K171,IF($I171=1,BD170,""))))))))</f>
        <v/>
      </c>
      <c r="BE171" t="str">
        <f ca="1">IF($E170="","",IF($G171="",BE170,IF(AND($N171=1,BE$9&gt;$B$9),"",IF(AND($N171=1,BE$9&lt;=$B$9),LOOKUP(BE$9,$A$12:$A$111,$B$12:$B$111),IF(AND($I171=-1,BF$9=$Q170),"",IF($I171=-1,BF170,IF(AND($I171=1,BD$9=$Q170),$K171,IF($I171=1,BE170,""))))))))</f>
        <v/>
      </c>
      <c r="BF171" t="str">
        <f ca="1">IF($E170="","",IF($G171="",BF170,IF(AND($N171=1,BF$9&gt;$B$9),"",IF(AND($N171=1,BF$9&lt;=$B$9),LOOKUP(BF$9,$A$12:$A$111,$B$12:$B$111),IF(AND($I171=-1,BG$9=$Q170),"",IF($I171=-1,BG170,IF(AND($I171=1,BE$9=$Q170),$K171,IF($I171=1,BF170,""))))))))</f>
        <v/>
      </c>
      <c r="BG171" t="str">
        <f ca="1">IF($E170="","",IF($G171="",BG170,IF(AND($N171=1,BG$9&gt;$B$9),"",IF(AND($N171=1,BG$9&lt;=$B$9),LOOKUP(BG$9,$A$12:$A$111,$B$12:$B$111),IF(AND($I171=-1,BH$9=$Q170),"",IF($I171=-1,BH170,IF(AND($I171=1,BF$9=$Q170),$K171,IF($I171=1,BG170,""))))))))</f>
        <v/>
      </c>
      <c r="BH171" t="str">
        <f ca="1">IF($E170="","",IF($G171="",BH170,IF(AND($N171=1,BH$9&gt;$B$9),"",IF(AND($N171=1,BH$9&lt;=$B$9),LOOKUP(BH$9,$A$12:$A$111,$B$12:$B$111),IF(AND($I171=-1,BI$9=$Q170),"",IF($I171=-1,BI170,IF(AND($I171=1,BG$9=$Q170),$K171,IF($I171=1,BH170,""))))))))</f>
        <v/>
      </c>
      <c r="BI171" t="str">
        <f ca="1">IF($E170="","",IF($G171="",BI170,IF(AND($N171=1,BI$9&gt;$B$9),"",IF(AND($N171=1,BI$9&lt;=$B$9),LOOKUP(BI$9,$A$12:$A$111,$B$12:$B$111),IF(AND($I171=-1,BJ$9=$Q170),"",IF($I171=-1,BJ170,IF(AND($I171=1,BH$9=$Q170),$K171,IF($I171=1,BI170,""))))))))</f>
        <v/>
      </c>
      <c r="BJ171" t="str">
        <f ca="1">IF($E170="","",IF($G171="",BJ170,IF(AND($N171=1,BJ$9&gt;$B$9),"",IF(AND($N171=1,BJ$9&lt;=$B$9),LOOKUP(BJ$9,$A$12:$A$111,$B$12:$B$111),IF(AND($I171=-1,BK$9=$Q170),"",IF($I171=-1,BK170,IF(AND($I171=1,BI$9=$Q170),$K171,IF($I171=1,BJ170,""))))))))</f>
        <v/>
      </c>
      <c r="BK171" t="str">
        <f ca="1">IF($E170="","",IF($G171="",BK170,IF(AND($N171=1,BK$9&gt;$B$9),"",IF(AND($N171=1,BK$9&lt;=$B$9),LOOKUP(BK$9,$A$12:$A$111,$B$12:$B$111),IF(AND($I171=-1,BL$9=$Q170),"",IF($I171=-1,BL170,IF(AND($I171=1,BJ$9=$Q170),$K171,IF($I171=1,BK170,""))))))))</f>
        <v/>
      </c>
      <c r="BL171" t="str">
        <f ca="1">IF($E170="","",IF($G171="",BL170,IF(AND($N171=1,BL$9&gt;$B$9),"",IF(AND($N171=1,BL$9&lt;=$B$9),LOOKUP(BL$9,$A$12:$A$111,$B$12:$B$111),IF(AND($I171=-1,BM$9=$Q170),"",IF($I171=-1,BM170,IF(AND($I171=1,BK$9=$Q170),$K171,IF($I171=1,BL170,""))))))))</f>
        <v/>
      </c>
      <c r="BM171" t="str">
        <f ca="1">IF($E170="","",IF($G171="",BM170,IF(AND($N171=1,BM$9&gt;$B$9),"",IF(AND($N171=1,BM$9&lt;=$B$9),LOOKUP(BM$9,$A$12:$A$111,$B$12:$B$111),IF(AND($I171=-1,BN$9=$Q170),"",IF($I171=-1,BN170,IF(AND($I171=1,BL$9=$Q170),$K171,IF($I171=1,BM170,""))))))))</f>
        <v/>
      </c>
      <c r="BN171" t="str">
        <f ca="1">IF($E170="","",IF($G171="",BN170,IF(AND($N171=1,BN$9&gt;$B$9),"",IF(AND($N171=1,BN$9&lt;=$B$9),LOOKUP(BN$9,$A$12:$A$111,$B$12:$B$111),IF(AND($I171=-1,BO$9=$Q170),"",IF($I171=-1,BO170,IF(AND($I171=1,BM$9=$Q170),$K171,IF($I171=1,BN170,""))))))))</f>
        <v/>
      </c>
      <c r="BO171">
        <f ca="1">IF($E170="","",IF($G171="",BO170,IF(AND($N171=1,BO$9&gt;$B$9),"",IF(AND($N171=1,BO$9&lt;=$B$9),LOOKUP(BO$9,$A$12:$A$111,$B$12:$B$111),IF(AND($I171=-1,BP$9=$Q170),"",IF($I171=-1,BP170,IF(AND($I171=1,BN$9=$Q170),$K171,IF($I171=1,BO170,""))))))))</f>
        <v>0</v>
      </c>
    </row>
    <row r="172" spans="4:67" x14ac:dyDescent="0.25">
      <c r="D172" s="4">
        <v>162</v>
      </c>
      <c r="E172" s="1">
        <f t="shared" ca="1" si="12"/>
        <v>30</v>
      </c>
      <c r="G172" t="str">
        <f ca="1">IF(E171="","",IF($B$3=Refs!$B$17,RevLab!F172,IF(AND(B$3="Last",H171="Zero"),G171,IF(B$3="Last",H171,IF(B$3="2nd last","",IF(AND(B$3="Opposite",H171="Zero"),G171,IF(AND(B$3="Opposite",H171="Red"),"Black",IF(AND(B$3="Opposite",H171="Black"),"Red",IF(AND(B$3="Opposite",H171="Odd"),"Even",IF(AND(B$3="Opposite",H171="Even"),"Odd",IF(AND(B$3="Opposite",H171="High"),"Low",IF(AND(B$3="Opposite",H171="Low"),"High",IF(COUNTIF(Refs!$E$5:$I$6,B$3)=1,RevLab!B$3,"")))))))))))))</f>
        <v>Low</v>
      </c>
      <c r="H172" t="str">
        <f ca="1">IF(E172="","",IF(B$2="Red/Black",LOOKUP(E172,Refs!D:D,Refs!F:F),IF(B$2="High/Low",LOOKUP(E172,Refs!D:D,Refs!H:H),IF(B$2="Odd/Even",LOOKUP(E172,Refs!D:D,Refs!J:J),""))))</f>
        <v>High</v>
      </c>
      <c r="I172">
        <f t="shared" ca="1" si="13"/>
        <v>-1</v>
      </c>
      <c r="J172">
        <f ca="1">IF(E171="","",IF(G172="","",IF(AND(Q171&gt;1,O171+P171&gt;=$B$4),$B$4,IF(Q171=1,O171,O171+P171))))</f>
        <v>7</v>
      </c>
      <c r="K172">
        <f t="shared" ca="1" si="14"/>
        <v>-7</v>
      </c>
      <c r="L172">
        <f t="shared" ca="1" si="15"/>
        <v>-154</v>
      </c>
      <c r="M172">
        <f t="shared" ca="1" si="16"/>
        <v>14</v>
      </c>
      <c r="N172">
        <f ca="1">IF(E171="","",IF(OR(AND($A$6="Yes",$M172&gt;$M171),AND($A$8="Yes",$O171+$P171&gt;=$B$4),AND($Q171&lt;=2,$I172=-1)),1,0))</f>
        <v>0</v>
      </c>
      <c r="O172">
        <f ca="1">IF(E172="","",R172)</f>
        <v>3</v>
      </c>
      <c r="P172">
        <f ca="1">IF(E172="","",MAX(R172:DM172))</f>
        <v>4</v>
      </c>
      <c r="Q172" s="2">
        <f ca="1">IF(E172="","",COUNTIF(R172:DM172,"&gt;0"))</f>
        <v>2</v>
      </c>
      <c r="R172" s="4">
        <f ca="1">IF(E171="","",IF($G172="",R171,IF($N172=1,LOOKUP(R$9,$A$12:$A$111,$B$12:$B$111),IF(AND($I172=-1,S$9=$Q171),"",IF($I172=-1,S171,IF($I172=1,R171))))))</f>
        <v>3</v>
      </c>
      <c r="S172">
        <f ca="1">IF($E171="","",IF($G172="",S171,IF(AND($N172=1,S$9&gt;$B$9),"",IF(AND($N172=1,S$9&lt;=$B$9),LOOKUP(S$9,$A$12:$A$111,$B$12:$B$111),IF(AND($I172=-1,T$9=$Q171),"",IF($I172=-1,T171,IF(AND($I172=1,R$9=$Q171),$K172,IF($I172=1,S171,""))))))))</f>
        <v>4</v>
      </c>
      <c r="T172" t="str">
        <f ca="1">IF($E171="","",IF($G172="",T171,IF(AND($N172=1,T$9&gt;$B$9),"",IF(AND($N172=1,T$9&lt;=$B$9),LOOKUP(T$9,$A$12:$A$111,$B$12:$B$111),IF(AND($I172=-1,U$9=$Q171),"",IF($I172=-1,U171,IF(AND($I172=1,S$9=$Q171),$K172,IF($I172=1,T171,""))))))))</f>
        <v/>
      </c>
      <c r="U172" t="str">
        <f ca="1">IF($E171="","",IF($G172="",U171,IF(AND($N172=1,U$9&gt;$B$9),"",IF(AND($N172=1,U$9&lt;=$B$9),LOOKUP(U$9,$A$12:$A$111,$B$12:$B$111),IF(AND($I172=-1,V$9=$Q171),"",IF($I172=-1,V171,IF(AND($I172=1,T$9=$Q171),$K172,IF($I172=1,U171,""))))))))</f>
        <v/>
      </c>
      <c r="V172" t="str">
        <f ca="1">IF($E171="","",IF($G172="",V171,IF(AND($N172=1,V$9&gt;$B$9),"",IF(AND($N172=1,V$9&lt;=$B$9),LOOKUP(V$9,$A$12:$A$111,$B$12:$B$111),IF(AND($I172=-1,W$9=$Q171),"",IF($I172=-1,W171,IF(AND($I172=1,U$9=$Q171),$K172,IF($I172=1,V171,""))))))))</f>
        <v/>
      </c>
      <c r="W172" t="str">
        <f ca="1">IF($E171="","",IF($G172="",W171,IF(AND($N172=1,W$9&gt;$B$9),"",IF(AND($N172=1,W$9&lt;=$B$9),LOOKUP(W$9,$A$12:$A$111,$B$12:$B$111),IF(AND($I172=-1,X$9=$Q171),"",IF($I172=-1,X171,IF(AND($I172=1,V$9=$Q171),$K172,IF($I172=1,W171,""))))))))</f>
        <v/>
      </c>
      <c r="X172" t="str">
        <f ca="1">IF($E171="","",IF($G172="",X171,IF(AND($N172=1,X$9&gt;$B$9),"",IF(AND($N172=1,X$9&lt;=$B$9),LOOKUP(X$9,$A$12:$A$111,$B$12:$B$111),IF(AND($I172=-1,Y$9=$Q171),"",IF($I172=-1,Y171,IF(AND($I172=1,W$9=$Q171),$K172,IF($I172=1,X171,""))))))))</f>
        <v/>
      </c>
      <c r="Y172" t="str">
        <f ca="1">IF($E171="","",IF($G172="",Y171,IF(AND($N172=1,Y$9&gt;$B$9),"",IF(AND($N172=1,Y$9&lt;=$B$9),LOOKUP(Y$9,$A$12:$A$111,$B$12:$B$111),IF(AND($I172=-1,Z$9=$Q171),"",IF($I172=-1,Z171,IF(AND($I172=1,X$9=$Q171),$K172,IF($I172=1,Y171,""))))))))</f>
        <v/>
      </c>
      <c r="Z172" t="str">
        <f ca="1">IF($E171="","",IF($G172="",Z171,IF(AND($N172=1,Z$9&gt;$B$9),"",IF(AND($N172=1,Z$9&lt;=$B$9),LOOKUP(Z$9,$A$12:$A$111,$B$12:$B$111),IF(AND($I172=-1,AA$9=$Q171),"",IF($I172=-1,AA171,IF(AND($I172=1,Y$9=$Q171),$K172,IF($I172=1,Z171,""))))))))</f>
        <v/>
      </c>
      <c r="AA172" t="str">
        <f ca="1">IF($E171="","",IF($G172="",AA171,IF(AND($N172=1,AA$9&gt;$B$9),"",IF(AND($N172=1,AA$9&lt;=$B$9),LOOKUP(AA$9,$A$12:$A$111,$B$12:$B$111),IF(AND($I172=-1,AB$9=$Q171),"",IF($I172=-1,AB171,IF(AND($I172=1,Z$9=$Q171),$K172,IF($I172=1,AA171,""))))))))</f>
        <v/>
      </c>
      <c r="AB172" t="str">
        <f ca="1">IF($E171="","",IF($G172="",AB171,IF(AND($N172=1,AB$9&gt;$B$9),"",IF(AND($N172=1,AB$9&lt;=$B$9),LOOKUP(AB$9,$A$12:$A$111,$B$12:$B$111),IF(AND($I172=-1,AC$9=$Q171),"",IF($I172=-1,AC171,IF(AND($I172=1,AA$9=$Q171),$K172,IF($I172=1,AB171,""))))))))</f>
        <v/>
      </c>
      <c r="AC172" t="str">
        <f ca="1">IF($E171="","",IF($G172="",AC171,IF(AND($N172=1,AC$9&gt;$B$9),"",IF(AND($N172=1,AC$9&lt;=$B$9),LOOKUP(AC$9,$A$12:$A$111,$B$12:$B$111),IF(AND($I172=-1,AD$9=$Q171),"",IF($I172=-1,AD171,IF(AND($I172=1,AB$9=$Q171),$K172,IF($I172=1,AC171,""))))))))</f>
        <v/>
      </c>
      <c r="AD172" t="str">
        <f ca="1">IF($E171="","",IF($G172="",AD171,IF(AND($N172=1,AD$9&gt;$B$9),"",IF(AND($N172=1,AD$9&lt;=$B$9),LOOKUP(AD$9,$A$12:$A$111,$B$12:$B$111),IF(AND($I172=-1,AE$9=$Q171),"",IF($I172=-1,AE171,IF(AND($I172=1,AC$9=$Q171),$K172,IF($I172=1,AD171,""))))))))</f>
        <v/>
      </c>
      <c r="AE172" t="str">
        <f ca="1">IF($E171="","",IF($G172="",AE171,IF(AND($N172=1,AE$9&gt;$B$9),"",IF(AND($N172=1,AE$9&lt;=$B$9),LOOKUP(AE$9,$A$12:$A$111,$B$12:$B$111),IF(AND($I172=-1,AF$9=$Q171),"",IF($I172=-1,AF171,IF(AND($I172=1,AD$9=$Q171),$K172,IF($I172=1,AE171,""))))))))</f>
        <v/>
      </c>
      <c r="AF172" t="str">
        <f ca="1">IF($E171="","",IF($G172="",AF171,IF(AND($N172=1,AF$9&gt;$B$9),"",IF(AND($N172=1,AF$9&lt;=$B$9),LOOKUP(AF$9,$A$12:$A$111,$B$12:$B$111),IF(AND($I172=-1,AG$9=$Q171),"",IF($I172=-1,AG171,IF(AND($I172=1,AE$9=$Q171),$K172,IF($I172=1,AF171,""))))))))</f>
        <v/>
      </c>
      <c r="AG172" t="str">
        <f ca="1">IF($E171="","",IF($G172="",AG171,IF(AND($N172=1,AG$9&gt;$B$9),"",IF(AND($N172=1,AG$9&lt;=$B$9),LOOKUP(AG$9,$A$12:$A$111,$B$12:$B$111),IF(AND($I172=-1,AH$9=$Q171),"",IF($I172=-1,AH171,IF(AND($I172=1,AF$9=$Q171),$K172,IF($I172=1,AG171,""))))))))</f>
        <v/>
      </c>
      <c r="AH172" t="str">
        <f ca="1">IF($E171="","",IF($G172="",AH171,IF(AND($N172=1,AH$9&gt;$B$9),"",IF(AND($N172=1,AH$9&lt;=$B$9),LOOKUP(AH$9,$A$12:$A$111,$B$12:$B$111),IF(AND($I172=-1,AI$9=$Q171),"",IF($I172=-1,AI171,IF(AND($I172=1,AG$9=$Q171),$K172,IF($I172=1,AH171,""))))))))</f>
        <v/>
      </c>
      <c r="AI172" t="str">
        <f ca="1">IF($E171="","",IF($G172="",AI171,IF(AND($N172=1,AI$9&gt;$B$9),"",IF(AND($N172=1,AI$9&lt;=$B$9),LOOKUP(AI$9,$A$12:$A$111,$B$12:$B$111),IF(AND($I172=-1,AJ$9=$Q171),"",IF($I172=-1,AJ171,IF(AND($I172=1,AH$9=$Q171),$K172,IF($I172=1,AI171,""))))))))</f>
        <v/>
      </c>
      <c r="AJ172" t="str">
        <f ca="1">IF($E171="","",IF($G172="",AJ171,IF(AND($N172=1,AJ$9&gt;$B$9),"",IF(AND($N172=1,AJ$9&lt;=$B$9),LOOKUP(AJ$9,$A$12:$A$111,$B$12:$B$111),IF(AND($I172=-1,AK$9=$Q171),"",IF($I172=-1,AK171,IF(AND($I172=1,AI$9=$Q171),$K172,IF($I172=1,AJ171,""))))))))</f>
        <v/>
      </c>
      <c r="AK172" t="str">
        <f ca="1">IF($E171="","",IF($G172="",AK171,IF(AND($N172=1,AK$9&gt;$B$9),"",IF(AND($N172=1,AK$9&lt;=$B$9),LOOKUP(AK$9,$A$12:$A$111,$B$12:$B$111),IF(AND($I172=-1,AL$9=$Q171),"",IF($I172=-1,AL171,IF(AND($I172=1,AJ$9=$Q171),$K172,IF($I172=1,AK171,""))))))))</f>
        <v/>
      </c>
      <c r="AL172" t="str">
        <f ca="1">IF($E171="","",IF($G172="",AL171,IF(AND($N172=1,AL$9&gt;$B$9),"",IF(AND($N172=1,AL$9&lt;=$B$9),LOOKUP(AL$9,$A$12:$A$111,$B$12:$B$111),IF(AND($I172=-1,AM$9=$Q171),"",IF($I172=-1,AM171,IF(AND($I172=1,AK$9=$Q171),$K172,IF($I172=1,AL171,""))))))))</f>
        <v/>
      </c>
      <c r="AM172" t="str">
        <f ca="1">IF($E171="","",IF($G172="",AM171,IF(AND($N172=1,AM$9&gt;$B$9),"",IF(AND($N172=1,AM$9&lt;=$B$9),LOOKUP(AM$9,$A$12:$A$111,$B$12:$B$111),IF(AND($I172=-1,AN$9=$Q171),"",IF($I172=-1,AN171,IF(AND($I172=1,AL$9=$Q171),$K172,IF($I172=1,AM171,""))))))))</f>
        <v/>
      </c>
      <c r="AN172" t="str">
        <f ca="1">IF($E171="","",IF($G172="",AN171,IF(AND($N172=1,AN$9&gt;$B$9),"",IF(AND($N172=1,AN$9&lt;=$B$9),LOOKUP(AN$9,$A$12:$A$111,$B$12:$B$111),IF(AND($I172=-1,AO$9=$Q171),"",IF($I172=-1,AO171,IF(AND($I172=1,AM$9=$Q171),$K172,IF($I172=1,AN171,""))))))))</f>
        <v/>
      </c>
      <c r="AO172" t="str">
        <f ca="1">IF($E171="","",IF($G172="",AO171,IF(AND($N172=1,AO$9&gt;$B$9),"",IF(AND($N172=1,AO$9&lt;=$B$9),LOOKUP(AO$9,$A$12:$A$111,$B$12:$B$111),IF(AND($I172=-1,AP$9=$Q171),"",IF($I172=-1,AP171,IF(AND($I172=1,AN$9=$Q171),$K172,IF($I172=1,AO171,""))))))))</f>
        <v/>
      </c>
      <c r="AP172" t="str">
        <f ca="1">IF($E171="","",IF($G172="",AP171,IF(AND($N172=1,AP$9&gt;$B$9),"",IF(AND($N172=1,AP$9&lt;=$B$9),LOOKUP(AP$9,$A$12:$A$111,$B$12:$B$111),IF(AND($I172=-1,AQ$9=$Q171),"",IF($I172=-1,AQ171,IF(AND($I172=1,AO$9=$Q171),$K172,IF($I172=1,AP171,""))))))))</f>
        <v/>
      </c>
      <c r="AQ172" t="str">
        <f ca="1">IF($E171="","",IF($G172="",AQ171,IF(AND($N172=1,AQ$9&gt;$B$9),"",IF(AND($N172=1,AQ$9&lt;=$B$9),LOOKUP(AQ$9,$A$12:$A$111,$B$12:$B$111),IF(AND($I172=-1,AR$9=$Q171),"",IF($I172=-1,AR171,IF(AND($I172=1,AP$9=$Q171),$K172,IF($I172=1,AQ171,""))))))))</f>
        <v/>
      </c>
      <c r="AR172" t="str">
        <f ca="1">IF($E171="","",IF($G172="",AR171,IF(AND($N172=1,AR$9&gt;$B$9),"",IF(AND($N172=1,AR$9&lt;=$B$9),LOOKUP(AR$9,$A$12:$A$111,$B$12:$B$111),IF(AND($I172=-1,AS$9=$Q171),"",IF($I172=-1,AS171,IF(AND($I172=1,AQ$9=$Q171),$K172,IF($I172=1,AR171,""))))))))</f>
        <v/>
      </c>
      <c r="AS172" t="str">
        <f ca="1">IF($E171="","",IF($G172="",AS171,IF(AND($N172=1,AS$9&gt;$B$9),"",IF(AND($N172=1,AS$9&lt;=$B$9),LOOKUP(AS$9,$A$12:$A$111,$B$12:$B$111),IF(AND($I172=-1,AT$9=$Q171),"",IF($I172=-1,AT171,IF(AND($I172=1,AR$9=$Q171),$K172,IF($I172=1,AS171,""))))))))</f>
        <v/>
      </c>
      <c r="AT172" t="str">
        <f ca="1">IF($E171="","",IF($G172="",AT171,IF(AND($N172=1,AT$9&gt;$B$9),"",IF(AND($N172=1,AT$9&lt;=$B$9),LOOKUP(AT$9,$A$12:$A$111,$B$12:$B$111),IF(AND($I172=-1,AU$9=$Q171),"",IF($I172=-1,AU171,IF(AND($I172=1,AS$9=$Q171),$K172,IF($I172=1,AT171,""))))))))</f>
        <v/>
      </c>
      <c r="AU172" t="str">
        <f ca="1">IF($E171="","",IF($G172="",AU171,IF(AND($N172=1,AU$9&gt;$B$9),"",IF(AND($N172=1,AU$9&lt;=$B$9),LOOKUP(AU$9,$A$12:$A$111,$B$12:$B$111),IF(AND($I172=-1,AV$9=$Q171),"",IF($I172=-1,AV171,IF(AND($I172=1,AT$9=$Q171),$K172,IF($I172=1,AU171,""))))))))</f>
        <v/>
      </c>
      <c r="AV172" t="str">
        <f ca="1">IF($E171="","",IF($G172="",AV171,IF(AND($N172=1,AV$9&gt;$B$9),"",IF(AND($N172=1,AV$9&lt;=$B$9),LOOKUP(AV$9,$A$12:$A$111,$B$12:$B$111),IF(AND($I172=-1,AW$9=$Q171),"",IF($I172=-1,AW171,IF(AND($I172=1,AU$9=$Q171),$K172,IF($I172=1,AV171,""))))))))</f>
        <v/>
      </c>
      <c r="AW172" t="str">
        <f ca="1">IF($E171="","",IF($G172="",AW171,IF(AND($N172=1,AW$9&gt;$B$9),"",IF(AND($N172=1,AW$9&lt;=$B$9),LOOKUP(AW$9,$A$12:$A$111,$B$12:$B$111),IF(AND($I172=-1,AX$9=$Q171),"",IF($I172=-1,AX171,IF(AND($I172=1,AV$9=$Q171),$K172,IF($I172=1,AW171,""))))))))</f>
        <v/>
      </c>
      <c r="AX172" t="str">
        <f ca="1">IF($E171="","",IF($G172="",AX171,IF(AND($N172=1,AX$9&gt;$B$9),"",IF(AND($N172=1,AX$9&lt;=$B$9),LOOKUP(AX$9,$A$12:$A$111,$B$12:$B$111),IF(AND($I172=-1,AY$9=$Q171),"",IF($I172=-1,AY171,IF(AND($I172=1,AW$9=$Q171),$K172,IF($I172=1,AX171,""))))))))</f>
        <v/>
      </c>
      <c r="AY172" t="str">
        <f ca="1">IF($E171="","",IF($G172="",AY171,IF(AND($N172=1,AY$9&gt;$B$9),"",IF(AND($N172=1,AY$9&lt;=$B$9),LOOKUP(AY$9,$A$12:$A$111,$B$12:$B$111),IF(AND($I172=-1,AZ$9=$Q171),"",IF($I172=-1,AZ171,IF(AND($I172=1,AX$9=$Q171),$K172,IF($I172=1,AY171,""))))))))</f>
        <v/>
      </c>
      <c r="AZ172" t="str">
        <f ca="1">IF($E171="","",IF($G172="",AZ171,IF(AND($N172=1,AZ$9&gt;$B$9),"",IF(AND($N172=1,AZ$9&lt;=$B$9),LOOKUP(AZ$9,$A$12:$A$111,$B$12:$B$111),IF(AND($I172=-1,BA$9=$Q171),"",IF($I172=-1,BA171,IF(AND($I172=1,AY$9=$Q171),$K172,IF($I172=1,AZ171,""))))))))</f>
        <v/>
      </c>
      <c r="BA172" t="str">
        <f ca="1">IF($E171="","",IF($G172="",BA171,IF(AND($N172=1,BA$9&gt;$B$9),"",IF(AND($N172=1,BA$9&lt;=$B$9),LOOKUP(BA$9,$A$12:$A$111,$B$12:$B$111),IF(AND($I172=-1,BB$9=$Q171),"",IF($I172=-1,BB171,IF(AND($I172=1,AZ$9=$Q171),$K172,IF($I172=1,BA171,""))))))))</f>
        <v/>
      </c>
      <c r="BB172" t="str">
        <f ca="1">IF($E171="","",IF($G172="",BB171,IF(AND($N172=1,BB$9&gt;$B$9),"",IF(AND($N172=1,BB$9&lt;=$B$9),LOOKUP(BB$9,$A$12:$A$111,$B$12:$B$111),IF(AND($I172=-1,BC$9=$Q171),"",IF($I172=-1,BC171,IF(AND($I172=1,BA$9=$Q171),$K172,IF($I172=1,BB171,""))))))))</f>
        <v/>
      </c>
      <c r="BC172" t="str">
        <f ca="1">IF($E171="","",IF($G172="",BC171,IF(AND($N172=1,BC$9&gt;$B$9),"",IF(AND($N172=1,BC$9&lt;=$B$9),LOOKUP(BC$9,$A$12:$A$111,$B$12:$B$111),IF(AND($I172=-1,BD$9=$Q171),"",IF($I172=-1,BD171,IF(AND($I172=1,BB$9=$Q171),$K172,IF($I172=1,BC171,""))))))))</f>
        <v/>
      </c>
      <c r="BD172" t="str">
        <f ca="1">IF($E171="","",IF($G172="",BD171,IF(AND($N172=1,BD$9&gt;$B$9),"",IF(AND($N172=1,BD$9&lt;=$B$9),LOOKUP(BD$9,$A$12:$A$111,$B$12:$B$111),IF(AND($I172=-1,BE$9=$Q171),"",IF($I172=-1,BE171,IF(AND($I172=1,BC$9=$Q171),$K172,IF($I172=1,BD171,""))))))))</f>
        <v/>
      </c>
      <c r="BE172" t="str">
        <f ca="1">IF($E171="","",IF($G172="",BE171,IF(AND($N172=1,BE$9&gt;$B$9),"",IF(AND($N172=1,BE$9&lt;=$B$9),LOOKUP(BE$9,$A$12:$A$111,$B$12:$B$111),IF(AND($I172=-1,BF$9=$Q171),"",IF($I172=-1,BF171,IF(AND($I172=1,BD$9=$Q171),$K172,IF($I172=1,BE171,""))))))))</f>
        <v/>
      </c>
      <c r="BF172" t="str">
        <f ca="1">IF($E171="","",IF($G172="",BF171,IF(AND($N172=1,BF$9&gt;$B$9),"",IF(AND($N172=1,BF$9&lt;=$B$9),LOOKUP(BF$9,$A$12:$A$111,$B$12:$B$111),IF(AND($I172=-1,BG$9=$Q171),"",IF($I172=-1,BG171,IF(AND($I172=1,BE$9=$Q171),$K172,IF($I172=1,BF171,""))))))))</f>
        <v/>
      </c>
      <c r="BG172" t="str">
        <f ca="1">IF($E171="","",IF($G172="",BG171,IF(AND($N172=1,BG$9&gt;$B$9),"",IF(AND($N172=1,BG$9&lt;=$B$9),LOOKUP(BG$9,$A$12:$A$111,$B$12:$B$111),IF(AND($I172=-1,BH$9=$Q171),"",IF($I172=-1,BH171,IF(AND($I172=1,BF$9=$Q171),$K172,IF($I172=1,BG171,""))))))))</f>
        <v/>
      </c>
      <c r="BH172" t="str">
        <f ca="1">IF($E171="","",IF($G172="",BH171,IF(AND($N172=1,BH$9&gt;$B$9),"",IF(AND($N172=1,BH$9&lt;=$B$9),LOOKUP(BH$9,$A$12:$A$111,$B$12:$B$111),IF(AND($I172=-1,BI$9=$Q171),"",IF($I172=-1,BI171,IF(AND($I172=1,BG$9=$Q171),$K172,IF($I172=1,BH171,""))))))))</f>
        <v/>
      </c>
      <c r="BI172" t="str">
        <f ca="1">IF($E171="","",IF($G172="",BI171,IF(AND($N172=1,BI$9&gt;$B$9),"",IF(AND($N172=1,BI$9&lt;=$B$9),LOOKUP(BI$9,$A$12:$A$111,$B$12:$B$111),IF(AND($I172=-1,BJ$9=$Q171),"",IF($I172=-1,BJ171,IF(AND($I172=1,BH$9=$Q171),$K172,IF($I172=1,BI171,""))))))))</f>
        <v/>
      </c>
      <c r="BJ172" t="str">
        <f ca="1">IF($E171="","",IF($G172="",BJ171,IF(AND($N172=1,BJ$9&gt;$B$9),"",IF(AND($N172=1,BJ$9&lt;=$B$9),LOOKUP(BJ$9,$A$12:$A$111,$B$12:$B$111),IF(AND($I172=-1,BK$9=$Q171),"",IF($I172=-1,BK171,IF(AND($I172=1,BI$9=$Q171),$K172,IF($I172=1,BJ171,""))))))))</f>
        <v/>
      </c>
      <c r="BK172" t="str">
        <f ca="1">IF($E171="","",IF($G172="",BK171,IF(AND($N172=1,BK$9&gt;$B$9),"",IF(AND($N172=1,BK$9&lt;=$B$9),LOOKUP(BK$9,$A$12:$A$111,$B$12:$B$111),IF(AND($I172=-1,BL$9=$Q171),"",IF($I172=-1,BL171,IF(AND($I172=1,BJ$9=$Q171),$K172,IF($I172=1,BK171,""))))))))</f>
        <v/>
      </c>
      <c r="BL172" t="str">
        <f ca="1">IF($E171="","",IF($G172="",BL171,IF(AND($N172=1,BL$9&gt;$B$9),"",IF(AND($N172=1,BL$9&lt;=$B$9),LOOKUP(BL$9,$A$12:$A$111,$B$12:$B$111),IF(AND($I172=-1,BM$9=$Q171),"",IF($I172=-1,BM171,IF(AND($I172=1,BK$9=$Q171),$K172,IF($I172=1,BL171,""))))))))</f>
        <v/>
      </c>
      <c r="BM172" t="str">
        <f ca="1">IF($E171="","",IF($G172="",BM171,IF(AND($N172=1,BM$9&gt;$B$9),"",IF(AND($N172=1,BM$9&lt;=$B$9),LOOKUP(BM$9,$A$12:$A$111,$B$12:$B$111),IF(AND($I172=-1,BN$9=$Q171),"",IF($I172=-1,BN171,IF(AND($I172=1,BL$9=$Q171),$K172,IF($I172=1,BM171,""))))))))</f>
        <v/>
      </c>
      <c r="BN172">
        <f ca="1">IF($E171="","",IF($G172="",BN171,IF(AND($N172=1,BN$9&gt;$B$9),"",IF(AND($N172=1,BN$9&lt;=$B$9),LOOKUP(BN$9,$A$12:$A$111,$B$12:$B$111),IF(AND($I172=-1,BO$9=$Q171),"",IF($I172=-1,BO171,IF(AND($I172=1,BM$9=$Q171),$K172,IF($I172=1,BN171,""))))))))</f>
        <v>0</v>
      </c>
      <c r="BO172">
        <f ca="1">IF($E171="","",IF($G172="",BO171,IF(AND($N172=1,BO$9&gt;$B$9),"",IF(AND($N172=1,BO$9&lt;=$B$9),LOOKUP(BO$9,$A$12:$A$111,$B$12:$B$111),IF(AND($I172=-1,BP$9=$Q171),"",IF($I172=-1,BP171,IF(AND($I172=1,BN$9=$Q171),$K172,IF($I172=1,BO171,""))))))))</f>
        <v>0</v>
      </c>
    </row>
    <row r="173" spans="4:67" x14ac:dyDescent="0.25">
      <c r="D173" s="4">
        <v>163</v>
      </c>
      <c r="E173" s="1">
        <f t="shared" ca="1" si="12"/>
        <v>17</v>
      </c>
      <c r="G173" t="str">
        <f ca="1">IF(E172="","",IF($B$3=Refs!$B$17,RevLab!F173,IF(AND(B$3="Last",H172="Zero"),G172,IF(B$3="Last",H172,IF(B$3="2nd last","",IF(AND(B$3="Opposite",H172="Zero"),G172,IF(AND(B$3="Opposite",H172="Red"),"Black",IF(AND(B$3="Opposite",H172="Black"),"Red",IF(AND(B$3="Opposite",H172="Odd"),"Even",IF(AND(B$3="Opposite",H172="Even"),"Odd",IF(AND(B$3="Opposite",H172="High"),"Low",IF(AND(B$3="Opposite",H172="Low"),"High",IF(COUNTIF(Refs!$E$5:$I$6,B$3)=1,RevLab!B$3,"")))))))))))))</f>
        <v>Low</v>
      </c>
      <c r="H173" t="str">
        <f ca="1">IF(E173="","",IF(B$2="Red/Black",LOOKUP(E173,Refs!D:D,Refs!F:F),IF(B$2="High/Low",LOOKUP(E173,Refs!D:D,Refs!H:H),IF(B$2="Odd/Even",LOOKUP(E173,Refs!D:D,Refs!J:J),""))))</f>
        <v>Low</v>
      </c>
      <c r="I173">
        <f t="shared" ca="1" si="13"/>
        <v>1</v>
      </c>
      <c r="J173">
        <f ca="1">IF(E172="","",IF(G173="","",IF(AND(Q172&gt;1,O172+P172&gt;=$B$4),$B$4,IF(Q172=1,O172,O172+P172))))</f>
        <v>7</v>
      </c>
      <c r="K173">
        <f t="shared" ca="1" si="14"/>
        <v>7</v>
      </c>
      <c r="L173">
        <f t="shared" ca="1" si="15"/>
        <v>-147</v>
      </c>
      <c r="M173">
        <f t="shared" ca="1" si="16"/>
        <v>14</v>
      </c>
      <c r="N173">
        <f ca="1">IF(E172="","",IF(OR(AND($A$6="Yes",$M173&gt;$M172),AND($A$8="Yes",$O172+$P172&gt;=$B$4),AND($Q172&lt;=2,$I173=-1)),1,0))</f>
        <v>0</v>
      </c>
      <c r="O173">
        <f ca="1">IF(E173="","",R173)</f>
        <v>3</v>
      </c>
      <c r="P173">
        <f ca="1">IF(E173="","",MAX(R173:DM173))</f>
        <v>7</v>
      </c>
      <c r="Q173" s="2">
        <f ca="1">IF(E173="","",COUNTIF(R173:DM173,"&gt;0"))</f>
        <v>3</v>
      </c>
      <c r="R173" s="4">
        <f ca="1">IF(E172="","",IF($G173="",R172,IF($N173=1,LOOKUP(R$9,$A$12:$A$111,$B$12:$B$111),IF(AND($I173=-1,S$9=$Q172),"",IF($I173=-1,S172,IF($I173=1,R172))))))</f>
        <v>3</v>
      </c>
      <c r="S173">
        <f ca="1">IF($E172="","",IF($G173="",S172,IF(AND($N173=1,S$9&gt;$B$9),"",IF(AND($N173=1,S$9&lt;=$B$9),LOOKUP(S$9,$A$12:$A$111,$B$12:$B$111),IF(AND($I173=-1,T$9=$Q172),"",IF($I173=-1,T172,IF(AND($I173=1,R$9=$Q172),$K173,IF($I173=1,S172,""))))))))</f>
        <v>4</v>
      </c>
      <c r="T173">
        <f ca="1">IF($E172="","",IF($G173="",T172,IF(AND($N173=1,T$9&gt;$B$9),"",IF(AND($N173=1,T$9&lt;=$B$9),LOOKUP(T$9,$A$12:$A$111,$B$12:$B$111),IF(AND($I173=-1,U$9=$Q172),"",IF($I173=-1,U172,IF(AND($I173=1,S$9=$Q172),$K173,IF($I173=1,T172,""))))))))</f>
        <v>7</v>
      </c>
      <c r="U173" t="str">
        <f ca="1">IF($E172="","",IF($G173="",U172,IF(AND($N173=1,U$9&gt;$B$9),"",IF(AND($N173=1,U$9&lt;=$B$9),LOOKUP(U$9,$A$12:$A$111,$B$12:$B$111),IF(AND($I173=-1,V$9=$Q172),"",IF($I173=-1,V172,IF(AND($I173=1,T$9=$Q172),$K173,IF($I173=1,U172,""))))))))</f>
        <v/>
      </c>
      <c r="V173" t="str">
        <f ca="1">IF($E172="","",IF($G173="",V172,IF(AND($N173=1,V$9&gt;$B$9),"",IF(AND($N173=1,V$9&lt;=$B$9),LOOKUP(V$9,$A$12:$A$111,$B$12:$B$111),IF(AND($I173=-1,W$9=$Q172),"",IF($I173=-1,W172,IF(AND($I173=1,U$9=$Q172),$K173,IF($I173=1,V172,""))))))))</f>
        <v/>
      </c>
      <c r="W173" t="str">
        <f ca="1">IF($E172="","",IF($G173="",W172,IF(AND($N173=1,W$9&gt;$B$9),"",IF(AND($N173=1,W$9&lt;=$B$9),LOOKUP(W$9,$A$12:$A$111,$B$12:$B$111),IF(AND($I173=-1,X$9=$Q172),"",IF($I173=-1,X172,IF(AND($I173=1,V$9=$Q172),$K173,IF($I173=1,W172,""))))))))</f>
        <v/>
      </c>
      <c r="X173" t="str">
        <f ca="1">IF($E172="","",IF($G173="",X172,IF(AND($N173=1,X$9&gt;$B$9),"",IF(AND($N173=1,X$9&lt;=$B$9),LOOKUP(X$9,$A$12:$A$111,$B$12:$B$111),IF(AND($I173=-1,Y$9=$Q172),"",IF($I173=-1,Y172,IF(AND($I173=1,W$9=$Q172),$K173,IF($I173=1,X172,""))))))))</f>
        <v/>
      </c>
      <c r="Y173" t="str">
        <f ca="1">IF($E172="","",IF($G173="",Y172,IF(AND($N173=1,Y$9&gt;$B$9),"",IF(AND($N173=1,Y$9&lt;=$B$9),LOOKUP(Y$9,$A$12:$A$111,$B$12:$B$111),IF(AND($I173=-1,Z$9=$Q172),"",IF($I173=-1,Z172,IF(AND($I173=1,X$9=$Q172),$K173,IF($I173=1,Y172,""))))))))</f>
        <v/>
      </c>
      <c r="Z173" t="str">
        <f ca="1">IF($E172="","",IF($G173="",Z172,IF(AND($N173=1,Z$9&gt;$B$9),"",IF(AND($N173=1,Z$9&lt;=$B$9),LOOKUP(Z$9,$A$12:$A$111,$B$12:$B$111),IF(AND($I173=-1,AA$9=$Q172),"",IF($I173=-1,AA172,IF(AND($I173=1,Y$9=$Q172),$K173,IF($I173=1,Z172,""))))))))</f>
        <v/>
      </c>
      <c r="AA173" t="str">
        <f ca="1">IF($E172="","",IF($G173="",AA172,IF(AND($N173=1,AA$9&gt;$B$9),"",IF(AND($N173=1,AA$9&lt;=$B$9),LOOKUP(AA$9,$A$12:$A$111,$B$12:$B$111),IF(AND($I173=-1,AB$9=$Q172),"",IF($I173=-1,AB172,IF(AND($I173=1,Z$9=$Q172),$K173,IF($I173=1,AA172,""))))))))</f>
        <v/>
      </c>
      <c r="AB173" t="str">
        <f ca="1">IF($E172="","",IF($G173="",AB172,IF(AND($N173=1,AB$9&gt;$B$9),"",IF(AND($N173=1,AB$9&lt;=$B$9),LOOKUP(AB$9,$A$12:$A$111,$B$12:$B$111),IF(AND($I173=-1,AC$9=$Q172),"",IF($I173=-1,AC172,IF(AND($I173=1,AA$9=$Q172),$K173,IF($I173=1,AB172,""))))))))</f>
        <v/>
      </c>
      <c r="AC173" t="str">
        <f ca="1">IF($E172="","",IF($G173="",AC172,IF(AND($N173=1,AC$9&gt;$B$9),"",IF(AND($N173=1,AC$9&lt;=$B$9),LOOKUP(AC$9,$A$12:$A$111,$B$12:$B$111),IF(AND($I173=-1,AD$9=$Q172),"",IF($I173=-1,AD172,IF(AND($I173=1,AB$9=$Q172),$K173,IF($I173=1,AC172,""))))))))</f>
        <v/>
      </c>
      <c r="AD173" t="str">
        <f ca="1">IF($E172="","",IF($G173="",AD172,IF(AND($N173=1,AD$9&gt;$B$9),"",IF(AND($N173=1,AD$9&lt;=$B$9),LOOKUP(AD$9,$A$12:$A$111,$B$12:$B$111),IF(AND($I173=-1,AE$9=$Q172),"",IF($I173=-1,AE172,IF(AND($I173=1,AC$9=$Q172),$K173,IF($I173=1,AD172,""))))))))</f>
        <v/>
      </c>
      <c r="AE173" t="str">
        <f ca="1">IF($E172="","",IF($G173="",AE172,IF(AND($N173=1,AE$9&gt;$B$9),"",IF(AND($N173=1,AE$9&lt;=$B$9),LOOKUP(AE$9,$A$12:$A$111,$B$12:$B$111),IF(AND($I173=-1,AF$9=$Q172),"",IF($I173=-1,AF172,IF(AND($I173=1,AD$9=$Q172),$K173,IF($I173=1,AE172,""))))))))</f>
        <v/>
      </c>
      <c r="AF173" t="str">
        <f ca="1">IF($E172="","",IF($G173="",AF172,IF(AND($N173=1,AF$9&gt;$B$9),"",IF(AND($N173=1,AF$9&lt;=$B$9),LOOKUP(AF$9,$A$12:$A$111,$B$12:$B$111),IF(AND($I173=-1,AG$9=$Q172),"",IF($I173=-1,AG172,IF(AND($I173=1,AE$9=$Q172),$K173,IF($I173=1,AF172,""))))))))</f>
        <v/>
      </c>
      <c r="AG173" t="str">
        <f ca="1">IF($E172="","",IF($G173="",AG172,IF(AND($N173=1,AG$9&gt;$B$9),"",IF(AND($N173=1,AG$9&lt;=$B$9),LOOKUP(AG$9,$A$12:$A$111,$B$12:$B$111),IF(AND($I173=-1,AH$9=$Q172),"",IF($I173=-1,AH172,IF(AND($I173=1,AF$9=$Q172),$K173,IF($I173=1,AG172,""))))))))</f>
        <v/>
      </c>
      <c r="AH173" t="str">
        <f ca="1">IF($E172="","",IF($G173="",AH172,IF(AND($N173=1,AH$9&gt;$B$9),"",IF(AND($N173=1,AH$9&lt;=$B$9),LOOKUP(AH$9,$A$12:$A$111,$B$12:$B$111),IF(AND($I173=-1,AI$9=$Q172),"",IF($I173=-1,AI172,IF(AND($I173=1,AG$9=$Q172),$K173,IF($I173=1,AH172,""))))))))</f>
        <v/>
      </c>
      <c r="AI173" t="str">
        <f ca="1">IF($E172="","",IF($G173="",AI172,IF(AND($N173=1,AI$9&gt;$B$9),"",IF(AND($N173=1,AI$9&lt;=$B$9),LOOKUP(AI$9,$A$12:$A$111,$B$12:$B$111),IF(AND($I173=-1,AJ$9=$Q172),"",IF($I173=-1,AJ172,IF(AND($I173=1,AH$9=$Q172),$K173,IF($I173=1,AI172,""))))))))</f>
        <v/>
      </c>
      <c r="AJ173" t="str">
        <f ca="1">IF($E172="","",IF($G173="",AJ172,IF(AND($N173=1,AJ$9&gt;$B$9),"",IF(AND($N173=1,AJ$9&lt;=$B$9),LOOKUP(AJ$9,$A$12:$A$111,$B$12:$B$111),IF(AND($I173=-1,AK$9=$Q172),"",IF($I173=-1,AK172,IF(AND($I173=1,AI$9=$Q172),$K173,IF($I173=1,AJ172,""))))))))</f>
        <v/>
      </c>
      <c r="AK173" t="str">
        <f ca="1">IF($E172="","",IF($G173="",AK172,IF(AND($N173=1,AK$9&gt;$B$9),"",IF(AND($N173=1,AK$9&lt;=$B$9),LOOKUP(AK$9,$A$12:$A$111,$B$12:$B$111),IF(AND($I173=-1,AL$9=$Q172),"",IF($I173=-1,AL172,IF(AND($I173=1,AJ$9=$Q172),$K173,IF($I173=1,AK172,""))))))))</f>
        <v/>
      </c>
      <c r="AL173" t="str">
        <f ca="1">IF($E172="","",IF($G173="",AL172,IF(AND($N173=1,AL$9&gt;$B$9),"",IF(AND($N173=1,AL$9&lt;=$B$9),LOOKUP(AL$9,$A$12:$A$111,$B$12:$B$111),IF(AND($I173=-1,AM$9=$Q172),"",IF($I173=-1,AM172,IF(AND($I173=1,AK$9=$Q172),$K173,IF($I173=1,AL172,""))))))))</f>
        <v/>
      </c>
      <c r="AM173" t="str">
        <f ca="1">IF($E172="","",IF($G173="",AM172,IF(AND($N173=1,AM$9&gt;$B$9),"",IF(AND($N173=1,AM$9&lt;=$B$9),LOOKUP(AM$9,$A$12:$A$111,$B$12:$B$111),IF(AND($I173=-1,AN$9=$Q172),"",IF($I173=-1,AN172,IF(AND($I173=1,AL$9=$Q172),$K173,IF($I173=1,AM172,""))))))))</f>
        <v/>
      </c>
      <c r="AN173" t="str">
        <f ca="1">IF($E172="","",IF($G173="",AN172,IF(AND($N173=1,AN$9&gt;$B$9),"",IF(AND($N173=1,AN$9&lt;=$B$9),LOOKUP(AN$9,$A$12:$A$111,$B$12:$B$111),IF(AND($I173=-1,AO$9=$Q172),"",IF($I173=-1,AO172,IF(AND($I173=1,AM$9=$Q172),$K173,IF($I173=1,AN172,""))))))))</f>
        <v/>
      </c>
      <c r="AO173" t="str">
        <f ca="1">IF($E172="","",IF($G173="",AO172,IF(AND($N173=1,AO$9&gt;$B$9),"",IF(AND($N173=1,AO$9&lt;=$B$9),LOOKUP(AO$9,$A$12:$A$111,$B$12:$B$111),IF(AND($I173=-1,AP$9=$Q172),"",IF($I173=-1,AP172,IF(AND($I173=1,AN$9=$Q172),$K173,IF($I173=1,AO172,""))))))))</f>
        <v/>
      </c>
      <c r="AP173" t="str">
        <f ca="1">IF($E172="","",IF($G173="",AP172,IF(AND($N173=1,AP$9&gt;$B$9),"",IF(AND($N173=1,AP$9&lt;=$B$9),LOOKUP(AP$9,$A$12:$A$111,$B$12:$B$111),IF(AND($I173=-1,AQ$9=$Q172),"",IF($I173=-1,AQ172,IF(AND($I173=1,AO$9=$Q172),$K173,IF($I173=1,AP172,""))))))))</f>
        <v/>
      </c>
      <c r="AQ173" t="str">
        <f ca="1">IF($E172="","",IF($G173="",AQ172,IF(AND($N173=1,AQ$9&gt;$B$9),"",IF(AND($N173=1,AQ$9&lt;=$B$9),LOOKUP(AQ$9,$A$12:$A$111,$B$12:$B$111),IF(AND($I173=-1,AR$9=$Q172),"",IF($I173=-1,AR172,IF(AND($I173=1,AP$9=$Q172),$K173,IF($I173=1,AQ172,""))))))))</f>
        <v/>
      </c>
      <c r="AR173" t="str">
        <f ca="1">IF($E172="","",IF($G173="",AR172,IF(AND($N173=1,AR$9&gt;$B$9),"",IF(AND($N173=1,AR$9&lt;=$B$9),LOOKUP(AR$9,$A$12:$A$111,$B$12:$B$111),IF(AND($I173=-1,AS$9=$Q172),"",IF($I173=-1,AS172,IF(AND($I173=1,AQ$9=$Q172),$K173,IF($I173=1,AR172,""))))))))</f>
        <v/>
      </c>
      <c r="AS173" t="str">
        <f ca="1">IF($E172="","",IF($G173="",AS172,IF(AND($N173=1,AS$9&gt;$B$9),"",IF(AND($N173=1,AS$9&lt;=$B$9),LOOKUP(AS$9,$A$12:$A$111,$B$12:$B$111),IF(AND($I173=-1,AT$9=$Q172),"",IF($I173=-1,AT172,IF(AND($I173=1,AR$9=$Q172),$K173,IF($I173=1,AS172,""))))))))</f>
        <v/>
      </c>
      <c r="AT173" t="str">
        <f ca="1">IF($E172="","",IF($G173="",AT172,IF(AND($N173=1,AT$9&gt;$B$9),"",IF(AND($N173=1,AT$9&lt;=$B$9),LOOKUP(AT$9,$A$12:$A$111,$B$12:$B$111),IF(AND($I173=-1,AU$9=$Q172),"",IF($I173=-1,AU172,IF(AND($I173=1,AS$9=$Q172),$K173,IF($I173=1,AT172,""))))))))</f>
        <v/>
      </c>
      <c r="AU173" t="str">
        <f ca="1">IF($E172="","",IF($G173="",AU172,IF(AND($N173=1,AU$9&gt;$B$9),"",IF(AND($N173=1,AU$9&lt;=$B$9),LOOKUP(AU$9,$A$12:$A$111,$B$12:$B$111),IF(AND($I173=-1,AV$9=$Q172),"",IF($I173=-1,AV172,IF(AND($I173=1,AT$9=$Q172),$K173,IF($I173=1,AU172,""))))))))</f>
        <v/>
      </c>
      <c r="AV173" t="str">
        <f ca="1">IF($E172="","",IF($G173="",AV172,IF(AND($N173=1,AV$9&gt;$B$9),"",IF(AND($N173=1,AV$9&lt;=$B$9),LOOKUP(AV$9,$A$12:$A$111,$B$12:$B$111),IF(AND($I173=-1,AW$9=$Q172),"",IF($I173=-1,AW172,IF(AND($I173=1,AU$9=$Q172),$K173,IF($I173=1,AV172,""))))))))</f>
        <v/>
      </c>
      <c r="AW173" t="str">
        <f ca="1">IF($E172="","",IF($G173="",AW172,IF(AND($N173=1,AW$9&gt;$B$9),"",IF(AND($N173=1,AW$9&lt;=$B$9),LOOKUP(AW$9,$A$12:$A$111,$B$12:$B$111),IF(AND($I173=-1,AX$9=$Q172),"",IF($I173=-1,AX172,IF(AND($I173=1,AV$9=$Q172),$K173,IF($I173=1,AW172,""))))))))</f>
        <v/>
      </c>
      <c r="AX173" t="str">
        <f ca="1">IF($E172="","",IF($G173="",AX172,IF(AND($N173=1,AX$9&gt;$B$9),"",IF(AND($N173=1,AX$9&lt;=$B$9),LOOKUP(AX$9,$A$12:$A$111,$B$12:$B$111),IF(AND($I173=-1,AY$9=$Q172),"",IF($I173=-1,AY172,IF(AND($I173=1,AW$9=$Q172),$K173,IF($I173=1,AX172,""))))))))</f>
        <v/>
      </c>
      <c r="AY173" t="str">
        <f ca="1">IF($E172="","",IF($G173="",AY172,IF(AND($N173=1,AY$9&gt;$B$9),"",IF(AND($N173=1,AY$9&lt;=$B$9),LOOKUP(AY$9,$A$12:$A$111,$B$12:$B$111),IF(AND($I173=-1,AZ$9=$Q172),"",IF($I173=-1,AZ172,IF(AND($I173=1,AX$9=$Q172),$K173,IF($I173=1,AY172,""))))))))</f>
        <v/>
      </c>
      <c r="AZ173" t="str">
        <f ca="1">IF($E172="","",IF($G173="",AZ172,IF(AND($N173=1,AZ$9&gt;$B$9),"",IF(AND($N173=1,AZ$9&lt;=$B$9),LOOKUP(AZ$9,$A$12:$A$111,$B$12:$B$111),IF(AND($I173=-1,BA$9=$Q172),"",IF($I173=-1,BA172,IF(AND($I173=1,AY$9=$Q172),$K173,IF($I173=1,AZ172,""))))))))</f>
        <v/>
      </c>
      <c r="BA173" t="str">
        <f ca="1">IF($E172="","",IF($G173="",BA172,IF(AND($N173=1,BA$9&gt;$B$9),"",IF(AND($N173=1,BA$9&lt;=$B$9),LOOKUP(BA$9,$A$12:$A$111,$B$12:$B$111),IF(AND($I173=-1,BB$9=$Q172),"",IF($I173=-1,BB172,IF(AND($I173=1,AZ$9=$Q172),$K173,IF($I173=1,BA172,""))))))))</f>
        <v/>
      </c>
      <c r="BB173" t="str">
        <f ca="1">IF($E172="","",IF($G173="",BB172,IF(AND($N173=1,BB$9&gt;$B$9),"",IF(AND($N173=1,BB$9&lt;=$B$9),LOOKUP(BB$9,$A$12:$A$111,$B$12:$B$111),IF(AND($I173=-1,BC$9=$Q172),"",IF($I173=-1,BC172,IF(AND($I173=1,BA$9=$Q172),$K173,IF($I173=1,BB172,""))))))))</f>
        <v/>
      </c>
      <c r="BC173" t="str">
        <f ca="1">IF($E172="","",IF($G173="",BC172,IF(AND($N173=1,BC$9&gt;$B$9),"",IF(AND($N173=1,BC$9&lt;=$B$9),LOOKUP(BC$9,$A$12:$A$111,$B$12:$B$111),IF(AND($I173=-1,BD$9=$Q172),"",IF($I173=-1,BD172,IF(AND($I173=1,BB$9=$Q172),$K173,IF($I173=1,BC172,""))))))))</f>
        <v/>
      </c>
      <c r="BD173" t="str">
        <f ca="1">IF($E172="","",IF($G173="",BD172,IF(AND($N173=1,BD$9&gt;$B$9),"",IF(AND($N173=1,BD$9&lt;=$B$9),LOOKUP(BD$9,$A$12:$A$111,$B$12:$B$111),IF(AND($I173=-1,BE$9=$Q172),"",IF($I173=-1,BE172,IF(AND($I173=1,BC$9=$Q172),$K173,IF($I173=1,BD172,""))))))))</f>
        <v/>
      </c>
      <c r="BE173" t="str">
        <f ca="1">IF($E172="","",IF($G173="",BE172,IF(AND($N173=1,BE$9&gt;$B$9),"",IF(AND($N173=1,BE$9&lt;=$B$9),LOOKUP(BE$9,$A$12:$A$111,$B$12:$B$111),IF(AND($I173=-1,BF$9=$Q172),"",IF($I173=-1,BF172,IF(AND($I173=1,BD$9=$Q172),$K173,IF($I173=1,BE172,""))))))))</f>
        <v/>
      </c>
      <c r="BF173" t="str">
        <f ca="1">IF($E172="","",IF($G173="",BF172,IF(AND($N173=1,BF$9&gt;$B$9),"",IF(AND($N173=1,BF$9&lt;=$B$9),LOOKUP(BF$9,$A$12:$A$111,$B$12:$B$111),IF(AND($I173=-1,BG$9=$Q172),"",IF($I173=-1,BG172,IF(AND($I173=1,BE$9=$Q172),$K173,IF($I173=1,BF172,""))))))))</f>
        <v/>
      </c>
      <c r="BG173" t="str">
        <f ca="1">IF($E172="","",IF($G173="",BG172,IF(AND($N173=1,BG$9&gt;$B$9),"",IF(AND($N173=1,BG$9&lt;=$B$9),LOOKUP(BG$9,$A$12:$A$111,$B$12:$B$111),IF(AND($I173=-1,BH$9=$Q172),"",IF($I173=-1,BH172,IF(AND($I173=1,BF$9=$Q172),$K173,IF($I173=1,BG172,""))))))))</f>
        <v/>
      </c>
      <c r="BH173" t="str">
        <f ca="1">IF($E172="","",IF($G173="",BH172,IF(AND($N173=1,BH$9&gt;$B$9),"",IF(AND($N173=1,BH$9&lt;=$B$9),LOOKUP(BH$9,$A$12:$A$111,$B$12:$B$111),IF(AND($I173=-1,BI$9=$Q172),"",IF($I173=-1,BI172,IF(AND($I173=1,BG$9=$Q172),$K173,IF($I173=1,BH172,""))))))))</f>
        <v/>
      </c>
      <c r="BI173" t="str">
        <f ca="1">IF($E172="","",IF($G173="",BI172,IF(AND($N173=1,BI$9&gt;$B$9),"",IF(AND($N173=1,BI$9&lt;=$B$9),LOOKUP(BI$9,$A$12:$A$111,$B$12:$B$111),IF(AND($I173=-1,BJ$9=$Q172),"",IF($I173=-1,BJ172,IF(AND($I173=1,BH$9=$Q172),$K173,IF($I173=1,BI172,""))))))))</f>
        <v/>
      </c>
      <c r="BJ173" t="str">
        <f ca="1">IF($E172="","",IF($G173="",BJ172,IF(AND($N173=1,BJ$9&gt;$B$9),"",IF(AND($N173=1,BJ$9&lt;=$B$9),LOOKUP(BJ$9,$A$12:$A$111,$B$12:$B$111),IF(AND($I173=-1,BK$9=$Q172),"",IF($I173=-1,BK172,IF(AND($I173=1,BI$9=$Q172),$K173,IF($I173=1,BJ172,""))))))))</f>
        <v/>
      </c>
      <c r="BK173" t="str">
        <f ca="1">IF($E172="","",IF($G173="",BK172,IF(AND($N173=1,BK$9&gt;$B$9),"",IF(AND($N173=1,BK$9&lt;=$B$9),LOOKUP(BK$9,$A$12:$A$111,$B$12:$B$111),IF(AND($I173=-1,BL$9=$Q172),"",IF($I173=-1,BL172,IF(AND($I173=1,BJ$9=$Q172),$K173,IF($I173=1,BK172,""))))))))</f>
        <v/>
      </c>
      <c r="BL173" t="str">
        <f ca="1">IF($E172="","",IF($G173="",BL172,IF(AND($N173=1,BL$9&gt;$B$9),"",IF(AND($N173=1,BL$9&lt;=$B$9),LOOKUP(BL$9,$A$12:$A$111,$B$12:$B$111),IF(AND($I173=-1,BM$9=$Q172),"",IF($I173=-1,BM172,IF(AND($I173=1,BK$9=$Q172),$K173,IF($I173=1,BL172,""))))))))</f>
        <v/>
      </c>
      <c r="BM173" t="str">
        <f ca="1">IF($E172="","",IF($G173="",BM172,IF(AND($N173=1,BM$9&gt;$B$9),"",IF(AND($N173=1,BM$9&lt;=$B$9),LOOKUP(BM$9,$A$12:$A$111,$B$12:$B$111),IF(AND($I173=-1,BN$9=$Q172),"",IF($I173=-1,BN172,IF(AND($I173=1,BL$9=$Q172),$K173,IF($I173=1,BM172,""))))))))</f>
        <v/>
      </c>
      <c r="BN173">
        <f ca="1">IF($E172="","",IF($G173="",BN172,IF(AND($N173=1,BN$9&gt;$B$9),"",IF(AND($N173=1,BN$9&lt;=$B$9),LOOKUP(BN$9,$A$12:$A$111,$B$12:$B$111),IF(AND($I173=-1,BO$9=$Q172),"",IF($I173=-1,BO172,IF(AND($I173=1,BM$9=$Q172),$K173,IF($I173=1,BN172,""))))))))</f>
        <v>0</v>
      </c>
      <c r="BO173">
        <f ca="1">IF($E172="","",IF($G173="",BO172,IF(AND($N173=1,BO$9&gt;$B$9),"",IF(AND($N173=1,BO$9&lt;=$B$9),LOOKUP(BO$9,$A$12:$A$111,$B$12:$B$111),IF(AND($I173=-1,BP$9=$Q172),"",IF($I173=-1,BP172,IF(AND($I173=1,BN$9=$Q172),$K173,IF($I173=1,BO172,""))))))))</f>
        <v>0</v>
      </c>
    </row>
    <row r="174" spans="4:67" x14ac:dyDescent="0.25">
      <c r="D174" s="4">
        <v>164</v>
      </c>
      <c r="E174" s="1">
        <f t="shared" ca="1" si="12"/>
        <v>17</v>
      </c>
      <c r="G174" t="str">
        <f ca="1">IF(E173="","",IF($B$3=Refs!$B$17,RevLab!F174,IF(AND(B$3="Last",H173="Zero"),G173,IF(B$3="Last",H173,IF(B$3="2nd last","",IF(AND(B$3="Opposite",H173="Zero"),G173,IF(AND(B$3="Opposite",H173="Red"),"Black",IF(AND(B$3="Opposite",H173="Black"),"Red",IF(AND(B$3="Opposite",H173="Odd"),"Even",IF(AND(B$3="Opposite",H173="Even"),"Odd",IF(AND(B$3="Opposite",H173="High"),"Low",IF(AND(B$3="Opposite",H173="Low"),"High",IF(COUNTIF(Refs!$E$5:$I$6,B$3)=1,RevLab!B$3,"")))))))))))))</f>
        <v>Low</v>
      </c>
      <c r="H174" t="str">
        <f ca="1">IF(E174="","",IF(B$2="Red/Black",LOOKUP(E174,Refs!D:D,Refs!F:F),IF(B$2="High/Low",LOOKUP(E174,Refs!D:D,Refs!H:H),IF(B$2="Odd/Even",LOOKUP(E174,Refs!D:D,Refs!J:J),""))))</f>
        <v>Low</v>
      </c>
      <c r="I174">
        <f t="shared" ca="1" si="13"/>
        <v>1</v>
      </c>
      <c r="J174">
        <f ca="1">IF(E173="","",IF(G174="","",IF(AND(Q173&gt;1,O173+P173&gt;=$B$4),$B$4,IF(Q173=1,O173,O173+P173))))</f>
        <v>10</v>
      </c>
      <c r="K174">
        <f t="shared" ca="1" si="14"/>
        <v>10</v>
      </c>
      <c r="L174">
        <f t="shared" ca="1" si="15"/>
        <v>-137</v>
      </c>
      <c r="M174">
        <f t="shared" ca="1" si="16"/>
        <v>14</v>
      </c>
      <c r="N174">
        <f ca="1">IF(E173="","",IF(OR(AND($A$6="Yes",$M174&gt;$M173),AND($A$8="Yes",$O173+$P173&gt;=$B$4),AND($Q173&lt;=2,$I174=-1)),1,0))</f>
        <v>0</v>
      </c>
      <c r="O174">
        <f ca="1">IF(E174="","",R174)</f>
        <v>3</v>
      </c>
      <c r="P174">
        <f ca="1">IF(E174="","",MAX(R174:DM174))</f>
        <v>10</v>
      </c>
      <c r="Q174" s="2">
        <f ca="1">IF(E174="","",COUNTIF(R174:DM174,"&gt;0"))</f>
        <v>4</v>
      </c>
      <c r="R174" s="4">
        <f ca="1">IF(E173="","",IF($G174="",R173,IF($N174=1,LOOKUP(R$9,$A$12:$A$111,$B$12:$B$111),IF(AND($I174=-1,S$9=$Q173),"",IF($I174=-1,S173,IF($I174=1,R173))))))</f>
        <v>3</v>
      </c>
      <c r="S174">
        <f ca="1">IF($E173="","",IF($G174="",S173,IF(AND($N174=1,S$9&gt;$B$9),"",IF(AND($N174=1,S$9&lt;=$B$9),LOOKUP(S$9,$A$12:$A$111,$B$12:$B$111),IF(AND($I174=-1,T$9=$Q173),"",IF($I174=-1,T173,IF(AND($I174=1,R$9=$Q173),$K174,IF($I174=1,S173,""))))))))</f>
        <v>4</v>
      </c>
      <c r="T174">
        <f ca="1">IF($E173="","",IF($G174="",T173,IF(AND($N174=1,T$9&gt;$B$9),"",IF(AND($N174=1,T$9&lt;=$B$9),LOOKUP(T$9,$A$12:$A$111,$B$12:$B$111),IF(AND($I174=-1,U$9=$Q173),"",IF($I174=-1,U173,IF(AND($I174=1,S$9=$Q173),$K174,IF($I174=1,T173,""))))))))</f>
        <v>7</v>
      </c>
      <c r="U174">
        <f ca="1">IF($E173="","",IF($G174="",U173,IF(AND($N174=1,U$9&gt;$B$9),"",IF(AND($N174=1,U$9&lt;=$B$9),LOOKUP(U$9,$A$12:$A$111,$B$12:$B$111),IF(AND($I174=-1,V$9=$Q173),"",IF($I174=-1,V173,IF(AND($I174=1,T$9=$Q173),$K174,IF($I174=1,U173,""))))))))</f>
        <v>10</v>
      </c>
      <c r="V174" t="str">
        <f ca="1">IF($E173="","",IF($G174="",V173,IF(AND($N174=1,V$9&gt;$B$9),"",IF(AND($N174=1,V$9&lt;=$B$9),LOOKUP(V$9,$A$12:$A$111,$B$12:$B$111),IF(AND($I174=-1,W$9=$Q173),"",IF($I174=-1,W173,IF(AND($I174=1,U$9=$Q173),$K174,IF($I174=1,V173,""))))))))</f>
        <v/>
      </c>
      <c r="W174" t="str">
        <f ca="1">IF($E173="","",IF($G174="",W173,IF(AND($N174=1,W$9&gt;$B$9),"",IF(AND($N174=1,W$9&lt;=$B$9),LOOKUP(W$9,$A$12:$A$111,$B$12:$B$111),IF(AND($I174=-1,X$9=$Q173),"",IF($I174=-1,X173,IF(AND($I174=1,V$9=$Q173),$K174,IF($I174=1,W173,""))))))))</f>
        <v/>
      </c>
      <c r="X174" t="str">
        <f ca="1">IF($E173="","",IF($G174="",X173,IF(AND($N174=1,X$9&gt;$B$9),"",IF(AND($N174=1,X$9&lt;=$B$9),LOOKUP(X$9,$A$12:$A$111,$B$12:$B$111),IF(AND($I174=-1,Y$9=$Q173),"",IF($I174=-1,Y173,IF(AND($I174=1,W$9=$Q173),$K174,IF($I174=1,X173,""))))))))</f>
        <v/>
      </c>
      <c r="Y174" t="str">
        <f ca="1">IF($E173="","",IF($G174="",Y173,IF(AND($N174=1,Y$9&gt;$B$9),"",IF(AND($N174=1,Y$9&lt;=$B$9),LOOKUP(Y$9,$A$12:$A$111,$B$12:$B$111),IF(AND($I174=-1,Z$9=$Q173),"",IF($I174=-1,Z173,IF(AND($I174=1,X$9=$Q173),$K174,IF($I174=1,Y173,""))))))))</f>
        <v/>
      </c>
      <c r="Z174" t="str">
        <f ca="1">IF($E173="","",IF($G174="",Z173,IF(AND($N174=1,Z$9&gt;$B$9),"",IF(AND($N174=1,Z$9&lt;=$B$9),LOOKUP(Z$9,$A$12:$A$111,$B$12:$B$111),IF(AND($I174=-1,AA$9=$Q173),"",IF($I174=-1,AA173,IF(AND($I174=1,Y$9=$Q173),$K174,IF($I174=1,Z173,""))))))))</f>
        <v/>
      </c>
      <c r="AA174" t="str">
        <f ca="1">IF($E173="","",IF($G174="",AA173,IF(AND($N174=1,AA$9&gt;$B$9),"",IF(AND($N174=1,AA$9&lt;=$B$9),LOOKUP(AA$9,$A$12:$A$111,$B$12:$B$111),IF(AND($I174=-1,AB$9=$Q173),"",IF($I174=-1,AB173,IF(AND($I174=1,Z$9=$Q173),$K174,IF($I174=1,AA173,""))))))))</f>
        <v/>
      </c>
      <c r="AB174" t="str">
        <f ca="1">IF($E173="","",IF($G174="",AB173,IF(AND($N174=1,AB$9&gt;$B$9),"",IF(AND($N174=1,AB$9&lt;=$B$9),LOOKUP(AB$9,$A$12:$A$111,$B$12:$B$111),IF(AND($I174=-1,AC$9=$Q173),"",IF($I174=-1,AC173,IF(AND($I174=1,AA$9=$Q173),$K174,IF($I174=1,AB173,""))))))))</f>
        <v/>
      </c>
      <c r="AC174" t="str">
        <f ca="1">IF($E173="","",IF($G174="",AC173,IF(AND($N174=1,AC$9&gt;$B$9),"",IF(AND($N174=1,AC$9&lt;=$B$9),LOOKUP(AC$9,$A$12:$A$111,$B$12:$B$111),IF(AND($I174=-1,AD$9=$Q173),"",IF($I174=-1,AD173,IF(AND($I174=1,AB$9=$Q173),$K174,IF($I174=1,AC173,""))))))))</f>
        <v/>
      </c>
      <c r="AD174" t="str">
        <f ca="1">IF($E173="","",IF($G174="",AD173,IF(AND($N174=1,AD$9&gt;$B$9),"",IF(AND($N174=1,AD$9&lt;=$B$9),LOOKUP(AD$9,$A$12:$A$111,$B$12:$B$111),IF(AND($I174=-1,AE$9=$Q173),"",IF($I174=-1,AE173,IF(AND($I174=1,AC$9=$Q173),$K174,IF($I174=1,AD173,""))))))))</f>
        <v/>
      </c>
      <c r="AE174" t="str">
        <f ca="1">IF($E173="","",IF($G174="",AE173,IF(AND($N174=1,AE$9&gt;$B$9),"",IF(AND($N174=1,AE$9&lt;=$B$9),LOOKUP(AE$9,$A$12:$A$111,$B$12:$B$111),IF(AND($I174=-1,AF$9=$Q173),"",IF($I174=-1,AF173,IF(AND($I174=1,AD$9=$Q173),$K174,IF($I174=1,AE173,""))))))))</f>
        <v/>
      </c>
      <c r="AF174" t="str">
        <f ca="1">IF($E173="","",IF($G174="",AF173,IF(AND($N174=1,AF$9&gt;$B$9),"",IF(AND($N174=1,AF$9&lt;=$B$9),LOOKUP(AF$9,$A$12:$A$111,$B$12:$B$111),IF(AND($I174=-1,AG$9=$Q173),"",IF($I174=-1,AG173,IF(AND($I174=1,AE$9=$Q173),$K174,IF($I174=1,AF173,""))))))))</f>
        <v/>
      </c>
      <c r="AG174" t="str">
        <f ca="1">IF($E173="","",IF($G174="",AG173,IF(AND($N174=1,AG$9&gt;$B$9),"",IF(AND($N174=1,AG$9&lt;=$B$9),LOOKUP(AG$9,$A$12:$A$111,$B$12:$B$111),IF(AND($I174=-1,AH$9=$Q173),"",IF($I174=-1,AH173,IF(AND($I174=1,AF$9=$Q173),$K174,IF($I174=1,AG173,""))))))))</f>
        <v/>
      </c>
      <c r="AH174" t="str">
        <f ca="1">IF($E173="","",IF($G174="",AH173,IF(AND($N174=1,AH$9&gt;$B$9),"",IF(AND($N174=1,AH$9&lt;=$B$9),LOOKUP(AH$9,$A$12:$A$111,$B$12:$B$111),IF(AND($I174=-1,AI$9=$Q173),"",IF($I174=-1,AI173,IF(AND($I174=1,AG$9=$Q173),$K174,IF($I174=1,AH173,""))))))))</f>
        <v/>
      </c>
      <c r="AI174" t="str">
        <f ca="1">IF($E173="","",IF($G174="",AI173,IF(AND($N174=1,AI$9&gt;$B$9),"",IF(AND($N174=1,AI$9&lt;=$B$9),LOOKUP(AI$9,$A$12:$A$111,$B$12:$B$111),IF(AND($I174=-1,AJ$9=$Q173),"",IF($I174=-1,AJ173,IF(AND($I174=1,AH$9=$Q173),$K174,IF($I174=1,AI173,""))))))))</f>
        <v/>
      </c>
      <c r="AJ174" t="str">
        <f ca="1">IF($E173="","",IF($G174="",AJ173,IF(AND($N174=1,AJ$9&gt;$B$9),"",IF(AND($N174=1,AJ$9&lt;=$B$9),LOOKUP(AJ$9,$A$12:$A$111,$B$12:$B$111),IF(AND($I174=-1,AK$9=$Q173),"",IF($I174=-1,AK173,IF(AND($I174=1,AI$9=$Q173),$K174,IF($I174=1,AJ173,""))))))))</f>
        <v/>
      </c>
      <c r="AK174" t="str">
        <f ca="1">IF($E173="","",IF($G174="",AK173,IF(AND($N174=1,AK$9&gt;$B$9),"",IF(AND($N174=1,AK$9&lt;=$B$9),LOOKUP(AK$9,$A$12:$A$111,$B$12:$B$111),IF(AND($I174=-1,AL$9=$Q173),"",IF($I174=-1,AL173,IF(AND($I174=1,AJ$9=$Q173),$K174,IF($I174=1,AK173,""))))))))</f>
        <v/>
      </c>
      <c r="AL174" t="str">
        <f ca="1">IF($E173="","",IF($G174="",AL173,IF(AND($N174=1,AL$9&gt;$B$9),"",IF(AND($N174=1,AL$9&lt;=$B$9),LOOKUP(AL$9,$A$12:$A$111,$B$12:$B$111),IF(AND($I174=-1,AM$9=$Q173),"",IF($I174=-1,AM173,IF(AND($I174=1,AK$9=$Q173),$K174,IF($I174=1,AL173,""))))))))</f>
        <v/>
      </c>
      <c r="AM174" t="str">
        <f ca="1">IF($E173="","",IF($G174="",AM173,IF(AND($N174=1,AM$9&gt;$B$9),"",IF(AND($N174=1,AM$9&lt;=$B$9),LOOKUP(AM$9,$A$12:$A$111,$B$12:$B$111),IF(AND($I174=-1,AN$9=$Q173),"",IF($I174=-1,AN173,IF(AND($I174=1,AL$9=$Q173),$K174,IF($I174=1,AM173,""))))))))</f>
        <v/>
      </c>
      <c r="AN174" t="str">
        <f ca="1">IF($E173="","",IF($G174="",AN173,IF(AND($N174=1,AN$9&gt;$B$9),"",IF(AND($N174=1,AN$9&lt;=$B$9),LOOKUP(AN$9,$A$12:$A$111,$B$12:$B$111),IF(AND($I174=-1,AO$9=$Q173),"",IF($I174=-1,AO173,IF(AND($I174=1,AM$9=$Q173),$K174,IF($I174=1,AN173,""))))))))</f>
        <v/>
      </c>
      <c r="AO174" t="str">
        <f ca="1">IF($E173="","",IF($G174="",AO173,IF(AND($N174=1,AO$9&gt;$B$9),"",IF(AND($N174=1,AO$9&lt;=$B$9),LOOKUP(AO$9,$A$12:$A$111,$B$12:$B$111),IF(AND($I174=-1,AP$9=$Q173),"",IF($I174=-1,AP173,IF(AND($I174=1,AN$9=$Q173),$K174,IF($I174=1,AO173,""))))))))</f>
        <v/>
      </c>
      <c r="AP174" t="str">
        <f ca="1">IF($E173="","",IF($G174="",AP173,IF(AND($N174=1,AP$9&gt;$B$9),"",IF(AND($N174=1,AP$9&lt;=$B$9),LOOKUP(AP$9,$A$12:$A$111,$B$12:$B$111),IF(AND($I174=-1,AQ$9=$Q173),"",IF($I174=-1,AQ173,IF(AND($I174=1,AO$9=$Q173),$K174,IF($I174=1,AP173,""))))))))</f>
        <v/>
      </c>
      <c r="AQ174" t="str">
        <f ca="1">IF($E173="","",IF($G174="",AQ173,IF(AND($N174=1,AQ$9&gt;$B$9),"",IF(AND($N174=1,AQ$9&lt;=$B$9),LOOKUP(AQ$9,$A$12:$A$111,$B$12:$B$111),IF(AND($I174=-1,AR$9=$Q173),"",IF($I174=-1,AR173,IF(AND($I174=1,AP$9=$Q173),$K174,IF($I174=1,AQ173,""))))))))</f>
        <v/>
      </c>
      <c r="AR174" t="str">
        <f ca="1">IF($E173="","",IF($G174="",AR173,IF(AND($N174=1,AR$9&gt;$B$9),"",IF(AND($N174=1,AR$9&lt;=$B$9),LOOKUP(AR$9,$A$12:$A$111,$B$12:$B$111),IF(AND($I174=-1,AS$9=$Q173),"",IF($I174=-1,AS173,IF(AND($I174=1,AQ$9=$Q173),$K174,IF($I174=1,AR173,""))))))))</f>
        <v/>
      </c>
      <c r="AS174" t="str">
        <f ca="1">IF($E173="","",IF($G174="",AS173,IF(AND($N174=1,AS$9&gt;$B$9),"",IF(AND($N174=1,AS$9&lt;=$B$9),LOOKUP(AS$9,$A$12:$A$111,$B$12:$B$111),IF(AND($I174=-1,AT$9=$Q173),"",IF($I174=-1,AT173,IF(AND($I174=1,AR$9=$Q173),$K174,IF($I174=1,AS173,""))))))))</f>
        <v/>
      </c>
      <c r="AT174" t="str">
        <f ca="1">IF($E173="","",IF($G174="",AT173,IF(AND($N174=1,AT$9&gt;$B$9),"",IF(AND($N174=1,AT$9&lt;=$B$9),LOOKUP(AT$9,$A$12:$A$111,$B$12:$B$111),IF(AND($I174=-1,AU$9=$Q173),"",IF($I174=-1,AU173,IF(AND($I174=1,AS$9=$Q173),$K174,IF($I174=1,AT173,""))))))))</f>
        <v/>
      </c>
      <c r="AU174" t="str">
        <f ca="1">IF($E173="","",IF($G174="",AU173,IF(AND($N174=1,AU$9&gt;$B$9),"",IF(AND($N174=1,AU$9&lt;=$B$9),LOOKUP(AU$9,$A$12:$A$111,$B$12:$B$111),IF(AND($I174=-1,AV$9=$Q173),"",IF($I174=-1,AV173,IF(AND($I174=1,AT$9=$Q173),$K174,IF($I174=1,AU173,""))))))))</f>
        <v/>
      </c>
      <c r="AV174" t="str">
        <f ca="1">IF($E173="","",IF($G174="",AV173,IF(AND($N174=1,AV$9&gt;$B$9),"",IF(AND($N174=1,AV$9&lt;=$B$9),LOOKUP(AV$9,$A$12:$A$111,$B$12:$B$111),IF(AND($I174=-1,AW$9=$Q173),"",IF($I174=-1,AW173,IF(AND($I174=1,AU$9=$Q173),$K174,IF($I174=1,AV173,""))))))))</f>
        <v/>
      </c>
      <c r="AW174" t="str">
        <f ca="1">IF($E173="","",IF($G174="",AW173,IF(AND($N174=1,AW$9&gt;$B$9),"",IF(AND($N174=1,AW$9&lt;=$B$9),LOOKUP(AW$9,$A$12:$A$111,$B$12:$B$111),IF(AND($I174=-1,AX$9=$Q173),"",IF($I174=-1,AX173,IF(AND($I174=1,AV$9=$Q173),$K174,IF($I174=1,AW173,""))))))))</f>
        <v/>
      </c>
      <c r="AX174" t="str">
        <f ca="1">IF($E173="","",IF($G174="",AX173,IF(AND($N174=1,AX$9&gt;$B$9),"",IF(AND($N174=1,AX$9&lt;=$B$9),LOOKUP(AX$9,$A$12:$A$111,$B$12:$B$111),IF(AND($I174=-1,AY$9=$Q173),"",IF($I174=-1,AY173,IF(AND($I174=1,AW$9=$Q173),$K174,IF($I174=1,AX173,""))))))))</f>
        <v/>
      </c>
      <c r="AY174" t="str">
        <f ca="1">IF($E173="","",IF($G174="",AY173,IF(AND($N174=1,AY$9&gt;$B$9),"",IF(AND($N174=1,AY$9&lt;=$B$9),LOOKUP(AY$9,$A$12:$A$111,$B$12:$B$111),IF(AND($I174=-1,AZ$9=$Q173),"",IF($I174=-1,AZ173,IF(AND($I174=1,AX$9=$Q173),$K174,IF($I174=1,AY173,""))))))))</f>
        <v/>
      </c>
      <c r="AZ174" t="str">
        <f ca="1">IF($E173="","",IF($G174="",AZ173,IF(AND($N174=1,AZ$9&gt;$B$9),"",IF(AND($N174=1,AZ$9&lt;=$B$9),LOOKUP(AZ$9,$A$12:$A$111,$B$12:$B$111),IF(AND($I174=-1,BA$9=$Q173),"",IF($I174=-1,BA173,IF(AND($I174=1,AY$9=$Q173),$K174,IF($I174=1,AZ173,""))))))))</f>
        <v/>
      </c>
      <c r="BA174" t="str">
        <f ca="1">IF($E173="","",IF($G174="",BA173,IF(AND($N174=1,BA$9&gt;$B$9),"",IF(AND($N174=1,BA$9&lt;=$B$9),LOOKUP(BA$9,$A$12:$A$111,$B$12:$B$111),IF(AND($I174=-1,BB$9=$Q173),"",IF($I174=-1,BB173,IF(AND($I174=1,AZ$9=$Q173),$K174,IF($I174=1,BA173,""))))))))</f>
        <v/>
      </c>
      <c r="BB174" t="str">
        <f ca="1">IF($E173="","",IF($G174="",BB173,IF(AND($N174=1,BB$9&gt;$B$9),"",IF(AND($N174=1,BB$9&lt;=$B$9),LOOKUP(BB$9,$A$12:$A$111,$B$12:$B$111),IF(AND($I174=-1,BC$9=$Q173),"",IF($I174=-1,BC173,IF(AND($I174=1,BA$9=$Q173),$K174,IF($I174=1,BB173,""))))))))</f>
        <v/>
      </c>
      <c r="BC174" t="str">
        <f ca="1">IF($E173="","",IF($G174="",BC173,IF(AND($N174=1,BC$9&gt;$B$9),"",IF(AND($N174=1,BC$9&lt;=$B$9),LOOKUP(BC$9,$A$12:$A$111,$B$12:$B$111),IF(AND($I174=-1,BD$9=$Q173),"",IF($I174=-1,BD173,IF(AND($I174=1,BB$9=$Q173),$K174,IF($I174=1,BC173,""))))))))</f>
        <v/>
      </c>
      <c r="BD174" t="str">
        <f ca="1">IF($E173="","",IF($G174="",BD173,IF(AND($N174=1,BD$9&gt;$B$9),"",IF(AND($N174=1,BD$9&lt;=$B$9),LOOKUP(BD$9,$A$12:$A$111,$B$12:$B$111),IF(AND($I174=-1,BE$9=$Q173),"",IF($I174=-1,BE173,IF(AND($I174=1,BC$9=$Q173),$K174,IF($I174=1,BD173,""))))))))</f>
        <v/>
      </c>
      <c r="BE174" t="str">
        <f ca="1">IF($E173="","",IF($G174="",BE173,IF(AND($N174=1,BE$9&gt;$B$9),"",IF(AND($N174=1,BE$9&lt;=$B$9),LOOKUP(BE$9,$A$12:$A$111,$B$12:$B$111),IF(AND($I174=-1,BF$9=$Q173),"",IF($I174=-1,BF173,IF(AND($I174=1,BD$9=$Q173),$K174,IF($I174=1,BE173,""))))))))</f>
        <v/>
      </c>
      <c r="BF174" t="str">
        <f ca="1">IF($E173="","",IF($G174="",BF173,IF(AND($N174=1,BF$9&gt;$B$9),"",IF(AND($N174=1,BF$9&lt;=$B$9),LOOKUP(BF$9,$A$12:$A$111,$B$12:$B$111),IF(AND($I174=-1,BG$9=$Q173),"",IF($I174=-1,BG173,IF(AND($I174=1,BE$9=$Q173),$K174,IF($I174=1,BF173,""))))))))</f>
        <v/>
      </c>
      <c r="BG174" t="str">
        <f ca="1">IF($E173="","",IF($G174="",BG173,IF(AND($N174=1,BG$9&gt;$B$9),"",IF(AND($N174=1,BG$9&lt;=$B$9),LOOKUP(BG$9,$A$12:$A$111,$B$12:$B$111),IF(AND($I174=-1,BH$9=$Q173),"",IF($I174=-1,BH173,IF(AND($I174=1,BF$9=$Q173),$K174,IF($I174=1,BG173,""))))))))</f>
        <v/>
      </c>
      <c r="BH174" t="str">
        <f ca="1">IF($E173="","",IF($G174="",BH173,IF(AND($N174=1,BH$9&gt;$B$9),"",IF(AND($N174=1,BH$9&lt;=$B$9),LOOKUP(BH$9,$A$12:$A$111,$B$12:$B$111),IF(AND($I174=-1,BI$9=$Q173),"",IF($I174=-1,BI173,IF(AND($I174=1,BG$9=$Q173),$K174,IF($I174=1,BH173,""))))))))</f>
        <v/>
      </c>
      <c r="BI174" t="str">
        <f ca="1">IF($E173="","",IF($G174="",BI173,IF(AND($N174=1,BI$9&gt;$B$9),"",IF(AND($N174=1,BI$9&lt;=$B$9),LOOKUP(BI$9,$A$12:$A$111,$B$12:$B$111),IF(AND($I174=-1,BJ$9=$Q173),"",IF($I174=-1,BJ173,IF(AND($I174=1,BH$9=$Q173),$K174,IF($I174=1,BI173,""))))))))</f>
        <v/>
      </c>
      <c r="BJ174" t="str">
        <f ca="1">IF($E173="","",IF($G174="",BJ173,IF(AND($N174=1,BJ$9&gt;$B$9),"",IF(AND($N174=1,BJ$9&lt;=$B$9),LOOKUP(BJ$9,$A$12:$A$111,$B$12:$B$111),IF(AND($I174=-1,BK$9=$Q173),"",IF($I174=-1,BK173,IF(AND($I174=1,BI$9=$Q173),$K174,IF($I174=1,BJ173,""))))))))</f>
        <v/>
      </c>
      <c r="BK174" t="str">
        <f ca="1">IF($E173="","",IF($G174="",BK173,IF(AND($N174=1,BK$9&gt;$B$9),"",IF(AND($N174=1,BK$9&lt;=$B$9),LOOKUP(BK$9,$A$12:$A$111,$B$12:$B$111),IF(AND($I174=-1,BL$9=$Q173),"",IF($I174=-1,BL173,IF(AND($I174=1,BJ$9=$Q173),$K174,IF($I174=1,BK173,""))))))))</f>
        <v/>
      </c>
      <c r="BL174" t="str">
        <f ca="1">IF($E173="","",IF($G174="",BL173,IF(AND($N174=1,BL$9&gt;$B$9),"",IF(AND($N174=1,BL$9&lt;=$B$9),LOOKUP(BL$9,$A$12:$A$111,$B$12:$B$111),IF(AND($I174=-1,BM$9=$Q173),"",IF($I174=-1,BM173,IF(AND($I174=1,BK$9=$Q173),$K174,IF($I174=1,BL173,""))))))))</f>
        <v/>
      </c>
      <c r="BM174" t="str">
        <f ca="1">IF($E173="","",IF($G174="",BM173,IF(AND($N174=1,BM$9&gt;$B$9),"",IF(AND($N174=1,BM$9&lt;=$B$9),LOOKUP(BM$9,$A$12:$A$111,$B$12:$B$111),IF(AND($I174=-1,BN$9=$Q173),"",IF($I174=-1,BN173,IF(AND($I174=1,BL$9=$Q173),$K174,IF($I174=1,BM173,""))))))))</f>
        <v/>
      </c>
      <c r="BN174">
        <f ca="1">IF($E173="","",IF($G174="",BN173,IF(AND($N174=1,BN$9&gt;$B$9),"",IF(AND($N174=1,BN$9&lt;=$B$9),LOOKUP(BN$9,$A$12:$A$111,$B$12:$B$111),IF(AND($I174=-1,BO$9=$Q173),"",IF($I174=-1,BO173,IF(AND($I174=1,BM$9=$Q173),$K174,IF($I174=1,BN173,""))))))))</f>
        <v>0</v>
      </c>
      <c r="BO174">
        <f ca="1">IF($E173="","",IF($G174="",BO173,IF(AND($N174=1,BO$9&gt;$B$9),"",IF(AND($N174=1,BO$9&lt;=$B$9),LOOKUP(BO$9,$A$12:$A$111,$B$12:$B$111),IF(AND($I174=-1,BP$9=$Q173),"",IF($I174=-1,BP173,IF(AND($I174=1,BN$9=$Q173),$K174,IF($I174=1,BO173,""))))))))</f>
        <v>0</v>
      </c>
    </row>
    <row r="175" spans="4:67" x14ac:dyDescent="0.25">
      <c r="D175" s="4">
        <v>165</v>
      </c>
      <c r="E175" s="1">
        <f t="shared" ca="1" si="12"/>
        <v>10</v>
      </c>
      <c r="G175" t="str">
        <f ca="1">IF(E174="","",IF($B$3=Refs!$B$17,RevLab!F175,IF(AND(B$3="Last",H174="Zero"),G174,IF(B$3="Last",H174,IF(B$3="2nd last","",IF(AND(B$3="Opposite",H174="Zero"),G174,IF(AND(B$3="Opposite",H174="Red"),"Black",IF(AND(B$3="Opposite",H174="Black"),"Red",IF(AND(B$3="Opposite",H174="Odd"),"Even",IF(AND(B$3="Opposite",H174="Even"),"Odd",IF(AND(B$3="Opposite",H174="High"),"Low",IF(AND(B$3="Opposite",H174="Low"),"High",IF(COUNTIF(Refs!$E$5:$I$6,B$3)=1,RevLab!B$3,"")))))))))))))</f>
        <v>Low</v>
      </c>
      <c r="H175" t="str">
        <f ca="1">IF(E175="","",IF(B$2="Red/Black",LOOKUP(E175,Refs!D:D,Refs!F:F),IF(B$2="High/Low",LOOKUP(E175,Refs!D:D,Refs!H:H),IF(B$2="Odd/Even",LOOKUP(E175,Refs!D:D,Refs!J:J),""))))</f>
        <v>Low</v>
      </c>
      <c r="I175">
        <f t="shared" ca="1" si="13"/>
        <v>1</v>
      </c>
      <c r="J175">
        <f ca="1">IF(E174="","",IF(G175="","",IF(AND(Q174&gt;1,O174+P174&gt;=$B$4),$B$4,IF(Q174=1,O174,O174+P174))))</f>
        <v>13</v>
      </c>
      <c r="K175">
        <f t="shared" ca="1" si="14"/>
        <v>13</v>
      </c>
      <c r="L175">
        <f t="shared" ca="1" si="15"/>
        <v>-124</v>
      </c>
      <c r="M175">
        <f t="shared" ca="1" si="16"/>
        <v>14</v>
      </c>
      <c r="N175">
        <f ca="1">IF(E174="","",IF(OR(AND($A$6="Yes",$M175&gt;$M174),AND($A$8="Yes",$O174+$P174&gt;=$B$4),AND($Q174&lt;=2,$I175=-1)),1,0))</f>
        <v>0</v>
      </c>
      <c r="O175">
        <f ca="1">IF(E175="","",R175)</f>
        <v>3</v>
      </c>
      <c r="P175">
        <f ca="1">IF(E175="","",MAX(R175:DM175))</f>
        <v>13</v>
      </c>
      <c r="Q175" s="2">
        <f ca="1">IF(E175="","",COUNTIF(R175:DM175,"&gt;0"))</f>
        <v>5</v>
      </c>
      <c r="R175" s="4">
        <f ca="1">IF(E174="","",IF($G175="",R174,IF($N175=1,LOOKUP(R$9,$A$12:$A$111,$B$12:$B$111),IF(AND($I175=-1,S$9=$Q174),"",IF($I175=-1,S174,IF($I175=1,R174))))))</f>
        <v>3</v>
      </c>
      <c r="S175">
        <f ca="1">IF($E174="","",IF($G175="",S174,IF(AND($N175=1,S$9&gt;$B$9),"",IF(AND($N175=1,S$9&lt;=$B$9),LOOKUP(S$9,$A$12:$A$111,$B$12:$B$111),IF(AND($I175=-1,T$9=$Q174),"",IF($I175=-1,T174,IF(AND($I175=1,R$9=$Q174),$K175,IF($I175=1,S174,""))))))))</f>
        <v>4</v>
      </c>
      <c r="T175">
        <f ca="1">IF($E174="","",IF($G175="",T174,IF(AND($N175=1,T$9&gt;$B$9),"",IF(AND($N175=1,T$9&lt;=$B$9),LOOKUP(T$9,$A$12:$A$111,$B$12:$B$111),IF(AND($I175=-1,U$9=$Q174),"",IF($I175=-1,U174,IF(AND($I175=1,S$9=$Q174),$K175,IF($I175=1,T174,""))))))))</f>
        <v>7</v>
      </c>
      <c r="U175">
        <f ca="1">IF($E174="","",IF($G175="",U174,IF(AND($N175=1,U$9&gt;$B$9),"",IF(AND($N175=1,U$9&lt;=$B$9),LOOKUP(U$9,$A$12:$A$111,$B$12:$B$111),IF(AND($I175=-1,V$9=$Q174),"",IF($I175=-1,V174,IF(AND($I175=1,T$9=$Q174),$K175,IF($I175=1,U174,""))))))))</f>
        <v>10</v>
      </c>
      <c r="V175">
        <f ca="1">IF($E174="","",IF($G175="",V174,IF(AND($N175=1,V$9&gt;$B$9),"",IF(AND($N175=1,V$9&lt;=$B$9),LOOKUP(V$9,$A$12:$A$111,$B$12:$B$111),IF(AND($I175=-1,W$9=$Q174),"",IF($I175=-1,W174,IF(AND($I175=1,U$9=$Q174),$K175,IF($I175=1,V174,""))))))))</f>
        <v>13</v>
      </c>
      <c r="W175" t="str">
        <f ca="1">IF($E174="","",IF($G175="",W174,IF(AND($N175=1,W$9&gt;$B$9),"",IF(AND($N175=1,W$9&lt;=$B$9),LOOKUP(W$9,$A$12:$A$111,$B$12:$B$111),IF(AND($I175=-1,X$9=$Q174),"",IF($I175=-1,X174,IF(AND($I175=1,V$9=$Q174),$K175,IF($I175=1,W174,""))))))))</f>
        <v/>
      </c>
      <c r="X175" t="str">
        <f ca="1">IF($E174="","",IF($G175="",X174,IF(AND($N175=1,X$9&gt;$B$9),"",IF(AND($N175=1,X$9&lt;=$B$9),LOOKUP(X$9,$A$12:$A$111,$B$12:$B$111),IF(AND($I175=-1,Y$9=$Q174),"",IF($I175=-1,Y174,IF(AND($I175=1,W$9=$Q174),$K175,IF($I175=1,X174,""))))))))</f>
        <v/>
      </c>
      <c r="Y175" t="str">
        <f ca="1">IF($E174="","",IF($G175="",Y174,IF(AND($N175=1,Y$9&gt;$B$9),"",IF(AND($N175=1,Y$9&lt;=$B$9),LOOKUP(Y$9,$A$12:$A$111,$B$12:$B$111),IF(AND($I175=-1,Z$9=$Q174),"",IF($I175=-1,Z174,IF(AND($I175=1,X$9=$Q174),$K175,IF($I175=1,Y174,""))))))))</f>
        <v/>
      </c>
      <c r="Z175" t="str">
        <f ca="1">IF($E174="","",IF($G175="",Z174,IF(AND($N175=1,Z$9&gt;$B$9),"",IF(AND($N175=1,Z$9&lt;=$B$9),LOOKUP(Z$9,$A$12:$A$111,$B$12:$B$111),IF(AND($I175=-1,AA$9=$Q174),"",IF($I175=-1,AA174,IF(AND($I175=1,Y$9=$Q174),$K175,IF($I175=1,Z174,""))))))))</f>
        <v/>
      </c>
      <c r="AA175" t="str">
        <f ca="1">IF($E174="","",IF($G175="",AA174,IF(AND($N175=1,AA$9&gt;$B$9),"",IF(AND($N175=1,AA$9&lt;=$B$9),LOOKUP(AA$9,$A$12:$A$111,$B$12:$B$111),IF(AND($I175=-1,AB$9=$Q174),"",IF($I175=-1,AB174,IF(AND($I175=1,Z$9=$Q174),$K175,IF($I175=1,AA174,""))))))))</f>
        <v/>
      </c>
      <c r="AB175" t="str">
        <f ca="1">IF($E174="","",IF($G175="",AB174,IF(AND($N175=1,AB$9&gt;$B$9),"",IF(AND($N175=1,AB$9&lt;=$B$9),LOOKUP(AB$9,$A$12:$A$111,$B$12:$B$111),IF(AND($I175=-1,AC$9=$Q174),"",IF($I175=-1,AC174,IF(AND($I175=1,AA$9=$Q174),$K175,IF($I175=1,AB174,""))))))))</f>
        <v/>
      </c>
      <c r="AC175" t="str">
        <f ca="1">IF($E174="","",IF($G175="",AC174,IF(AND($N175=1,AC$9&gt;$B$9),"",IF(AND($N175=1,AC$9&lt;=$B$9),LOOKUP(AC$9,$A$12:$A$111,$B$12:$B$111),IF(AND($I175=-1,AD$9=$Q174),"",IF($I175=-1,AD174,IF(AND($I175=1,AB$9=$Q174),$K175,IF($I175=1,AC174,""))))))))</f>
        <v/>
      </c>
      <c r="AD175" t="str">
        <f ca="1">IF($E174="","",IF($G175="",AD174,IF(AND($N175=1,AD$9&gt;$B$9),"",IF(AND($N175=1,AD$9&lt;=$B$9),LOOKUP(AD$9,$A$12:$A$111,$B$12:$B$111),IF(AND($I175=-1,AE$9=$Q174),"",IF($I175=-1,AE174,IF(AND($I175=1,AC$9=$Q174),$K175,IF($I175=1,AD174,""))))))))</f>
        <v/>
      </c>
      <c r="AE175" t="str">
        <f ca="1">IF($E174="","",IF($G175="",AE174,IF(AND($N175=1,AE$9&gt;$B$9),"",IF(AND($N175=1,AE$9&lt;=$B$9),LOOKUP(AE$9,$A$12:$A$111,$B$12:$B$111),IF(AND($I175=-1,AF$9=$Q174),"",IF($I175=-1,AF174,IF(AND($I175=1,AD$9=$Q174),$K175,IF($I175=1,AE174,""))))))))</f>
        <v/>
      </c>
      <c r="AF175" t="str">
        <f ca="1">IF($E174="","",IF($G175="",AF174,IF(AND($N175=1,AF$9&gt;$B$9),"",IF(AND($N175=1,AF$9&lt;=$B$9),LOOKUP(AF$9,$A$12:$A$111,$B$12:$B$111),IF(AND($I175=-1,AG$9=$Q174),"",IF($I175=-1,AG174,IF(AND($I175=1,AE$9=$Q174),$K175,IF($I175=1,AF174,""))))))))</f>
        <v/>
      </c>
      <c r="AG175" t="str">
        <f ca="1">IF($E174="","",IF($G175="",AG174,IF(AND($N175=1,AG$9&gt;$B$9),"",IF(AND($N175=1,AG$9&lt;=$B$9),LOOKUP(AG$9,$A$12:$A$111,$B$12:$B$111),IF(AND($I175=-1,AH$9=$Q174),"",IF($I175=-1,AH174,IF(AND($I175=1,AF$9=$Q174),$K175,IF($I175=1,AG174,""))))))))</f>
        <v/>
      </c>
      <c r="AH175" t="str">
        <f ca="1">IF($E174="","",IF($G175="",AH174,IF(AND($N175=1,AH$9&gt;$B$9),"",IF(AND($N175=1,AH$9&lt;=$B$9),LOOKUP(AH$9,$A$12:$A$111,$B$12:$B$111),IF(AND($I175=-1,AI$9=$Q174),"",IF($I175=-1,AI174,IF(AND($I175=1,AG$9=$Q174),$K175,IF($I175=1,AH174,""))))))))</f>
        <v/>
      </c>
      <c r="AI175" t="str">
        <f ca="1">IF($E174="","",IF($G175="",AI174,IF(AND($N175=1,AI$9&gt;$B$9),"",IF(AND($N175=1,AI$9&lt;=$B$9),LOOKUP(AI$9,$A$12:$A$111,$B$12:$B$111),IF(AND($I175=-1,AJ$9=$Q174),"",IF($I175=-1,AJ174,IF(AND($I175=1,AH$9=$Q174),$K175,IF($I175=1,AI174,""))))))))</f>
        <v/>
      </c>
      <c r="AJ175" t="str">
        <f ca="1">IF($E174="","",IF($G175="",AJ174,IF(AND($N175=1,AJ$9&gt;$B$9),"",IF(AND($N175=1,AJ$9&lt;=$B$9),LOOKUP(AJ$9,$A$12:$A$111,$B$12:$B$111),IF(AND($I175=-1,AK$9=$Q174),"",IF($I175=-1,AK174,IF(AND($I175=1,AI$9=$Q174),$K175,IF($I175=1,AJ174,""))))))))</f>
        <v/>
      </c>
      <c r="AK175" t="str">
        <f ca="1">IF($E174="","",IF($G175="",AK174,IF(AND($N175=1,AK$9&gt;$B$9),"",IF(AND($N175=1,AK$9&lt;=$B$9),LOOKUP(AK$9,$A$12:$A$111,$B$12:$B$111),IF(AND($I175=-1,AL$9=$Q174),"",IF($I175=-1,AL174,IF(AND($I175=1,AJ$9=$Q174),$K175,IF($I175=1,AK174,""))))))))</f>
        <v/>
      </c>
      <c r="AL175" t="str">
        <f ca="1">IF($E174="","",IF($G175="",AL174,IF(AND($N175=1,AL$9&gt;$B$9),"",IF(AND($N175=1,AL$9&lt;=$B$9),LOOKUP(AL$9,$A$12:$A$111,$B$12:$B$111),IF(AND($I175=-1,AM$9=$Q174),"",IF($I175=-1,AM174,IF(AND($I175=1,AK$9=$Q174),$K175,IF($I175=1,AL174,""))))))))</f>
        <v/>
      </c>
      <c r="AM175" t="str">
        <f ca="1">IF($E174="","",IF($G175="",AM174,IF(AND($N175=1,AM$9&gt;$B$9),"",IF(AND($N175=1,AM$9&lt;=$B$9),LOOKUP(AM$9,$A$12:$A$111,$B$12:$B$111),IF(AND($I175=-1,AN$9=$Q174),"",IF($I175=-1,AN174,IF(AND($I175=1,AL$9=$Q174),$K175,IF($I175=1,AM174,""))))))))</f>
        <v/>
      </c>
      <c r="AN175" t="str">
        <f ca="1">IF($E174="","",IF($G175="",AN174,IF(AND($N175=1,AN$9&gt;$B$9),"",IF(AND($N175=1,AN$9&lt;=$B$9),LOOKUP(AN$9,$A$12:$A$111,$B$12:$B$111),IF(AND($I175=-1,AO$9=$Q174),"",IF($I175=-1,AO174,IF(AND($I175=1,AM$9=$Q174),$K175,IF($I175=1,AN174,""))))))))</f>
        <v/>
      </c>
      <c r="AO175" t="str">
        <f ca="1">IF($E174="","",IF($G175="",AO174,IF(AND($N175=1,AO$9&gt;$B$9),"",IF(AND($N175=1,AO$9&lt;=$B$9),LOOKUP(AO$9,$A$12:$A$111,$B$12:$B$111),IF(AND($I175=-1,AP$9=$Q174),"",IF($I175=-1,AP174,IF(AND($I175=1,AN$9=$Q174),$K175,IF($I175=1,AO174,""))))))))</f>
        <v/>
      </c>
      <c r="AP175" t="str">
        <f ca="1">IF($E174="","",IF($G175="",AP174,IF(AND($N175=1,AP$9&gt;$B$9),"",IF(AND($N175=1,AP$9&lt;=$B$9),LOOKUP(AP$9,$A$12:$A$111,$B$12:$B$111),IF(AND($I175=-1,AQ$9=$Q174),"",IF($I175=-1,AQ174,IF(AND($I175=1,AO$9=$Q174),$K175,IF($I175=1,AP174,""))))))))</f>
        <v/>
      </c>
      <c r="AQ175" t="str">
        <f ca="1">IF($E174="","",IF($G175="",AQ174,IF(AND($N175=1,AQ$9&gt;$B$9),"",IF(AND($N175=1,AQ$9&lt;=$B$9),LOOKUP(AQ$9,$A$12:$A$111,$B$12:$B$111),IF(AND($I175=-1,AR$9=$Q174),"",IF($I175=-1,AR174,IF(AND($I175=1,AP$9=$Q174),$K175,IF($I175=1,AQ174,""))))))))</f>
        <v/>
      </c>
      <c r="AR175" t="str">
        <f ca="1">IF($E174="","",IF($G175="",AR174,IF(AND($N175=1,AR$9&gt;$B$9),"",IF(AND($N175=1,AR$9&lt;=$B$9),LOOKUP(AR$9,$A$12:$A$111,$B$12:$B$111),IF(AND($I175=-1,AS$9=$Q174),"",IF($I175=-1,AS174,IF(AND($I175=1,AQ$9=$Q174),$K175,IF($I175=1,AR174,""))))))))</f>
        <v/>
      </c>
      <c r="AS175" t="str">
        <f ca="1">IF($E174="","",IF($G175="",AS174,IF(AND($N175=1,AS$9&gt;$B$9),"",IF(AND($N175=1,AS$9&lt;=$B$9),LOOKUP(AS$9,$A$12:$A$111,$B$12:$B$111),IF(AND($I175=-1,AT$9=$Q174),"",IF($I175=-1,AT174,IF(AND($I175=1,AR$9=$Q174),$K175,IF($I175=1,AS174,""))))))))</f>
        <v/>
      </c>
      <c r="AT175" t="str">
        <f ca="1">IF($E174="","",IF($G175="",AT174,IF(AND($N175=1,AT$9&gt;$B$9),"",IF(AND($N175=1,AT$9&lt;=$B$9),LOOKUP(AT$9,$A$12:$A$111,$B$12:$B$111),IF(AND($I175=-1,AU$9=$Q174),"",IF($I175=-1,AU174,IF(AND($I175=1,AS$9=$Q174),$K175,IF($I175=1,AT174,""))))))))</f>
        <v/>
      </c>
      <c r="AU175" t="str">
        <f ca="1">IF($E174="","",IF($G175="",AU174,IF(AND($N175=1,AU$9&gt;$B$9),"",IF(AND($N175=1,AU$9&lt;=$B$9),LOOKUP(AU$9,$A$12:$A$111,$B$12:$B$111),IF(AND($I175=-1,AV$9=$Q174),"",IF($I175=-1,AV174,IF(AND($I175=1,AT$9=$Q174),$K175,IF($I175=1,AU174,""))))))))</f>
        <v/>
      </c>
      <c r="AV175" t="str">
        <f ca="1">IF($E174="","",IF($G175="",AV174,IF(AND($N175=1,AV$9&gt;$B$9),"",IF(AND($N175=1,AV$9&lt;=$B$9),LOOKUP(AV$9,$A$12:$A$111,$B$12:$B$111),IF(AND($I175=-1,AW$9=$Q174),"",IF($I175=-1,AW174,IF(AND($I175=1,AU$9=$Q174),$K175,IF($I175=1,AV174,""))))))))</f>
        <v/>
      </c>
      <c r="AW175" t="str">
        <f ca="1">IF($E174="","",IF($G175="",AW174,IF(AND($N175=1,AW$9&gt;$B$9),"",IF(AND($N175=1,AW$9&lt;=$B$9),LOOKUP(AW$9,$A$12:$A$111,$B$12:$B$111),IF(AND($I175=-1,AX$9=$Q174),"",IF($I175=-1,AX174,IF(AND($I175=1,AV$9=$Q174),$K175,IF($I175=1,AW174,""))))))))</f>
        <v/>
      </c>
      <c r="AX175" t="str">
        <f ca="1">IF($E174="","",IF($G175="",AX174,IF(AND($N175=1,AX$9&gt;$B$9),"",IF(AND($N175=1,AX$9&lt;=$B$9),LOOKUP(AX$9,$A$12:$A$111,$B$12:$B$111),IF(AND($I175=-1,AY$9=$Q174),"",IF($I175=-1,AY174,IF(AND($I175=1,AW$9=$Q174),$K175,IF($I175=1,AX174,""))))))))</f>
        <v/>
      </c>
      <c r="AY175" t="str">
        <f ca="1">IF($E174="","",IF($G175="",AY174,IF(AND($N175=1,AY$9&gt;$B$9),"",IF(AND($N175=1,AY$9&lt;=$B$9),LOOKUP(AY$9,$A$12:$A$111,$B$12:$B$111),IF(AND($I175=-1,AZ$9=$Q174),"",IF($I175=-1,AZ174,IF(AND($I175=1,AX$9=$Q174),$K175,IF($I175=1,AY174,""))))))))</f>
        <v/>
      </c>
      <c r="AZ175" t="str">
        <f ca="1">IF($E174="","",IF($G175="",AZ174,IF(AND($N175=1,AZ$9&gt;$B$9),"",IF(AND($N175=1,AZ$9&lt;=$B$9),LOOKUP(AZ$9,$A$12:$A$111,$B$12:$B$111),IF(AND($I175=-1,BA$9=$Q174),"",IF($I175=-1,BA174,IF(AND($I175=1,AY$9=$Q174),$K175,IF($I175=1,AZ174,""))))))))</f>
        <v/>
      </c>
      <c r="BA175" t="str">
        <f ca="1">IF($E174="","",IF($G175="",BA174,IF(AND($N175=1,BA$9&gt;$B$9),"",IF(AND($N175=1,BA$9&lt;=$B$9),LOOKUP(BA$9,$A$12:$A$111,$B$12:$B$111),IF(AND($I175=-1,BB$9=$Q174),"",IF($I175=-1,BB174,IF(AND($I175=1,AZ$9=$Q174),$K175,IF($I175=1,BA174,""))))))))</f>
        <v/>
      </c>
      <c r="BB175" t="str">
        <f ca="1">IF($E174="","",IF($G175="",BB174,IF(AND($N175=1,BB$9&gt;$B$9),"",IF(AND($N175=1,BB$9&lt;=$B$9),LOOKUP(BB$9,$A$12:$A$111,$B$12:$B$111),IF(AND($I175=-1,BC$9=$Q174),"",IF($I175=-1,BC174,IF(AND($I175=1,BA$9=$Q174),$K175,IF($I175=1,BB174,""))))))))</f>
        <v/>
      </c>
      <c r="BC175" t="str">
        <f ca="1">IF($E174="","",IF($G175="",BC174,IF(AND($N175=1,BC$9&gt;$B$9),"",IF(AND($N175=1,BC$9&lt;=$B$9),LOOKUP(BC$9,$A$12:$A$111,$B$12:$B$111),IF(AND($I175=-1,BD$9=$Q174),"",IF($I175=-1,BD174,IF(AND($I175=1,BB$9=$Q174),$K175,IF($I175=1,BC174,""))))))))</f>
        <v/>
      </c>
      <c r="BD175" t="str">
        <f ca="1">IF($E174="","",IF($G175="",BD174,IF(AND($N175=1,BD$9&gt;$B$9),"",IF(AND($N175=1,BD$9&lt;=$B$9),LOOKUP(BD$9,$A$12:$A$111,$B$12:$B$111),IF(AND($I175=-1,BE$9=$Q174),"",IF($I175=-1,BE174,IF(AND($I175=1,BC$9=$Q174),$K175,IF($I175=1,BD174,""))))))))</f>
        <v/>
      </c>
      <c r="BE175" t="str">
        <f ca="1">IF($E174="","",IF($G175="",BE174,IF(AND($N175=1,BE$9&gt;$B$9),"",IF(AND($N175=1,BE$9&lt;=$B$9),LOOKUP(BE$9,$A$12:$A$111,$B$12:$B$111),IF(AND($I175=-1,BF$9=$Q174),"",IF($I175=-1,BF174,IF(AND($I175=1,BD$9=$Q174),$K175,IF($I175=1,BE174,""))))))))</f>
        <v/>
      </c>
      <c r="BF175" t="str">
        <f ca="1">IF($E174="","",IF($G175="",BF174,IF(AND($N175=1,BF$9&gt;$B$9),"",IF(AND($N175=1,BF$9&lt;=$B$9),LOOKUP(BF$9,$A$12:$A$111,$B$12:$B$111),IF(AND($I175=-1,BG$9=$Q174),"",IF($I175=-1,BG174,IF(AND($I175=1,BE$9=$Q174),$K175,IF($I175=1,BF174,""))))))))</f>
        <v/>
      </c>
      <c r="BG175" t="str">
        <f ca="1">IF($E174="","",IF($G175="",BG174,IF(AND($N175=1,BG$9&gt;$B$9),"",IF(AND($N175=1,BG$9&lt;=$B$9),LOOKUP(BG$9,$A$12:$A$111,$B$12:$B$111),IF(AND($I175=-1,BH$9=$Q174),"",IF($I175=-1,BH174,IF(AND($I175=1,BF$9=$Q174),$K175,IF($I175=1,BG174,""))))))))</f>
        <v/>
      </c>
      <c r="BH175" t="str">
        <f ca="1">IF($E174="","",IF($G175="",BH174,IF(AND($N175=1,BH$9&gt;$B$9),"",IF(AND($N175=1,BH$9&lt;=$B$9),LOOKUP(BH$9,$A$12:$A$111,$B$12:$B$111),IF(AND($I175=-1,BI$9=$Q174),"",IF($I175=-1,BI174,IF(AND($I175=1,BG$9=$Q174),$K175,IF($I175=1,BH174,""))))))))</f>
        <v/>
      </c>
      <c r="BI175" t="str">
        <f ca="1">IF($E174="","",IF($G175="",BI174,IF(AND($N175=1,BI$9&gt;$B$9),"",IF(AND($N175=1,BI$9&lt;=$B$9),LOOKUP(BI$9,$A$12:$A$111,$B$12:$B$111),IF(AND($I175=-1,BJ$9=$Q174),"",IF($I175=-1,BJ174,IF(AND($I175=1,BH$9=$Q174),$K175,IF($I175=1,BI174,""))))))))</f>
        <v/>
      </c>
      <c r="BJ175" t="str">
        <f ca="1">IF($E174="","",IF($G175="",BJ174,IF(AND($N175=1,BJ$9&gt;$B$9),"",IF(AND($N175=1,BJ$9&lt;=$B$9),LOOKUP(BJ$9,$A$12:$A$111,$B$12:$B$111),IF(AND($I175=-1,BK$9=$Q174),"",IF($I175=-1,BK174,IF(AND($I175=1,BI$9=$Q174),$K175,IF($I175=1,BJ174,""))))))))</f>
        <v/>
      </c>
      <c r="BK175" t="str">
        <f ca="1">IF($E174="","",IF($G175="",BK174,IF(AND($N175=1,BK$9&gt;$B$9),"",IF(AND($N175=1,BK$9&lt;=$B$9),LOOKUP(BK$9,$A$12:$A$111,$B$12:$B$111),IF(AND($I175=-1,BL$9=$Q174),"",IF($I175=-1,BL174,IF(AND($I175=1,BJ$9=$Q174),$K175,IF($I175=1,BK174,""))))))))</f>
        <v/>
      </c>
      <c r="BL175" t="str">
        <f ca="1">IF($E174="","",IF($G175="",BL174,IF(AND($N175=1,BL$9&gt;$B$9),"",IF(AND($N175=1,BL$9&lt;=$B$9),LOOKUP(BL$9,$A$12:$A$111,$B$12:$B$111),IF(AND($I175=-1,BM$9=$Q174),"",IF($I175=-1,BM174,IF(AND($I175=1,BK$9=$Q174),$K175,IF($I175=1,BL174,""))))))))</f>
        <v/>
      </c>
      <c r="BM175" t="str">
        <f ca="1">IF($E174="","",IF($G175="",BM174,IF(AND($N175=1,BM$9&gt;$B$9),"",IF(AND($N175=1,BM$9&lt;=$B$9),LOOKUP(BM$9,$A$12:$A$111,$B$12:$B$111),IF(AND($I175=-1,BN$9=$Q174),"",IF($I175=-1,BN174,IF(AND($I175=1,BL$9=$Q174),$K175,IF($I175=1,BM174,""))))))))</f>
        <v/>
      </c>
      <c r="BN175">
        <f ca="1">IF($E174="","",IF($G175="",BN174,IF(AND($N175=1,BN$9&gt;$B$9),"",IF(AND($N175=1,BN$9&lt;=$B$9),LOOKUP(BN$9,$A$12:$A$111,$B$12:$B$111),IF(AND($I175=-1,BO$9=$Q174),"",IF($I175=-1,BO174,IF(AND($I175=1,BM$9=$Q174),$K175,IF($I175=1,BN174,""))))))))</f>
        <v>0</v>
      </c>
      <c r="BO175">
        <f ca="1">IF($E174="","",IF($G175="",BO174,IF(AND($N175=1,BO$9&gt;$B$9),"",IF(AND($N175=1,BO$9&lt;=$B$9),LOOKUP(BO$9,$A$12:$A$111,$B$12:$B$111),IF(AND($I175=-1,BP$9=$Q174),"",IF($I175=-1,BP174,IF(AND($I175=1,BN$9=$Q174),$K175,IF($I175=1,BO174,""))))))))</f>
        <v>0</v>
      </c>
    </row>
    <row r="176" spans="4:67" x14ac:dyDescent="0.25">
      <c r="D176" s="4">
        <v>166</v>
      </c>
      <c r="E176" s="1">
        <f t="shared" ca="1" si="12"/>
        <v>28</v>
      </c>
      <c r="G176" t="str">
        <f ca="1">IF(E175="","",IF($B$3=Refs!$B$17,RevLab!F176,IF(AND(B$3="Last",H175="Zero"),G175,IF(B$3="Last",H175,IF(B$3="2nd last","",IF(AND(B$3="Opposite",H175="Zero"),G175,IF(AND(B$3="Opposite",H175="Red"),"Black",IF(AND(B$3="Opposite",H175="Black"),"Red",IF(AND(B$3="Opposite",H175="Odd"),"Even",IF(AND(B$3="Opposite",H175="Even"),"Odd",IF(AND(B$3="Opposite",H175="High"),"Low",IF(AND(B$3="Opposite",H175="Low"),"High",IF(COUNTIF(Refs!$E$5:$I$6,B$3)=1,RevLab!B$3,"")))))))))))))</f>
        <v>Low</v>
      </c>
      <c r="H176" t="str">
        <f ca="1">IF(E176="","",IF(B$2="Red/Black",LOOKUP(E176,Refs!D:D,Refs!F:F),IF(B$2="High/Low",LOOKUP(E176,Refs!D:D,Refs!H:H),IF(B$2="Odd/Even",LOOKUP(E176,Refs!D:D,Refs!J:J),""))))</f>
        <v>High</v>
      </c>
      <c r="I176">
        <f t="shared" ca="1" si="13"/>
        <v>-1</v>
      </c>
      <c r="J176">
        <f ca="1">IF(E175="","",IF(G176="","",IF(AND(Q175&gt;1,O175+P175&gt;=$B$4),$B$4,IF(Q175=1,O175,O175+P175))))</f>
        <v>16</v>
      </c>
      <c r="K176">
        <f t="shared" ca="1" si="14"/>
        <v>-16</v>
      </c>
      <c r="L176">
        <f t="shared" ca="1" si="15"/>
        <v>-140</v>
      </c>
      <c r="M176">
        <f t="shared" ca="1" si="16"/>
        <v>14</v>
      </c>
      <c r="N176">
        <f ca="1">IF(E175="","",IF(OR(AND($A$6="Yes",$M176&gt;$M175),AND($A$8="Yes",$O175+$P175&gt;=$B$4),AND($Q175&lt;=2,$I176=-1)),1,0))</f>
        <v>0</v>
      </c>
      <c r="O176">
        <f ca="1">IF(E176="","",R176)</f>
        <v>4</v>
      </c>
      <c r="P176">
        <f ca="1">IF(E176="","",MAX(R176:DM176))</f>
        <v>10</v>
      </c>
      <c r="Q176" s="2">
        <f ca="1">IF(E176="","",COUNTIF(R176:DM176,"&gt;0"))</f>
        <v>3</v>
      </c>
      <c r="R176" s="4">
        <f ca="1">IF(E175="","",IF($G176="",R175,IF($N176=1,LOOKUP(R$9,$A$12:$A$111,$B$12:$B$111),IF(AND($I176=-1,S$9=$Q175),"",IF($I176=-1,S175,IF($I176=1,R175))))))</f>
        <v>4</v>
      </c>
      <c r="S176">
        <f ca="1">IF($E175="","",IF($G176="",S175,IF(AND($N176=1,S$9&gt;$B$9),"",IF(AND($N176=1,S$9&lt;=$B$9),LOOKUP(S$9,$A$12:$A$111,$B$12:$B$111),IF(AND($I176=-1,T$9=$Q175),"",IF($I176=-1,T175,IF(AND($I176=1,R$9=$Q175),$K176,IF($I176=1,S175,""))))))))</f>
        <v>7</v>
      </c>
      <c r="T176">
        <f ca="1">IF($E175="","",IF($G176="",T175,IF(AND($N176=1,T$9&gt;$B$9),"",IF(AND($N176=1,T$9&lt;=$B$9),LOOKUP(T$9,$A$12:$A$111,$B$12:$B$111),IF(AND($I176=-1,U$9=$Q175),"",IF($I176=-1,U175,IF(AND($I176=1,S$9=$Q175),$K176,IF($I176=1,T175,""))))))))</f>
        <v>10</v>
      </c>
      <c r="U176" t="str">
        <f ca="1">IF($E175="","",IF($G176="",U175,IF(AND($N176=1,U$9&gt;$B$9),"",IF(AND($N176=1,U$9&lt;=$B$9),LOOKUP(U$9,$A$12:$A$111,$B$12:$B$111),IF(AND($I176=-1,V$9=$Q175),"",IF($I176=-1,V175,IF(AND($I176=1,T$9=$Q175),$K176,IF($I176=1,U175,""))))))))</f>
        <v/>
      </c>
      <c r="V176" t="str">
        <f ca="1">IF($E175="","",IF($G176="",V175,IF(AND($N176=1,V$9&gt;$B$9),"",IF(AND($N176=1,V$9&lt;=$B$9),LOOKUP(V$9,$A$12:$A$111,$B$12:$B$111),IF(AND($I176=-1,W$9=$Q175),"",IF($I176=-1,W175,IF(AND($I176=1,U$9=$Q175),$K176,IF($I176=1,V175,""))))))))</f>
        <v/>
      </c>
      <c r="W176" t="str">
        <f ca="1">IF($E175="","",IF($G176="",W175,IF(AND($N176=1,W$9&gt;$B$9),"",IF(AND($N176=1,W$9&lt;=$B$9),LOOKUP(W$9,$A$12:$A$111,$B$12:$B$111),IF(AND($I176=-1,X$9=$Q175),"",IF($I176=-1,X175,IF(AND($I176=1,V$9=$Q175),$K176,IF($I176=1,W175,""))))))))</f>
        <v/>
      </c>
      <c r="X176" t="str">
        <f ca="1">IF($E175="","",IF($G176="",X175,IF(AND($N176=1,X$9&gt;$B$9),"",IF(AND($N176=1,X$9&lt;=$B$9),LOOKUP(X$9,$A$12:$A$111,$B$12:$B$111),IF(AND($I176=-1,Y$9=$Q175),"",IF($I176=-1,Y175,IF(AND($I176=1,W$9=$Q175),$K176,IF($I176=1,X175,""))))))))</f>
        <v/>
      </c>
      <c r="Y176" t="str">
        <f ca="1">IF($E175="","",IF($G176="",Y175,IF(AND($N176=1,Y$9&gt;$B$9),"",IF(AND($N176=1,Y$9&lt;=$B$9),LOOKUP(Y$9,$A$12:$A$111,$B$12:$B$111),IF(AND($I176=-1,Z$9=$Q175),"",IF($I176=-1,Z175,IF(AND($I176=1,X$9=$Q175),$K176,IF($I176=1,Y175,""))))))))</f>
        <v/>
      </c>
      <c r="Z176" t="str">
        <f ca="1">IF($E175="","",IF($G176="",Z175,IF(AND($N176=1,Z$9&gt;$B$9),"",IF(AND($N176=1,Z$9&lt;=$B$9),LOOKUP(Z$9,$A$12:$A$111,$B$12:$B$111),IF(AND($I176=-1,AA$9=$Q175),"",IF($I176=-1,AA175,IF(AND($I176=1,Y$9=$Q175),$K176,IF($I176=1,Z175,""))))))))</f>
        <v/>
      </c>
      <c r="AA176" t="str">
        <f ca="1">IF($E175="","",IF($G176="",AA175,IF(AND($N176=1,AA$9&gt;$B$9),"",IF(AND($N176=1,AA$9&lt;=$B$9),LOOKUP(AA$9,$A$12:$A$111,$B$12:$B$111),IF(AND($I176=-1,AB$9=$Q175),"",IF($I176=-1,AB175,IF(AND($I176=1,Z$9=$Q175),$K176,IF($I176=1,AA175,""))))))))</f>
        <v/>
      </c>
      <c r="AB176" t="str">
        <f ca="1">IF($E175="","",IF($G176="",AB175,IF(AND($N176=1,AB$9&gt;$B$9),"",IF(AND($N176=1,AB$9&lt;=$B$9),LOOKUP(AB$9,$A$12:$A$111,$B$12:$B$111),IF(AND($I176=-1,AC$9=$Q175),"",IF($I176=-1,AC175,IF(AND($I176=1,AA$9=$Q175),$K176,IF($I176=1,AB175,""))))))))</f>
        <v/>
      </c>
      <c r="AC176" t="str">
        <f ca="1">IF($E175="","",IF($G176="",AC175,IF(AND($N176=1,AC$9&gt;$B$9),"",IF(AND($N176=1,AC$9&lt;=$B$9),LOOKUP(AC$9,$A$12:$A$111,$B$12:$B$111),IF(AND($I176=-1,AD$9=$Q175),"",IF($I176=-1,AD175,IF(AND($I176=1,AB$9=$Q175),$K176,IF($I176=1,AC175,""))))))))</f>
        <v/>
      </c>
      <c r="AD176" t="str">
        <f ca="1">IF($E175="","",IF($G176="",AD175,IF(AND($N176=1,AD$9&gt;$B$9),"",IF(AND($N176=1,AD$9&lt;=$B$9),LOOKUP(AD$9,$A$12:$A$111,$B$12:$B$111),IF(AND($I176=-1,AE$9=$Q175),"",IF($I176=-1,AE175,IF(AND($I176=1,AC$9=$Q175),$K176,IF($I176=1,AD175,""))))))))</f>
        <v/>
      </c>
      <c r="AE176" t="str">
        <f ca="1">IF($E175="","",IF($G176="",AE175,IF(AND($N176=1,AE$9&gt;$B$9),"",IF(AND($N176=1,AE$9&lt;=$B$9),LOOKUP(AE$9,$A$12:$A$111,$B$12:$B$111),IF(AND($I176=-1,AF$9=$Q175),"",IF($I176=-1,AF175,IF(AND($I176=1,AD$9=$Q175),$K176,IF($I176=1,AE175,""))))))))</f>
        <v/>
      </c>
      <c r="AF176" t="str">
        <f ca="1">IF($E175="","",IF($G176="",AF175,IF(AND($N176=1,AF$9&gt;$B$9),"",IF(AND($N176=1,AF$9&lt;=$B$9),LOOKUP(AF$9,$A$12:$A$111,$B$12:$B$111),IF(AND($I176=-1,AG$9=$Q175),"",IF($I176=-1,AG175,IF(AND($I176=1,AE$9=$Q175),$K176,IF($I176=1,AF175,""))))))))</f>
        <v/>
      </c>
      <c r="AG176" t="str">
        <f ca="1">IF($E175="","",IF($G176="",AG175,IF(AND($N176=1,AG$9&gt;$B$9),"",IF(AND($N176=1,AG$9&lt;=$B$9),LOOKUP(AG$9,$A$12:$A$111,$B$12:$B$111),IF(AND($I176=-1,AH$9=$Q175),"",IF($I176=-1,AH175,IF(AND($I176=1,AF$9=$Q175),$K176,IF($I176=1,AG175,""))))))))</f>
        <v/>
      </c>
      <c r="AH176" t="str">
        <f ca="1">IF($E175="","",IF($G176="",AH175,IF(AND($N176=1,AH$9&gt;$B$9),"",IF(AND($N176=1,AH$9&lt;=$B$9),LOOKUP(AH$9,$A$12:$A$111,$B$12:$B$111),IF(AND($I176=-1,AI$9=$Q175),"",IF($I176=-1,AI175,IF(AND($I176=1,AG$9=$Q175),$K176,IF($I176=1,AH175,""))))))))</f>
        <v/>
      </c>
      <c r="AI176" t="str">
        <f ca="1">IF($E175="","",IF($G176="",AI175,IF(AND($N176=1,AI$9&gt;$B$9),"",IF(AND($N176=1,AI$9&lt;=$B$9),LOOKUP(AI$9,$A$12:$A$111,$B$12:$B$111),IF(AND($I176=-1,AJ$9=$Q175),"",IF($I176=-1,AJ175,IF(AND($I176=1,AH$9=$Q175),$K176,IF($I176=1,AI175,""))))))))</f>
        <v/>
      </c>
      <c r="AJ176" t="str">
        <f ca="1">IF($E175="","",IF($G176="",AJ175,IF(AND($N176=1,AJ$9&gt;$B$9),"",IF(AND($N176=1,AJ$9&lt;=$B$9),LOOKUP(AJ$9,$A$12:$A$111,$B$12:$B$111),IF(AND($I176=-1,AK$9=$Q175),"",IF($I176=-1,AK175,IF(AND($I176=1,AI$9=$Q175),$K176,IF($I176=1,AJ175,""))))))))</f>
        <v/>
      </c>
      <c r="AK176" t="str">
        <f ca="1">IF($E175="","",IF($G176="",AK175,IF(AND($N176=1,AK$9&gt;$B$9),"",IF(AND($N176=1,AK$9&lt;=$B$9),LOOKUP(AK$9,$A$12:$A$111,$B$12:$B$111),IF(AND($I176=-1,AL$9=$Q175),"",IF($I176=-1,AL175,IF(AND($I176=1,AJ$9=$Q175),$K176,IF($I176=1,AK175,""))))))))</f>
        <v/>
      </c>
      <c r="AL176" t="str">
        <f ca="1">IF($E175="","",IF($G176="",AL175,IF(AND($N176=1,AL$9&gt;$B$9),"",IF(AND($N176=1,AL$9&lt;=$B$9),LOOKUP(AL$9,$A$12:$A$111,$B$12:$B$111),IF(AND($I176=-1,AM$9=$Q175),"",IF($I176=-1,AM175,IF(AND($I176=1,AK$9=$Q175),$K176,IF($I176=1,AL175,""))))))))</f>
        <v/>
      </c>
      <c r="AM176" t="str">
        <f ca="1">IF($E175="","",IF($G176="",AM175,IF(AND($N176=1,AM$9&gt;$B$9),"",IF(AND($N176=1,AM$9&lt;=$B$9),LOOKUP(AM$9,$A$12:$A$111,$B$12:$B$111),IF(AND($I176=-1,AN$9=$Q175),"",IF($I176=-1,AN175,IF(AND($I176=1,AL$9=$Q175),$K176,IF($I176=1,AM175,""))))))))</f>
        <v/>
      </c>
      <c r="AN176" t="str">
        <f ca="1">IF($E175="","",IF($G176="",AN175,IF(AND($N176=1,AN$9&gt;$B$9),"",IF(AND($N176=1,AN$9&lt;=$B$9),LOOKUP(AN$9,$A$12:$A$111,$B$12:$B$111),IF(AND($I176=-1,AO$9=$Q175),"",IF($I176=-1,AO175,IF(AND($I176=1,AM$9=$Q175),$K176,IF($I176=1,AN175,""))))))))</f>
        <v/>
      </c>
      <c r="AO176" t="str">
        <f ca="1">IF($E175="","",IF($G176="",AO175,IF(AND($N176=1,AO$9&gt;$B$9),"",IF(AND($N176=1,AO$9&lt;=$B$9),LOOKUP(AO$9,$A$12:$A$111,$B$12:$B$111),IF(AND($I176=-1,AP$9=$Q175),"",IF($I176=-1,AP175,IF(AND($I176=1,AN$9=$Q175),$K176,IF($I176=1,AO175,""))))))))</f>
        <v/>
      </c>
      <c r="AP176" t="str">
        <f ca="1">IF($E175="","",IF($G176="",AP175,IF(AND($N176=1,AP$9&gt;$B$9),"",IF(AND($N176=1,AP$9&lt;=$B$9),LOOKUP(AP$9,$A$12:$A$111,$B$12:$B$111),IF(AND($I176=-1,AQ$9=$Q175),"",IF($I176=-1,AQ175,IF(AND($I176=1,AO$9=$Q175),$K176,IF($I176=1,AP175,""))))))))</f>
        <v/>
      </c>
      <c r="AQ176" t="str">
        <f ca="1">IF($E175="","",IF($G176="",AQ175,IF(AND($N176=1,AQ$9&gt;$B$9),"",IF(AND($N176=1,AQ$9&lt;=$B$9),LOOKUP(AQ$9,$A$12:$A$111,$B$12:$B$111),IF(AND($I176=-1,AR$9=$Q175),"",IF($I176=-1,AR175,IF(AND($I176=1,AP$9=$Q175),$K176,IF($I176=1,AQ175,""))))))))</f>
        <v/>
      </c>
      <c r="AR176" t="str">
        <f ca="1">IF($E175="","",IF($G176="",AR175,IF(AND($N176=1,AR$9&gt;$B$9),"",IF(AND($N176=1,AR$9&lt;=$B$9),LOOKUP(AR$9,$A$12:$A$111,$B$12:$B$111),IF(AND($I176=-1,AS$9=$Q175),"",IF($I176=-1,AS175,IF(AND($I176=1,AQ$9=$Q175),$K176,IF($I176=1,AR175,""))))))))</f>
        <v/>
      </c>
      <c r="AS176" t="str">
        <f ca="1">IF($E175="","",IF($G176="",AS175,IF(AND($N176=1,AS$9&gt;$B$9),"",IF(AND($N176=1,AS$9&lt;=$B$9),LOOKUP(AS$9,$A$12:$A$111,$B$12:$B$111),IF(AND($I176=-1,AT$9=$Q175),"",IF($I176=-1,AT175,IF(AND($I176=1,AR$9=$Q175),$K176,IF($I176=1,AS175,""))))))))</f>
        <v/>
      </c>
      <c r="AT176" t="str">
        <f ca="1">IF($E175="","",IF($G176="",AT175,IF(AND($N176=1,AT$9&gt;$B$9),"",IF(AND($N176=1,AT$9&lt;=$B$9),LOOKUP(AT$9,$A$12:$A$111,$B$12:$B$111),IF(AND($I176=-1,AU$9=$Q175),"",IF($I176=-1,AU175,IF(AND($I176=1,AS$9=$Q175),$K176,IF($I176=1,AT175,""))))))))</f>
        <v/>
      </c>
      <c r="AU176" t="str">
        <f ca="1">IF($E175="","",IF($G176="",AU175,IF(AND($N176=1,AU$9&gt;$B$9),"",IF(AND($N176=1,AU$9&lt;=$B$9),LOOKUP(AU$9,$A$12:$A$111,$B$12:$B$111),IF(AND($I176=-1,AV$9=$Q175),"",IF($I176=-1,AV175,IF(AND($I176=1,AT$9=$Q175),$K176,IF($I176=1,AU175,""))))))))</f>
        <v/>
      </c>
      <c r="AV176" t="str">
        <f ca="1">IF($E175="","",IF($G176="",AV175,IF(AND($N176=1,AV$9&gt;$B$9),"",IF(AND($N176=1,AV$9&lt;=$B$9),LOOKUP(AV$9,$A$12:$A$111,$B$12:$B$111),IF(AND($I176=-1,AW$9=$Q175),"",IF($I176=-1,AW175,IF(AND($I176=1,AU$9=$Q175),$K176,IF($I176=1,AV175,""))))))))</f>
        <v/>
      </c>
      <c r="AW176" t="str">
        <f ca="1">IF($E175="","",IF($G176="",AW175,IF(AND($N176=1,AW$9&gt;$B$9),"",IF(AND($N176=1,AW$9&lt;=$B$9),LOOKUP(AW$9,$A$12:$A$111,$B$12:$B$111),IF(AND($I176=-1,AX$9=$Q175),"",IF($I176=-1,AX175,IF(AND($I176=1,AV$9=$Q175),$K176,IF($I176=1,AW175,""))))))))</f>
        <v/>
      </c>
      <c r="AX176" t="str">
        <f ca="1">IF($E175="","",IF($G176="",AX175,IF(AND($N176=1,AX$9&gt;$B$9),"",IF(AND($N176=1,AX$9&lt;=$B$9),LOOKUP(AX$9,$A$12:$A$111,$B$12:$B$111),IF(AND($I176=-1,AY$9=$Q175),"",IF($I176=-1,AY175,IF(AND($I176=1,AW$9=$Q175),$K176,IF($I176=1,AX175,""))))))))</f>
        <v/>
      </c>
      <c r="AY176" t="str">
        <f ca="1">IF($E175="","",IF($G176="",AY175,IF(AND($N176=1,AY$9&gt;$B$9),"",IF(AND($N176=1,AY$9&lt;=$B$9),LOOKUP(AY$9,$A$12:$A$111,$B$12:$B$111),IF(AND($I176=-1,AZ$9=$Q175),"",IF($I176=-1,AZ175,IF(AND($I176=1,AX$9=$Q175),$K176,IF($I176=1,AY175,""))))))))</f>
        <v/>
      </c>
      <c r="AZ176" t="str">
        <f ca="1">IF($E175="","",IF($G176="",AZ175,IF(AND($N176=1,AZ$9&gt;$B$9),"",IF(AND($N176=1,AZ$9&lt;=$B$9),LOOKUP(AZ$9,$A$12:$A$111,$B$12:$B$111),IF(AND($I176=-1,BA$9=$Q175),"",IF($I176=-1,BA175,IF(AND($I176=1,AY$9=$Q175),$K176,IF($I176=1,AZ175,""))))))))</f>
        <v/>
      </c>
      <c r="BA176" t="str">
        <f ca="1">IF($E175="","",IF($G176="",BA175,IF(AND($N176=1,BA$9&gt;$B$9),"",IF(AND($N176=1,BA$9&lt;=$B$9),LOOKUP(BA$9,$A$12:$A$111,$B$12:$B$111),IF(AND($I176=-1,BB$9=$Q175),"",IF($I176=-1,BB175,IF(AND($I176=1,AZ$9=$Q175),$K176,IF($I176=1,BA175,""))))))))</f>
        <v/>
      </c>
      <c r="BB176" t="str">
        <f ca="1">IF($E175="","",IF($G176="",BB175,IF(AND($N176=1,BB$9&gt;$B$9),"",IF(AND($N176=1,BB$9&lt;=$B$9),LOOKUP(BB$9,$A$12:$A$111,$B$12:$B$111),IF(AND($I176=-1,BC$9=$Q175),"",IF($I176=-1,BC175,IF(AND($I176=1,BA$9=$Q175),$K176,IF($I176=1,BB175,""))))))))</f>
        <v/>
      </c>
      <c r="BC176" t="str">
        <f ca="1">IF($E175="","",IF($G176="",BC175,IF(AND($N176=1,BC$9&gt;$B$9),"",IF(AND($N176=1,BC$9&lt;=$B$9),LOOKUP(BC$9,$A$12:$A$111,$B$12:$B$111),IF(AND($I176=-1,BD$9=$Q175),"",IF($I176=-1,BD175,IF(AND($I176=1,BB$9=$Q175),$K176,IF($I176=1,BC175,""))))))))</f>
        <v/>
      </c>
      <c r="BD176" t="str">
        <f ca="1">IF($E175="","",IF($G176="",BD175,IF(AND($N176=1,BD$9&gt;$B$9),"",IF(AND($N176=1,BD$9&lt;=$B$9),LOOKUP(BD$9,$A$12:$A$111,$B$12:$B$111),IF(AND($I176=-1,BE$9=$Q175),"",IF($I176=-1,BE175,IF(AND($I176=1,BC$9=$Q175),$K176,IF($I176=1,BD175,""))))))))</f>
        <v/>
      </c>
      <c r="BE176" t="str">
        <f ca="1">IF($E175="","",IF($G176="",BE175,IF(AND($N176=1,BE$9&gt;$B$9),"",IF(AND($N176=1,BE$9&lt;=$B$9),LOOKUP(BE$9,$A$12:$A$111,$B$12:$B$111),IF(AND($I176=-1,BF$9=$Q175),"",IF($I176=-1,BF175,IF(AND($I176=1,BD$9=$Q175),$K176,IF($I176=1,BE175,""))))))))</f>
        <v/>
      </c>
      <c r="BF176" t="str">
        <f ca="1">IF($E175="","",IF($G176="",BF175,IF(AND($N176=1,BF$9&gt;$B$9),"",IF(AND($N176=1,BF$9&lt;=$B$9),LOOKUP(BF$9,$A$12:$A$111,$B$12:$B$111),IF(AND($I176=-1,BG$9=$Q175),"",IF($I176=-1,BG175,IF(AND($I176=1,BE$9=$Q175),$K176,IF($I176=1,BF175,""))))))))</f>
        <v/>
      </c>
      <c r="BG176" t="str">
        <f ca="1">IF($E175="","",IF($G176="",BG175,IF(AND($N176=1,BG$9&gt;$B$9),"",IF(AND($N176=1,BG$9&lt;=$B$9),LOOKUP(BG$9,$A$12:$A$111,$B$12:$B$111),IF(AND($I176=-1,BH$9=$Q175),"",IF($I176=-1,BH175,IF(AND($I176=1,BF$9=$Q175),$K176,IF($I176=1,BG175,""))))))))</f>
        <v/>
      </c>
      <c r="BH176" t="str">
        <f ca="1">IF($E175="","",IF($G176="",BH175,IF(AND($N176=1,BH$9&gt;$B$9),"",IF(AND($N176=1,BH$9&lt;=$B$9),LOOKUP(BH$9,$A$12:$A$111,$B$12:$B$111),IF(AND($I176=-1,BI$9=$Q175),"",IF($I176=-1,BI175,IF(AND($I176=1,BG$9=$Q175),$K176,IF($I176=1,BH175,""))))))))</f>
        <v/>
      </c>
      <c r="BI176" t="str">
        <f ca="1">IF($E175="","",IF($G176="",BI175,IF(AND($N176=1,BI$9&gt;$B$9),"",IF(AND($N176=1,BI$9&lt;=$B$9),LOOKUP(BI$9,$A$12:$A$111,$B$12:$B$111),IF(AND($I176=-1,BJ$9=$Q175),"",IF($I176=-1,BJ175,IF(AND($I176=1,BH$9=$Q175),$K176,IF($I176=1,BI175,""))))))))</f>
        <v/>
      </c>
      <c r="BJ176" t="str">
        <f ca="1">IF($E175="","",IF($G176="",BJ175,IF(AND($N176=1,BJ$9&gt;$B$9),"",IF(AND($N176=1,BJ$9&lt;=$B$9),LOOKUP(BJ$9,$A$12:$A$111,$B$12:$B$111),IF(AND($I176=-1,BK$9=$Q175),"",IF($I176=-1,BK175,IF(AND($I176=1,BI$9=$Q175),$K176,IF($I176=1,BJ175,""))))))))</f>
        <v/>
      </c>
      <c r="BK176" t="str">
        <f ca="1">IF($E175="","",IF($G176="",BK175,IF(AND($N176=1,BK$9&gt;$B$9),"",IF(AND($N176=1,BK$9&lt;=$B$9),LOOKUP(BK$9,$A$12:$A$111,$B$12:$B$111),IF(AND($I176=-1,BL$9=$Q175),"",IF($I176=-1,BL175,IF(AND($I176=1,BJ$9=$Q175),$K176,IF($I176=1,BK175,""))))))))</f>
        <v/>
      </c>
      <c r="BL176" t="str">
        <f ca="1">IF($E175="","",IF($G176="",BL175,IF(AND($N176=1,BL$9&gt;$B$9),"",IF(AND($N176=1,BL$9&lt;=$B$9),LOOKUP(BL$9,$A$12:$A$111,$B$12:$B$111),IF(AND($I176=-1,BM$9=$Q175),"",IF($I176=-1,BM175,IF(AND($I176=1,BK$9=$Q175),$K176,IF($I176=1,BL175,""))))))))</f>
        <v/>
      </c>
      <c r="BM176">
        <f ca="1">IF($E175="","",IF($G176="",BM175,IF(AND($N176=1,BM$9&gt;$B$9),"",IF(AND($N176=1,BM$9&lt;=$B$9),LOOKUP(BM$9,$A$12:$A$111,$B$12:$B$111),IF(AND($I176=-1,BN$9=$Q175),"",IF($I176=-1,BN175,IF(AND($I176=1,BL$9=$Q175),$K176,IF($I176=1,BM175,""))))))))</f>
        <v>0</v>
      </c>
      <c r="BN176">
        <f ca="1">IF($E175="","",IF($G176="",BN175,IF(AND($N176=1,BN$9&gt;$B$9),"",IF(AND($N176=1,BN$9&lt;=$B$9),LOOKUP(BN$9,$A$12:$A$111,$B$12:$B$111),IF(AND($I176=-1,BO$9=$Q175),"",IF($I176=-1,BO175,IF(AND($I176=1,BM$9=$Q175),$K176,IF($I176=1,BN175,""))))))))</f>
        <v>0</v>
      </c>
      <c r="BO176">
        <f ca="1">IF($E175="","",IF($G176="",BO175,IF(AND($N176=1,BO$9&gt;$B$9),"",IF(AND($N176=1,BO$9&lt;=$B$9),LOOKUP(BO$9,$A$12:$A$111,$B$12:$B$111),IF(AND($I176=-1,BP$9=$Q175),"",IF($I176=-1,BP175,IF(AND($I176=1,BN$9=$Q175),$K176,IF($I176=1,BO175,""))))))))</f>
        <v>0</v>
      </c>
    </row>
    <row r="177" spans="4:67" x14ac:dyDescent="0.25">
      <c r="D177" s="4">
        <v>167</v>
      </c>
      <c r="E177" s="1">
        <f t="shared" ca="1" si="12"/>
        <v>2</v>
      </c>
      <c r="G177" t="str">
        <f ca="1">IF(E176="","",IF($B$3=Refs!$B$17,RevLab!F177,IF(AND(B$3="Last",H176="Zero"),G176,IF(B$3="Last",H176,IF(B$3="2nd last","",IF(AND(B$3="Opposite",H176="Zero"),G176,IF(AND(B$3="Opposite",H176="Red"),"Black",IF(AND(B$3="Opposite",H176="Black"),"Red",IF(AND(B$3="Opposite",H176="Odd"),"Even",IF(AND(B$3="Opposite",H176="Even"),"Odd",IF(AND(B$3="Opposite",H176="High"),"Low",IF(AND(B$3="Opposite",H176="Low"),"High",IF(COUNTIF(Refs!$E$5:$I$6,B$3)=1,RevLab!B$3,"")))))))))))))</f>
        <v>Low</v>
      </c>
      <c r="H177" t="str">
        <f ca="1">IF(E177="","",IF(B$2="Red/Black",LOOKUP(E177,Refs!D:D,Refs!F:F),IF(B$2="High/Low",LOOKUP(E177,Refs!D:D,Refs!H:H),IF(B$2="Odd/Even",LOOKUP(E177,Refs!D:D,Refs!J:J),""))))</f>
        <v>Low</v>
      </c>
      <c r="I177">
        <f t="shared" ca="1" si="13"/>
        <v>1</v>
      </c>
      <c r="J177">
        <f ca="1">IF(E176="","",IF(G177="","",IF(AND(Q176&gt;1,O176+P176&gt;=$B$4),$B$4,IF(Q176=1,O176,O176+P176))))</f>
        <v>14</v>
      </c>
      <c r="K177">
        <f t="shared" ca="1" si="14"/>
        <v>14</v>
      </c>
      <c r="L177">
        <f t="shared" ca="1" si="15"/>
        <v>-126</v>
      </c>
      <c r="M177">
        <f t="shared" ca="1" si="16"/>
        <v>14</v>
      </c>
      <c r="N177">
        <f ca="1">IF(E176="","",IF(OR(AND($A$6="Yes",$M177&gt;$M176),AND($A$8="Yes",$O176+$P176&gt;=$B$4),AND($Q176&lt;=2,$I177=-1)),1,0))</f>
        <v>0</v>
      </c>
      <c r="O177">
        <f ca="1">IF(E177="","",R177)</f>
        <v>4</v>
      </c>
      <c r="P177">
        <f ca="1">IF(E177="","",MAX(R177:DM177))</f>
        <v>14</v>
      </c>
      <c r="Q177" s="2">
        <f ca="1">IF(E177="","",COUNTIF(R177:DM177,"&gt;0"))</f>
        <v>4</v>
      </c>
      <c r="R177" s="4">
        <f ca="1">IF(E176="","",IF($G177="",R176,IF($N177=1,LOOKUP(R$9,$A$12:$A$111,$B$12:$B$111),IF(AND($I177=-1,S$9=$Q176),"",IF($I177=-1,S176,IF($I177=1,R176))))))</f>
        <v>4</v>
      </c>
      <c r="S177">
        <f ca="1">IF($E176="","",IF($G177="",S176,IF(AND($N177=1,S$9&gt;$B$9),"",IF(AND($N177=1,S$9&lt;=$B$9),LOOKUP(S$9,$A$12:$A$111,$B$12:$B$111),IF(AND($I177=-1,T$9=$Q176),"",IF($I177=-1,T176,IF(AND($I177=1,R$9=$Q176),$K177,IF($I177=1,S176,""))))))))</f>
        <v>7</v>
      </c>
      <c r="T177">
        <f ca="1">IF($E176="","",IF($G177="",T176,IF(AND($N177=1,T$9&gt;$B$9),"",IF(AND($N177=1,T$9&lt;=$B$9),LOOKUP(T$9,$A$12:$A$111,$B$12:$B$111),IF(AND($I177=-1,U$9=$Q176),"",IF($I177=-1,U176,IF(AND($I177=1,S$9=$Q176),$K177,IF($I177=1,T176,""))))))))</f>
        <v>10</v>
      </c>
      <c r="U177">
        <f ca="1">IF($E176="","",IF($G177="",U176,IF(AND($N177=1,U$9&gt;$B$9),"",IF(AND($N177=1,U$9&lt;=$B$9),LOOKUP(U$9,$A$12:$A$111,$B$12:$B$111),IF(AND($I177=-1,V$9=$Q176),"",IF($I177=-1,V176,IF(AND($I177=1,T$9=$Q176),$K177,IF($I177=1,U176,""))))))))</f>
        <v>14</v>
      </c>
      <c r="V177" t="str">
        <f ca="1">IF($E176="","",IF($G177="",V176,IF(AND($N177=1,V$9&gt;$B$9),"",IF(AND($N177=1,V$9&lt;=$B$9),LOOKUP(V$9,$A$12:$A$111,$B$12:$B$111),IF(AND($I177=-1,W$9=$Q176),"",IF($I177=-1,W176,IF(AND($I177=1,U$9=$Q176),$K177,IF($I177=1,V176,""))))))))</f>
        <v/>
      </c>
      <c r="W177" t="str">
        <f ca="1">IF($E176="","",IF($G177="",W176,IF(AND($N177=1,W$9&gt;$B$9),"",IF(AND($N177=1,W$9&lt;=$B$9),LOOKUP(W$9,$A$12:$A$111,$B$12:$B$111),IF(AND($I177=-1,X$9=$Q176),"",IF($I177=-1,X176,IF(AND($I177=1,V$9=$Q176),$K177,IF($I177=1,W176,""))))))))</f>
        <v/>
      </c>
      <c r="X177" t="str">
        <f ca="1">IF($E176="","",IF($G177="",X176,IF(AND($N177=1,X$9&gt;$B$9),"",IF(AND($N177=1,X$9&lt;=$B$9),LOOKUP(X$9,$A$12:$A$111,$B$12:$B$111),IF(AND($I177=-1,Y$9=$Q176),"",IF($I177=-1,Y176,IF(AND($I177=1,W$9=$Q176),$K177,IF($I177=1,X176,""))))))))</f>
        <v/>
      </c>
      <c r="Y177" t="str">
        <f ca="1">IF($E176="","",IF($G177="",Y176,IF(AND($N177=1,Y$9&gt;$B$9),"",IF(AND($N177=1,Y$9&lt;=$B$9),LOOKUP(Y$9,$A$12:$A$111,$B$12:$B$111),IF(AND($I177=-1,Z$9=$Q176),"",IF($I177=-1,Z176,IF(AND($I177=1,X$9=$Q176),$K177,IF($I177=1,Y176,""))))))))</f>
        <v/>
      </c>
      <c r="Z177" t="str">
        <f ca="1">IF($E176="","",IF($G177="",Z176,IF(AND($N177=1,Z$9&gt;$B$9),"",IF(AND($N177=1,Z$9&lt;=$B$9),LOOKUP(Z$9,$A$12:$A$111,$B$12:$B$111),IF(AND($I177=-1,AA$9=$Q176),"",IF($I177=-1,AA176,IF(AND($I177=1,Y$9=$Q176),$K177,IF($I177=1,Z176,""))))))))</f>
        <v/>
      </c>
      <c r="AA177" t="str">
        <f ca="1">IF($E176="","",IF($G177="",AA176,IF(AND($N177=1,AA$9&gt;$B$9),"",IF(AND($N177=1,AA$9&lt;=$B$9),LOOKUP(AA$9,$A$12:$A$111,$B$12:$B$111),IF(AND($I177=-1,AB$9=$Q176),"",IF($I177=-1,AB176,IF(AND($I177=1,Z$9=$Q176),$K177,IF($I177=1,AA176,""))))))))</f>
        <v/>
      </c>
      <c r="AB177" t="str">
        <f ca="1">IF($E176="","",IF($G177="",AB176,IF(AND($N177=1,AB$9&gt;$B$9),"",IF(AND($N177=1,AB$9&lt;=$B$9),LOOKUP(AB$9,$A$12:$A$111,$B$12:$B$111),IF(AND($I177=-1,AC$9=$Q176),"",IF($I177=-1,AC176,IF(AND($I177=1,AA$9=$Q176),$K177,IF($I177=1,AB176,""))))))))</f>
        <v/>
      </c>
      <c r="AC177" t="str">
        <f ca="1">IF($E176="","",IF($G177="",AC176,IF(AND($N177=1,AC$9&gt;$B$9),"",IF(AND($N177=1,AC$9&lt;=$B$9),LOOKUP(AC$9,$A$12:$A$111,$B$12:$B$111),IF(AND($I177=-1,AD$9=$Q176),"",IF($I177=-1,AD176,IF(AND($I177=1,AB$9=$Q176),$K177,IF($I177=1,AC176,""))))))))</f>
        <v/>
      </c>
      <c r="AD177" t="str">
        <f ca="1">IF($E176="","",IF($G177="",AD176,IF(AND($N177=1,AD$9&gt;$B$9),"",IF(AND($N177=1,AD$9&lt;=$B$9),LOOKUP(AD$9,$A$12:$A$111,$B$12:$B$111),IF(AND($I177=-1,AE$9=$Q176),"",IF($I177=-1,AE176,IF(AND($I177=1,AC$9=$Q176),$K177,IF($I177=1,AD176,""))))))))</f>
        <v/>
      </c>
      <c r="AE177" t="str">
        <f ca="1">IF($E176="","",IF($G177="",AE176,IF(AND($N177=1,AE$9&gt;$B$9),"",IF(AND($N177=1,AE$9&lt;=$B$9),LOOKUP(AE$9,$A$12:$A$111,$B$12:$B$111),IF(AND($I177=-1,AF$9=$Q176),"",IF($I177=-1,AF176,IF(AND($I177=1,AD$9=$Q176),$K177,IF($I177=1,AE176,""))))))))</f>
        <v/>
      </c>
      <c r="AF177" t="str">
        <f ca="1">IF($E176="","",IF($G177="",AF176,IF(AND($N177=1,AF$9&gt;$B$9),"",IF(AND($N177=1,AF$9&lt;=$B$9),LOOKUP(AF$9,$A$12:$A$111,$B$12:$B$111),IF(AND($I177=-1,AG$9=$Q176),"",IF($I177=-1,AG176,IF(AND($I177=1,AE$9=$Q176),$K177,IF($I177=1,AF176,""))))))))</f>
        <v/>
      </c>
      <c r="AG177" t="str">
        <f ca="1">IF($E176="","",IF($G177="",AG176,IF(AND($N177=1,AG$9&gt;$B$9),"",IF(AND($N177=1,AG$9&lt;=$B$9),LOOKUP(AG$9,$A$12:$A$111,$B$12:$B$111),IF(AND($I177=-1,AH$9=$Q176),"",IF($I177=-1,AH176,IF(AND($I177=1,AF$9=$Q176),$K177,IF($I177=1,AG176,""))))))))</f>
        <v/>
      </c>
      <c r="AH177" t="str">
        <f ca="1">IF($E176="","",IF($G177="",AH176,IF(AND($N177=1,AH$9&gt;$B$9),"",IF(AND($N177=1,AH$9&lt;=$B$9),LOOKUP(AH$9,$A$12:$A$111,$B$12:$B$111),IF(AND($I177=-1,AI$9=$Q176),"",IF($I177=-1,AI176,IF(AND($I177=1,AG$9=$Q176),$K177,IF($I177=1,AH176,""))))))))</f>
        <v/>
      </c>
      <c r="AI177" t="str">
        <f ca="1">IF($E176="","",IF($G177="",AI176,IF(AND($N177=1,AI$9&gt;$B$9),"",IF(AND($N177=1,AI$9&lt;=$B$9),LOOKUP(AI$9,$A$12:$A$111,$B$12:$B$111),IF(AND($I177=-1,AJ$9=$Q176),"",IF($I177=-1,AJ176,IF(AND($I177=1,AH$9=$Q176),$K177,IF($I177=1,AI176,""))))))))</f>
        <v/>
      </c>
      <c r="AJ177" t="str">
        <f ca="1">IF($E176="","",IF($G177="",AJ176,IF(AND($N177=1,AJ$9&gt;$B$9),"",IF(AND($N177=1,AJ$9&lt;=$B$9),LOOKUP(AJ$9,$A$12:$A$111,$B$12:$B$111),IF(AND($I177=-1,AK$9=$Q176),"",IF($I177=-1,AK176,IF(AND($I177=1,AI$9=$Q176),$K177,IF($I177=1,AJ176,""))))))))</f>
        <v/>
      </c>
      <c r="AK177" t="str">
        <f ca="1">IF($E176="","",IF($G177="",AK176,IF(AND($N177=1,AK$9&gt;$B$9),"",IF(AND($N177=1,AK$9&lt;=$B$9),LOOKUP(AK$9,$A$12:$A$111,$B$12:$B$111),IF(AND($I177=-1,AL$9=$Q176),"",IF($I177=-1,AL176,IF(AND($I177=1,AJ$9=$Q176),$K177,IF($I177=1,AK176,""))))))))</f>
        <v/>
      </c>
      <c r="AL177" t="str">
        <f ca="1">IF($E176="","",IF($G177="",AL176,IF(AND($N177=1,AL$9&gt;$B$9),"",IF(AND($N177=1,AL$9&lt;=$B$9),LOOKUP(AL$9,$A$12:$A$111,$B$12:$B$111),IF(AND($I177=-1,AM$9=$Q176),"",IF($I177=-1,AM176,IF(AND($I177=1,AK$9=$Q176),$K177,IF($I177=1,AL176,""))))))))</f>
        <v/>
      </c>
      <c r="AM177" t="str">
        <f ca="1">IF($E176="","",IF($G177="",AM176,IF(AND($N177=1,AM$9&gt;$B$9),"",IF(AND($N177=1,AM$9&lt;=$B$9),LOOKUP(AM$9,$A$12:$A$111,$B$12:$B$111),IF(AND($I177=-1,AN$9=$Q176),"",IF($I177=-1,AN176,IF(AND($I177=1,AL$9=$Q176),$K177,IF($I177=1,AM176,""))))))))</f>
        <v/>
      </c>
      <c r="AN177" t="str">
        <f ca="1">IF($E176="","",IF($G177="",AN176,IF(AND($N177=1,AN$9&gt;$B$9),"",IF(AND($N177=1,AN$9&lt;=$B$9),LOOKUP(AN$9,$A$12:$A$111,$B$12:$B$111),IF(AND($I177=-1,AO$9=$Q176),"",IF($I177=-1,AO176,IF(AND($I177=1,AM$9=$Q176),$K177,IF($I177=1,AN176,""))))))))</f>
        <v/>
      </c>
      <c r="AO177" t="str">
        <f ca="1">IF($E176="","",IF($G177="",AO176,IF(AND($N177=1,AO$9&gt;$B$9),"",IF(AND($N177=1,AO$9&lt;=$B$9),LOOKUP(AO$9,$A$12:$A$111,$B$12:$B$111),IF(AND($I177=-1,AP$9=$Q176),"",IF($I177=-1,AP176,IF(AND($I177=1,AN$9=$Q176),$K177,IF($I177=1,AO176,""))))))))</f>
        <v/>
      </c>
      <c r="AP177" t="str">
        <f ca="1">IF($E176="","",IF($G177="",AP176,IF(AND($N177=1,AP$9&gt;$B$9),"",IF(AND($N177=1,AP$9&lt;=$B$9),LOOKUP(AP$9,$A$12:$A$111,$B$12:$B$111),IF(AND($I177=-1,AQ$9=$Q176),"",IF($I177=-1,AQ176,IF(AND($I177=1,AO$9=$Q176),$K177,IF($I177=1,AP176,""))))))))</f>
        <v/>
      </c>
      <c r="AQ177" t="str">
        <f ca="1">IF($E176="","",IF($G177="",AQ176,IF(AND($N177=1,AQ$9&gt;$B$9),"",IF(AND($N177=1,AQ$9&lt;=$B$9),LOOKUP(AQ$9,$A$12:$A$111,$B$12:$B$111),IF(AND($I177=-1,AR$9=$Q176),"",IF($I177=-1,AR176,IF(AND($I177=1,AP$9=$Q176),$K177,IF($I177=1,AQ176,""))))))))</f>
        <v/>
      </c>
      <c r="AR177" t="str">
        <f ca="1">IF($E176="","",IF($G177="",AR176,IF(AND($N177=1,AR$9&gt;$B$9),"",IF(AND($N177=1,AR$9&lt;=$B$9),LOOKUP(AR$9,$A$12:$A$111,$B$12:$B$111),IF(AND($I177=-1,AS$9=$Q176),"",IF($I177=-1,AS176,IF(AND($I177=1,AQ$9=$Q176),$K177,IF($I177=1,AR176,""))))))))</f>
        <v/>
      </c>
      <c r="AS177" t="str">
        <f ca="1">IF($E176="","",IF($G177="",AS176,IF(AND($N177=1,AS$9&gt;$B$9),"",IF(AND($N177=1,AS$9&lt;=$B$9),LOOKUP(AS$9,$A$12:$A$111,$B$12:$B$111),IF(AND($I177=-1,AT$9=$Q176),"",IF($I177=-1,AT176,IF(AND($I177=1,AR$9=$Q176),$K177,IF($I177=1,AS176,""))))))))</f>
        <v/>
      </c>
      <c r="AT177" t="str">
        <f ca="1">IF($E176="","",IF($G177="",AT176,IF(AND($N177=1,AT$9&gt;$B$9),"",IF(AND($N177=1,AT$9&lt;=$B$9),LOOKUP(AT$9,$A$12:$A$111,$B$12:$B$111),IF(AND($I177=-1,AU$9=$Q176),"",IF($I177=-1,AU176,IF(AND($I177=1,AS$9=$Q176),$K177,IF($I177=1,AT176,""))))))))</f>
        <v/>
      </c>
      <c r="AU177" t="str">
        <f ca="1">IF($E176="","",IF($G177="",AU176,IF(AND($N177=1,AU$9&gt;$B$9),"",IF(AND($N177=1,AU$9&lt;=$B$9),LOOKUP(AU$9,$A$12:$A$111,$B$12:$B$111),IF(AND($I177=-1,AV$9=$Q176),"",IF($I177=-1,AV176,IF(AND($I177=1,AT$9=$Q176),$K177,IF($I177=1,AU176,""))))))))</f>
        <v/>
      </c>
      <c r="AV177" t="str">
        <f ca="1">IF($E176="","",IF($G177="",AV176,IF(AND($N177=1,AV$9&gt;$B$9),"",IF(AND($N177=1,AV$9&lt;=$B$9),LOOKUP(AV$9,$A$12:$A$111,$B$12:$B$111),IF(AND($I177=-1,AW$9=$Q176),"",IF($I177=-1,AW176,IF(AND($I177=1,AU$9=$Q176),$K177,IF($I177=1,AV176,""))))))))</f>
        <v/>
      </c>
      <c r="AW177" t="str">
        <f ca="1">IF($E176="","",IF($G177="",AW176,IF(AND($N177=1,AW$9&gt;$B$9),"",IF(AND($N177=1,AW$9&lt;=$B$9),LOOKUP(AW$9,$A$12:$A$111,$B$12:$B$111),IF(AND($I177=-1,AX$9=$Q176),"",IF($I177=-1,AX176,IF(AND($I177=1,AV$9=$Q176),$K177,IF($I177=1,AW176,""))))))))</f>
        <v/>
      </c>
      <c r="AX177" t="str">
        <f ca="1">IF($E176="","",IF($G177="",AX176,IF(AND($N177=1,AX$9&gt;$B$9),"",IF(AND($N177=1,AX$9&lt;=$B$9),LOOKUP(AX$9,$A$12:$A$111,$B$12:$B$111),IF(AND($I177=-1,AY$9=$Q176),"",IF($I177=-1,AY176,IF(AND($I177=1,AW$9=$Q176),$K177,IF($I177=1,AX176,""))))))))</f>
        <v/>
      </c>
      <c r="AY177" t="str">
        <f ca="1">IF($E176="","",IF($G177="",AY176,IF(AND($N177=1,AY$9&gt;$B$9),"",IF(AND($N177=1,AY$9&lt;=$B$9),LOOKUP(AY$9,$A$12:$A$111,$B$12:$B$111),IF(AND($I177=-1,AZ$9=$Q176),"",IF($I177=-1,AZ176,IF(AND($I177=1,AX$9=$Q176),$K177,IF($I177=1,AY176,""))))))))</f>
        <v/>
      </c>
      <c r="AZ177" t="str">
        <f ca="1">IF($E176="","",IF($G177="",AZ176,IF(AND($N177=1,AZ$9&gt;$B$9),"",IF(AND($N177=1,AZ$9&lt;=$B$9),LOOKUP(AZ$9,$A$12:$A$111,$B$12:$B$111),IF(AND($I177=-1,BA$9=$Q176),"",IF($I177=-1,BA176,IF(AND($I177=1,AY$9=$Q176),$K177,IF($I177=1,AZ176,""))))))))</f>
        <v/>
      </c>
      <c r="BA177" t="str">
        <f ca="1">IF($E176="","",IF($G177="",BA176,IF(AND($N177=1,BA$9&gt;$B$9),"",IF(AND($N177=1,BA$9&lt;=$B$9),LOOKUP(BA$9,$A$12:$A$111,$B$12:$B$111),IF(AND($I177=-1,BB$9=$Q176),"",IF($I177=-1,BB176,IF(AND($I177=1,AZ$9=$Q176),$K177,IF($I177=1,BA176,""))))))))</f>
        <v/>
      </c>
      <c r="BB177" t="str">
        <f ca="1">IF($E176="","",IF($G177="",BB176,IF(AND($N177=1,BB$9&gt;$B$9),"",IF(AND($N177=1,BB$9&lt;=$B$9),LOOKUP(BB$9,$A$12:$A$111,$B$12:$B$111),IF(AND($I177=-1,BC$9=$Q176),"",IF($I177=-1,BC176,IF(AND($I177=1,BA$9=$Q176),$K177,IF($I177=1,BB176,""))))))))</f>
        <v/>
      </c>
      <c r="BC177" t="str">
        <f ca="1">IF($E176="","",IF($G177="",BC176,IF(AND($N177=1,BC$9&gt;$B$9),"",IF(AND($N177=1,BC$9&lt;=$B$9),LOOKUP(BC$9,$A$12:$A$111,$B$12:$B$111),IF(AND($I177=-1,BD$9=$Q176),"",IF($I177=-1,BD176,IF(AND($I177=1,BB$9=$Q176),$K177,IF($I177=1,BC176,""))))))))</f>
        <v/>
      </c>
      <c r="BD177" t="str">
        <f ca="1">IF($E176="","",IF($G177="",BD176,IF(AND($N177=1,BD$9&gt;$B$9),"",IF(AND($N177=1,BD$9&lt;=$B$9),LOOKUP(BD$9,$A$12:$A$111,$B$12:$B$111),IF(AND($I177=-1,BE$9=$Q176),"",IF($I177=-1,BE176,IF(AND($I177=1,BC$9=$Q176),$K177,IF($I177=1,BD176,""))))))))</f>
        <v/>
      </c>
      <c r="BE177" t="str">
        <f ca="1">IF($E176="","",IF($G177="",BE176,IF(AND($N177=1,BE$9&gt;$B$9),"",IF(AND($N177=1,BE$9&lt;=$B$9),LOOKUP(BE$9,$A$12:$A$111,$B$12:$B$111),IF(AND($I177=-1,BF$9=$Q176),"",IF($I177=-1,BF176,IF(AND($I177=1,BD$9=$Q176),$K177,IF($I177=1,BE176,""))))))))</f>
        <v/>
      </c>
      <c r="BF177" t="str">
        <f ca="1">IF($E176="","",IF($G177="",BF176,IF(AND($N177=1,BF$9&gt;$B$9),"",IF(AND($N177=1,BF$9&lt;=$B$9),LOOKUP(BF$9,$A$12:$A$111,$B$12:$B$111),IF(AND($I177=-1,BG$9=$Q176),"",IF($I177=-1,BG176,IF(AND($I177=1,BE$9=$Q176),$K177,IF($I177=1,BF176,""))))))))</f>
        <v/>
      </c>
      <c r="BG177" t="str">
        <f ca="1">IF($E176="","",IF($G177="",BG176,IF(AND($N177=1,BG$9&gt;$B$9),"",IF(AND($N177=1,BG$9&lt;=$B$9),LOOKUP(BG$9,$A$12:$A$111,$B$12:$B$111),IF(AND($I177=-1,BH$9=$Q176),"",IF($I177=-1,BH176,IF(AND($I177=1,BF$9=$Q176),$K177,IF($I177=1,BG176,""))))))))</f>
        <v/>
      </c>
      <c r="BH177" t="str">
        <f ca="1">IF($E176="","",IF($G177="",BH176,IF(AND($N177=1,BH$9&gt;$B$9),"",IF(AND($N177=1,BH$9&lt;=$B$9),LOOKUP(BH$9,$A$12:$A$111,$B$12:$B$111),IF(AND($I177=-1,BI$9=$Q176),"",IF($I177=-1,BI176,IF(AND($I177=1,BG$9=$Q176),$K177,IF($I177=1,BH176,""))))))))</f>
        <v/>
      </c>
      <c r="BI177" t="str">
        <f ca="1">IF($E176="","",IF($G177="",BI176,IF(AND($N177=1,BI$9&gt;$B$9),"",IF(AND($N177=1,BI$9&lt;=$B$9),LOOKUP(BI$9,$A$12:$A$111,$B$12:$B$111),IF(AND($I177=-1,BJ$9=$Q176),"",IF($I177=-1,BJ176,IF(AND($I177=1,BH$9=$Q176),$K177,IF($I177=1,BI176,""))))))))</f>
        <v/>
      </c>
      <c r="BJ177" t="str">
        <f ca="1">IF($E176="","",IF($G177="",BJ176,IF(AND($N177=1,BJ$9&gt;$B$9),"",IF(AND($N177=1,BJ$9&lt;=$B$9),LOOKUP(BJ$9,$A$12:$A$111,$B$12:$B$111),IF(AND($I177=-1,BK$9=$Q176),"",IF($I177=-1,BK176,IF(AND($I177=1,BI$9=$Q176),$K177,IF($I177=1,BJ176,""))))))))</f>
        <v/>
      </c>
      <c r="BK177" t="str">
        <f ca="1">IF($E176="","",IF($G177="",BK176,IF(AND($N177=1,BK$9&gt;$B$9),"",IF(AND($N177=1,BK$9&lt;=$B$9),LOOKUP(BK$9,$A$12:$A$111,$B$12:$B$111),IF(AND($I177=-1,BL$9=$Q176),"",IF($I177=-1,BL176,IF(AND($I177=1,BJ$9=$Q176),$K177,IF($I177=1,BK176,""))))))))</f>
        <v/>
      </c>
      <c r="BL177" t="str">
        <f ca="1">IF($E176="","",IF($G177="",BL176,IF(AND($N177=1,BL$9&gt;$B$9),"",IF(AND($N177=1,BL$9&lt;=$B$9),LOOKUP(BL$9,$A$12:$A$111,$B$12:$B$111),IF(AND($I177=-1,BM$9=$Q176),"",IF($I177=-1,BM176,IF(AND($I177=1,BK$9=$Q176),$K177,IF($I177=1,BL176,""))))))))</f>
        <v/>
      </c>
      <c r="BM177">
        <f ca="1">IF($E176="","",IF($G177="",BM176,IF(AND($N177=1,BM$9&gt;$B$9),"",IF(AND($N177=1,BM$9&lt;=$B$9),LOOKUP(BM$9,$A$12:$A$111,$B$12:$B$111),IF(AND($I177=-1,BN$9=$Q176),"",IF($I177=-1,BN176,IF(AND($I177=1,BL$9=$Q176),$K177,IF($I177=1,BM176,""))))))))</f>
        <v>0</v>
      </c>
      <c r="BN177">
        <f ca="1">IF($E176="","",IF($G177="",BN176,IF(AND($N177=1,BN$9&gt;$B$9),"",IF(AND($N177=1,BN$9&lt;=$B$9),LOOKUP(BN$9,$A$12:$A$111,$B$12:$B$111),IF(AND($I177=-1,BO$9=$Q176),"",IF($I177=-1,BO176,IF(AND($I177=1,BM$9=$Q176),$K177,IF($I177=1,BN176,""))))))))</f>
        <v>0</v>
      </c>
      <c r="BO177">
        <f ca="1">IF($E176="","",IF($G177="",BO176,IF(AND($N177=1,BO$9&gt;$B$9),"",IF(AND($N177=1,BO$9&lt;=$B$9),LOOKUP(BO$9,$A$12:$A$111,$B$12:$B$111),IF(AND($I177=-1,BP$9=$Q176),"",IF($I177=-1,BP176,IF(AND($I177=1,BN$9=$Q176),$K177,IF($I177=1,BO176,""))))))))</f>
        <v>0</v>
      </c>
    </row>
    <row r="178" spans="4:67" x14ac:dyDescent="0.25">
      <c r="D178" s="4">
        <v>168</v>
      </c>
      <c r="E178" s="1">
        <f t="shared" ca="1" si="12"/>
        <v>27</v>
      </c>
      <c r="G178" t="str">
        <f ca="1">IF(E177="","",IF($B$3=Refs!$B$17,RevLab!F178,IF(AND(B$3="Last",H177="Zero"),G177,IF(B$3="Last",H177,IF(B$3="2nd last","",IF(AND(B$3="Opposite",H177="Zero"),G177,IF(AND(B$3="Opposite",H177="Red"),"Black",IF(AND(B$3="Opposite",H177="Black"),"Red",IF(AND(B$3="Opposite",H177="Odd"),"Even",IF(AND(B$3="Opposite",H177="Even"),"Odd",IF(AND(B$3="Opposite",H177="High"),"Low",IF(AND(B$3="Opposite",H177="Low"),"High",IF(COUNTIF(Refs!$E$5:$I$6,B$3)=1,RevLab!B$3,"")))))))))))))</f>
        <v>Low</v>
      </c>
      <c r="H178" t="str">
        <f ca="1">IF(E178="","",IF(B$2="Red/Black",LOOKUP(E178,Refs!D:D,Refs!F:F),IF(B$2="High/Low",LOOKUP(E178,Refs!D:D,Refs!H:H),IF(B$2="Odd/Even",LOOKUP(E178,Refs!D:D,Refs!J:J),""))))</f>
        <v>High</v>
      </c>
      <c r="I178">
        <f t="shared" ca="1" si="13"/>
        <v>-1</v>
      </c>
      <c r="J178">
        <f ca="1">IF(E177="","",IF(G178="","",IF(AND(Q177&gt;1,O177+P177&gt;=$B$4),$B$4,IF(Q177=1,O177,O177+P177))))</f>
        <v>18</v>
      </c>
      <c r="K178">
        <f t="shared" ca="1" si="14"/>
        <v>-18</v>
      </c>
      <c r="L178">
        <f t="shared" ca="1" si="15"/>
        <v>-144</v>
      </c>
      <c r="M178">
        <f t="shared" ca="1" si="16"/>
        <v>14</v>
      </c>
      <c r="N178">
        <f ca="1">IF(E177="","",IF(OR(AND($A$6="Yes",$M178&gt;$M177),AND($A$8="Yes",$O177+$P177&gt;=$B$4),AND($Q177&lt;=2,$I178=-1)),1,0))</f>
        <v>0</v>
      </c>
      <c r="O178">
        <f ca="1">IF(E178="","",R178)</f>
        <v>7</v>
      </c>
      <c r="P178">
        <f ca="1">IF(E178="","",MAX(R178:DM178))</f>
        <v>10</v>
      </c>
      <c r="Q178" s="2">
        <f ca="1">IF(E178="","",COUNTIF(R178:DM178,"&gt;0"))</f>
        <v>2</v>
      </c>
      <c r="R178" s="4">
        <f ca="1">IF(E177="","",IF($G178="",R177,IF($N178=1,LOOKUP(R$9,$A$12:$A$111,$B$12:$B$111),IF(AND($I178=-1,S$9=$Q177),"",IF($I178=-1,S177,IF($I178=1,R177))))))</f>
        <v>7</v>
      </c>
      <c r="S178">
        <f ca="1">IF($E177="","",IF($G178="",S177,IF(AND($N178=1,S$9&gt;$B$9),"",IF(AND($N178=1,S$9&lt;=$B$9),LOOKUP(S$9,$A$12:$A$111,$B$12:$B$111),IF(AND($I178=-1,T$9=$Q177),"",IF($I178=-1,T177,IF(AND($I178=1,R$9=$Q177),$K178,IF($I178=1,S177,""))))))))</f>
        <v>10</v>
      </c>
      <c r="T178" t="str">
        <f ca="1">IF($E177="","",IF($G178="",T177,IF(AND($N178=1,T$9&gt;$B$9),"",IF(AND($N178=1,T$9&lt;=$B$9),LOOKUP(T$9,$A$12:$A$111,$B$12:$B$111),IF(AND($I178=-1,U$9=$Q177),"",IF($I178=-1,U177,IF(AND($I178=1,S$9=$Q177),$K178,IF($I178=1,T177,""))))))))</f>
        <v/>
      </c>
      <c r="U178" t="str">
        <f ca="1">IF($E177="","",IF($G178="",U177,IF(AND($N178=1,U$9&gt;$B$9),"",IF(AND($N178=1,U$9&lt;=$B$9),LOOKUP(U$9,$A$12:$A$111,$B$12:$B$111),IF(AND($I178=-1,V$9=$Q177),"",IF($I178=-1,V177,IF(AND($I178=1,T$9=$Q177),$K178,IF($I178=1,U177,""))))))))</f>
        <v/>
      </c>
      <c r="V178" t="str">
        <f ca="1">IF($E177="","",IF($G178="",V177,IF(AND($N178=1,V$9&gt;$B$9),"",IF(AND($N178=1,V$9&lt;=$B$9),LOOKUP(V$9,$A$12:$A$111,$B$12:$B$111),IF(AND($I178=-1,W$9=$Q177),"",IF($I178=-1,W177,IF(AND($I178=1,U$9=$Q177),$K178,IF($I178=1,V177,""))))))))</f>
        <v/>
      </c>
      <c r="W178" t="str">
        <f ca="1">IF($E177="","",IF($G178="",W177,IF(AND($N178=1,W$9&gt;$B$9),"",IF(AND($N178=1,W$9&lt;=$B$9),LOOKUP(W$9,$A$12:$A$111,$B$12:$B$111),IF(AND($I178=-1,X$9=$Q177),"",IF($I178=-1,X177,IF(AND($I178=1,V$9=$Q177),$K178,IF($I178=1,W177,""))))))))</f>
        <v/>
      </c>
      <c r="X178" t="str">
        <f ca="1">IF($E177="","",IF($G178="",X177,IF(AND($N178=1,X$9&gt;$B$9),"",IF(AND($N178=1,X$9&lt;=$B$9),LOOKUP(X$9,$A$12:$A$111,$B$12:$B$111),IF(AND($I178=-1,Y$9=$Q177),"",IF($I178=-1,Y177,IF(AND($I178=1,W$9=$Q177),$K178,IF($I178=1,X177,""))))))))</f>
        <v/>
      </c>
      <c r="Y178" t="str">
        <f ca="1">IF($E177="","",IF($G178="",Y177,IF(AND($N178=1,Y$9&gt;$B$9),"",IF(AND($N178=1,Y$9&lt;=$B$9),LOOKUP(Y$9,$A$12:$A$111,$B$12:$B$111),IF(AND($I178=-1,Z$9=$Q177),"",IF($I178=-1,Z177,IF(AND($I178=1,X$9=$Q177),$K178,IF($I178=1,Y177,""))))))))</f>
        <v/>
      </c>
      <c r="Z178" t="str">
        <f ca="1">IF($E177="","",IF($G178="",Z177,IF(AND($N178=1,Z$9&gt;$B$9),"",IF(AND($N178=1,Z$9&lt;=$B$9),LOOKUP(Z$9,$A$12:$A$111,$B$12:$B$111),IF(AND($I178=-1,AA$9=$Q177),"",IF($I178=-1,AA177,IF(AND($I178=1,Y$9=$Q177),$K178,IF($I178=1,Z177,""))))))))</f>
        <v/>
      </c>
      <c r="AA178" t="str">
        <f ca="1">IF($E177="","",IF($G178="",AA177,IF(AND($N178=1,AA$9&gt;$B$9),"",IF(AND($N178=1,AA$9&lt;=$B$9),LOOKUP(AA$9,$A$12:$A$111,$B$12:$B$111),IF(AND($I178=-1,AB$9=$Q177),"",IF($I178=-1,AB177,IF(AND($I178=1,Z$9=$Q177),$K178,IF($I178=1,AA177,""))))))))</f>
        <v/>
      </c>
      <c r="AB178" t="str">
        <f ca="1">IF($E177="","",IF($G178="",AB177,IF(AND($N178=1,AB$9&gt;$B$9),"",IF(AND($N178=1,AB$9&lt;=$B$9),LOOKUP(AB$9,$A$12:$A$111,$B$12:$B$111),IF(AND($I178=-1,AC$9=$Q177),"",IF($I178=-1,AC177,IF(AND($I178=1,AA$9=$Q177),$K178,IF($I178=1,AB177,""))))))))</f>
        <v/>
      </c>
      <c r="AC178" t="str">
        <f ca="1">IF($E177="","",IF($G178="",AC177,IF(AND($N178=1,AC$9&gt;$B$9),"",IF(AND($N178=1,AC$9&lt;=$B$9),LOOKUP(AC$9,$A$12:$A$111,$B$12:$B$111),IF(AND($I178=-1,AD$9=$Q177),"",IF($I178=-1,AD177,IF(AND($I178=1,AB$9=$Q177),$K178,IF($I178=1,AC177,""))))))))</f>
        <v/>
      </c>
      <c r="AD178" t="str">
        <f ca="1">IF($E177="","",IF($G178="",AD177,IF(AND($N178=1,AD$9&gt;$B$9),"",IF(AND($N178=1,AD$9&lt;=$B$9),LOOKUP(AD$9,$A$12:$A$111,$B$12:$B$111),IF(AND($I178=-1,AE$9=$Q177),"",IF($I178=-1,AE177,IF(AND($I178=1,AC$9=$Q177),$K178,IF($I178=1,AD177,""))))))))</f>
        <v/>
      </c>
      <c r="AE178" t="str">
        <f ca="1">IF($E177="","",IF($G178="",AE177,IF(AND($N178=1,AE$9&gt;$B$9),"",IF(AND($N178=1,AE$9&lt;=$B$9),LOOKUP(AE$9,$A$12:$A$111,$B$12:$B$111),IF(AND($I178=-1,AF$9=$Q177),"",IF($I178=-1,AF177,IF(AND($I178=1,AD$9=$Q177),$K178,IF($I178=1,AE177,""))))))))</f>
        <v/>
      </c>
      <c r="AF178" t="str">
        <f ca="1">IF($E177="","",IF($G178="",AF177,IF(AND($N178=1,AF$9&gt;$B$9),"",IF(AND($N178=1,AF$9&lt;=$B$9),LOOKUP(AF$9,$A$12:$A$111,$B$12:$B$111),IF(AND($I178=-1,AG$9=$Q177),"",IF($I178=-1,AG177,IF(AND($I178=1,AE$9=$Q177),$K178,IF($I178=1,AF177,""))))))))</f>
        <v/>
      </c>
      <c r="AG178" t="str">
        <f ca="1">IF($E177="","",IF($G178="",AG177,IF(AND($N178=1,AG$9&gt;$B$9),"",IF(AND($N178=1,AG$9&lt;=$B$9),LOOKUP(AG$9,$A$12:$A$111,$B$12:$B$111),IF(AND($I178=-1,AH$9=$Q177),"",IF($I178=-1,AH177,IF(AND($I178=1,AF$9=$Q177),$K178,IF($I178=1,AG177,""))))))))</f>
        <v/>
      </c>
      <c r="AH178" t="str">
        <f ca="1">IF($E177="","",IF($G178="",AH177,IF(AND($N178=1,AH$9&gt;$B$9),"",IF(AND($N178=1,AH$9&lt;=$B$9),LOOKUP(AH$9,$A$12:$A$111,$B$12:$B$111),IF(AND($I178=-1,AI$9=$Q177),"",IF($I178=-1,AI177,IF(AND($I178=1,AG$9=$Q177),$K178,IF($I178=1,AH177,""))))))))</f>
        <v/>
      </c>
      <c r="AI178" t="str">
        <f ca="1">IF($E177="","",IF($G178="",AI177,IF(AND($N178=1,AI$9&gt;$B$9),"",IF(AND($N178=1,AI$9&lt;=$B$9),LOOKUP(AI$9,$A$12:$A$111,$B$12:$B$111),IF(AND($I178=-1,AJ$9=$Q177),"",IF($I178=-1,AJ177,IF(AND($I178=1,AH$9=$Q177),$K178,IF($I178=1,AI177,""))))))))</f>
        <v/>
      </c>
      <c r="AJ178" t="str">
        <f ca="1">IF($E177="","",IF($G178="",AJ177,IF(AND($N178=1,AJ$9&gt;$B$9),"",IF(AND($N178=1,AJ$9&lt;=$B$9),LOOKUP(AJ$9,$A$12:$A$111,$B$12:$B$111),IF(AND($I178=-1,AK$9=$Q177),"",IF($I178=-1,AK177,IF(AND($I178=1,AI$9=$Q177),$K178,IF($I178=1,AJ177,""))))))))</f>
        <v/>
      </c>
      <c r="AK178" t="str">
        <f ca="1">IF($E177="","",IF($G178="",AK177,IF(AND($N178=1,AK$9&gt;$B$9),"",IF(AND($N178=1,AK$9&lt;=$B$9),LOOKUP(AK$9,$A$12:$A$111,$B$12:$B$111),IF(AND($I178=-1,AL$9=$Q177),"",IF($I178=-1,AL177,IF(AND($I178=1,AJ$9=$Q177),$K178,IF($I178=1,AK177,""))))))))</f>
        <v/>
      </c>
      <c r="AL178" t="str">
        <f ca="1">IF($E177="","",IF($G178="",AL177,IF(AND($N178=1,AL$9&gt;$B$9),"",IF(AND($N178=1,AL$9&lt;=$B$9),LOOKUP(AL$9,$A$12:$A$111,$B$12:$B$111),IF(AND($I178=-1,AM$9=$Q177),"",IF($I178=-1,AM177,IF(AND($I178=1,AK$9=$Q177),$K178,IF($I178=1,AL177,""))))))))</f>
        <v/>
      </c>
      <c r="AM178" t="str">
        <f ca="1">IF($E177="","",IF($G178="",AM177,IF(AND($N178=1,AM$9&gt;$B$9),"",IF(AND($N178=1,AM$9&lt;=$B$9),LOOKUP(AM$9,$A$12:$A$111,$B$12:$B$111),IF(AND($I178=-1,AN$9=$Q177),"",IF($I178=-1,AN177,IF(AND($I178=1,AL$9=$Q177),$K178,IF($I178=1,AM177,""))))))))</f>
        <v/>
      </c>
      <c r="AN178" t="str">
        <f ca="1">IF($E177="","",IF($G178="",AN177,IF(AND($N178=1,AN$9&gt;$B$9),"",IF(AND($N178=1,AN$9&lt;=$B$9),LOOKUP(AN$9,$A$12:$A$111,$B$12:$B$111),IF(AND($I178=-1,AO$9=$Q177),"",IF($I178=-1,AO177,IF(AND($I178=1,AM$9=$Q177),$K178,IF($I178=1,AN177,""))))))))</f>
        <v/>
      </c>
      <c r="AO178" t="str">
        <f ca="1">IF($E177="","",IF($G178="",AO177,IF(AND($N178=1,AO$9&gt;$B$9),"",IF(AND($N178=1,AO$9&lt;=$B$9),LOOKUP(AO$9,$A$12:$A$111,$B$12:$B$111),IF(AND($I178=-1,AP$9=$Q177),"",IF($I178=-1,AP177,IF(AND($I178=1,AN$9=$Q177),$K178,IF($I178=1,AO177,""))))))))</f>
        <v/>
      </c>
      <c r="AP178" t="str">
        <f ca="1">IF($E177="","",IF($G178="",AP177,IF(AND($N178=1,AP$9&gt;$B$9),"",IF(AND($N178=1,AP$9&lt;=$B$9),LOOKUP(AP$9,$A$12:$A$111,$B$12:$B$111),IF(AND($I178=-1,AQ$9=$Q177),"",IF($I178=-1,AQ177,IF(AND($I178=1,AO$9=$Q177),$K178,IF($I178=1,AP177,""))))))))</f>
        <v/>
      </c>
      <c r="AQ178" t="str">
        <f ca="1">IF($E177="","",IF($G178="",AQ177,IF(AND($N178=1,AQ$9&gt;$B$9),"",IF(AND($N178=1,AQ$9&lt;=$B$9),LOOKUP(AQ$9,$A$12:$A$111,$B$12:$B$111),IF(AND($I178=-1,AR$9=$Q177),"",IF($I178=-1,AR177,IF(AND($I178=1,AP$9=$Q177),$K178,IF($I178=1,AQ177,""))))))))</f>
        <v/>
      </c>
      <c r="AR178" t="str">
        <f ca="1">IF($E177="","",IF($G178="",AR177,IF(AND($N178=1,AR$9&gt;$B$9),"",IF(AND($N178=1,AR$9&lt;=$B$9),LOOKUP(AR$9,$A$12:$A$111,$B$12:$B$111),IF(AND($I178=-1,AS$9=$Q177),"",IF($I178=-1,AS177,IF(AND($I178=1,AQ$9=$Q177),$K178,IF($I178=1,AR177,""))))))))</f>
        <v/>
      </c>
      <c r="AS178" t="str">
        <f ca="1">IF($E177="","",IF($G178="",AS177,IF(AND($N178=1,AS$9&gt;$B$9),"",IF(AND($N178=1,AS$9&lt;=$B$9),LOOKUP(AS$9,$A$12:$A$111,$B$12:$B$111),IF(AND($I178=-1,AT$9=$Q177),"",IF($I178=-1,AT177,IF(AND($I178=1,AR$9=$Q177),$K178,IF($I178=1,AS177,""))))))))</f>
        <v/>
      </c>
      <c r="AT178" t="str">
        <f ca="1">IF($E177="","",IF($G178="",AT177,IF(AND($N178=1,AT$9&gt;$B$9),"",IF(AND($N178=1,AT$9&lt;=$B$9),LOOKUP(AT$9,$A$12:$A$111,$B$12:$B$111),IF(AND($I178=-1,AU$9=$Q177),"",IF($I178=-1,AU177,IF(AND($I178=1,AS$9=$Q177),$K178,IF($I178=1,AT177,""))))))))</f>
        <v/>
      </c>
      <c r="AU178" t="str">
        <f ca="1">IF($E177="","",IF($G178="",AU177,IF(AND($N178=1,AU$9&gt;$B$9),"",IF(AND($N178=1,AU$9&lt;=$B$9),LOOKUP(AU$9,$A$12:$A$111,$B$12:$B$111),IF(AND($I178=-1,AV$9=$Q177),"",IF($I178=-1,AV177,IF(AND($I178=1,AT$9=$Q177),$K178,IF($I178=1,AU177,""))))))))</f>
        <v/>
      </c>
      <c r="AV178" t="str">
        <f ca="1">IF($E177="","",IF($G178="",AV177,IF(AND($N178=1,AV$9&gt;$B$9),"",IF(AND($N178=1,AV$9&lt;=$B$9),LOOKUP(AV$9,$A$12:$A$111,$B$12:$B$111),IF(AND($I178=-1,AW$9=$Q177),"",IF($I178=-1,AW177,IF(AND($I178=1,AU$9=$Q177),$K178,IF($I178=1,AV177,""))))))))</f>
        <v/>
      </c>
      <c r="AW178" t="str">
        <f ca="1">IF($E177="","",IF($G178="",AW177,IF(AND($N178=1,AW$9&gt;$B$9),"",IF(AND($N178=1,AW$9&lt;=$B$9),LOOKUP(AW$9,$A$12:$A$111,$B$12:$B$111),IF(AND($I178=-1,AX$9=$Q177),"",IF($I178=-1,AX177,IF(AND($I178=1,AV$9=$Q177),$K178,IF($I178=1,AW177,""))))))))</f>
        <v/>
      </c>
      <c r="AX178" t="str">
        <f ca="1">IF($E177="","",IF($G178="",AX177,IF(AND($N178=1,AX$9&gt;$B$9),"",IF(AND($N178=1,AX$9&lt;=$B$9),LOOKUP(AX$9,$A$12:$A$111,$B$12:$B$111),IF(AND($I178=-1,AY$9=$Q177),"",IF($I178=-1,AY177,IF(AND($I178=1,AW$9=$Q177),$K178,IF($I178=1,AX177,""))))))))</f>
        <v/>
      </c>
      <c r="AY178" t="str">
        <f ca="1">IF($E177="","",IF($G178="",AY177,IF(AND($N178=1,AY$9&gt;$B$9),"",IF(AND($N178=1,AY$9&lt;=$B$9),LOOKUP(AY$9,$A$12:$A$111,$B$12:$B$111),IF(AND($I178=-1,AZ$9=$Q177),"",IF($I178=-1,AZ177,IF(AND($I178=1,AX$9=$Q177),$K178,IF($I178=1,AY177,""))))))))</f>
        <v/>
      </c>
      <c r="AZ178" t="str">
        <f ca="1">IF($E177="","",IF($G178="",AZ177,IF(AND($N178=1,AZ$9&gt;$B$9),"",IF(AND($N178=1,AZ$9&lt;=$B$9),LOOKUP(AZ$9,$A$12:$A$111,$B$12:$B$111),IF(AND($I178=-1,BA$9=$Q177),"",IF($I178=-1,BA177,IF(AND($I178=1,AY$9=$Q177),$K178,IF($I178=1,AZ177,""))))))))</f>
        <v/>
      </c>
      <c r="BA178" t="str">
        <f ca="1">IF($E177="","",IF($G178="",BA177,IF(AND($N178=1,BA$9&gt;$B$9),"",IF(AND($N178=1,BA$9&lt;=$B$9),LOOKUP(BA$9,$A$12:$A$111,$B$12:$B$111),IF(AND($I178=-1,BB$9=$Q177),"",IF($I178=-1,BB177,IF(AND($I178=1,AZ$9=$Q177),$K178,IF($I178=1,BA177,""))))))))</f>
        <v/>
      </c>
      <c r="BB178" t="str">
        <f ca="1">IF($E177="","",IF($G178="",BB177,IF(AND($N178=1,BB$9&gt;$B$9),"",IF(AND($N178=1,BB$9&lt;=$B$9),LOOKUP(BB$9,$A$12:$A$111,$B$12:$B$111),IF(AND($I178=-1,BC$9=$Q177),"",IF($I178=-1,BC177,IF(AND($I178=1,BA$9=$Q177),$K178,IF($I178=1,BB177,""))))))))</f>
        <v/>
      </c>
      <c r="BC178" t="str">
        <f ca="1">IF($E177="","",IF($G178="",BC177,IF(AND($N178=1,BC$9&gt;$B$9),"",IF(AND($N178=1,BC$9&lt;=$B$9),LOOKUP(BC$9,$A$12:$A$111,$B$12:$B$111),IF(AND($I178=-1,BD$9=$Q177),"",IF($I178=-1,BD177,IF(AND($I178=1,BB$9=$Q177),$K178,IF($I178=1,BC177,""))))))))</f>
        <v/>
      </c>
      <c r="BD178" t="str">
        <f ca="1">IF($E177="","",IF($G178="",BD177,IF(AND($N178=1,BD$9&gt;$B$9),"",IF(AND($N178=1,BD$9&lt;=$B$9),LOOKUP(BD$9,$A$12:$A$111,$B$12:$B$111),IF(AND($I178=-1,BE$9=$Q177),"",IF($I178=-1,BE177,IF(AND($I178=1,BC$9=$Q177),$K178,IF($I178=1,BD177,""))))))))</f>
        <v/>
      </c>
      <c r="BE178" t="str">
        <f ca="1">IF($E177="","",IF($G178="",BE177,IF(AND($N178=1,BE$9&gt;$B$9),"",IF(AND($N178=1,BE$9&lt;=$B$9),LOOKUP(BE$9,$A$12:$A$111,$B$12:$B$111),IF(AND($I178=-1,BF$9=$Q177),"",IF($I178=-1,BF177,IF(AND($I178=1,BD$9=$Q177),$K178,IF($I178=1,BE177,""))))))))</f>
        <v/>
      </c>
      <c r="BF178" t="str">
        <f ca="1">IF($E177="","",IF($G178="",BF177,IF(AND($N178=1,BF$9&gt;$B$9),"",IF(AND($N178=1,BF$9&lt;=$B$9),LOOKUP(BF$9,$A$12:$A$111,$B$12:$B$111),IF(AND($I178=-1,BG$9=$Q177),"",IF($I178=-1,BG177,IF(AND($I178=1,BE$9=$Q177),$K178,IF($I178=1,BF177,""))))))))</f>
        <v/>
      </c>
      <c r="BG178" t="str">
        <f ca="1">IF($E177="","",IF($G178="",BG177,IF(AND($N178=1,BG$9&gt;$B$9),"",IF(AND($N178=1,BG$9&lt;=$B$9),LOOKUP(BG$9,$A$12:$A$111,$B$12:$B$111),IF(AND($I178=-1,BH$9=$Q177),"",IF($I178=-1,BH177,IF(AND($I178=1,BF$9=$Q177),$K178,IF($I178=1,BG177,""))))))))</f>
        <v/>
      </c>
      <c r="BH178" t="str">
        <f ca="1">IF($E177="","",IF($G178="",BH177,IF(AND($N178=1,BH$9&gt;$B$9),"",IF(AND($N178=1,BH$9&lt;=$B$9),LOOKUP(BH$9,$A$12:$A$111,$B$12:$B$111),IF(AND($I178=-1,BI$9=$Q177),"",IF($I178=-1,BI177,IF(AND($I178=1,BG$9=$Q177),$K178,IF($I178=1,BH177,""))))))))</f>
        <v/>
      </c>
      <c r="BI178" t="str">
        <f ca="1">IF($E177="","",IF($G178="",BI177,IF(AND($N178=1,BI$9&gt;$B$9),"",IF(AND($N178=1,BI$9&lt;=$B$9),LOOKUP(BI$9,$A$12:$A$111,$B$12:$B$111),IF(AND($I178=-1,BJ$9=$Q177),"",IF($I178=-1,BJ177,IF(AND($I178=1,BH$9=$Q177),$K178,IF($I178=1,BI177,""))))))))</f>
        <v/>
      </c>
      <c r="BJ178" t="str">
        <f ca="1">IF($E177="","",IF($G178="",BJ177,IF(AND($N178=1,BJ$9&gt;$B$9),"",IF(AND($N178=1,BJ$9&lt;=$B$9),LOOKUP(BJ$9,$A$12:$A$111,$B$12:$B$111),IF(AND($I178=-1,BK$9=$Q177),"",IF($I178=-1,BK177,IF(AND($I178=1,BI$9=$Q177),$K178,IF($I178=1,BJ177,""))))))))</f>
        <v/>
      </c>
      <c r="BK178" t="str">
        <f ca="1">IF($E177="","",IF($G178="",BK177,IF(AND($N178=1,BK$9&gt;$B$9),"",IF(AND($N178=1,BK$9&lt;=$B$9),LOOKUP(BK$9,$A$12:$A$111,$B$12:$B$111),IF(AND($I178=-1,BL$9=$Q177),"",IF($I178=-1,BL177,IF(AND($I178=1,BJ$9=$Q177),$K178,IF($I178=1,BK177,""))))))))</f>
        <v/>
      </c>
      <c r="BL178">
        <f ca="1">IF($E177="","",IF($G178="",BL177,IF(AND($N178=1,BL$9&gt;$B$9),"",IF(AND($N178=1,BL$9&lt;=$B$9),LOOKUP(BL$9,$A$12:$A$111,$B$12:$B$111),IF(AND($I178=-1,BM$9=$Q177),"",IF($I178=-1,BM177,IF(AND($I178=1,BK$9=$Q177),$K178,IF($I178=1,BL177,""))))))))</f>
        <v>0</v>
      </c>
      <c r="BM178">
        <f ca="1">IF($E177="","",IF($G178="",BM177,IF(AND($N178=1,BM$9&gt;$B$9),"",IF(AND($N178=1,BM$9&lt;=$B$9),LOOKUP(BM$9,$A$12:$A$111,$B$12:$B$111),IF(AND($I178=-1,BN$9=$Q177),"",IF($I178=-1,BN177,IF(AND($I178=1,BL$9=$Q177),$K178,IF($I178=1,BM177,""))))))))</f>
        <v>0</v>
      </c>
      <c r="BN178">
        <f ca="1">IF($E177="","",IF($G178="",BN177,IF(AND($N178=1,BN$9&gt;$B$9),"",IF(AND($N178=1,BN$9&lt;=$B$9),LOOKUP(BN$9,$A$12:$A$111,$B$12:$B$111),IF(AND($I178=-1,BO$9=$Q177),"",IF($I178=-1,BO177,IF(AND($I178=1,BM$9=$Q177),$K178,IF($I178=1,BN177,""))))))))</f>
        <v>0</v>
      </c>
      <c r="BO178">
        <f ca="1">IF($E177="","",IF($G178="",BO177,IF(AND($N178=1,BO$9&gt;$B$9),"",IF(AND($N178=1,BO$9&lt;=$B$9),LOOKUP(BO$9,$A$12:$A$111,$B$12:$B$111),IF(AND($I178=-1,BP$9=$Q177),"",IF($I178=-1,BP177,IF(AND($I178=1,BN$9=$Q177),$K178,IF($I178=1,BO177,""))))))))</f>
        <v>0</v>
      </c>
    </row>
    <row r="179" spans="4:67" x14ac:dyDescent="0.25">
      <c r="D179" s="4">
        <v>169</v>
      </c>
      <c r="E179" s="1">
        <f t="shared" ca="1" si="12"/>
        <v>0</v>
      </c>
      <c r="G179" t="str">
        <f ca="1">IF(E178="","",IF($B$3=Refs!$B$17,RevLab!F179,IF(AND(B$3="Last",H178="Zero"),G178,IF(B$3="Last",H178,IF(B$3="2nd last","",IF(AND(B$3="Opposite",H178="Zero"),G178,IF(AND(B$3="Opposite",H178="Red"),"Black",IF(AND(B$3="Opposite",H178="Black"),"Red",IF(AND(B$3="Opposite",H178="Odd"),"Even",IF(AND(B$3="Opposite",H178="Even"),"Odd",IF(AND(B$3="Opposite",H178="High"),"Low",IF(AND(B$3="Opposite",H178="Low"),"High",IF(COUNTIF(Refs!$E$5:$I$6,B$3)=1,RevLab!B$3,"")))))))))))))</f>
        <v>Low</v>
      </c>
      <c r="H179" t="str">
        <f ca="1">IF(E179="","",IF(B$2="Red/Black",LOOKUP(E179,Refs!D:D,Refs!F:F),IF(B$2="High/Low",LOOKUP(E179,Refs!D:D,Refs!H:H),IF(B$2="Odd/Even",LOOKUP(E179,Refs!D:D,Refs!J:J),""))))</f>
        <v>Zero</v>
      </c>
      <c r="I179">
        <f t="shared" ca="1" si="13"/>
        <v>-1</v>
      </c>
      <c r="J179">
        <f ca="1">IF(E178="","",IF(G179="","",IF(AND(Q178&gt;1,O178+P178&gt;=$B$4),$B$4,IF(Q178=1,O178,O178+P178))))</f>
        <v>17</v>
      </c>
      <c r="K179">
        <f t="shared" ca="1" si="14"/>
        <v>-17</v>
      </c>
      <c r="L179">
        <f t="shared" ca="1" si="15"/>
        <v>-161</v>
      </c>
      <c r="M179">
        <f t="shared" ca="1" si="16"/>
        <v>14</v>
      </c>
      <c r="N179">
        <f ca="1">IF(E178="","",IF(OR(AND($A$6="Yes",$M179&gt;$M178),AND($A$8="Yes",$O178+$P178&gt;=$B$4),AND($Q178&lt;=2,$I179=-1)),1,0))</f>
        <v>1</v>
      </c>
      <c r="O179">
        <f ca="1">IF(E179="","",R179)</f>
        <v>1</v>
      </c>
      <c r="P179">
        <f ca="1">IF(E179="","",MAX(R179:DM179))</f>
        <v>4</v>
      </c>
      <c r="Q179" s="2">
        <f ca="1">IF(E179="","",COUNTIF(R179:DM179,"&gt;0"))</f>
        <v>4</v>
      </c>
      <c r="R179" s="4">
        <f ca="1">IF(E178="","",IF($G179="",R178,IF($N179=1,LOOKUP(R$9,$A$12:$A$111,$B$12:$B$111),IF(AND($I179=-1,S$9=$Q178),"",IF($I179=-1,S178,IF($I179=1,R178))))))</f>
        <v>1</v>
      </c>
      <c r="S179">
        <f ca="1">IF($E178="","",IF($G179="",S178,IF(AND($N179=1,S$9&gt;$B$9),"",IF(AND($N179=1,S$9&lt;=$B$9),LOOKUP(S$9,$A$12:$A$111,$B$12:$B$111),IF(AND($I179=-1,T$9=$Q178),"",IF($I179=-1,T178,IF(AND($I179=1,R$9=$Q178),$K179,IF($I179=1,S178,""))))))))</f>
        <v>2</v>
      </c>
      <c r="T179">
        <f ca="1">IF($E178="","",IF($G179="",T178,IF(AND($N179=1,T$9&gt;$B$9),"",IF(AND($N179=1,T$9&lt;=$B$9),LOOKUP(T$9,$A$12:$A$111,$B$12:$B$111),IF(AND($I179=-1,U$9=$Q178),"",IF($I179=-1,U178,IF(AND($I179=1,S$9=$Q178),$K179,IF($I179=1,T178,""))))))))</f>
        <v>3</v>
      </c>
      <c r="U179">
        <f ca="1">IF($E178="","",IF($G179="",U178,IF(AND($N179=1,U$9&gt;$B$9),"",IF(AND($N179=1,U$9&lt;=$B$9),LOOKUP(U$9,$A$12:$A$111,$B$12:$B$111),IF(AND($I179=-1,V$9=$Q178),"",IF($I179=-1,V178,IF(AND($I179=1,T$9=$Q178),$K179,IF($I179=1,U178,""))))))))</f>
        <v>4</v>
      </c>
      <c r="V179" t="str">
        <f ca="1">IF($E178="","",IF($G179="",V178,IF(AND($N179=1,V$9&gt;$B$9),"",IF(AND($N179=1,V$9&lt;=$B$9),LOOKUP(V$9,$A$12:$A$111,$B$12:$B$111),IF(AND($I179=-1,W$9=$Q178),"",IF($I179=-1,W178,IF(AND($I179=1,U$9=$Q178),$K179,IF($I179=1,V178,""))))))))</f>
        <v/>
      </c>
      <c r="W179" t="str">
        <f ca="1">IF($E178="","",IF($G179="",W178,IF(AND($N179=1,W$9&gt;$B$9),"",IF(AND($N179=1,W$9&lt;=$B$9),LOOKUP(W$9,$A$12:$A$111,$B$12:$B$111),IF(AND($I179=-1,X$9=$Q178),"",IF($I179=-1,X178,IF(AND($I179=1,V$9=$Q178),$K179,IF($I179=1,W178,""))))))))</f>
        <v/>
      </c>
      <c r="X179" t="str">
        <f ca="1">IF($E178="","",IF($G179="",X178,IF(AND($N179=1,X$9&gt;$B$9),"",IF(AND($N179=1,X$9&lt;=$B$9),LOOKUP(X$9,$A$12:$A$111,$B$12:$B$111),IF(AND($I179=-1,Y$9=$Q178),"",IF($I179=-1,Y178,IF(AND($I179=1,W$9=$Q178),$K179,IF($I179=1,X178,""))))))))</f>
        <v/>
      </c>
      <c r="Y179" t="str">
        <f ca="1">IF($E178="","",IF($G179="",Y178,IF(AND($N179=1,Y$9&gt;$B$9),"",IF(AND($N179=1,Y$9&lt;=$B$9),LOOKUP(Y$9,$A$12:$A$111,$B$12:$B$111),IF(AND($I179=-1,Z$9=$Q178),"",IF($I179=-1,Z178,IF(AND($I179=1,X$9=$Q178),$K179,IF($I179=1,Y178,""))))))))</f>
        <v/>
      </c>
      <c r="Z179" t="str">
        <f ca="1">IF($E178="","",IF($G179="",Z178,IF(AND($N179=1,Z$9&gt;$B$9),"",IF(AND($N179=1,Z$9&lt;=$B$9),LOOKUP(Z$9,$A$12:$A$111,$B$12:$B$111),IF(AND($I179=-1,AA$9=$Q178),"",IF($I179=-1,AA178,IF(AND($I179=1,Y$9=$Q178),$K179,IF($I179=1,Z178,""))))))))</f>
        <v/>
      </c>
      <c r="AA179" t="str">
        <f ca="1">IF($E178="","",IF($G179="",AA178,IF(AND($N179=1,AA$9&gt;$B$9),"",IF(AND($N179=1,AA$9&lt;=$B$9),LOOKUP(AA$9,$A$12:$A$111,$B$12:$B$111),IF(AND($I179=-1,AB$9=$Q178),"",IF($I179=-1,AB178,IF(AND($I179=1,Z$9=$Q178),$K179,IF($I179=1,AA178,""))))))))</f>
        <v/>
      </c>
      <c r="AB179" t="str">
        <f ca="1">IF($E178="","",IF($G179="",AB178,IF(AND($N179=1,AB$9&gt;$B$9),"",IF(AND($N179=1,AB$9&lt;=$B$9),LOOKUP(AB$9,$A$12:$A$111,$B$12:$B$111),IF(AND($I179=-1,AC$9=$Q178),"",IF($I179=-1,AC178,IF(AND($I179=1,AA$9=$Q178),$K179,IF($I179=1,AB178,""))))))))</f>
        <v/>
      </c>
      <c r="AC179" t="str">
        <f ca="1">IF($E178="","",IF($G179="",AC178,IF(AND($N179=1,AC$9&gt;$B$9),"",IF(AND($N179=1,AC$9&lt;=$B$9),LOOKUP(AC$9,$A$12:$A$111,$B$12:$B$111),IF(AND($I179=-1,AD$9=$Q178),"",IF($I179=-1,AD178,IF(AND($I179=1,AB$9=$Q178),$K179,IF($I179=1,AC178,""))))))))</f>
        <v/>
      </c>
      <c r="AD179" t="str">
        <f ca="1">IF($E178="","",IF($G179="",AD178,IF(AND($N179=1,AD$9&gt;$B$9),"",IF(AND($N179=1,AD$9&lt;=$B$9),LOOKUP(AD$9,$A$12:$A$111,$B$12:$B$111),IF(AND($I179=-1,AE$9=$Q178),"",IF($I179=-1,AE178,IF(AND($I179=1,AC$9=$Q178),$K179,IF($I179=1,AD178,""))))))))</f>
        <v/>
      </c>
      <c r="AE179" t="str">
        <f ca="1">IF($E178="","",IF($G179="",AE178,IF(AND($N179=1,AE$9&gt;$B$9),"",IF(AND($N179=1,AE$9&lt;=$B$9),LOOKUP(AE$9,$A$12:$A$111,$B$12:$B$111),IF(AND($I179=-1,AF$9=$Q178),"",IF($I179=-1,AF178,IF(AND($I179=1,AD$9=$Q178),$K179,IF($I179=1,AE178,""))))))))</f>
        <v/>
      </c>
      <c r="AF179" t="str">
        <f ca="1">IF($E178="","",IF($G179="",AF178,IF(AND($N179=1,AF$9&gt;$B$9),"",IF(AND($N179=1,AF$9&lt;=$B$9),LOOKUP(AF$9,$A$12:$A$111,$B$12:$B$111),IF(AND($I179=-1,AG$9=$Q178),"",IF($I179=-1,AG178,IF(AND($I179=1,AE$9=$Q178),$K179,IF($I179=1,AF178,""))))))))</f>
        <v/>
      </c>
      <c r="AG179" t="str">
        <f ca="1">IF($E178="","",IF($G179="",AG178,IF(AND($N179=1,AG$9&gt;$B$9),"",IF(AND($N179=1,AG$9&lt;=$B$9),LOOKUP(AG$9,$A$12:$A$111,$B$12:$B$111),IF(AND($I179=-1,AH$9=$Q178),"",IF($I179=-1,AH178,IF(AND($I179=1,AF$9=$Q178),$K179,IF($I179=1,AG178,""))))))))</f>
        <v/>
      </c>
      <c r="AH179" t="str">
        <f ca="1">IF($E178="","",IF($G179="",AH178,IF(AND($N179=1,AH$9&gt;$B$9),"",IF(AND($N179=1,AH$9&lt;=$B$9),LOOKUP(AH$9,$A$12:$A$111,$B$12:$B$111),IF(AND($I179=-1,AI$9=$Q178),"",IF($I179=-1,AI178,IF(AND($I179=1,AG$9=$Q178),$K179,IF($I179=1,AH178,""))))))))</f>
        <v/>
      </c>
      <c r="AI179" t="str">
        <f ca="1">IF($E178="","",IF($G179="",AI178,IF(AND($N179=1,AI$9&gt;$B$9),"",IF(AND($N179=1,AI$9&lt;=$B$9),LOOKUP(AI$9,$A$12:$A$111,$B$12:$B$111),IF(AND($I179=-1,AJ$9=$Q178),"",IF($I179=-1,AJ178,IF(AND($I179=1,AH$9=$Q178),$K179,IF($I179=1,AI178,""))))))))</f>
        <v/>
      </c>
      <c r="AJ179" t="str">
        <f ca="1">IF($E178="","",IF($G179="",AJ178,IF(AND($N179=1,AJ$9&gt;$B$9),"",IF(AND($N179=1,AJ$9&lt;=$B$9),LOOKUP(AJ$9,$A$12:$A$111,$B$12:$B$111),IF(AND($I179=-1,AK$9=$Q178),"",IF($I179=-1,AK178,IF(AND($I179=1,AI$9=$Q178),$K179,IF($I179=1,AJ178,""))))))))</f>
        <v/>
      </c>
      <c r="AK179" t="str">
        <f ca="1">IF($E178="","",IF($G179="",AK178,IF(AND($N179=1,AK$9&gt;$B$9),"",IF(AND($N179=1,AK$9&lt;=$B$9),LOOKUP(AK$9,$A$12:$A$111,$B$12:$B$111),IF(AND($I179=-1,AL$9=$Q178),"",IF($I179=-1,AL178,IF(AND($I179=1,AJ$9=$Q178),$K179,IF($I179=1,AK178,""))))))))</f>
        <v/>
      </c>
      <c r="AL179" t="str">
        <f ca="1">IF($E178="","",IF($G179="",AL178,IF(AND($N179=1,AL$9&gt;$B$9),"",IF(AND($N179=1,AL$9&lt;=$B$9),LOOKUP(AL$9,$A$12:$A$111,$B$12:$B$111),IF(AND($I179=-1,AM$9=$Q178),"",IF($I179=-1,AM178,IF(AND($I179=1,AK$9=$Q178),$K179,IF($I179=1,AL178,""))))))))</f>
        <v/>
      </c>
      <c r="AM179" t="str">
        <f ca="1">IF($E178="","",IF($G179="",AM178,IF(AND($N179=1,AM$9&gt;$B$9),"",IF(AND($N179=1,AM$9&lt;=$B$9),LOOKUP(AM$9,$A$12:$A$111,$B$12:$B$111),IF(AND($I179=-1,AN$9=$Q178),"",IF($I179=-1,AN178,IF(AND($I179=1,AL$9=$Q178),$K179,IF($I179=1,AM178,""))))))))</f>
        <v/>
      </c>
      <c r="AN179" t="str">
        <f ca="1">IF($E178="","",IF($G179="",AN178,IF(AND($N179=1,AN$9&gt;$B$9),"",IF(AND($N179=1,AN$9&lt;=$B$9),LOOKUP(AN$9,$A$12:$A$111,$B$12:$B$111),IF(AND($I179=-1,AO$9=$Q178),"",IF($I179=-1,AO178,IF(AND($I179=1,AM$9=$Q178),$K179,IF($I179=1,AN178,""))))))))</f>
        <v/>
      </c>
      <c r="AO179" t="str">
        <f ca="1">IF($E178="","",IF($G179="",AO178,IF(AND($N179=1,AO$9&gt;$B$9),"",IF(AND($N179=1,AO$9&lt;=$B$9),LOOKUP(AO$9,$A$12:$A$111,$B$12:$B$111),IF(AND($I179=-1,AP$9=$Q178),"",IF($I179=-1,AP178,IF(AND($I179=1,AN$9=$Q178),$K179,IF($I179=1,AO178,""))))))))</f>
        <v/>
      </c>
      <c r="AP179" t="str">
        <f ca="1">IF($E178="","",IF($G179="",AP178,IF(AND($N179=1,AP$9&gt;$B$9),"",IF(AND($N179=1,AP$9&lt;=$B$9),LOOKUP(AP$9,$A$12:$A$111,$B$12:$B$111),IF(AND($I179=-1,AQ$9=$Q178),"",IF($I179=-1,AQ178,IF(AND($I179=1,AO$9=$Q178),$K179,IF($I179=1,AP178,""))))))))</f>
        <v/>
      </c>
      <c r="AQ179" t="str">
        <f ca="1">IF($E178="","",IF($G179="",AQ178,IF(AND($N179=1,AQ$9&gt;$B$9),"",IF(AND($N179=1,AQ$9&lt;=$B$9),LOOKUP(AQ$9,$A$12:$A$111,$B$12:$B$111),IF(AND($I179=-1,AR$9=$Q178),"",IF($I179=-1,AR178,IF(AND($I179=1,AP$9=$Q178),$K179,IF($I179=1,AQ178,""))))))))</f>
        <v/>
      </c>
      <c r="AR179" t="str">
        <f ca="1">IF($E178="","",IF($G179="",AR178,IF(AND($N179=1,AR$9&gt;$B$9),"",IF(AND($N179=1,AR$9&lt;=$B$9),LOOKUP(AR$9,$A$12:$A$111,$B$12:$B$111),IF(AND($I179=-1,AS$9=$Q178),"",IF($I179=-1,AS178,IF(AND($I179=1,AQ$9=$Q178),$K179,IF($I179=1,AR178,""))))))))</f>
        <v/>
      </c>
      <c r="AS179" t="str">
        <f ca="1">IF($E178="","",IF($G179="",AS178,IF(AND($N179=1,AS$9&gt;$B$9),"",IF(AND($N179=1,AS$9&lt;=$B$9),LOOKUP(AS$9,$A$12:$A$111,$B$12:$B$111),IF(AND($I179=-1,AT$9=$Q178),"",IF($I179=-1,AT178,IF(AND($I179=1,AR$9=$Q178),$K179,IF($I179=1,AS178,""))))))))</f>
        <v/>
      </c>
      <c r="AT179" t="str">
        <f ca="1">IF($E178="","",IF($G179="",AT178,IF(AND($N179=1,AT$9&gt;$B$9),"",IF(AND($N179=1,AT$9&lt;=$B$9),LOOKUP(AT$9,$A$12:$A$111,$B$12:$B$111),IF(AND($I179=-1,AU$9=$Q178),"",IF($I179=-1,AU178,IF(AND($I179=1,AS$9=$Q178),$K179,IF($I179=1,AT178,""))))))))</f>
        <v/>
      </c>
      <c r="AU179" t="str">
        <f ca="1">IF($E178="","",IF($G179="",AU178,IF(AND($N179=1,AU$9&gt;$B$9),"",IF(AND($N179=1,AU$9&lt;=$B$9),LOOKUP(AU$9,$A$12:$A$111,$B$12:$B$111),IF(AND($I179=-1,AV$9=$Q178),"",IF($I179=-1,AV178,IF(AND($I179=1,AT$9=$Q178),$K179,IF($I179=1,AU178,""))))))))</f>
        <v/>
      </c>
      <c r="AV179" t="str">
        <f ca="1">IF($E178="","",IF($G179="",AV178,IF(AND($N179=1,AV$9&gt;$B$9),"",IF(AND($N179=1,AV$9&lt;=$B$9),LOOKUP(AV$9,$A$12:$A$111,$B$12:$B$111),IF(AND($I179=-1,AW$9=$Q178),"",IF($I179=-1,AW178,IF(AND($I179=1,AU$9=$Q178),$K179,IF($I179=1,AV178,""))))))))</f>
        <v/>
      </c>
      <c r="AW179" t="str">
        <f ca="1">IF($E178="","",IF($G179="",AW178,IF(AND($N179=1,AW$9&gt;$B$9),"",IF(AND($N179=1,AW$9&lt;=$B$9),LOOKUP(AW$9,$A$12:$A$111,$B$12:$B$111),IF(AND($I179=-1,AX$9=$Q178),"",IF($I179=-1,AX178,IF(AND($I179=1,AV$9=$Q178),$K179,IF($I179=1,AW178,""))))))))</f>
        <v/>
      </c>
      <c r="AX179" t="str">
        <f ca="1">IF($E178="","",IF($G179="",AX178,IF(AND($N179=1,AX$9&gt;$B$9),"",IF(AND($N179=1,AX$9&lt;=$B$9),LOOKUP(AX$9,$A$12:$A$111,$B$12:$B$111),IF(AND($I179=-1,AY$9=$Q178),"",IF($I179=-1,AY178,IF(AND($I179=1,AW$9=$Q178),$K179,IF($I179=1,AX178,""))))))))</f>
        <v/>
      </c>
      <c r="AY179" t="str">
        <f ca="1">IF($E178="","",IF($G179="",AY178,IF(AND($N179=1,AY$9&gt;$B$9),"",IF(AND($N179=1,AY$9&lt;=$B$9),LOOKUP(AY$9,$A$12:$A$111,$B$12:$B$111),IF(AND($I179=-1,AZ$9=$Q178),"",IF($I179=-1,AZ178,IF(AND($I179=1,AX$9=$Q178),$K179,IF($I179=1,AY178,""))))))))</f>
        <v/>
      </c>
      <c r="AZ179" t="str">
        <f ca="1">IF($E178="","",IF($G179="",AZ178,IF(AND($N179=1,AZ$9&gt;$B$9),"",IF(AND($N179=1,AZ$9&lt;=$B$9),LOOKUP(AZ$9,$A$12:$A$111,$B$12:$B$111),IF(AND($I179=-1,BA$9=$Q178),"",IF($I179=-1,BA178,IF(AND($I179=1,AY$9=$Q178),$K179,IF($I179=1,AZ178,""))))))))</f>
        <v/>
      </c>
      <c r="BA179" t="str">
        <f ca="1">IF($E178="","",IF($G179="",BA178,IF(AND($N179=1,BA$9&gt;$B$9),"",IF(AND($N179=1,BA$9&lt;=$B$9),LOOKUP(BA$9,$A$12:$A$111,$B$12:$B$111),IF(AND($I179=-1,BB$9=$Q178),"",IF($I179=-1,BB178,IF(AND($I179=1,AZ$9=$Q178),$K179,IF($I179=1,BA178,""))))))))</f>
        <v/>
      </c>
      <c r="BB179" t="str">
        <f ca="1">IF($E178="","",IF($G179="",BB178,IF(AND($N179=1,BB$9&gt;$B$9),"",IF(AND($N179=1,BB$9&lt;=$B$9),LOOKUP(BB$9,$A$12:$A$111,$B$12:$B$111),IF(AND($I179=-1,BC$9=$Q178),"",IF($I179=-1,BC178,IF(AND($I179=1,BA$9=$Q178),$K179,IF($I179=1,BB178,""))))))))</f>
        <v/>
      </c>
      <c r="BC179" t="str">
        <f ca="1">IF($E178="","",IF($G179="",BC178,IF(AND($N179=1,BC$9&gt;$B$9),"",IF(AND($N179=1,BC$9&lt;=$B$9),LOOKUP(BC$9,$A$12:$A$111,$B$12:$B$111),IF(AND($I179=-1,BD$9=$Q178),"",IF($I179=-1,BD178,IF(AND($I179=1,BB$9=$Q178),$K179,IF($I179=1,BC178,""))))))))</f>
        <v/>
      </c>
      <c r="BD179" t="str">
        <f ca="1">IF($E178="","",IF($G179="",BD178,IF(AND($N179=1,BD$9&gt;$B$9),"",IF(AND($N179=1,BD$9&lt;=$B$9),LOOKUP(BD$9,$A$12:$A$111,$B$12:$B$111),IF(AND($I179=-1,BE$9=$Q178),"",IF($I179=-1,BE178,IF(AND($I179=1,BC$9=$Q178),$K179,IF($I179=1,BD178,""))))))))</f>
        <v/>
      </c>
      <c r="BE179" t="str">
        <f ca="1">IF($E178="","",IF($G179="",BE178,IF(AND($N179=1,BE$9&gt;$B$9),"",IF(AND($N179=1,BE$9&lt;=$B$9),LOOKUP(BE$9,$A$12:$A$111,$B$12:$B$111),IF(AND($I179=-1,BF$9=$Q178),"",IF($I179=-1,BF178,IF(AND($I179=1,BD$9=$Q178),$K179,IF($I179=1,BE178,""))))))))</f>
        <v/>
      </c>
      <c r="BF179" t="str">
        <f ca="1">IF($E178="","",IF($G179="",BF178,IF(AND($N179=1,BF$9&gt;$B$9),"",IF(AND($N179=1,BF$9&lt;=$B$9),LOOKUP(BF$9,$A$12:$A$111,$B$12:$B$111),IF(AND($I179=-1,BG$9=$Q178),"",IF($I179=-1,BG178,IF(AND($I179=1,BE$9=$Q178),$K179,IF($I179=1,BF178,""))))))))</f>
        <v/>
      </c>
      <c r="BG179" t="str">
        <f ca="1">IF($E178="","",IF($G179="",BG178,IF(AND($N179=1,BG$9&gt;$B$9),"",IF(AND($N179=1,BG$9&lt;=$B$9),LOOKUP(BG$9,$A$12:$A$111,$B$12:$B$111),IF(AND($I179=-1,BH$9=$Q178),"",IF($I179=-1,BH178,IF(AND($I179=1,BF$9=$Q178),$K179,IF($I179=1,BG178,""))))))))</f>
        <v/>
      </c>
      <c r="BH179" t="str">
        <f ca="1">IF($E178="","",IF($G179="",BH178,IF(AND($N179=1,BH$9&gt;$B$9),"",IF(AND($N179=1,BH$9&lt;=$B$9),LOOKUP(BH$9,$A$12:$A$111,$B$12:$B$111),IF(AND($I179=-1,BI$9=$Q178),"",IF($I179=-1,BI178,IF(AND($I179=1,BG$9=$Q178),$K179,IF($I179=1,BH178,""))))))))</f>
        <v/>
      </c>
      <c r="BI179" t="str">
        <f ca="1">IF($E178="","",IF($G179="",BI178,IF(AND($N179=1,BI$9&gt;$B$9),"",IF(AND($N179=1,BI$9&lt;=$B$9),LOOKUP(BI$9,$A$12:$A$111,$B$12:$B$111),IF(AND($I179=-1,BJ$9=$Q178),"",IF($I179=-1,BJ178,IF(AND($I179=1,BH$9=$Q178),$K179,IF($I179=1,BI178,""))))))))</f>
        <v/>
      </c>
      <c r="BJ179" t="str">
        <f ca="1">IF($E178="","",IF($G179="",BJ178,IF(AND($N179=1,BJ$9&gt;$B$9),"",IF(AND($N179=1,BJ$9&lt;=$B$9),LOOKUP(BJ$9,$A$12:$A$111,$B$12:$B$111),IF(AND($I179=-1,BK$9=$Q178),"",IF($I179=-1,BK178,IF(AND($I179=1,BI$9=$Q178),$K179,IF($I179=1,BJ178,""))))))))</f>
        <v/>
      </c>
      <c r="BK179" t="str">
        <f ca="1">IF($E178="","",IF($G179="",BK178,IF(AND($N179=1,BK$9&gt;$B$9),"",IF(AND($N179=1,BK$9&lt;=$B$9),LOOKUP(BK$9,$A$12:$A$111,$B$12:$B$111),IF(AND($I179=-1,BL$9=$Q178),"",IF($I179=-1,BL178,IF(AND($I179=1,BJ$9=$Q178),$K179,IF($I179=1,BK178,""))))))))</f>
        <v/>
      </c>
      <c r="BL179" t="str">
        <f ca="1">IF($E178="","",IF($G179="",BL178,IF(AND($N179=1,BL$9&gt;$B$9),"",IF(AND($N179=1,BL$9&lt;=$B$9),LOOKUP(BL$9,$A$12:$A$111,$B$12:$B$111),IF(AND($I179=-1,BM$9=$Q178),"",IF($I179=-1,BM178,IF(AND($I179=1,BK$9=$Q178),$K179,IF($I179=1,BL178,""))))))))</f>
        <v/>
      </c>
      <c r="BM179" t="str">
        <f ca="1">IF($E178="","",IF($G179="",BM178,IF(AND($N179=1,BM$9&gt;$B$9),"",IF(AND($N179=1,BM$9&lt;=$B$9),LOOKUP(BM$9,$A$12:$A$111,$B$12:$B$111),IF(AND($I179=-1,BN$9=$Q178),"",IF($I179=-1,BN178,IF(AND($I179=1,BL$9=$Q178),$K179,IF($I179=1,BM178,""))))))))</f>
        <v/>
      </c>
      <c r="BN179" t="str">
        <f ca="1">IF($E178="","",IF($G179="",BN178,IF(AND($N179=1,BN$9&gt;$B$9),"",IF(AND($N179=1,BN$9&lt;=$B$9),LOOKUP(BN$9,$A$12:$A$111,$B$12:$B$111),IF(AND($I179=-1,BO$9=$Q178),"",IF($I179=-1,BO178,IF(AND($I179=1,BM$9=$Q178),$K179,IF($I179=1,BN178,""))))))))</f>
        <v/>
      </c>
      <c r="BO179" t="str">
        <f ca="1">IF($E178="","",IF($G179="",BO178,IF(AND($N179=1,BO$9&gt;$B$9),"",IF(AND($N179=1,BO$9&lt;=$B$9),LOOKUP(BO$9,$A$12:$A$111,$B$12:$B$111),IF(AND($I179=-1,BP$9=$Q178),"",IF($I179=-1,BP178,IF(AND($I179=1,BN$9=$Q178),$K179,IF($I179=1,BO178,""))))))))</f>
        <v/>
      </c>
    </row>
    <row r="180" spans="4:67" x14ac:dyDescent="0.25">
      <c r="D180" s="4">
        <v>170</v>
      </c>
      <c r="E180" s="1">
        <f t="shared" ca="1" si="12"/>
        <v>11</v>
      </c>
      <c r="G180" t="str">
        <f ca="1">IF(E179="","",IF($B$3=Refs!$B$17,RevLab!F180,IF(AND(B$3="Last",H179="Zero"),G179,IF(B$3="Last",H179,IF(B$3="2nd last","",IF(AND(B$3="Opposite",H179="Zero"),G179,IF(AND(B$3="Opposite",H179="Red"),"Black",IF(AND(B$3="Opposite",H179="Black"),"Red",IF(AND(B$3="Opposite",H179="Odd"),"Even",IF(AND(B$3="Opposite",H179="Even"),"Odd",IF(AND(B$3="Opposite",H179="High"),"Low",IF(AND(B$3="Opposite",H179="Low"),"High",IF(COUNTIF(Refs!$E$5:$I$6,B$3)=1,RevLab!B$3,"")))))))))))))</f>
        <v>Low</v>
      </c>
      <c r="H180" t="str">
        <f ca="1">IF(E180="","",IF(B$2="Red/Black",LOOKUP(E180,Refs!D:D,Refs!F:F),IF(B$2="High/Low",LOOKUP(E180,Refs!D:D,Refs!H:H),IF(B$2="Odd/Even",LOOKUP(E180,Refs!D:D,Refs!J:J),""))))</f>
        <v>Low</v>
      </c>
      <c r="I180">
        <f t="shared" ca="1" si="13"/>
        <v>1</v>
      </c>
      <c r="J180">
        <f ca="1">IF(E179="","",IF(G180="","",IF(AND(Q179&gt;1,O179+P179&gt;=$B$4),$B$4,IF(Q179=1,O179,O179+P179))))</f>
        <v>5</v>
      </c>
      <c r="K180">
        <f t="shared" ca="1" si="14"/>
        <v>5</v>
      </c>
      <c r="L180">
        <f t="shared" ca="1" si="15"/>
        <v>-156</v>
      </c>
      <c r="M180">
        <f t="shared" ca="1" si="16"/>
        <v>14</v>
      </c>
      <c r="N180">
        <f ca="1">IF(E179="","",IF(OR(AND($A$6="Yes",$M180&gt;$M179),AND($A$8="Yes",$O179+$P179&gt;=$B$4),AND($Q179&lt;=2,$I180=-1)),1,0))</f>
        <v>0</v>
      </c>
      <c r="O180">
        <f ca="1">IF(E180="","",R180)</f>
        <v>1</v>
      </c>
      <c r="P180">
        <f ca="1">IF(E180="","",MAX(R180:DM180))</f>
        <v>5</v>
      </c>
      <c r="Q180" s="2">
        <f ca="1">IF(E180="","",COUNTIF(R180:DM180,"&gt;0"))</f>
        <v>5</v>
      </c>
      <c r="R180" s="4">
        <f ca="1">IF(E179="","",IF($G180="",R179,IF($N180=1,LOOKUP(R$9,$A$12:$A$111,$B$12:$B$111),IF(AND($I180=-1,S$9=$Q179),"",IF($I180=-1,S179,IF($I180=1,R179))))))</f>
        <v>1</v>
      </c>
      <c r="S180">
        <f ca="1">IF($E179="","",IF($G180="",S179,IF(AND($N180=1,S$9&gt;$B$9),"",IF(AND($N180=1,S$9&lt;=$B$9),LOOKUP(S$9,$A$12:$A$111,$B$12:$B$111),IF(AND($I180=-1,T$9=$Q179),"",IF($I180=-1,T179,IF(AND($I180=1,R$9=$Q179),$K180,IF($I180=1,S179,""))))))))</f>
        <v>2</v>
      </c>
      <c r="T180">
        <f ca="1">IF($E179="","",IF($G180="",T179,IF(AND($N180=1,T$9&gt;$B$9),"",IF(AND($N180=1,T$9&lt;=$B$9),LOOKUP(T$9,$A$12:$A$111,$B$12:$B$111),IF(AND($I180=-1,U$9=$Q179),"",IF($I180=-1,U179,IF(AND($I180=1,S$9=$Q179),$K180,IF($I180=1,T179,""))))))))</f>
        <v>3</v>
      </c>
      <c r="U180">
        <f ca="1">IF($E179="","",IF($G180="",U179,IF(AND($N180=1,U$9&gt;$B$9),"",IF(AND($N180=1,U$9&lt;=$B$9),LOOKUP(U$9,$A$12:$A$111,$B$12:$B$111),IF(AND($I180=-1,V$9=$Q179),"",IF($I180=-1,V179,IF(AND($I180=1,T$9=$Q179),$K180,IF($I180=1,U179,""))))))))</f>
        <v>4</v>
      </c>
      <c r="V180">
        <f ca="1">IF($E179="","",IF($G180="",V179,IF(AND($N180=1,V$9&gt;$B$9),"",IF(AND($N180=1,V$9&lt;=$B$9),LOOKUP(V$9,$A$12:$A$111,$B$12:$B$111),IF(AND($I180=-1,W$9=$Q179),"",IF($I180=-1,W179,IF(AND($I180=1,U$9=$Q179),$K180,IF($I180=1,V179,""))))))))</f>
        <v>5</v>
      </c>
      <c r="W180" t="str">
        <f ca="1">IF($E179="","",IF($G180="",W179,IF(AND($N180=1,W$9&gt;$B$9),"",IF(AND($N180=1,W$9&lt;=$B$9),LOOKUP(W$9,$A$12:$A$111,$B$12:$B$111),IF(AND($I180=-1,X$9=$Q179),"",IF($I180=-1,X179,IF(AND($I180=1,V$9=$Q179),$K180,IF($I180=1,W179,""))))))))</f>
        <v/>
      </c>
      <c r="X180" t="str">
        <f ca="1">IF($E179="","",IF($G180="",X179,IF(AND($N180=1,X$9&gt;$B$9),"",IF(AND($N180=1,X$9&lt;=$B$9),LOOKUP(X$9,$A$12:$A$111,$B$12:$B$111),IF(AND($I180=-1,Y$9=$Q179),"",IF($I180=-1,Y179,IF(AND($I180=1,W$9=$Q179),$K180,IF($I180=1,X179,""))))))))</f>
        <v/>
      </c>
      <c r="Y180" t="str">
        <f ca="1">IF($E179="","",IF($G180="",Y179,IF(AND($N180=1,Y$9&gt;$B$9),"",IF(AND($N180=1,Y$9&lt;=$B$9),LOOKUP(Y$9,$A$12:$A$111,$B$12:$B$111),IF(AND($I180=-1,Z$9=$Q179),"",IF($I180=-1,Z179,IF(AND($I180=1,X$9=$Q179),$K180,IF($I180=1,Y179,""))))))))</f>
        <v/>
      </c>
      <c r="Z180" t="str">
        <f ca="1">IF($E179="","",IF($G180="",Z179,IF(AND($N180=1,Z$9&gt;$B$9),"",IF(AND($N180=1,Z$9&lt;=$B$9),LOOKUP(Z$9,$A$12:$A$111,$B$12:$B$111),IF(AND($I180=-1,AA$9=$Q179),"",IF($I180=-1,AA179,IF(AND($I180=1,Y$9=$Q179),$K180,IF($I180=1,Z179,""))))))))</f>
        <v/>
      </c>
      <c r="AA180" t="str">
        <f ca="1">IF($E179="","",IF($G180="",AA179,IF(AND($N180=1,AA$9&gt;$B$9),"",IF(AND($N180=1,AA$9&lt;=$B$9),LOOKUP(AA$9,$A$12:$A$111,$B$12:$B$111),IF(AND($I180=-1,AB$9=$Q179),"",IF($I180=-1,AB179,IF(AND($I180=1,Z$9=$Q179),$K180,IF($I180=1,AA179,""))))))))</f>
        <v/>
      </c>
      <c r="AB180" t="str">
        <f ca="1">IF($E179="","",IF($G180="",AB179,IF(AND($N180=1,AB$9&gt;$B$9),"",IF(AND($N180=1,AB$9&lt;=$B$9),LOOKUP(AB$9,$A$12:$A$111,$B$12:$B$111),IF(AND($I180=-1,AC$9=$Q179),"",IF($I180=-1,AC179,IF(AND($I180=1,AA$9=$Q179),$K180,IF($I180=1,AB179,""))))))))</f>
        <v/>
      </c>
      <c r="AC180" t="str">
        <f ca="1">IF($E179="","",IF($G180="",AC179,IF(AND($N180=1,AC$9&gt;$B$9),"",IF(AND($N180=1,AC$9&lt;=$B$9),LOOKUP(AC$9,$A$12:$A$111,$B$12:$B$111),IF(AND($I180=-1,AD$9=$Q179),"",IF($I180=-1,AD179,IF(AND($I180=1,AB$9=$Q179),$K180,IF($I180=1,AC179,""))))))))</f>
        <v/>
      </c>
      <c r="AD180" t="str">
        <f ca="1">IF($E179="","",IF($G180="",AD179,IF(AND($N180=1,AD$9&gt;$B$9),"",IF(AND($N180=1,AD$9&lt;=$B$9),LOOKUP(AD$9,$A$12:$A$111,$B$12:$B$111),IF(AND($I180=-1,AE$9=$Q179),"",IF($I180=-1,AE179,IF(AND($I180=1,AC$9=$Q179),$K180,IF($I180=1,AD179,""))))))))</f>
        <v/>
      </c>
      <c r="AE180" t="str">
        <f ca="1">IF($E179="","",IF($G180="",AE179,IF(AND($N180=1,AE$9&gt;$B$9),"",IF(AND($N180=1,AE$9&lt;=$B$9),LOOKUP(AE$9,$A$12:$A$111,$B$12:$B$111),IF(AND($I180=-1,AF$9=$Q179),"",IF($I180=-1,AF179,IF(AND($I180=1,AD$9=$Q179),$K180,IF($I180=1,AE179,""))))))))</f>
        <v/>
      </c>
      <c r="AF180" t="str">
        <f ca="1">IF($E179="","",IF($G180="",AF179,IF(AND($N180=1,AF$9&gt;$B$9),"",IF(AND($N180=1,AF$9&lt;=$B$9),LOOKUP(AF$9,$A$12:$A$111,$B$12:$B$111),IF(AND($I180=-1,AG$9=$Q179),"",IF($I180=-1,AG179,IF(AND($I180=1,AE$9=$Q179),$K180,IF($I180=1,AF179,""))))))))</f>
        <v/>
      </c>
      <c r="AG180" t="str">
        <f ca="1">IF($E179="","",IF($G180="",AG179,IF(AND($N180=1,AG$9&gt;$B$9),"",IF(AND($N180=1,AG$9&lt;=$B$9),LOOKUP(AG$9,$A$12:$A$111,$B$12:$B$111),IF(AND($I180=-1,AH$9=$Q179),"",IF($I180=-1,AH179,IF(AND($I180=1,AF$9=$Q179),$K180,IF($I180=1,AG179,""))))))))</f>
        <v/>
      </c>
      <c r="AH180" t="str">
        <f ca="1">IF($E179="","",IF($G180="",AH179,IF(AND($N180=1,AH$9&gt;$B$9),"",IF(AND($N180=1,AH$9&lt;=$B$9),LOOKUP(AH$9,$A$12:$A$111,$B$12:$B$111),IF(AND($I180=-1,AI$9=$Q179),"",IF($I180=-1,AI179,IF(AND($I180=1,AG$9=$Q179),$K180,IF($I180=1,AH179,""))))))))</f>
        <v/>
      </c>
      <c r="AI180" t="str">
        <f ca="1">IF($E179="","",IF($G180="",AI179,IF(AND($N180=1,AI$9&gt;$B$9),"",IF(AND($N180=1,AI$9&lt;=$B$9),LOOKUP(AI$9,$A$12:$A$111,$B$12:$B$111),IF(AND($I180=-1,AJ$9=$Q179),"",IF($I180=-1,AJ179,IF(AND($I180=1,AH$9=$Q179),$K180,IF($I180=1,AI179,""))))))))</f>
        <v/>
      </c>
      <c r="AJ180" t="str">
        <f ca="1">IF($E179="","",IF($G180="",AJ179,IF(AND($N180=1,AJ$9&gt;$B$9),"",IF(AND($N180=1,AJ$9&lt;=$B$9),LOOKUP(AJ$9,$A$12:$A$111,$B$12:$B$111),IF(AND($I180=-1,AK$9=$Q179),"",IF($I180=-1,AK179,IF(AND($I180=1,AI$9=$Q179),$K180,IF($I180=1,AJ179,""))))))))</f>
        <v/>
      </c>
      <c r="AK180" t="str">
        <f ca="1">IF($E179="","",IF($G180="",AK179,IF(AND($N180=1,AK$9&gt;$B$9),"",IF(AND($N180=1,AK$9&lt;=$B$9),LOOKUP(AK$9,$A$12:$A$111,$B$12:$B$111),IF(AND($I180=-1,AL$9=$Q179),"",IF($I180=-1,AL179,IF(AND($I180=1,AJ$9=$Q179),$K180,IF($I180=1,AK179,""))))))))</f>
        <v/>
      </c>
      <c r="AL180" t="str">
        <f ca="1">IF($E179="","",IF($G180="",AL179,IF(AND($N180=1,AL$9&gt;$B$9),"",IF(AND($N180=1,AL$9&lt;=$B$9),LOOKUP(AL$9,$A$12:$A$111,$B$12:$B$111),IF(AND($I180=-1,AM$9=$Q179),"",IF($I180=-1,AM179,IF(AND($I180=1,AK$9=$Q179),$K180,IF($I180=1,AL179,""))))))))</f>
        <v/>
      </c>
      <c r="AM180" t="str">
        <f ca="1">IF($E179="","",IF($G180="",AM179,IF(AND($N180=1,AM$9&gt;$B$9),"",IF(AND($N180=1,AM$9&lt;=$B$9),LOOKUP(AM$9,$A$12:$A$111,$B$12:$B$111),IF(AND($I180=-1,AN$9=$Q179),"",IF($I180=-1,AN179,IF(AND($I180=1,AL$9=$Q179),$K180,IF($I180=1,AM179,""))))))))</f>
        <v/>
      </c>
      <c r="AN180" t="str">
        <f ca="1">IF($E179="","",IF($G180="",AN179,IF(AND($N180=1,AN$9&gt;$B$9),"",IF(AND($N180=1,AN$9&lt;=$B$9),LOOKUP(AN$9,$A$12:$A$111,$B$12:$B$111),IF(AND($I180=-1,AO$9=$Q179),"",IF($I180=-1,AO179,IF(AND($I180=1,AM$9=$Q179),$K180,IF($I180=1,AN179,""))))))))</f>
        <v/>
      </c>
      <c r="AO180" t="str">
        <f ca="1">IF($E179="","",IF($G180="",AO179,IF(AND($N180=1,AO$9&gt;$B$9),"",IF(AND($N180=1,AO$9&lt;=$B$9),LOOKUP(AO$9,$A$12:$A$111,$B$12:$B$111),IF(AND($I180=-1,AP$9=$Q179),"",IF($I180=-1,AP179,IF(AND($I180=1,AN$9=$Q179),$K180,IF($I180=1,AO179,""))))))))</f>
        <v/>
      </c>
      <c r="AP180" t="str">
        <f ca="1">IF($E179="","",IF($G180="",AP179,IF(AND($N180=1,AP$9&gt;$B$9),"",IF(AND($N180=1,AP$9&lt;=$B$9),LOOKUP(AP$9,$A$12:$A$111,$B$12:$B$111),IF(AND($I180=-1,AQ$9=$Q179),"",IF($I180=-1,AQ179,IF(AND($I180=1,AO$9=$Q179),$K180,IF($I180=1,AP179,""))))))))</f>
        <v/>
      </c>
      <c r="AQ180" t="str">
        <f ca="1">IF($E179="","",IF($G180="",AQ179,IF(AND($N180=1,AQ$9&gt;$B$9),"",IF(AND($N180=1,AQ$9&lt;=$B$9),LOOKUP(AQ$9,$A$12:$A$111,$B$12:$B$111),IF(AND($I180=-1,AR$9=$Q179),"",IF($I180=-1,AR179,IF(AND($I180=1,AP$9=$Q179),$K180,IF($I180=1,AQ179,""))))))))</f>
        <v/>
      </c>
      <c r="AR180" t="str">
        <f ca="1">IF($E179="","",IF($G180="",AR179,IF(AND($N180=1,AR$9&gt;$B$9),"",IF(AND($N180=1,AR$9&lt;=$B$9),LOOKUP(AR$9,$A$12:$A$111,$B$12:$B$111),IF(AND($I180=-1,AS$9=$Q179),"",IF($I180=-1,AS179,IF(AND($I180=1,AQ$9=$Q179),$K180,IF($I180=1,AR179,""))))))))</f>
        <v/>
      </c>
      <c r="AS180" t="str">
        <f ca="1">IF($E179="","",IF($G180="",AS179,IF(AND($N180=1,AS$9&gt;$B$9),"",IF(AND($N180=1,AS$9&lt;=$B$9),LOOKUP(AS$9,$A$12:$A$111,$B$12:$B$111),IF(AND($I180=-1,AT$9=$Q179),"",IF($I180=-1,AT179,IF(AND($I180=1,AR$9=$Q179),$K180,IF($I180=1,AS179,""))))))))</f>
        <v/>
      </c>
      <c r="AT180" t="str">
        <f ca="1">IF($E179="","",IF($G180="",AT179,IF(AND($N180=1,AT$9&gt;$B$9),"",IF(AND($N180=1,AT$9&lt;=$B$9),LOOKUP(AT$9,$A$12:$A$111,$B$12:$B$111),IF(AND($I180=-1,AU$9=$Q179),"",IF($I180=-1,AU179,IF(AND($I180=1,AS$9=$Q179),$K180,IF($I180=1,AT179,""))))))))</f>
        <v/>
      </c>
      <c r="AU180" t="str">
        <f ca="1">IF($E179="","",IF($G180="",AU179,IF(AND($N180=1,AU$9&gt;$B$9),"",IF(AND($N180=1,AU$9&lt;=$B$9),LOOKUP(AU$9,$A$12:$A$111,$B$12:$B$111),IF(AND($I180=-1,AV$9=$Q179),"",IF($I180=-1,AV179,IF(AND($I180=1,AT$9=$Q179),$K180,IF($I180=1,AU179,""))))))))</f>
        <v/>
      </c>
      <c r="AV180" t="str">
        <f ca="1">IF($E179="","",IF($G180="",AV179,IF(AND($N180=1,AV$9&gt;$B$9),"",IF(AND($N180=1,AV$9&lt;=$B$9),LOOKUP(AV$9,$A$12:$A$111,$B$12:$B$111),IF(AND($I180=-1,AW$9=$Q179),"",IF($I180=-1,AW179,IF(AND($I180=1,AU$9=$Q179),$K180,IF($I180=1,AV179,""))))))))</f>
        <v/>
      </c>
      <c r="AW180" t="str">
        <f ca="1">IF($E179="","",IF($G180="",AW179,IF(AND($N180=1,AW$9&gt;$B$9),"",IF(AND($N180=1,AW$9&lt;=$B$9),LOOKUP(AW$9,$A$12:$A$111,$B$12:$B$111),IF(AND($I180=-1,AX$9=$Q179),"",IF($I180=-1,AX179,IF(AND($I180=1,AV$9=$Q179),$K180,IF($I180=1,AW179,""))))))))</f>
        <v/>
      </c>
      <c r="AX180" t="str">
        <f ca="1">IF($E179="","",IF($G180="",AX179,IF(AND($N180=1,AX$9&gt;$B$9),"",IF(AND($N180=1,AX$9&lt;=$B$9),LOOKUP(AX$9,$A$12:$A$111,$B$12:$B$111),IF(AND($I180=-1,AY$9=$Q179),"",IF($I180=-1,AY179,IF(AND($I180=1,AW$9=$Q179),$K180,IF($I180=1,AX179,""))))))))</f>
        <v/>
      </c>
      <c r="AY180" t="str">
        <f ca="1">IF($E179="","",IF($G180="",AY179,IF(AND($N180=1,AY$9&gt;$B$9),"",IF(AND($N180=1,AY$9&lt;=$B$9),LOOKUP(AY$9,$A$12:$A$111,$B$12:$B$111),IF(AND($I180=-1,AZ$9=$Q179),"",IF($I180=-1,AZ179,IF(AND($I180=1,AX$9=$Q179),$K180,IF($I180=1,AY179,""))))))))</f>
        <v/>
      </c>
      <c r="AZ180" t="str">
        <f ca="1">IF($E179="","",IF($G180="",AZ179,IF(AND($N180=1,AZ$9&gt;$B$9),"",IF(AND($N180=1,AZ$9&lt;=$B$9),LOOKUP(AZ$9,$A$12:$A$111,$B$12:$B$111),IF(AND($I180=-1,BA$9=$Q179),"",IF($I180=-1,BA179,IF(AND($I180=1,AY$9=$Q179),$K180,IF($I180=1,AZ179,""))))))))</f>
        <v/>
      </c>
      <c r="BA180" t="str">
        <f ca="1">IF($E179="","",IF($G180="",BA179,IF(AND($N180=1,BA$9&gt;$B$9),"",IF(AND($N180=1,BA$9&lt;=$B$9),LOOKUP(BA$9,$A$12:$A$111,$B$12:$B$111),IF(AND($I180=-1,BB$9=$Q179),"",IF($I180=-1,BB179,IF(AND($I180=1,AZ$9=$Q179),$K180,IF($I180=1,BA179,""))))))))</f>
        <v/>
      </c>
      <c r="BB180" t="str">
        <f ca="1">IF($E179="","",IF($G180="",BB179,IF(AND($N180=1,BB$9&gt;$B$9),"",IF(AND($N180=1,BB$9&lt;=$B$9),LOOKUP(BB$9,$A$12:$A$111,$B$12:$B$111),IF(AND($I180=-1,BC$9=$Q179),"",IF($I180=-1,BC179,IF(AND($I180=1,BA$9=$Q179),$K180,IF($I180=1,BB179,""))))))))</f>
        <v/>
      </c>
      <c r="BC180" t="str">
        <f ca="1">IF($E179="","",IF($G180="",BC179,IF(AND($N180=1,BC$9&gt;$B$9),"",IF(AND($N180=1,BC$9&lt;=$B$9),LOOKUP(BC$9,$A$12:$A$111,$B$12:$B$111),IF(AND($I180=-1,BD$9=$Q179),"",IF($I180=-1,BD179,IF(AND($I180=1,BB$9=$Q179),$K180,IF($I180=1,BC179,""))))))))</f>
        <v/>
      </c>
      <c r="BD180" t="str">
        <f ca="1">IF($E179="","",IF($G180="",BD179,IF(AND($N180=1,BD$9&gt;$B$9),"",IF(AND($N180=1,BD$9&lt;=$B$9),LOOKUP(BD$9,$A$12:$A$111,$B$12:$B$111),IF(AND($I180=-1,BE$9=$Q179),"",IF($I180=-1,BE179,IF(AND($I180=1,BC$9=$Q179),$K180,IF($I180=1,BD179,""))))))))</f>
        <v/>
      </c>
      <c r="BE180" t="str">
        <f ca="1">IF($E179="","",IF($G180="",BE179,IF(AND($N180=1,BE$9&gt;$B$9),"",IF(AND($N180=1,BE$9&lt;=$B$9),LOOKUP(BE$9,$A$12:$A$111,$B$12:$B$111),IF(AND($I180=-1,BF$9=$Q179),"",IF($I180=-1,BF179,IF(AND($I180=1,BD$9=$Q179),$K180,IF($I180=1,BE179,""))))))))</f>
        <v/>
      </c>
      <c r="BF180" t="str">
        <f ca="1">IF($E179="","",IF($G180="",BF179,IF(AND($N180=1,BF$9&gt;$B$9),"",IF(AND($N180=1,BF$9&lt;=$B$9),LOOKUP(BF$9,$A$12:$A$111,$B$12:$B$111),IF(AND($I180=-1,BG$9=$Q179),"",IF($I180=-1,BG179,IF(AND($I180=1,BE$9=$Q179),$K180,IF($I180=1,BF179,""))))))))</f>
        <v/>
      </c>
      <c r="BG180" t="str">
        <f ca="1">IF($E179="","",IF($G180="",BG179,IF(AND($N180=1,BG$9&gt;$B$9),"",IF(AND($N180=1,BG$9&lt;=$B$9),LOOKUP(BG$9,$A$12:$A$111,$B$12:$B$111),IF(AND($I180=-1,BH$9=$Q179),"",IF($I180=-1,BH179,IF(AND($I180=1,BF$9=$Q179),$K180,IF($I180=1,BG179,""))))))))</f>
        <v/>
      </c>
      <c r="BH180" t="str">
        <f ca="1">IF($E179="","",IF($G180="",BH179,IF(AND($N180=1,BH$9&gt;$B$9),"",IF(AND($N180=1,BH$9&lt;=$B$9),LOOKUP(BH$9,$A$12:$A$111,$B$12:$B$111),IF(AND($I180=-1,BI$9=$Q179),"",IF($I180=-1,BI179,IF(AND($I180=1,BG$9=$Q179),$K180,IF($I180=1,BH179,""))))))))</f>
        <v/>
      </c>
      <c r="BI180" t="str">
        <f ca="1">IF($E179="","",IF($G180="",BI179,IF(AND($N180=1,BI$9&gt;$B$9),"",IF(AND($N180=1,BI$9&lt;=$B$9),LOOKUP(BI$9,$A$12:$A$111,$B$12:$B$111),IF(AND($I180=-1,BJ$9=$Q179),"",IF($I180=-1,BJ179,IF(AND($I180=1,BH$9=$Q179),$K180,IF($I180=1,BI179,""))))))))</f>
        <v/>
      </c>
      <c r="BJ180" t="str">
        <f ca="1">IF($E179="","",IF($G180="",BJ179,IF(AND($N180=1,BJ$9&gt;$B$9),"",IF(AND($N180=1,BJ$9&lt;=$B$9),LOOKUP(BJ$9,$A$12:$A$111,$B$12:$B$111),IF(AND($I180=-1,BK$9=$Q179),"",IF($I180=-1,BK179,IF(AND($I180=1,BI$9=$Q179),$K180,IF($I180=1,BJ179,""))))))))</f>
        <v/>
      </c>
      <c r="BK180" t="str">
        <f ca="1">IF($E179="","",IF($G180="",BK179,IF(AND($N180=1,BK$9&gt;$B$9),"",IF(AND($N180=1,BK$9&lt;=$B$9),LOOKUP(BK$9,$A$12:$A$111,$B$12:$B$111),IF(AND($I180=-1,BL$9=$Q179),"",IF($I180=-1,BL179,IF(AND($I180=1,BJ$9=$Q179),$K180,IF($I180=1,BK179,""))))))))</f>
        <v/>
      </c>
      <c r="BL180" t="str">
        <f ca="1">IF($E179="","",IF($G180="",BL179,IF(AND($N180=1,BL$9&gt;$B$9),"",IF(AND($N180=1,BL$9&lt;=$B$9),LOOKUP(BL$9,$A$12:$A$111,$B$12:$B$111),IF(AND($I180=-1,BM$9=$Q179),"",IF($I180=-1,BM179,IF(AND($I180=1,BK$9=$Q179),$K180,IF($I180=1,BL179,""))))))))</f>
        <v/>
      </c>
      <c r="BM180" t="str">
        <f ca="1">IF($E179="","",IF($G180="",BM179,IF(AND($N180=1,BM$9&gt;$B$9),"",IF(AND($N180=1,BM$9&lt;=$B$9),LOOKUP(BM$9,$A$12:$A$111,$B$12:$B$111),IF(AND($I180=-1,BN$9=$Q179),"",IF($I180=-1,BN179,IF(AND($I180=1,BL$9=$Q179),$K180,IF($I180=1,BM179,""))))))))</f>
        <v/>
      </c>
      <c r="BN180" t="str">
        <f ca="1">IF($E179="","",IF($G180="",BN179,IF(AND($N180=1,BN$9&gt;$B$9),"",IF(AND($N180=1,BN$9&lt;=$B$9),LOOKUP(BN$9,$A$12:$A$111,$B$12:$B$111),IF(AND($I180=-1,BO$9=$Q179),"",IF($I180=-1,BO179,IF(AND($I180=1,BM$9=$Q179),$K180,IF($I180=1,BN179,""))))))))</f>
        <v/>
      </c>
      <c r="BO180" t="str">
        <f ca="1">IF($E179="","",IF($G180="",BO179,IF(AND($N180=1,BO$9&gt;$B$9),"",IF(AND($N180=1,BO$9&lt;=$B$9),LOOKUP(BO$9,$A$12:$A$111,$B$12:$B$111),IF(AND($I180=-1,BP$9=$Q179),"",IF($I180=-1,BP179,IF(AND($I180=1,BN$9=$Q179),$K180,IF($I180=1,BO179,""))))))))</f>
        <v/>
      </c>
    </row>
    <row r="181" spans="4:67" x14ac:dyDescent="0.25">
      <c r="D181" s="4">
        <v>171</v>
      </c>
      <c r="E181" s="1">
        <f t="shared" ca="1" si="12"/>
        <v>6</v>
      </c>
      <c r="G181" t="str">
        <f ca="1">IF(E180="","",IF($B$3=Refs!$B$17,RevLab!F181,IF(AND(B$3="Last",H180="Zero"),G180,IF(B$3="Last",H180,IF(B$3="2nd last","",IF(AND(B$3="Opposite",H180="Zero"),G180,IF(AND(B$3="Opposite",H180="Red"),"Black",IF(AND(B$3="Opposite",H180="Black"),"Red",IF(AND(B$3="Opposite",H180="Odd"),"Even",IF(AND(B$3="Opposite",H180="Even"),"Odd",IF(AND(B$3="Opposite",H180="High"),"Low",IF(AND(B$3="Opposite",H180="Low"),"High",IF(COUNTIF(Refs!$E$5:$I$6,B$3)=1,RevLab!B$3,"")))))))))))))</f>
        <v>Low</v>
      </c>
      <c r="H181" t="str">
        <f ca="1">IF(E181="","",IF(B$2="Red/Black",LOOKUP(E181,Refs!D:D,Refs!F:F),IF(B$2="High/Low",LOOKUP(E181,Refs!D:D,Refs!H:H),IF(B$2="Odd/Even",LOOKUP(E181,Refs!D:D,Refs!J:J),""))))</f>
        <v>Low</v>
      </c>
      <c r="I181">
        <f t="shared" ca="1" si="13"/>
        <v>1</v>
      </c>
      <c r="J181">
        <f ca="1">IF(E180="","",IF(G181="","",IF(AND(Q180&gt;1,O180+P180&gt;=$B$4),$B$4,IF(Q180=1,O180,O180+P180))))</f>
        <v>6</v>
      </c>
      <c r="K181">
        <f t="shared" ca="1" si="14"/>
        <v>6</v>
      </c>
      <c r="L181">
        <f t="shared" ca="1" si="15"/>
        <v>-150</v>
      </c>
      <c r="M181">
        <f t="shared" ca="1" si="16"/>
        <v>14</v>
      </c>
      <c r="N181">
        <f ca="1">IF(E180="","",IF(OR(AND($A$6="Yes",$M181&gt;$M180),AND($A$8="Yes",$O180+$P180&gt;=$B$4),AND($Q180&lt;=2,$I181=-1)),1,0))</f>
        <v>0</v>
      </c>
      <c r="O181">
        <f ca="1">IF(E181="","",R181)</f>
        <v>1</v>
      </c>
      <c r="P181">
        <f ca="1">IF(E181="","",MAX(R181:DM181))</f>
        <v>6</v>
      </c>
      <c r="Q181" s="2">
        <f ca="1">IF(E181="","",COUNTIF(R181:DM181,"&gt;0"))</f>
        <v>6</v>
      </c>
      <c r="R181" s="4">
        <f ca="1">IF(E180="","",IF($G181="",R180,IF($N181=1,LOOKUP(R$9,$A$12:$A$111,$B$12:$B$111),IF(AND($I181=-1,S$9=$Q180),"",IF($I181=-1,S180,IF($I181=1,R180))))))</f>
        <v>1</v>
      </c>
      <c r="S181">
        <f ca="1">IF($E180="","",IF($G181="",S180,IF(AND($N181=1,S$9&gt;$B$9),"",IF(AND($N181=1,S$9&lt;=$B$9),LOOKUP(S$9,$A$12:$A$111,$B$12:$B$111),IF(AND($I181=-1,T$9=$Q180),"",IF($I181=-1,T180,IF(AND($I181=1,R$9=$Q180),$K181,IF($I181=1,S180,""))))))))</f>
        <v>2</v>
      </c>
      <c r="T181">
        <f ca="1">IF($E180="","",IF($G181="",T180,IF(AND($N181=1,T$9&gt;$B$9),"",IF(AND($N181=1,T$9&lt;=$B$9),LOOKUP(T$9,$A$12:$A$111,$B$12:$B$111),IF(AND($I181=-1,U$9=$Q180),"",IF($I181=-1,U180,IF(AND($I181=1,S$9=$Q180),$K181,IF($I181=1,T180,""))))))))</f>
        <v>3</v>
      </c>
      <c r="U181">
        <f ca="1">IF($E180="","",IF($G181="",U180,IF(AND($N181=1,U$9&gt;$B$9),"",IF(AND($N181=1,U$9&lt;=$B$9),LOOKUP(U$9,$A$12:$A$111,$B$12:$B$111),IF(AND($I181=-1,V$9=$Q180),"",IF($I181=-1,V180,IF(AND($I181=1,T$9=$Q180),$K181,IF($I181=1,U180,""))))))))</f>
        <v>4</v>
      </c>
      <c r="V181">
        <f ca="1">IF($E180="","",IF($G181="",V180,IF(AND($N181=1,V$9&gt;$B$9),"",IF(AND($N181=1,V$9&lt;=$B$9),LOOKUP(V$9,$A$12:$A$111,$B$12:$B$111),IF(AND($I181=-1,W$9=$Q180),"",IF($I181=-1,W180,IF(AND($I181=1,U$9=$Q180),$K181,IF($I181=1,V180,""))))))))</f>
        <v>5</v>
      </c>
      <c r="W181">
        <f ca="1">IF($E180="","",IF($G181="",W180,IF(AND($N181=1,W$9&gt;$B$9),"",IF(AND($N181=1,W$9&lt;=$B$9),LOOKUP(W$9,$A$12:$A$111,$B$12:$B$111),IF(AND($I181=-1,X$9=$Q180),"",IF($I181=-1,X180,IF(AND($I181=1,V$9=$Q180),$K181,IF($I181=1,W180,""))))))))</f>
        <v>6</v>
      </c>
      <c r="X181" t="str">
        <f ca="1">IF($E180="","",IF($G181="",X180,IF(AND($N181=1,X$9&gt;$B$9),"",IF(AND($N181=1,X$9&lt;=$B$9),LOOKUP(X$9,$A$12:$A$111,$B$12:$B$111),IF(AND($I181=-1,Y$9=$Q180),"",IF($I181=-1,Y180,IF(AND($I181=1,W$9=$Q180),$K181,IF($I181=1,X180,""))))))))</f>
        <v/>
      </c>
      <c r="Y181" t="str">
        <f ca="1">IF($E180="","",IF($G181="",Y180,IF(AND($N181=1,Y$9&gt;$B$9),"",IF(AND($N181=1,Y$9&lt;=$B$9),LOOKUP(Y$9,$A$12:$A$111,$B$12:$B$111),IF(AND($I181=-1,Z$9=$Q180),"",IF($I181=-1,Z180,IF(AND($I181=1,X$9=$Q180),$K181,IF($I181=1,Y180,""))))))))</f>
        <v/>
      </c>
      <c r="Z181" t="str">
        <f ca="1">IF($E180="","",IF($G181="",Z180,IF(AND($N181=1,Z$9&gt;$B$9),"",IF(AND($N181=1,Z$9&lt;=$B$9),LOOKUP(Z$9,$A$12:$A$111,$B$12:$B$111),IF(AND($I181=-1,AA$9=$Q180),"",IF($I181=-1,AA180,IF(AND($I181=1,Y$9=$Q180),$K181,IF($I181=1,Z180,""))))))))</f>
        <v/>
      </c>
      <c r="AA181" t="str">
        <f ca="1">IF($E180="","",IF($G181="",AA180,IF(AND($N181=1,AA$9&gt;$B$9),"",IF(AND($N181=1,AA$9&lt;=$B$9),LOOKUP(AA$9,$A$12:$A$111,$B$12:$B$111),IF(AND($I181=-1,AB$9=$Q180),"",IF($I181=-1,AB180,IF(AND($I181=1,Z$9=$Q180),$K181,IF($I181=1,AA180,""))))))))</f>
        <v/>
      </c>
      <c r="AB181" t="str">
        <f ca="1">IF($E180="","",IF($G181="",AB180,IF(AND($N181=1,AB$9&gt;$B$9),"",IF(AND($N181=1,AB$9&lt;=$B$9),LOOKUP(AB$9,$A$12:$A$111,$B$12:$B$111),IF(AND($I181=-1,AC$9=$Q180),"",IF($I181=-1,AC180,IF(AND($I181=1,AA$9=$Q180),$K181,IF($I181=1,AB180,""))))))))</f>
        <v/>
      </c>
      <c r="AC181" t="str">
        <f ca="1">IF($E180="","",IF($G181="",AC180,IF(AND($N181=1,AC$9&gt;$B$9),"",IF(AND($N181=1,AC$9&lt;=$B$9),LOOKUP(AC$9,$A$12:$A$111,$B$12:$B$111),IF(AND($I181=-1,AD$9=$Q180),"",IF($I181=-1,AD180,IF(AND($I181=1,AB$9=$Q180),$K181,IF($I181=1,AC180,""))))))))</f>
        <v/>
      </c>
      <c r="AD181" t="str">
        <f ca="1">IF($E180="","",IF($G181="",AD180,IF(AND($N181=1,AD$9&gt;$B$9),"",IF(AND($N181=1,AD$9&lt;=$B$9),LOOKUP(AD$9,$A$12:$A$111,$B$12:$B$111),IF(AND($I181=-1,AE$9=$Q180),"",IF($I181=-1,AE180,IF(AND($I181=1,AC$9=$Q180),$K181,IF($I181=1,AD180,""))))))))</f>
        <v/>
      </c>
      <c r="AE181" t="str">
        <f ca="1">IF($E180="","",IF($G181="",AE180,IF(AND($N181=1,AE$9&gt;$B$9),"",IF(AND($N181=1,AE$9&lt;=$B$9),LOOKUP(AE$9,$A$12:$A$111,$B$12:$B$111),IF(AND($I181=-1,AF$9=$Q180),"",IF($I181=-1,AF180,IF(AND($I181=1,AD$9=$Q180),$K181,IF($I181=1,AE180,""))))))))</f>
        <v/>
      </c>
      <c r="AF181" t="str">
        <f ca="1">IF($E180="","",IF($G181="",AF180,IF(AND($N181=1,AF$9&gt;$B$9),"",IF(AND($N181=1,AF$9&lt;=$B$9),LOOKUP(AF$9,$A$12:$A$111,$B$12:$B$111),IF(AND($I181=-1,AG$9=$Q180),"",IF($I181=-1,AG180,IF(AND($I181=1,AE$9=$Q180),$K181,IF($I181=1,AF180,""))))))))</f>
        <v/>
      </c>
      <c r="AG181" t="str">
        <f ca="1">IF($E180="","",IF($G181="",AG180,IF(AND($N181=1,AG$9&gt;$B$9),"",IF(AND($N181=1,AG$9&lt;=$B$9),LOOKUP(AG$9,$A$12:$A$111,$B$12:$B$111),IF(AND($I181=-1,AH$9=$Q180),"",IF($I181=-1,AH180,IF(AND($I181=1,AF$9=$Q180),$K181,IF($I181=1,AG180,""))))))))</f>
        <v/>
      </c>
      <c r="AH181" t="str">
        <f ca="1">IF($E180="","",IF($G181="",AH180,IF(AND($N181=1,AH$9&gt;$B$9),"",IF(AND($N181=1,AH$9&lt;=$B$9),LOOKUP(AH$9,$A$12:$A$111,$B$12:$B$111),IF(AND($I181=-1,AI$9=$Q180),"",IF($I181=-1,AI180,IF(AND($I181=1,AG$9=$Q180),$K181,IF($I181=1,AH180,""))))))))</f>
        <v/>
      </c>
      <c r="AI181" t="str">
        <f ca="1">IF($E180="","",IF($G181="",AI180,IF(AND($N181=1,AI$9&gt;$B$9),"",IF(AND($N181=1,AI$9&lt;=$B$9),LOOKUP(AI$9,$A$12:$A$111,$B$12:$B$111),IF(AND($I181=-1,AJ$9=$Q180),"",IF($I181=-1,AJ180,IF(AND($I181=1,AH$9=$Q180),$K181,IF($I181=1,AI180,""))))))))</f>
        <v/>
      </c>
      <c r="AJ181" t="str">
        <f ca="1">IF($E180="","",IF($G181="",AJ180,IF(AND($N181=1,AJ$9&gt;$B$9),"",IF(AND($N181=1,AJ$9&lt;=$B$9),LOOKUP(AJ$9,$A$12:$A$111,$B$12:$B$111),IF(AND($I181=-1,AK$9=$Q180),"",IF($I181=-1,AK180,IF(AND($I181=1,AI$9=$Q180),$K181,IF($I181=1,AJ180,""))))))))</f>
        <v/>
      </c>
      <c r="AK181" t="str">
        <f ca="1">IF($E180="","",IF($G181="",AK180,IF(AND($N181=1,AK$9&gt;$B$9),"",IF(AND($N181=1,AK$9&lt;=$B$9),LOOKUP(AK$9,$A$12:$A$111,$B$12:$B$111),IF(AND($I181=-1,AL$9=$Q180),"",IF($I181=-1,AL180,IF(AND($I181=1,AJ$9=$Q180),$K181,IF($I181=1,AK180,""))))))))</f>
        <v/>
      </c>
      <c r="AL181" t="str">
        <f ca="1">IF($E180="","",IF($G181="",AL180,IF(AND($N181=1,AL$9&gt;$B$9),"",IF(AND($N181=1,AL$9&lt;=$B$9),LOOKUP(AL$9,$A$12:$A$111,$B$12:$B$111),IF(AND($I181=-1,AM$9=$Q180),"",IF($I181=-1,AM180,IF(AND($I181=1,AK$9=$Q180),$K181,IF($I181=1,AL180,""))))))))</f>
        <v/>
      </c>
      <c r="AM181" t="str">
        <f ca="1">IF($E180="","",IF($G181="",AM180,IF(AND($N181=1,AM$9&gt;$B$9),"",IF(AND($N181=1,AM$9&lt;=$B$9),LOOKUP(AM$9,$A$12:$A$111,$B$12:$B$111),IF(AND($I181=-1,AN$9=$Q180),"",IF($I181=-1,AN180,IF(AND($I181=1,AL$9=$Q180),$K181,IF($I181=1,AM180,""))))))))</f>
        <v/>
      </c>
      <c r="AN181" t="str">
        <f ca="1">IF($E180="","",IF($G181="",AN180,IF(AND($N181=1,AN$9&gt;$B$9),"",IF(AND($N181=1,AN$9&lt;=$B$9),LOOKUP(AN$9,$A$12:$A$111,$B$12:$B$111),IF(AND($I181=-1,AO$9=$Q180),"",IF($I181=-1,AO180,IF(AND($I181=1,AM$9=$Q180),$K181,IF($I181=1,AN180,""))))))))</f>
        <v/>
      </c>
      <c r="AO181" t="str">
        <f ca="1">IF($E180="","",IF($G181="",AO180,IF(AND($N181=1,AO$9&gt;$B$9),"",IF(AND($N181=1,AO$9&lt;=$B$9),LOOKUP(AO$9,$A$12:$A$111,$B$12:$B$111),IF(AND($I181=-1,AP$9=$Q180),"",IF($I181=-1,AP180,IF(AND($I181=1,AN$9=$Q180),$K181,IF($I181=1,AO180,""))))))))</f>
        <v/>
      </c>
      <c r="AP181" t="str">
        <f ca="1">IF($E180="","",IF($G181="",AP180,IF(AND($N181=1,AP$9&gt;$B$9),"",IF(AND($N181=1,AP$9&lt;=$B$9),LOOKUP(AP$9,$A$12:$A$111,$B$12:$B$111),IF(AND($I181=-1,AQ$9=$Q180),"",IF($I181=-1,AQ180,IF(AND($I181=1,AO$9=$Q180),$K181,IF($I181=1,AP180,""))))))))</f>
        <v/>
      </c>
      <c r="AQ181" t="str">
        <f ca="1">IF($E180="","",IF($G181="",AQ180,IF(AND($N181=1,AQ$9&gt;$B$9),"",IF(AND($N181=1,AQ$9&lt;=$B$9),LOOKUP(AQ$9,$A$12:$A$111,$B$12:$B$111),IF(AND($I181=-1,AR$9=$Q180),"",IF($I181=-1,AR180,IF(AND($I181=1,AP$9=$Q180),$K181,IF($I181=1,AQ180,""))))))))</f>
        <v/>
      </c>
      <c r="AR181" t="str">
        <f ca="1">IF($E180="","",IF($G181="",AR180,IF(AND($N181=1,AR$9&gt;$B$9),"",IF(AND($N181=1,AR$9&lt;=$B$9),LOOKUP(AR$9,$A$12:$A$111,$B$12:$B$111),IF(AND($I181=-1,AS$9=$Q180),"",IF($I181=-1,AS180,IF(AND($I181=1,AQ$9=$Q180),$K181,IF($I181=1,AR180,""))))))))</f>
        <v/>
      </c>
      <c r="AS181" t="str">
        <f ca="1">IF($E180="","",IF($G181="",AS180,IF(AND($N181=1,AS$9&gt;$B$9),"",IF(AND($N181=1,AS$9&lt;=$B$9),LOOKUP(AS$9,$A$12:$A$111,$B$12:$B$111),IF(AND($I181=-1,AT$9=$Q180),"",IF($I181=-1,AT180,IF(AND($I181=1,AR$9=$Q180),$K181,IF($I181=1,AS180,""))))))))</f>
        <v/>
      </c>
      <c r="AT181" t="str">
        <f ca="1">IF($E180="","",IF($G181="",AT180,IF(AND($N181=1,AT$9&gt;$B$9),"",IF(AND($N181=1,AT$9&lt;=$B$9),LOOKUP(AT$9,$A$12:$A$111,$B$12:$B$111),IF(AND($I181=-1,AU$9=$Q180),"",IF($I181=-1,AU180,IF(AND($I181=1,AS$9=$Q180),$K181,IF($I181=1,AT180,""))))))))</f>
        <v/>
      </c>
      <c r="AU181" t="str">
        <f ca="1">IF($E180="","",IF($G181="",AU180,IF(AND($N181=1,AU$9&gt;$B$9),"",IF(AND($N181=1,AU$9&lt;=$B$9),LOOKUP(AU$9,$A$12:$A$111,$B$12:$B$111),IF(AND($I181=-1,AV$9=$Q180),"",IF($I181=-1,AV180,IF(AND($I181=1,AT$9=$Q180),$K181,IF($I181=1,AU180,""))))))))</f>
        <v/>
      </c>
      <c r="AV181" t="str">
        <f ca="1">IF($E180="","",IF($G181="",AV180,IF(AND($N181=1,AV$9&gt;$B$9),"",IF(AND($N181=1,AV$9&lt;=$B$9),LOOKUP(AV$9,$A$12:$A$111,$B$12:$B$111),IF(AND($I181=-1,AW$9=$Q180),"",IF($I181=-1,AW180,IF(AND($I181=1,AU$9=$Q180),$K181,IF($I181=1,AV180,""))))))))</f>
        <v/>
      </c>
      <c r="AW181" t="str">
        <f ca="1">IF($E180="","",IF($G181="",AW180,IF(AND($N181=1,AW$9&gt;$B$9),"",IF(AND($N181=1,AW$9&lt;=$B$9),LOOKUP(AW$9,$A$12:$A$111,$B$12:$B$111),IF(AND($I181=-1,AX$9=$Q180),"",IF($I181=-1,AX180,IF(AND($I181=1,AV$9=$Q180),$K181,IF($I181=1,AW180,""))))))))</f>
        <v/>
      </c>
      <c r="AX181" t="str">
        <f ca="1">IF($E180="","",IF($G181="",AX180,IF(AND($N181=1,AX$9&gt;$B$9),"",IF(AND($N181=1,AX$9&lt;=$B$9),LOOKUP(AX$9,$A$12:$A$111,$B$12:$B$111),IF(AND($I181=-1,AY$9=$Q180),"",IF($I181=-1,AY180,IF(AND($I181=1,AW$9=$Q180),$K181,IF($I181=1,AX180,""))))))))</f>
        <v/>
      </c>
      <c r="AY181" t="str">
        <f ca="1">IF($E180="","",IF($G181="",AY180,IF(AND($N181=1,AY$9&gt;$B$9),"",IF(AND($N181=1,AY$9&lt;=$B$9),LOOKUP(AY$9,$A$12:$A$111,$B$12:$B$111),IF(AND($I181=-1,AZ$9=$Q180),"",IF($I181=-1,AZ180,IF(AND($I181=1,AX$9=$Q180),$K181,IF($I181=1,AY180,""))))))))</f>
        <v/>
      </c>
      <c r="AZ181" t="str">
        <f ca="1">IF($E180="","",IF($G181="",AZ180,IF(AND($N181=1,AZ$9&gt;$B$9),"",IF(AND($N181=1,AZ$9&lt;=$B$9),LOOKUP(AZ$9,$A$12:$A$111,$B$12:$B$111),IF(AND($I181=-1,BA$9=$Q180),"",IF($I181=-1,BA180,IF(AND($I181=1,AY$9=$Q180),$K181,IF($I181=1,AZ180,""))))))))</f>
        <v/>
      </c>
      <c r="BA181" t="str">
        <f ca="1">IF($E180="","",IF($G181="",BA180,IF(AND($N181=1,BA$9&gt;$B$9),"",IF(AND($N181=1,BA$9&lt;=$B$9),LOOKUP(BA$9,$A$12:$A$111,$B$12:$B$111),IF(AND($I181=-1,BB$9=$Q180),"",IF($I181=-1,BB180,IF(AND($I181=1,AZ$9=$Q180),$K181,IF($I181=1,BA180,""))))))))</f>
        <v/>
      </c>
      <c r="BB181" t="str">
        <f ca="1">IF($E180="","",IF($G181="",BB180,IF(AND($N181=1,BB$9&gt;$B$9),"",IF(AND($N181=1,BB$9&lt;=$B$9),LOOKUP(BB$9,$A$12:$A$111,$B$12:$B$111),IF(AND($I181=-1,BC$9=$Q180),"",IF($I181=-1,BC180,IF(AND($I181=1,BA$9=$Q180),$K181,IF($I181=1,BB180,""))))))))</f>
        <v/>
      </c>
      <c r="BC181" t="str">
        <f ca="1">IF($E180="","",IF($G181="",BC180,IF(AND($N181=1,BC$9&gt;$B$9),"",IF(AND($N181=1,BC$9&lt;=$B$9),LOOKUP(BC$9,$A$12:$A$111,$B$12:$B$111),IF(AND($I181=-1,BD$9=$Q180),"",IF($I181=-1,BD180,IF(AND($I181=1,BB$9=$Q180),$K181,IF($I181=1,BC180,""))))))))</f>
        <v/>
      </c>
      <c r="BD181" t="str">
        <f ca="1">IF($E180="","",IF($G181="",BD180,IF(AND($N181=1,BD$9&gt;$B$9),"",IF(AND($N181=1,BD$9&lt;=$B$9),LOOKUP(BD$9,$A$12:$A$111,$B$12:$B$111),IF(AND($I181=-1,BE$9=$Q180),"",IF($I181=-1,BE180,IF(AND($I181=1,BC$9=$Q180),$K181,IF($I181=1,BD180,""))))))))</f>
        <v/>
      </c>
      <c r="BE181" t="str">
        <f ca="1">IF($E180="","",IF($G181="",BE180,IF(AND($N181=1,BE$9&gt;$B$9),"",IF(AND($N181=1,BE$9&lt;=$B$9),LOOKUP(BE$9,$A$12:$A$111,$B$12:$B$111),IF(AND($I181=-1,BF$9=$Q180),"",IF($I181=-1,BF180,IF(AND($I181=1,BD$9=$Q180),$K181,IF($I181=1,BE180,""))))))))</f>
        <v/>
      </c>
      <c r="BF181" t="str">
        <f ca="1">IF($E180="","",IF($G181="",BF180,IF(AND($N181=1,BF$9&gt;$B$9),"",IF(AND($N181=1,BF$9&lt;=$B$9),LOOKUP(BF$9,$A$12:$A$111,$B$12:$B$111),IF(AND($I181=-1,BG$9=$Q180),"",IF($I181=-1,BG180,IF(AND($I181=1,BE$9=$Q180),$K181,IF($I181=1,BF180,""))))))))</f>
        <v/>
      </c>
      <c r="BG181" t="str">
        <f ca="1">IF($E180="","",IF($G181="",BG180,IF(AND($N181=1,BG$9&gt;$B$9),"",IF(AND($N181=1,BG$9&lt;=$B$9),LOOKUP(BG$9,$A$12:$A$111,$B$12:$B$111),IF(AND($I181=-1,BH$9=$Q180),"",IF($I181=-1,BH180,IF(AND($I181=1,BF$9=$Q180),$K181,IF($I181=1,BG180,""))))))))</f>
        <v/>
      </c>
      <c r="BH181" t="str">
        <f ca="1">IF($E180="","",IF($G181="",BH180,IF(AND($N181=1,BH$9&gt;$B$9),"",IF(AND($N181=1,BH$9&lt;=$B$9),LOOKUP(BH$9,$A$12:$A$111,$B$12:$B$111),IF(AND($I181=-1,BI$9=$Q180),"",IF($I181=-1,BI180,IF(AND($I181=1,BG$9=$Q180),$K181,IF($I181=1,BH180,""))))))))</f>
        <v/>
      </c>
      <c r="BI181" t="str">
        <f ca="1">IF($E180="","",IF($G181="",BI180,IF(AND($N181=1,BI$9&gt;$B$9),"",IF(AND($N181=1,BI$9&lt;=$B$9),LOOKUP(BI$9,$A$12:$A$111,$B$12:$B$111),IF(AND($I181=-1,BJ$9=$Q180),"",IF($I181=-1,BJ180,IF(AND($I181=1,BH$9=$Q180),$K181,IF($I181=1,BI180,""))))))))</f>
        <v/>
      </c>
      <c r="BJ181" t="str">
        <f ca="1">IF($E180="","",IF($G181="",BJ180,IF(AND($N181=1,BJ$9&gt;$B$9),"",IF(AND($N181=1,BJ$9&lt;=$B$9),LOOKUP(BJ$9,$A$12:$A$111,$B$12:$B$111),IF(AND($I181=-1,BK$9=$Q180),"",IF($I181=-1,BK180,IF(AND($I181=1,BI$9=$Q180),$K181,IF($I181=1,BJ180,""))))))))</f>
        <v/>
      </c>
      <c r="BK181" t="str">
        <f ca="1">IF($E180="","",IF($G181="",BK180,IF(AND($N181=1,BK$9&gt;$B$9),"",IF(AND($N181=1,BK$9&lt;=$B$9),LOOKUP(BK$9,$A$12:$A$111,$B$12:$B$111),IF(AND($I181=-1,BL$9=$Q180),"",IF($I181=-1,BL180,IF(AND($I181=1,BJ$9=$Q180),$K181,IF($I181=1,BK180,""))))))))</f>
        <v/>
      </c>
      <c r="BL181" t="str">
        <f ca="1">IF($E180="","",IF($G181="",BL180,IF(AND($N181=1,BL$9&gt;$B$9),"",IF(AND($N181=1,BL$9&lt;=$B$9),LOOKUP(BL$9,$A$12:$A$111,$B$12:$B$111),IF(AND($I181=-1,BM$9=$Q180),"",IF($I181=-1,BM180,IF(AND($I181=1,BK$9=$Q180),$K181,IF($I181=1,BL180,""))))))))</f>
        <v/>
      </c>
      <c r="BM181" t="str">
        <f ca="1">IF($E180="","",IF($G181="",BM180,IF(AND($N181=1,BM$9&gt;$B$9),"",IF(AND($N181=1,BM$9&lt;=$B$9),LOOKUP(BM$9,$A$12:$A$111,$B$12:$B$111),IF(AND($I181=-1,BN$9=$Q180),"",IF($I181=-1,BN180,IF(AND($I181=1,BL$9=$Q180),$K181,IF($I181=1,BM180,""))))))))</f>
        <v/>
      </c>
      <c r="BN181" t="str">
        <f ca="1">IF($E180="","",IF($G181="",BN180,IF(AND($N181=1,BN$9&gt;$B$9),"",IF(AND($N181=1,BN$9&lt;=$B$9),LOOKUP(BN$9,$A$12:$A$111,$B$12:$B$111),IF(AND($I181=-1,BO$9=$Q180),"",IF($I181=-1,BO180,IF(AND($I181=1,BM$9=$Q180),$K181,IF($I181=1,BN180,""))))))))</f>
        <v/>
      </c>
      <c r="BO181" t="str">
        <f ca="1">IF($E180="","",IF($G181="",BO180,IF(AND($N181=1,BO$9&gt;$B$9),"",IF(AND($N181=1,BO$9&lt;=$B$9),LOOKUP(BO$9,$A$12:$A$111,$B$12:$B$111),IF(AND($I181=-1,BP$9=$Q180),"",IF($I181=-1,BP180,IF(AND($I181=1,BN$9=$Q180),$K181,IF($I181=1,BO180,""))))))))</f>
        <v/>
      </c>
    </row>
    <row r="182" spans="4:67" x14ac:dyDescent="0.25">
      <c r="D182" s="4">
        <v>172</v>
      </c>
      <c r="E182" s="1">
        <f t="shared" ca="1" si="12"/>
        <v>1</v>
      </c>
      <c r="G182" t="str">
        <f ca="1">IF(E181="","",IF($B$3=Refs!$B$17,RevLab!F182,IF(AND(B$3="Last",H181="Zero"),G181,IF(B$3="Last",H181,IF(B$3="2nd last","",IF(AND(B$3="Opposite",H181="Zero"),G181,IF(AND(B$3="Opposite",H181="Red"),"Black",IF(AND(B$3="Opposite",H181="Black"),"Red",IF(AND(B$3="Opposite",H181="Odd"),"Even",IF(AND(B$3="Opposite",H181="Even"),"Odd",IF(AND(B$3="Opposite",H181="High"),"Low",IF(AND(B$3="Opposite",H181="Low"),"High",IF(COUNTIF(Refs!$E$5:$I$6,B$3)=1,RevLab!B$3,"")))))))))))))</f>
        <v>Low</v>
      </c>
      <c r="H182" t="str">
        <f ca="1">IF(E182="","",IF(B$2="Red/Black",LOOKUP(E182,Refs!D:D,Refs!F:F),IF(B$2="High/Low",LOOKUP(E182,Refs!D:D,Refs!H:H),IF(B$2="Odd/Even",LOOKUP(E182,Refs!D:D,Refs!J:J),""))))</f>
        <v>Low</v>
      </c>
      <c r="I182">
        <f t="shared" ca="1" si="13"/>
        <v>1</v>
      </c>
      <c r="J182">
        <f ca="1">IF(E181="","",IF(G182="","",IF(AND(Q181&gt;1,O181+P181&gt;=$B$4),$B$4,IF(Q181=1,O181,O181+P181))))</f>
        <v>7</v>
      </c>
      <c r="K182">
        <f t="shared" ca="1" si="14"/>
        <v>7</v>
      </c>
      <c r="L182">
        <f t="shared" ca="1" si="15"/>
        <v>-143</v>
      </c>
      <c r="M182">
        <f t="shared" ca="1" si="16"/>
        <v>14</v>
      </c>
      <c r="N182">
        <f ca="1">IF(E181="","",IF(OR(AND($A$6="Yes",$M182&gt;$M181),AND($A$8="Yes",$O181+$P181&gt;=$B$4),AND($Q181&lt;=2,$I182=-1)),1,0))</f>
        <v>0</v>
      </c>
      <c r="O182">
        <f ca="1">IF(E182="","",R182)</f>
        <v>1</v>
      </c>
      <c r="P182">
        <f ca="1">IF(E182="","",MAX(R182:DM182))</f>
        <v>7</v>
      </c>
      <c r="Q182" s="2">
        <f ca="1">IF(E182="","",COUNTIF(R182:DM182,"&gt;0"))</f>
        <v>7</v>
      </c>
      <c r="R182" s="4">
        <f ca="1">IF(E181="","",IF($G182="",R181,IF($N182=1,LOOKUP(R$9,$A$12:$A$111,$B$12:$B$111),IF(AND($I182=-1,S$9=$Q181),"",IF($I182=-1,S181,IF($I182=1,R181))))))</f>
        <v>1</v>
      </c>
      <c r="S182">
        <f ca="1">IF($E181="","",IF($G182="",S181,IF(AND($N182=1,S$9&gt;$B$9),"",IF(AND($N182=1,S$9&lt;=$B$9),LOOKUP(S$9,$A$12:$A$111,$B$12:$B$111),IF(AND($I182=-1,T$9=$Q181),"",IF($I182=-1,T181,IF(AND($I182=1,R$9=$Q181),$K182,IF($I182=1,S181,""))))))))</f>
        <v>2</v>
      </c>
      <c r="T182">
        <f ca="1">IF($E181="","",IF($G182="",T181,IF(AND($N182=1,T$9&gt;$B$9),"",IF(AND($N182=1,T$9&lt;=$B$9),LOOKUP(T$9,$A$12:$A$111,$B$12:$B$111),IF(AND($I182=-1,U$9=$Q181),"",IF($I182=-1,U181,IF(AND($I182=1,S$9=$Q181),$K182,IF($I182=1,T181,""))))))))</f>
        <v>3</v>
      </c>
      <c r="U182">
        <f ca="1">IF($E181="","",IF($G182="",U181,IF(AND($N182=1,U$9&gt;$B$9),"",IF(AND($N182=1,U$9&lt;=$B$9),LOOKUP(U$9,$A$12:$A$111,$B$12:$B$111),IF(AND($I182=-1,V$9=$Q181),"",IF($I182=-1,V181,IF(AND($I182=1,T$9=$Q181),$K182,IF($I182=1,U181,""))))))))</f>
        <v>4</v>
      </c>
      <c r="V182">
        <f ca="1">IF($E181="","",IF($G182="",V181,IF(AND($N182=1,V$9&gt;$B$9),"",IF(AND($N182=1,V$9&lt;=$B$9),LOOKUP(V$9,$A$12:$A$111,$B$12:$B$111),IF(AND($I182=-1,W$9=$Q181),"",IF($I182=-1,W181,IF(AND($I182=1,U$9=$Q181),$K182,IF($I182=1,V181,""))))))))</f>
        <v>5</v>
      </c>
      <c r="W182">
        <f ca="1">IF($E181="","",IF($G182="",W181,IF(AND($N182=1,W$9&gt;$B$9),"",IF(AND($N182=1,W$9&lt;=$B$9),LOOKUP(W$9,$A$12:$A$111,$B$12:$B$111),IF(AND($I182=-1,X$9=$Q181),"",IF($I182=-1,X181,IF(AND($I182=1,V$9=$Q181),$K182,IF($I182=1,W181,""))))))))</f>
        <v>6</v>
      </c>
      <c r="X182">
        <f ca="1">IF($E181="","",IF($G182="",X181,IF(AND($N182=1,X$9&gt;$B$9),"",IF(AND($N182=1,X$9&lt;=$B$9),LOOKUP(X$9,$A$12:$A$111,$B$12:$B$111),IF(AND($I182=-1,Y$9=$Q181),"",IF($I182=-1,Y181,IF(AND($I182=1,W$9=$Q181),$K182,IF($I182=1,X181,""))))))))</f>
        <v>7</v>
      </c>
      <c r="Y182" t="str">
        <f ca="1">IF($E181="","",IF($G182="",Y181,IF(AND($N182=1,Y$9&gt;$B$9),"",IF(AND($N182=1,Y$9&lt;=$B$9),LOOKUP(Y$9,$A$12:$A$111,$B$12:$B$111),IF(AND($I182=-1,Z$9=$Q181),"",IF($I182=-1,Z181,IF(AND($I182=1,X$9=$Q181),$K182,IF($I182=1,Y181,""))))))))</f>
        <v/>
      </c>
      <c r="Z182" t="str">
        <f ca="1">IF($E181="","",IF($G182="",Z181,IF(AND($N182=1,Z$9&gt;$B$9),"",IF(AND($N182=1,Z$9&lt;=$B$9),LOOKUP(Z$9,$A$12:$A$111,$B$12:$B$111),IF(AND($I182=-1,AA$9=$Q181),"",IF($I182=-1,AA181,IF(AND($I182=1,Y$9=$Q181),$K182,IF($I182=1,Z181,""))))))))</f>
        <v/>
      </c>
      <c r="AA182" t="str">
        <f ca="1">IF($E181="","",IF($G182="",AA181,IF(AND($N182=1,AA$9&gt;$B$9),"",IF(AND($N182=1,AA$9&lt;=$B$9),LOOKUP(AA$9,$A$12:$A$111,$B$12:$B$111),IF(AND($I182=-1,AB$9=$Q181),"",IF($I182=-1,AB181,IF(AND($I182=1,Z$9=$Q181),$K182,IF($I182=1,AA181,""))))))))</f>
        <v/>
      </c>
      <c r="AB182" t="str">
        <f ca="1">IF($E181="","",IF($G182="",AB181,IF(AND($N182=1,AB$9&gt;$B$9),"",IF(AND($N182=1,AB$9&lt;=$B$9),LOOKUP(AB$9,$A$12:$A$111,$B$12:$B$111),IF(AND($I182=-1,AC$9=$Q181),"",IF($I182=-1,AC181,IF(AND($I182=1,AA$9=$Q181),$K182,IF($I182=1,AB181,""))))))))</f>
        <v/>
      </c>
      <c r="AC182" t="str">
        <f ca="1">IF($E181="","",IF($G182="",AC181,IF(AND($N182=1,AC$9&gt;$B$9),"",IF(AND($N182=1,AC$9&lt;=$B$9),LOOKUP(AC$9,$A$12:$A$111,$B$12:$B$111),IF(AND($I182=-1,AD$9=$Q181),"",IF($I182=-1,AD181,IF(AND($I182=1,AB$9=$Q181),$K182,IF($I182=1,AC181,""))))))))</f>
        <v/>
      </c>
      <c r="AD182" t="str">
        <f ca="1">IF($E181="","",IF($G182="",AD181,IF(AND($N182=1,AD$9&gt;$B$9),"",IF(AND($N182=1,AD$9&lt;=$B$9),LOOKUP(AD$9,$A$12:$A$111,$B$12:$B$111),IF(AND($I182=-1,AE$9=$Q181),"",IF($I182=-1,AE181,IF(AND($I182=1,AC$9=$Q181),$K182,IF($I182=1,AD181,""))))))))</f>
        <v/>
      </c>
      <c r="AE182" t="str">
        <f ca="1">IF($E181="","",IF($G182="",AE181,IF(AND($N182=1,AE$9&gt;$B$9),"",IF(AND($N182=1,AE$9&lt;=$B$9),LOOKUP(AE$9,$A$12:$A$111,$B$12:$B$111),IF(AND($I182=-1,AF$9=$Q181),"",IF($I182=-1,AF181,IF(AND($I182=1,AD$9=$Q181),$K182,IF($I182=1,AE181,""))))))))</f>
        <v/>
      </c>
      <c r="AF182" t="str">
        <f ca="1">IF($E181="","",IF($G182="",AF181,IF(AND($N182=1,AF$9&gt;$B$9),"",IF(AND($N182=1,AF$9&lt;=$B$9),LOOKUP(AF$9,$A$12:$A$111,$B$12:$B$111),IF(AND($I182=-1,AG$9=$Q181),"",IF($I182=-1,AG181,IF(AND($I182=1,AE$9=$Q181),$K182,IF($I182=1,AF181,""))))))))</f>
        <v/>
      </c>
      <c r="AG182" t="str">
        <f ca="1">IF($E181="","",IF($G182="",AG181,IF(AND($N182=1,AG$9&gt;$B$9),"",IF(AND($N182=1,AG$9&lt;=$B$9),LOOKUP(AG$9,$A$12:$A$111,$B$12:$B$111),IF(AND($I182=-1,AH$9=$Q181),"",IF($I182=-1,AH181,IF(AND($I182=1,AF$9=$Q181),$K182,IF($I182=1,AG181,""))))))))</f>
        <v/>
      </c>
      <c r="AH182" t="str">
        <f ca="1">IF($E181="","",IF($G182="",AH181,IF(AND($N182=1,AH$9&gt;$B$9),"",IF(AND($N182=1,AH$9&lt;=$B$9),LOOKUP(AH$9,$A$12:$A$111,$B$12:$B$111),IF(AND($I182=-1,AI$9=$Q181),"",IF($I182=-1,AI181,IF(AND($I182=1,AG$9=$Q181),$K182,IF($I182=1,AH181,""))))))))</f>
        <v/>
      </c>
      <c r="AI182" t="str">
        <f ca="1">IF($E181="","",IF($G182="",AI181,IF(AND($N182=1,AI$9&gt;$B$9),"",IF(AND($N182=1,AI$9&lt;=$B$9),LOOKUP(AI$9,$A$12:$A$111,$B$12:$B$111),IF(AND($I182=-1,AJ$9=$Q181),"",IF($I182=-1,AJ181,IF(AND($I182=1,AH$9=$Q181),$K182,IF($I182=1,AI181,""))))))))</f>
        <v/>
      </c>
      <c r="AJ182" t="str">
        <f ca="1">IF($E181="","",IF($G182="",AJ181,IF(AND($N182=1,AJ$9&gt;$B$9),"",IF(AND($N182=1,AJ$9&lt;=$B$9),LOOKUP(AJ$9,$A$12:$A$111,$B$12:$B$111),IF(AND($I182=-1,AK$9=$Q181),"",IF($I182=-1,AK181,IF(AND($I182=1,AI$9=$Q181),$K182,IF($I182=1,AJ181,""))))))))</f>
        <v/>
      </c>
      <c r="AK182" t="str">
        <f ca="1">IF($E181="","",IF($G182="",AK181,IF(AND($N182=1,AK$9&gt;$B$9),"",IF(AND($N182=1,AK$9&lt;=$B$9),LOOKUP(AK$9,$A$12:$A$111,$B$12:$B$111),IF(AND($I182=-1,AL$9=$Q181),"",IF($I182=-1,AL181,IF(AND($I182=1,AJ$9=$Q181),$K182,IF($I182=1,AK181,""))))))))</f>
        <v/>
      </c>
      <c r="AL182" t="str">
        <f ca="1">IF($E181="","",IF($G182="",AL181,IF(AND($N182=1,AL$9&gt;$B$9),"",IF(AND($N182=1,AL$9&lt;=$B$9),LOOKUP(AL$9,$A$12:$A$111,$B$12:$B$111),IF(AND($I182=-1,AM$9=$Q181),"",IF($I182=-1,AM181,IF(AND($I182=1,AK$9=$Q181),$K182,IF($I182=1,AL181,""))))))))</f>
        <v/>
      </c>
      <c r="AM182" t="str">
        <f ca="1">IF($E181="","",IF($G182="",AM181,IF(AND($N182=1,AM$9&gt;$B$9),"",IF(AND($N182=1,AM$9&lt;=$B$9),LOOKUP(AM$9,$A$12:$A$111,$B$12:$B$111),IF(AND($I182=-1,AN$9=$Q181),"",IF($I182=-1,AN181,IF(AND($I182=1,AL$9=$Q181),$K182,IF($I182=1,AM181,""))))))))</f>
        <v/>
      </c>
      <c r="AN182" t="str">
        <f ca="1">IF($E181="","",IF($G182="",AN181,IF(AND($N182=1,AN$9&gt;$B$9),"",IF(AND($N182=1,AN$9&lt;=$B$9),LOOKUP(AN$9,$A$12:$A$111,$B$12:$B$111),IF(AND($I182=-1,AO$9=$Q181),"",IF($I182=-1,AO181,IF(AND($I182=1,AM$9=$Q181),$K182,IF($I182=1,AN181,""))))))))</f>
        <v/>
      </c>
      <c r="AO182" t="str">
        <f ca="1">IF($E181="","",IF($G182="",AO181,IF(AND($N182=1,AO$9&gt;$B$9),"",IF(AND($N182=1,AO$9&lt;=$B$9),LOOKUP(AO$9,$A$12:$A$111,$B$12:$B$111),IF(AND($I182=-1,AP$9=$Q181),"",IF($I182=-1,AP181,IF(AND($I182=1,AN$9=$Q181),$K182,IF($I182=1,AO181,""))))))))</f>
        <v/>
      </c>
      <c r="AP182" t="str">
        <f ca="1">IF($E181="","",IF($G182="",AP181,IF(AND($N182=1,AP$9&gt;$B$9),"",IF(AND($N182=1,AP$9&lt;=$B$9),LOOKUP(AP$9,$A$12:$A$111,$B$12:$B$111),IF(AND($I182=-1,AQ$9=$Q181),"",IF($I182=-1,AQ181,IF(AND($I182=1,AO$9=$Q181),$K182,IF($I182=1,AP181,""))))))))</f>
        <v/>
      </c>
      <c r="AQ182" t="str">
        <f ca="1">IF($E181="","",IF($G182="",AQ181,IF(AND($N182=1,AQ$9&gt;$B$9),"",IF(AND($N182=1,AQ$9&lt;=$B$9),LOOKUP(AQ$9,$A$12:$A$111,$B$12:$B$111),IF(AND($I182=-1,AR$9=$Q181),"",IF($I182=-1,AR181,IF(AND($I182=1,AP$9=$Q181),$K182,IF($I182=1,AQ181,""))))))))</f>
        <v/>
      </c>
      <c r="AR182" t="str">
        <f ca="1">IF($E181="","",IF($G182="",AR181,IF(AND($N182=1,AR$9&gt;$B$9),"",IF(AND($N182=1,AR$9&lt;=$B$9),LOOKUP(AR$9,$A$12:$A$111,$B$12:$B$111),IF(AND($I182=-1,AS$9=$Q181),"",IF($I182=-1,AS181,IF(AND($I182=1,AQ$9=$Q181),$K182,IF($I182=1,AR181,""))))))))</f>
        <v/>
      </c>
      <c r="AS182" t="str">
        <f ca="1">IF($E181="","",IF($G182="",AS181,IF(AND($N182=1,AS$9&gt;$B$9),"",IF(AND($N182=1,AS$9&lt;=$B$9),LOOKUP(AS$9,$A$12:$A$111,$B$12:$B$111),IF(AND($I182=-1,AT$9=$Q181),"",IF($I182=-1,AT181,IF(AND($I182=1,AR$9=$Q181),$K182,IF($I182=1,AS181,""))))))))</f>
        <v/>
      </c>
      <c r="AT182" t="str">
        <f ca="1">IF($E181="","",IF($G182="",AT181,IF(AND($N182=1,AT$9&gt;$B$9),"",IF(AND($N182=1,AT$9&lt;=$B$9),LOOKUP(AT$9,$A$12:$A$111,$B$12:$B$111),IF(AND($I182=-1,AU$9=$Q181),"",IF($I182=-1,AU181,IF(AND($I182=1,AS$9=$Q181),$K182,IF($I182=1,AT181,""))))))))</f>
        <v/>
      </c>
      <c r="AU182" t="str">
        <f ca="1">IF($E181="","",IF($G182="",AU181,IF(AND($N182=1,AU$9&gt;$B$9),"",IF(AND($N182=1,AU$9&lt;=$B$9),LOOKUP(AU$9,$A$12:$A$111,$B$12:$B$111),IF(AND($I182=-1,AV$9=$Q181),"",IF($I182=-1,AV181,IF(AND($I182=1,AT$9=$Q181),$K182,IF($I182=1,AU181,""))))))))</f>
        <v/>
      </c>
      <c r="AV182" t="str">
        <f ca="1">IF($E181="","",IF($G182="",AV181,IF(AND($N182=1,AV$9&gt;$B$9),"",IF(AND($N182=1,AV$9&lt;=$B$9),LOOKUP(AV$9,$A$12:$A$111,$B$12:$B$111),IF(AND($I182=-1,AW$9=$Q181),"",IF($I182=-1,AW181,IF(AND($I182=1,AU$9=$Q181),$K182,IF($I182=1,AV181,""))))))))</f>
        <v/>
      </c>
      <c r="AW182" t="str">
        <f ca="1">IF($E181="","",IF($G182="",AW181,IF(AND($N182=1,AW$9&gt;$B$9),"",IF(AND($N182=1,AW$9&lt;=$B$9),LOOKUP(AW$9,$A$12:$A$111,$B$12:$B$111),IF(AND($I182=-1,AX$9=$Q181),"",IF($I182=-1,AX181,IF(AND($I182=1,AV$9=$Q181),$K182,IF($I182=1,AW181,""))))))))</f>
        <v/>
      </c>
      <c r="AX182" t="str">
        <f ca="1">IF($E181="","",IF($G182="",AX181,IF(AND($N182=1,AX$9&gt;$B$9),"",IF(AND($N182=1,AX$9&lt;=$B$9),LOOKUP(AX$9,$A$12:$A$111,$B$12:$B$111),IF(AND($I182=-1,AY$9=$Q181),"",IF($I182=-1,AY181,IF(AND($I182=1,AW$9=$Q181),$K182,IF($I182=1,AX181,""))))))))</f>
        <v/>
      </c>
      <c r="AY182" t="str">
        <f ca="1">IF($E181="","",IF($G182="",AY181,IF(AND($N182=1,AY$9&gt;$B$9),"",IF(AND($N182=1,AY$9&lt;=$B$9),LOOKUP(AY$9,$A$12:$A$111,$B$12:$B$111),IF(AND($I182=-1,AZ$9=$Q181),"",IF($I182=-1,AZ181,IF(AND($I182=1,AX$9=$Q181),$K182,IF($I182=1,AY181,""))))))))</f>
        <v/>
      </c>
      <c r="AZ182" t="str">
        <f ca="1">IF($E181="","",IF($G182="",AZ181,IF(AND($N182=1,AZ$9&gt;$B$9),"",IF(AND($N182=1,AZ$9&lt;=$B$9),LOOKUP(AZ$9,$A$12:$A$111,$B$12:$B$111),IF(AND($I182=-1,BA$9=$Q181),"",IF($I182=-1,BA181,IF(AND($I182=1,AY$9=$Q181),$K182,IF($I182=1,AZ181,""))))))))</f>
        <v/>
      </c>
      <c r="BA182" t="str">
        <f ca="1">IF($E181="","",IF($G182="",BA181,IF(AND($N182=1,BA$9&gt;$B$9),"",IF(AND($N182=1,BA$9&lt;=$B$9),LOOKUP(BA$9,$A$12:$A$111,$B$12:$B$111),IF(AND($I182=-1,BB$9=$Q181),"",IF($I182=-1,BB181,IF(AND($I182=1,AZ$9=$Q181),$K182,IF($I182=1,BA181,""))))))))</f>
        <v/>
      </c>
      <c r="BB182" t="str">
        <f ca="1">IF($E181="","",IF($G182="",BB181,IF(AND($N182=1,BB$9&gt;$B$9),"",IF(AND($N182=1,BB$9&lt;=$B$9),LOOKUP(BB$9,$A$12:$A$111,$B$12:$B$111),IF(AND($I182=-1,BC$9=$Q181),"",IF($I182=-1,BC181,IF(AND($I182=1,BA$9=$Q181),$K182,IF($I182=1,BB181,""))))))))</f>
        <v/>
      </c>
      <c r="BC182" t="str">
        <f ca="1">IF($E181="","",IF($G182="",BC181,IF(AND($N182=1,BC$9&gt;$B$9),"",IF(AND($N182=1,BC$9&lt;=$B$9),LOOKUP(BC$9,$A$12:$A$111,$B$12:$B$111),IF(AND($I182=-1,BD$9=$Q181),"",IF($I182=-1,BD181,IF(AND($I182=1,BB$9=$Q181),$K182,IF($I182=1,BC181,""))))))))</f>
        <v/>
      </c>
      <c r="BD182" t="str">
        <f ca="1">IF($E181="","",IF($G182="",BD181,IF(AND($N182=1,BD$9&gt;$B$9),"",IF(AND($N182=1,BD$9&lt;=$B$9),LOOKUP(BD$9,$A$12:$A$111,$B$12:$B$111),IF(AND($I182=-1,BE$9=$Q181),"",IF($I182=-1,BE181,IF(AND($I182=1,BC$9=$Q181),$K182,IF($I182=1,BD181,""))))))))</f>
        <v/>
      </c>
      <c r="BE182" t="str">
        <f ca="1">IF($E181="","",IF($G182="",BE181,IF(AND($N182=1,BE$9&gt;$B$9),"",IF(AND($N182=1,BE$9&lt;=$B$9),LOOKUP(BE$9,$A$12:$A$111,$B$12:$B$111),IF(AND($I182=-1,BF$9=$Q181),"",IF($I182=-1,BF181,IF(AND($I182=1,BD$9=$Q181),$K182,IF($I182=1,BE181,""))))))))</f>
        <v/>
      </c>
      <c r="BF182" t="str">
        <f ca="1">IF($E181="","",IF($G182="",BF181,IF(AND($N182=1,BF$9&gt;$B$9),"",IF(AND($N182=1,BF$9&lt;=$B$9),LOOKUP(BF$9,$A$12:$A$111,$B$12:$B$111),IF(AND($I182=-1,BG$9=$Q181),"",IF($I182=-1,BG181,IF(AND($I182=1,BE$9=$Q181),$K182,IF($I182=1,BF181,""))))))))</f>
        <v/>
      </c>
      <c r="BG182" t="str">
        <f ca="1">IF($E181="","",IF($G182="",BG181,IF(AND($N182=1,BG$9&gt;$B$9),"",IF(AND($N182=1,BG$9&lt;=$B$9),LOOKUP(BG$9,$A$12:$A$111,$B$12:$B$111),IF(AND($I182=-1,BH$9=$Q181),"",IF($I182=-1,BH181,IF(AND($I182=1,BF$9=$Q181),$K182,IF($I182=1,BG181,""))))))))</f>
        <v/>
      </c>
      <c r="BH182" t="str">
        <f ca="1">IF($E181="","",IF($G182="",BH181,IF(AND($N182=1,BH$9&gt;$B$9),"",IF(AND($N182=1,BH$9&lt;=$B$9),LOOKUP(BH$9,$A$12:$A$111,$B$12:$B$111),IF(AND($I182=-1,BI$9=$Q181),"",IF($I182=-1,BI181,IF(AND($I182=1,BG$9=$Q181),$K182,IF($I182=1,BH181,""))))))))</f>
        <v/>
      </c>
      <c r="BI182" t="str">
        <f ca="1">IF($E181="","",IF($G182="",BI181,IF(AND($N182=1,BI$9&gt;$B$9),"",IF(AND($N182=1,BI$9&lt;=$B$9),LOOKUP(BI$9,$A$12:$A$111,$B$12:$B$111),IF(AND($I182=-1,BJ$9=$Q181),"",IF($I182=-1,BJ181,IF(AND($I182=1,BH$9=$Q181),$K182,IF($I182=1,BI181,""))))))))</f>
        <v/>
      </c>
      <c r="BJ182" t="str">
        <f ca="1">IF($E181="","",IF($G182="",BJ181,IF(AND($N182=1,BJ$9&gt;$B$9),"",IF(AND($N182=1,BJ$9&lt;=$B$9),LOOKUP(BJ$9,$A$12:$A$111,$B$12:$B$111),IF(AND($I182=-1,BK$9=$Q181),"",IF($I182=-1,BK181,IF(AND($I182=1,BI$9=$Q181),$K182,IF($I182=1,BJ181,""))))))))</f>
        <v/>
      </c>
      <c r="BK182" t="str">
        <f ca="1">IF($E181="","",IF($G182="",BK181,IF(AND($N182=1,BK$9&gt;$B$9),"",IF(AND($N182=1,BK$9&lt;=$B$9),LOOKUP(BK$9,$A$12:$A$111,$B$12:$B$111),IF(AND($I182=-1,BL$9=$Q181),"",IF($I182=-1,BL181,IF(AND($I182=1,BJ$9=$Q181),$K182,IF($I182=1,BK181,""))))))))</f>
        <v/>
      </c>
      <c r="BL182" t="str">
        <f ca="1">IF($E181="","",IF($G182="",BL181,IF(AND($N182=1,BL$9&gt;$B$9),"",IF(AND($N182=1,BL$9&lt;=$B$9),LOOKUP(BL$9,$A$12:$A$111,$B$12:$B$111),IF(AND($I182=-1,BM$9=$Q181),"",IF($I182=-1,BM181,IF(AND($I182=1,BK$9=$Q181),$K182,IF($I182=1,BL181,""))))))))</f>
        <v/>
      </c>
      <c r="BM182" t="str">
        <f ca="1">IF($E181="","",IF($G182="",BM181,IF(AND($N182=1,BM$9&gt;$B$9),"",IF(AND($N182=1,BM$9&lt;=$B$9),LOOKUP(BM$9,$A$12:$A$111,$B$12:$B$111),IF(AND($I182=-1,BN$9=$Q181),"",IF($I182=-1,BN181,IF(AND($I182=1,BL$9=$Q181),$K182,IF($I182=1,BM181,""))))))))</f>
        <v/>
      </c>
      <c r="BN182" t="str">
        <f ca="1">IF($E181="","",IF($G182="",BN181,IF(AND($N182=1,BN$9&gt;$B$9),"",IF(AND($N182=1,BN$9&lt;=$B$9),LOOKUP(BN$9,$A$12:$A$111,$B$12:$B$111),IF(AND($I182=-1,BO$9=$Q181),"",IF($I182=-1,BO181,IF(AND($I182=1,BM$9=$Q181),$K182,IF($I182=1,BN181,""))))))))</f>
        <v/>
      </c>
      <c r="BO182" t="str">
        <f ca="1">IF($E181="","",IF($G182="",BO181,IF(AND($N182=1,BO$9&gt;$B$9),"",IF(AND($N182=1,BO$9&lt;=$B$9),LOOKUP(BO$9,$A$12:$A$111,$B$12:$B$111),IF(AND($I182=-1,BP$9=$Q181),"",IF($I182=-1,BP181,IF(AND($I182=1,BN$9=$Q181),$K182,IF($I182=1,BO181,""))))))))</f>
        <v/>
      </c>
    </row>
    <row r="183" spans="4:67" x14ac:dyDescent="0.25">
      <c r="D183" s="4">
        <v>173</v>
      </c>
      <c r="E183" s="1">
        <f t="shared" ca="1" si="12"/>
        <v>1</v>
      </c>
      <c r="G183" t="str">
        <f ca="1">IF(E182="","",IF($B$3=Refs!$B$17,RevLab!F183,IF(AND(B$3="Last",H182="Zero"),G182,IF(B$3="Last",H182,IF(B$3="2nd last","",IF(AND(B$3="Opposite",H182="Zero"),G182,IF(AND(B$3="Opposite",H182="Red"),"Black",IF(AND(B$3="Opposite",H182="Black"),"Red",IF(AND(B$3="Opposite",H182="Odd"),"Even",IF(AND(B$3="Opposite",H182="Even"),"Odd",IF(AND(B$3="Opposite",H182="High"),"Low",IF(AND(B$3="Opposite",H182="Low"),"High",IF(COUNTIF(Refs!$E$5:$I$6,B$3)=1,RevLab!B$3,"")))))))))))))</f>
        <v>Low</v>
      </c>
      <c r="H183" t="str">
        <f ca="1">IF(E183="","",IF(B$2="Red/Black",LOOKUP(E183,Refs!D:D,Refs!F:F),IF(B$2="High/Low",LOOKUP(E183,Refs!D:D,Refs!H:H),IF(B$2="Odd/Even",LOOKUP(E183,Refs!D:D,Refs!J:J),""))))</f>
        <v>Low</v>
      </c>
      <c r="I183">
        <f t="shared" ca="1" si="13"/>
        <v>1</v>
      </c>
      <c r="J183">
        <f ca="1">IF(E182="","",IF(G183="","",IF(AND(Q182&gt;1,O182+P182&gt;=$B$4),$B$4,IF(Q182=1,O182,O182+P182))))</f>
        <v>8</v>
      </c>
      <c r="K183">
        <f t="shared" ca="1" si="14"/>
        <v>8</v>
      </c>
      <c r="L183">
        <f t="shared" ca="1" si="15"/>
        <v>-135</v>
      </c>
      <c r="M183">
        <f t="shared" ca="1" si="16"/>
        <v>14</v>
      </c>
      <c r="N183">
        <f ca="1">IF(E182="","",IF(OR(AND($A$6="Yes",$M183&gt;$M182),AND($A$8="Yes",$O182+$P182&gt;=$B$4),AND($Q182&lt;=2,$I183=-1)),1,0))</f>
        <v>0</v>
      </c>
      <c r="O183">
        <f ca="1">IF(E183="","",R183)</f>
        <v>1</v>
      </c>
      <c r="P183">
        <f ca="1">IF(E183="","",MAX(R183:DM183))</f>
        <v>8</v>
      </c>
      <c r="Q183" s="2">
        <f ca="1">IF(E183="","",COUNTIF(R183:DM183,"&gt;0"))</f>
        <v>8</v>
      </c>
      <c r="R183" s="4">
        <f ca="1">IF(E182="","",IF($G183="",R182,IF($N183=1,LOOKUP(R$9,$A$12:$A$111,$B$12:$B$111),IF(AND($I183=-1,S$9=$Q182),"",IF($I183=-1,S182,IF($I183=1,R182))))))</f>
        <v>1</v>
      </c>
      <c r="S183">
        <f ca="1">IF($E182="","",IF($G183="",S182,IF(AND($N183=1,S$9&gt;$B$9),"",IF(AND($N183=1,S$9&lt;=$B$9),LOOKUP(S$9,$A$12:$A$111,$B$12:$B$111),IF(AND($I183=-1,T$9=$Q182),"",IF($I183=-1,T182,IF(AND($I183=1,R$9=$Q182),$K183,IF($I183=1,S182,""))))))))</f>
        <v>2</v>
      </c>
      <c r="T183">
        <f ca="1">IF($E182="","",IF($G183="",T182,IF(AND($N183=1,T$9&gt;$B$9),"",IF(AND($N183=1,T$9&lt;=$B$9),LOOKUP(T$9,$A$12:$A$111,$B$12:$B$111),IF(AND($I183=-1,U$9=$Q182),"",IF($I183=-1,U182,IF(AND($I183=1,S$9=$Q182),$K183,IF($I183=1,T182,""))))))))</f>
        <v>3</v>
      </c>
      <c r="U183">
        <f ca="1">IF($E182="","",IF($G183="",U182,IF(AND($N183=1,U$9&gt;$B$9),"",IF(AND($N183=1,U$9&lt;=$B$9),LOOKUP(U$9,$A$12:$A$111,$B$12:$B$111),IF(AND($I183=-1,V$9=$Q182),"",IF($I183=-1,V182,IF(AND($I183=1,T$9=$Q182),$K183,IF($I183=1,U182,""))))))))</f>
        <v>4</v>
      </c>
      <c r="V183">
        <f ca="1">IF($E182="","",IF($G183="",V182,IF(AND($N183=1,V$9&gt;$B$9),"",IF(AND($N183=1,V$9&lt;=$B$9),LOOKUP(V$9,$A$12:$A$111,$B$12:$B$111),IF(AND($I183=-1,W$9=$Q182),"",IF($I183=-1,W182,IF(AND($I183=1,U$9=$Q182),$K183,IF($I183=1,V182,""))))))))</f>
        <v>5</v>
      </c>
      <c r="W183">
        <f ca="1">IF($E182="","",IF($G183="",W182,IF(AND($N183=1,W$9&gt;$B$9),"",IF(AND($N183=1,W$9&lt;=$B$9),LOOKUP(W$9,$A$12:$A$111,$B$12:$B$111),IF(AND($I183=-1,X$9=$Q182),"",IF($I183=-1,X182,IF(AND($I183=1,V$9=$Q182),$K183,IF($I183=1,W182,""))))))))</f>
        <v>6</v>
      </c>
      <c r="X183">
        <f ca="1">IF($E182="","",IF($G183="",X182,IF(AND($N183=1,X$9&gt;$B$9),"",IF(AND($N183=1,X$9&lt;=$B$9),LOOKUP(X$9,$A$12:$A$111,$B$12:$B$111),IF(AND($I183=-1,Y$9=$Q182),"",IF($I183=-1,Y182,IF(AND($I183=1,W$9=$Q182),$K183,IF($I183=1,X182,""))))))))</f>
        <v>7</v>
      </c>
      <c r="Y183">
        <f ca="1">IF($E182="","",IF($G183="",Y182,IF(AND($N183=1,Y$9&gt;$B$9),"",IF(AND($N183=1,Y$9&lt;=$B$9),LOOKUP(Y$9,$A$12:$A$111,$B$12:$B$111),IF(AND($I183=-1,Z$9=$Q182),"",IF($I183=-1,Z182,IF(AND($I183=1,X$9=$Q182),$K183,IF($I183=1,Y182,""))))))))</f>
        <v>8</v>
      </c>
      <c r="Z183" t="str">
        <f ca="1">IF($E182="","",IF($G183="",Z182,IF(AND($N183=1,Z$9&gt;$B$9),"",IF(AND($N183=1,Z$9&lt;=$B$9),LOOKUP(Z$9,$A$12:$A$111,$B$12:$B$111),IF(AND($I183=-1,AA$9=$Q182),"",IF($I183=-1,AA182,IF(AND($I183=1,Y$9=$Q182),$K183,IF($I183=1,Z182,""))))))))</f>
        <v/>
      </c>
      <c r="AA183" t="str">
        <f ca="1">IF($E182="","",IF($G183="",AA182,IF(AND($N183=1,AA$9&gt;$B$9),"",IF(AND($N183=1,AA$9&lt;=$B$9),LOOKUP(AA$9,$A$12:$A$111,$B$12:$B$111),IF(AND($I183=-1,AB$9=$Q182),"",IF($I183=-1,AB182,IF(AND($I183=1,Z$9=$Q182),$K183,IF($I183=1,AA182,""))))))))</f>
        <v/>
      </c>
      <c r="AB183" t="str">
        <f ca="1">IF($E182="","",IF($G183="",AB182,IF(AND($N183=1,AB$9&gt;$B$9),"",IF(AND($N183=1,AB$9&lt;=$B$9),LOOKUP(AB$9,$A$12:$A$111,$B$12:$B$111),IF(AND($I183=-1,AC$9=$Q182),"",IF($I183=-1,AC182,IF(AND($I183=1,AA$9=$Q182),$K183,IF($I183=1,AB182,""))))))))</f>
        <v/>
      </c>
      <c r="AC183" t="str">
        <f ca="1">IF($E182="","",IF($G183="",AC182,IF(AND($N183=1,AC$9&gt;$B$9),"",IF(AND($N183=1,AC$9&lt;=$B$9),LOOKUP(AC$9,$A$12:$A$111,$B$12:$B$111),IF(AND($I183=-1,AD$9=$Q182),"",IF($I183=-1,AD182,IF(AND($I183=1,AB$9=$Q182),$K183,IF($I183=1,AC182,""))))))))</f>
        <v/>
      </c>
      <c r="AD183" t="str">
        <f ca="1">IF($E182="","",IF($G183="",AD182,IF(AND($N183=1,AD$9&gt;$B$9),"",IF(AND($N183=1,AD$9&lt;=$B$9),LOOKUP(AD$9,$A$12:$A$111,$B$12:$B$111),IF(AND($I183=-1,AE$9=$Q182),"",IF($I183=-1,AE182,IF(AND($I183=1,AC$9=$Q182),$K183,IF($I183=1,AD182,""))))))))</f>
        <v/>
      </c>
      <c r="AE183" t="str">
        <f ca="1">IF($E182="","",IF($G183="",AE182,IF(AND($N183=1,AE$9&gt;$B$9),"",IF(AND($N183=1,AE$9&lt;=$B$9),LOOKUP(AE$9,$A$12:$A$111,$B$12:$B$111),IF(AND($I183=-1,AF$9=$Q182),"",IF($I183=-1,AF182,IF(AND($I183=1,AD$9=$Q182),$K183,IF($I183=1,AE182,""))))))))</f>
        <v/>
      </c>
      <c r="AF183" t="str">
        <f ca="1">IF($E182="","",IF($G183="",AF182,IF(AND($N183=1,AF$9&gt;$B$9),"",IF(AND($N183=1,AF$9&lt;=$B$9),LOOKUP(AF$9,$A$12:$A$111,$B$12:$B$111),IF(AND($I183=-1,AG$9=$Q182),"",IF($I183=-1,AG182,IF(AND($I183=1,AE$9=$Q182),$K183,IF($I183=1,AF182,""))))))))</f>
        <v/>
      </c>
      <c r="AG183" t="str">
        <f ca="1">IF($E182="","",IF($G183="",AG182,IF(AND($N183=1,AG$9&gt;$B$9),"",IF(AND($N183=1,AG$9&lt;=$B$9),LOOKUP(AG$9,$A$12:$A$111,$B$12:$B$111),IF(AND($I183=-1,AH$9=$Q182),"",IF($I183=-1,AH182,IF(AND($I183=1,AF$9=$Q182),$K183,IF($I183=1,AG182,""))))))))</f>
        <v/>
      </c>
      <c r="AH183" t="str">
        <f ca="1">IF($E182="","",IF($G183="",AH182,IF(AND($N183=1,AH$9&gt;$B$9),"",IF(AND($N183=1,AH$9&lt;=$B$9),LOOKUP(AH$9,$A$12:$A$111,$B$12:$B$111),IF(AND($I183=-1,AI$9=$Q182),"",IF($I183=-1,AI182,IF(AND($I183=1,AG$9=$Q182),$K183,IF($I183=1,AH182,""))))))))</f>
        <v/>
      </c>
      <c r="AI183" t="str">
        <f ca="1">IF($E182="","",IF($G183="",AI182,IF(AND($N183=1,AI$9&gt;$B$9),"",IF(AND($N183=1,AI$9&lt;=$B$9),LOOKUP(AI$9,$A$12:$A$111,$B$12:$B$111),IF(AND($I183=-1,AJ$9=$Q182),"",IF($I183=-1,AJ182,IF(AND($I183=1,AH$9=$Q182),$K183,IF($I183=1,AI182,""))))))))</f>
        <v/>
      </c>
      <c r="AJ183" t="str">
        <f ca="1">IF($E182="","",IF($G183="",AJ182,IF(AND($N183=1,AJ$9&gt;$B$9),"",IF(AND($N183=1,AJ$9&lt;=$B$9),LOOKUP(AJ$9,$A$12:$A$111,$B$12:$B$111),IF(AND($I183=-1,AK$9=$Q182),"",IF($I183=-1,AK182,IF(AND($I183=1,AI$9=$Q182),$K183,IF($I183=1,AJ182,""))))))))</f>
        <v/>
      </c>
      <c r="AK183" t="str">
        <f ca="1">IF($E182="","",IF($G183="",AK182,IF(AND($N183=1,AK$9&gt;$B$9),"",IF(AND($N183=1,AK$9&lt;=$B$9),LOOKUP(AK$9,$A$12:$A$111,$B$12:$B$111),IF(AND($I183=-1,AL$9=$Q182),"",IF($I183=-1,AL182,IF(AND($I183=1,AJ$9=$Q182),$K183,IF($I183=1,AK182,""))))))))</f>
        <v/>
      </c>
      <c r="AL183" t="str">
        <f ca="1">IF($E182="","",IF($G183="",AL182,IF(AND($N183=1,AL$9&gt;$B$9),"",IF(AND($N183=1,AL$9&lt;=$B$9),LOOKUP(AL$9,$A$12:$A$111,$B$12:$B$111),IF(AND($I183=-1,AM$9=$Q182),"",IF($I183=-1,AM182,IF(AND($I183=1,AK$9=$Q182),$K183,IF($I183=1,AL182,""))))))))</f>
        <v/>
      </c>
      <c r="AM183" t="str">
        <f ca="1">IF($E182="","",IF($G183="",AM182,IF(AND($N183=1,AM$9&gt;$B$9),"",IF(AND($N183=1,AM$9&lt;=$B$9),LOOKUP(AM$9,$A$12:$A$111,$B$12:$B$111),IF(AND($I183=-1,AN$9=$Q182),"",IF($I183=-1,AN182,IF(AND($I183=1,AL$9=$Q182),$K183,IF($I183=1,AM182,""))))))))</f>
        <v/>
      </c>
      <c r="AN183" t="str">
        <f ca="1">IF($E182="","",IF($G183="",AN182,IF(AND($N183=1,AN$9&gt;$B$9),"",IF(AND($N183=1,AN$9&lt;=$B$9),LOOKUP(AN$9,$A$12:$A$111,$B$12:$B$111),IF(AND($I183=-1,AO$9=$Q182),"",IF($I183=-1,AO182,IF(AND($I183=1,AM$9=$Q182),$K183,IF($I183=1,AN182,""))))))))</f>
        <v/>
      </c>
      <c r="AO183" t="str">
        <f ca="1">IF($E182="","",IF($G183="",AO182,IF(AND($N183=1,AO$9&gt;$B$9),"",IF(AND($N183=1,AO$9&lt;=$B$9),LOOKUP(AO$9,$A$12:$A$111,$B$12:$B$111),IF(AND($I183=-1,AP$9=$Q182),"",IF($I183=-1,AP182,IF(AND($I183=1,AN$9=$Q182),$K183,IF($I183=1,AO182,""))))))))</f>
        <v/>
      </c>
      <c r="AP183" t="str">
        <f ca="1">IF($E182="","",IF($G183="",AP182,IF(AND($N183=1,AP$9&gt;$B$9),"",IF(AND($N183=1,AP$9&lt;=$B$9),LOOKUP(AP$9,$A$12:$A$111,$B$12:$B$111),IF(AND($I183=-1,AQ$9=$Q182),"",IF($I183=-1,AQ182,IF(AND($I183=1,AO$9=$Q182),$K183,IF($I183=1,AP182,""))))))))</f>
        <v/>
      </c>
      <c r="AQ183" t="str">
        <f ca="1">IF($E182="","",IF($G183="",AQ182,IF(AND($N183=1,AQ$9&gt;$B$9),"",IF(AND($N183=1,AQ$9&lt;=$B$9),LOOKUP(AQ$9,$A$12:$A$111,$B$12:$B$111),IF(AND($I183=-1,AR$9=$Q182),"",IF($I183=-1,AR182,IF(AND($I183=1,AP$9=$Q182),$K183,IF($I183=1,AQ182,""))))))))</f>
        <v/>
      </c>
      <c r="AR183" t="str">
        <f ca="1">IF($E182="","",IF($G183="",AR182,IF(AND($N183=1,AR$9&gt;$B$9),"",IF(AND($N183=1,AR$9&lt;=$B$9),LOOKUP(AR$9,$A$12:$A$111,$B$12:$B$111),IF(AND($I183=-1,AS$9=$Q182),"",IF($I183=-1,AS182,IF(AND($I183=1,AQ$9=$Q182),$K183,IF($I183=1,AR182,""))))))))</f>
        <v/>
      </c>
      <c r="AS183" t="str">
        <f ca="1">IF($E182="","",IF($G183="",AS182,IF(AND($N183=1,AS$9&gt;$B$9),"",IF(AND($N183=1,AS$9&lt;=$B$9),LOOKUP(AS$9,$A$12:$A$111,$B$12:$B$111),IF(AND($I183=-1,AT$9=$Q182),"",IF($I183=-1,AT182,IF(AND($I183=1,AR$9=$Q182),$K183,IF($I183=1,AS182,""))))))))</f>
        <v/>
      </c>
      <c r="AT183" t="str">
        <f ca="1">IF($E182="","",IF($G183="",AT182,IF(AND($N183=1,AT$9&gt;$B$9),"",IF(AND($N183=1,AT$9&lt;=$B$9),LOOKUP(AT$9,$A$12:$A$111,$B$12:$B$111),IF(AND($I183=-1,AU$9=$Q182),"",IF($I183=-1,AU182,IF(AND($I183=1,AS$9=$Q182),$K183,IF($I183=1,AT182,""))))))))</f>
        <v/>
      </c>
      <c r="AU183" t="str">
        <f ca="1">IF($E182="","",IF($G183="",AU182,IF(AND($N183=1,AU$9&gt;$B$9),"",IF(AND($N183=1,AU$9&lt;=$B$9),LOOKUP(AU$9,$A$12:$A$111,$B$12:$B$111),IF(AND($I183=-1,AV$9=$Q182),"",IF($I183=-1,AV182,IF(AND($I183=1,AT$9=$Q182),$K183,IF($I183=1,AU182,""))))))))</f>
        <v/>
      </c>
      <c r="AV183" t="str">
        <f ca="1">IF($E182="","",IF($G183="",AV182,IF(AND($N183=1,AV$9&gt;$B$9),"",IF(AND($N183=1,AV$9&lt;=$B$9),LOOKUP(AV$9,$A$12:$A$111,$B$12:$B$111),IF(AND($I183=-1,AW$9=$Q182),"",IF($I183=-1,AW182,IF(AND($I183=1,AU$9=$Q182),$K183,IF($I183=1,AV182,""))))))))</f>
        <v/>
      </c>
      <c r="AW183" t="str">
        <f ca="1">IF($E182="","",IF($G183="",AW182,IF(AND($N183=1,AW$9&gt;$B$9),"",IF(AND($N183=1,AW$9&lt;=$B$9),LOOKUP(AW$9,$A$12:$A$111,$B$12:$B$111),IF(AND($I183=-1,AX$9=$Q182),"",IF($I183=-1,AX182,IF(AND($I183=1,AV$9=$Q182),$K183,IF($I183=1,AW182,""))))))))</f>
        <v/>
      </c>
      <c r="AX183" t="str">
        <f ca="1">IF($E182="","",IF($G183="",AX182,IF(AND($N183=1,AX$9&gt;$B$9),"",IF(AND($N183=1,AX$9&lt;=$B$9),LOOKUP(AX$9,$A$12:$A$111,$B$12:$B$111),IF(AND($I183=-1,AY$9=$Q182),"",IF($I183=-1,AY182,IF(AND($I183=1,AW$9=$Q182),$K183,IF($I183=1,AX182,""))))))))</f>
        <v/>
      </c>
      <c r="AY183" t="str">
        <f ca="1">IF($E182="","",IF($G183="",AY182,IF(AND($N183=1,AY$9&gt;$B$9),"",IF(AND($N183=1,AY$9&lt;=$B$9),LOOKUP(AY$9,$A$12:$A$111,$B$12:$B$111),IF(AND($I183=-1,AZ$9=$Q182),"",IF($I183=-1,AZ182,IF(AND($I183=1,AX$9=$Q182),$K183,IF($I183=1,AY182,""))))))))</f>
        <v/>
      </c>
      <c r="AZ183" t="str">
        <f ca="1">IF($E182="","",IF($G183="",AZ182,IF(AND($N183=1,AZ$9&gt;$B$9),"",IF(AND($N183=1,AZ$9&lt;=$B$9),LOOKUP(AZ$9,$A$12:$A$111,$B$12:$B$111),IF(AND($I183=-1,BA$9=$Q182),"",IF($I183=-1,BA182,IF(AND($I183=1,AY$9=$Q182),$K183,IF($I183=1,AZ182,""))))))))</f>
        <v/>
      </c>
      <c r="BA183" t="str">
        <f ca="1">IF($E182="","",IF($G183="",BA182,IF(AND($N183=1,BA$9&gt;$B$9),"",IF(AND($N183=1,BA$9&lt;=$B$9),LOOKUP(BA$9,$A$12:$A$111,$B$12:$B$111),IF(AND($I183=-1,BB$9=$Q182),"",IF($I183=-1,BB182,IF(AND($I183=1,AZ$9=$Q182),$K183,IF($I183=1,BA182,""))))))))</f>
        <v/>
      </c>
      <c r="BB183" t="str">
        <f ca="1">IF($E182="","",IF($G183="",BB182,IF(AND($N183=1,BB$9&gt;$B$9),"",IF(AND($N183=1,BB$9&lt;=$B$9),LOOKUP(BB$9,$A$12:$A$111,$B$12:$B$111),IF(AND($I183=-1,BC$9=$Q182),"",IF($I183=-1,BC182,IF(AND($I183=1,BA$9=$Q182),$K183,IF($I183=1,BB182,""))))))))</f>
        <v/>
      </c>
      <c r="BC183" t="str">
        <f ca="1">IF($E182="","",IF($G183="",BC182,IF(AND($N183=1,BC$9&gt;$B$9),"",IF(AND($N183=1,BC$9&lt;=$B$9),LOOKUP(BC$9,$A$12:$A$111,$B$12:$B$111),IF(AND($I183=-1,BD$9=$Q182),"",IF($I183=-1,BD182,IF(AND($I183=1,BB$9=$Q182),$K183,IF($I183=1,BC182,""))))))))</f>
        <v/>
      </c>
      <c r="BD183" t="str">
        <f ca="1">IF($E182="","",IF($G183="",BD182,IF(AND($N183=1,BD$9&gt;$B$9),"",IF(AND($N183=1,BD$9&lt;=$B$9),LOOKUP(BD$9,$A$12:$A$111,$B$12:$B$111),IF(AND($I183=-1,BE$9=$Q182),"",IF($I183=-1,BE182,IF(AND($I183=1,BC$9=$Q182),$K183,IF($I183=1,BD182,""))))))))</f>
        <v/>
      </c>
      <c r="BE183" t="str">
        <f ca="1">IF($E182="","",IF($G183="",BE182,IF(AND($N183=1,BE$9&gt;$B$9),"",IF(AND($N183=1,BE$9&lt;=$B$9),LOOKUP(BE$9,$A$12:$A$111,$B$12:$B$111),IF(AND($I183=-1,BF$9=$Q182),"",IF($I183=-1,BF182,IF(AND($I183=1,BD$9=$Q182),$K183,IF($I183=1,BE182,""))))))))</f>
        <v/>
      </c>
      <c r="BF183" t="str">
        <f ca="1">IF($E182="","",IF($G183="",BF182,IF(AND($N183=1,BF$9&gt;$B$9),"",IF(AND($N183=1,BF$9&lt;=$B$9),LOOKUP(BF$9,$A$12:$A$111,$B$12:$B$111),IF(AND($I183=-1,BG$9=$Q182),"",IF($I183=-1,BG182,IF(AND($I183=1,BE$9=$Q182),$K183,IF($I183=1,BF182,""))))))))</f>
        <v/>
      </c>
      <c r="BG183" t="str">
        <f ca="1">IF($E182="","",IF($G183="",BG182,IF(AND($N183=1,BG$9&gt;$B$9),"",IF(AND($N183=1,BG$9&lt;=$B$9),LOOKUP(BG$9,$A$12:$A$111,$B$12:$B$111),IF(AND($I183=-1,BH$9=$Q182),"",IF($I183=-1,BH182,IF(AND($I183=1,BF$9=$Q182),$K183,IF($I183=1,BG182,""))))))))</f>
        <v/>
      </c>
      <c r="BH183" t="str">
        <f ca="1">IF($E182="","",IF($G183="",BH182,IF(AND($N183=1,BH$9&gt;$B$9),"",IF(AND($N183=1,BH$9&lt;=$B$9),LOOKUP(BH$9,$A$12:$A$111,$B$12:$B$111),IF(AND($I183=-1,BI$9=$Q182),"",IF($I183=-1,BI182,IF(AND($I183=1,BG$9=$Q182),$K183,IF($I183=1,BH182,""))))))))</f>
        <v/>
      </c>
      <c r="BI183" t="str">
        <f ca="1">IF($E182="","",IF($G183="",BI182,IF(AND($N183=1,BI$9&gt;$B$9),"",IF(AND($N183=1,BI$9&lt;=$B$9),LOOKUP(BI$9,$A$12:$A$111,$B$12:$B$111),IF(AND($I183=-1,BJ$9=$Q182),"",IF($I183=-1,BJ182,IF(AND($I183=1,BH$9=$Q182),$K183,IF($I183=1,BI182,""))))))))</f>
        <v/>
      </c>
      <c r="BJ183" t="str">
        <f ca="1">IF($E182="","",IF($G183="",BJ182,IF(AND($N183=1,BJ$9&gt;$B$9),"",IF(AND($N183=1,BJ$9&lt;=$B$9),LOOKUP(BJ$9,$A$12:$A$111,$B$12:$B$111),IF(AND($I183=-1,BK$9=$Q182),"",IF($I183=-1,BK182,IF(AND($I183=1,BI$9=$Q182),$K183,IF($I183=1,BJ182,""))))))))</f>
        <v/>
      </c>
      <c r="BK183" t="str">
        <f ca="1">IF($E182="","",IF($G183="",BK182,IF(AND($N183=1,BK$9&gt;$B$9),"",IF(AND($N183=1,BK$9&lt;=$B$9),LOOKUP(BK$9,$A$12:$A$111,$B$12:$B$111),IF(AND($I183=-1,BL$9=$Q182),"",IF($I183=-1,BL182,IF(AND($I183=1,BJ$9=$Q182),$K183,IF($I183=1,BK182,""))))))))</f>
        <v/>
      </c>
      <c r="BL183" t="str">
        <f ca="1">IF($E182="","",IF($G183="",BL182,IF(AND($N183=1,BL$9&gt;$B$9),"",IF(AND($N183=1,BL$9&lt;=$B$9),LOOKUP(BL$9,$A$12:$A$111,$B$12:$B$111),IF(AND($I183=-1,BM$9=$Q182),"",IF($I183=-1,BM182,IF(AND($I183=1,BK$9=$Q182),$K183,IF($I183=1,BL182,""))))))))</f>
        <v/>
      </c>
      <c r="BM183" t="str">
        <f ca="1">IF($E182="","",IF($G183="",BM182,IF(AND($N183=1,BM$9&gt;$B$9),"",IF(AND($N183=1,BM$9&lt;=$B$9),LOOKUP(BM$9,$A$12:$A$111,$B$12:$B$111),IF(AND($I183=-1,BN$9=$Q182),"",IF($I183=-1,BN182,IF(AND($I183=1,BL$9=$Q182),$K183,IF($I183=1,BM182,""))))))))</f>
        <v/>
      </c>
      <c r="BN183" t="str">
        <f ca="1">IF($E182="","",IF($G183="",BN182,IF(AND($N183=1,BN$9&gt;$B$9),"",IF(AND($N183=1,BN$9&lt;=$B$9),LOOKUP(BN$9,$A$12:$A$111,$B$12:$B$111),IF(AND($I183=-1,BO$9=$Q182),"",IF($I183=-1,BO182,IF(AND($I183=1,BM$9=$Q182),$K183,IF($I183=1,BN182,""))))))))</f>
        <v/>
      </c>
      <c r="BO183" t="str">
        <f ca="1">IF($E182="","",IF($G183="",BO182,IF(AND($N183=1,BO$9&gt;$B$9),"",IF(AND($N183=1,BO$9&lt;=$B$9),LOOKUP(BO$9,$A$12:$A$111,$B$12:$B$111),IF(AND($I183=-1,BP$9=$Q182),"",IF($I183=-1,BP182,IF(AND($I183=1,BN$9=$Q182),$K183,IF($I183=1,BO182,""))))))))</f>
        <v/>
      </c>
    </row>
    <row r="184" spans="4:67" x14ac:dyDescent="0.25">
      <c r="D184" s="4">
        <v>174</v>
      </c>
      <c r="E184" s="1">
        <f t="shared" ca="1" si="12"/>
        <v>11</v>
      </c>
      <c r="G184" t="str">
        <f ca="1">IF(E183="","",IF($B$3=Refs!$B$17,RevLab!F184,IF(AND(B$3="Last",H183="Zero"),G183,IF(B$3="Last",H183,IF(B$3="2nd last","",IF(AND(B$3="Opposite",H183="Zero"),G183,IF(AND(B$3="Opposite",H183="Red"),"Black",IF(AND(B$3="Opposite",H183="Black"),"Red",IF(AND(B$3="Opposite",H183="Odd"),"Even",IF(AND(B$3="Opposite",H183="Even"),"Odd",IF(AND(B$3="Opposite",H183="High"),"Low",IF(AND(B$3="Opposite",H183="Low"),"High",IF(COUNTIF(Refs!$E$5:$I$6,B$3)=1,RevLab!B$3,"")))))))))))))</f>
        <v>Low</v>
      </c>
      <c r="H184" t="str">
        <f ca="1">IF(E184="","",IF(B$2="Red/Black",LOOKUP(E184,Refs!D:D,Refs!F:F),IF(B$2="High/Low",LOOKUP(E184,Refs!D:D,Refs!H:H),IF(B$2="Odd/Even",LOOKUP(E184,Refs!D:D,Refs!J:J),""))))</f>
        <v>Low</v>
      </c>
      <c r="I184">
        <f t="shared" ca="1" si="13"/>
        <v>1</v>
      </c>
      <c r="J184">
        <f ca="1">IF(E183="","",IF(G184="","",IF(AND(Q183&gt;1,O183+P183&gt;=$B$4),$B$4,IF(Q183=1,O183,O183+P183))))</f>
        <v>9</v>
      </c>
      <c r="K184">
        <f t="shared" ca="1" si="14"/>
        <v>9</v>
      </c>
      <c r="L184">
        <f t="shared" ca="1" si="15"/>
        <v>-126</v>
      </c>
      <c r="M184">
        <f t="shared" ca="1" si="16"/>
        <v>14</v>
      </c>
      <c r="N184">
        <f ca="1">IF(E183="","",IF(OR(AND($A$6="Yes",$M184&gt;$M183),AND($A$8="Yes",$O183+$P183&gt;=$B$4),AND($Q183&lt;=2,$I184=-1)),1,0))</f>
        <v>0</v>
      </c>
      <c r="O184">
        <f ca="1">IF(E184="","",R184)</f>
        <v>1</v>
      </c>
      <c r="P184">
        <f ca="1">IF(E184="","",MAX(R184:DM184))</f>
        <v>9</v>
      </c>
      <c r="Q184" s="2">
        <f ca="1">IF(E184="","",COUNTIF(R184:DM184,"&gt;0"))</f>
        <v>9</v>
      </c>
      <c r="R184" s="4">
        <f ca="1">IF(E183="","",IF($G184="",R183,IF($N184=1,LOOKUP(R$9,$A$12:$A$111,$B$12:$B$111),IF(AND($I184=-1,S$9=$Q183),"",IF($I184=-1,S183,IF($I184=1,R183))))))</f>
        <v>1</v>
      </c>
      <c r="S184">
        <f ca="1">IF($E183="","",IF($G184="",S183,IF(AND($N184=1,S$9&gt;$B$9),"",IF(AND($N184=1,S$9&lt;=$B$9),LOOKUP(S$9,$A$12:$A$111,$B$12:$B$111),IF(AND($I184=-1,T$9=$Q183),"",IF($I184=-1,T183,IF(AND($I184=1,R$9=$Q183),$K184,IF($I184=1,S183,""))))))))</f>
        <v>2</v>
      </c>
      <c r="T184">
        <f ca="1">IF($E183="","",IF($G184="",T183,IF(AND($N184=1,T$9&gt;$B$9),"",IF(AND($N184=1,T$9&lt;=$B$9),LOOKUP(T$9,$A$12:$A$111,$B$12:$B$111),IF(AND($I184=-1,U$9=$Q183),"",IF($I184=-1,U183,IF(AND($I184=1,S$9=$Q183),$K184,IF($I184=1,T183,""))))))))</f>
        <v>3</v>
      </c>
      <c r="U184">
        <f ca="1">IF($E183="","",IF($G184="",U183,IF(AND($N184=1,U$9&gt;$B$9),"",IF(AND($N184=1,U$9&lt;=$B$9),LOOKUP(U$9,$A$12:$A$111,$B$12:$B$111),IF(AND($I184=-1,V$9=$Q183),"",IF($I184=-1,V183,IF(AND($I184=1,T$9=$Q183),$K184,IF($I184=1,U183,""))))))))</f>
        <v>4</v>
      </c>
      <c r="V184">
        <f ca="1">IF($E183="","",IF($G184="",V183,IF(AND($N184=1,V$9&gt;$B$9),"",IF(AND($N184=1,V$9&lt;=$B$9),LOOKUP(V$9,$A$12:$A$111,$B$12:$B$111),IF(AND($I184=-1,W$9=$Q183),"",IF($I184=-1,W183,IF(AND($I184=1,U$9=$Q183),$K184,IF($I184=1,V183,""))))))))</f>
        <v>5</v>
      </c>
      <c r="W184">
        <f ca="1">IF($E183="","",IF($G184="",W183,IF(AND($N184=1,W$9&gt;$B$9),"",IF(AND($N184=1,W$9&lt;=$B$9),LOOKUP(W$9,$A$12:$A$111,$B$12:$B$111),IF(AND($I184=-1,X$9=$Q183),"",IF($I184=-1,X183,IF(AND($I184=1,V$9=$Q183),$K184,IF($I184=1,W183,""))))))))</f>
        <v>6</v>
      </c>
      <c r="X184">
        <f ca="1">IF($E183="","",IF($G184="",X183,IF(AND($N184=1,X$9&gt;$B$9),"",IF(AND($N184=1,X$9&lt;=$B$9),LOOKUP(X$9,$A$12:$A$111,$B$12:$B$111),IF(AND($I184=-1,Y$9=$Q183),"",IF($I184=-1,Y183,IF(AND($I184=1,W$9=$Q183),$K184,IF($I184=1,X183,""))))))))</f>
        <v>7</v>
      </c>
      <c r="Y184">
        <f ca="1">IF($E183="","",IF($G184="",Y183,IF(AND($N184=1,Y$9&gt;$B$9),"",IF(AND($N184=1,Y$9&lt;=$B$9),LOOKUP(Y$9,$A$12:$A$111,$B$12:$B$111),IF(AND($I184=-1,Z$9=$Q183),"",IF($I184=-1,Z183,IF(AND($I184=1,X$9=$Q183),$K184,IF($I184=1,Y183,""))))))))</f>
        <v>8</v>
      </c>
      <c r="Z184">
        <f ca="1">IF($E183="","",IF($G184="",Z183,IF(AND($N184=1,Z$9&gt;$B$9),"",IF(AND($N184=1,Z$9&lt;=$B$9),LOOKUP(Z$9,$A$12:$A$111,$B$12:$B$111),IF(AND($I184=-1,AA$9=$Q183),"",IF($I184=-1,AA183,IF(AND($I184=1,Y$9=$Q183),$K184,IF($I184=1,Z183,""))))))))</f>
        <v>9</v>
      </c>
      <c r="AA184" t="str">
        <f ca="1">IF($E183="","",IF($G184="",AA183,IF(AND($N184=1,AA$9&gt;$B$9),"",IF(AND($N184=1,AA$9&lt;=$B$9),LOOKUP(AA$9,$A$12:$A$111,$B$12:$B$111),IF(AND($I184=-1,AB$9=$Q183),"",IF($I184=-1,AB183,IF(AND($I184=1,Z$9=$Q183),$K184,IF($I184=1,AA183,""))))))))</f>
        <v/>
      </c>
      <c r="AB184" t="str">
        <f ca="1">IF($E183="","",IF($G184="",AB183,IF(AND($N184=1,AB$9&gt;$B$9),"",IF(AND($N184=1,AB$9&lt;=$B$9),LOOKUP(AB$9,$A$12:$A$111,$B$12:$B$111),IF(AND($I184=-1,AC$9=$Q183),"",IF($I184=-1,AC183,IF(AND($I184=1,AA$9=$Q183),$K184,IF($I184=1,AB183,""))))))))</f>
        <v/>
      </c>
      <c r="AC184" t="str">
        <f ca="1">IF($E183="","",IF($G184="",AC183,IF(AND($N184=1,AC$9&gt;$B$9),"",IF(AND($N184=1,AC$9&lt;=$B$9),LOOKUP(AC$9,$A$12:$A$111,$B$12:$B$111),IF(AND($I184=-1,AD$9=$Q183),"",IF($I184=-1,AD183,IF(AND($I184=1,AB$9=$Q183),$K184,IF($I184=1,AC183,""))))))))</f>
        <v/>
      </c>
      <c r="AD184" t="str">
        <f ca="1">IF($E183="","",IF($G184="",AD183,IF(AND($N184=1,AD$9&gt;$B$9),"",IF(AND($N184=1,AD$9&lt;=$B$9),LOOKUP(AD$9,$A$12:$A$111,$B$12:$B$111),IF(AND($I184=-1,AE$9=$Q183),"",IF($I184=-1,AE183,IF(AND($I184=1,AC$9=$Q183),$K184,IF($I184=1,AD183,""))))))))</f>
        <v/>
      </c>
      <c r="AE184" t="str">
        <f ca="1">IF($E183="","",IF($G184="",AE183,IF(AND($N184=1,AE$9&gt;$B$9),"",IF(AND($N184=1,AE$9&lt;=$B$9),LOOKUP(AE$9,$A$12:$A$111,$B$12:$B$111),IF(AND($I184=-1,AF$9=$Q183),"",IF($I184=-1,AF183,IF(AND($I184=1,AD$9=$Q183),$K184,IF($I184=1,AE183,""))))))))</f>
        <v/>
      </c>
      <c r="AF184" t="str">
        <f ca="1">IF($E183="","",IF($G184="",AF183,IF(AND($N184=1,AF$9&gt;$B$9),"",IF(AND($N184=1,AF$9&lt;=$B$9),LOOKUP(AF$9,$A$12:$A$111,$B$12:$B$111),IF(AND($I184=-1,AG$9=$Q183),"",IF($I184=-1,AG183,IF(AND($I184=1,AE$9=$Q183),$K184,IF($I184=1,AF183,""))))))))</f>
        <v/>
      </c>
      <c r="AG184" t="str">
        <f ca="1">IF($E183="","",IF($G184="",AG183,IF(AND($N184=1,AG$9&gt;$B$9),"",IF(AND($N184=1,AG$9&lt;=$B$9),LOOKUP(AG$9,$A$12:$A$111,$B$12:$B$111),IF(AND($I184=-1,AH$9=$Q183),"",IF($I184=-1,AH183,IF(AND($I184=1,AF$9=$Q183),$K184,IF($I184=1,AG183,""))))))))</f>
        <v/>
      </c>
      <c r="AH184" t="str">
        <f ca="1">IF($E183="","",IF($G184="",AH183,IF(AND($N184=1,AH$9&gt;$B$9),"",IF(AND($N184=1,AH$9&lt;=$B$9),LOOKUP(AH$9,$A$12:$A$111,$B$12:$B$111),IF(AND($I184=-1,AI$9=$Q183),"",IF($I184=-1,AI183,IF(AND($I184=1,AG$9=$Q183),$K184,IF($I184=1,AH183,""))))))))</f>
        <v/>
      </c>
      <c r="AI184" t="str">
        <f ca="1">IF($E183="","",IF($G184="",AI183,IF(AND($N184=1,AI$9&gt;$B$9),"",IF(AND($N184=1,AI$9&lt;=$B$9),LOOKUP(AI$9,$A$12:$A$111,$B$12:$B$111),IF(AND($I184=-1,AJ$9=$Q183),"",IF($I184=-1,AJ183,IF(AND($I184=1,AH$9=$Q183),$K184,IF($I184=1,AI183,""))))))))</f>
        <v/>
      </c>
      <c r="AJ184" t="str">
        <f ca="1">IF($E183="","",IF($G184="",AJ183,IF(AND($N184=1,AJ$9&gt;$B$9),"",IF(AND($N184=1,AJ$9&lt;=$B$9),LOOKUP(AJ$9,$A$12:$A$111,$B$12:$B$111),IF(AND($I184=-1,AK$9=$Q183),"",IF($I184=-1,AK183,IF(AND($I184=1,AI$9=$Q183),$K184,IF($I184=1,AJ183,""))))))))</f>
        <v/>
      </c>
      <c r="AK184" t="str">
        <f ca="1">IF($E183="","",IF($G184="",AK183,IF(AND($N184=1,AK$9&gt;$B$9),"",IF(AND($N184=1,AK$9&lt;=$B$9),LOOKUP(AK$9,$A$12:$A$111,$B$12:$B$111),IF(AND($I184=-1,AL$9=$Q183),"",IF($I184=-1,AL183,IF(AND($I184=1,AJ$9=$Q183),$K184,IF($I184=1,AK183,""))))))))</f>
        <v/>
      </c>
      <c r="AL184" t="str">
        <f ca="1">IF($E183="","",IF($G184="",AL183,IF(AND($N184=1,AL$9&gt;$B$9),"",IF(AND($N184=1,AL$9&lt;=$B$9),LOOKUP(AL$9,$A$12:$A$111,$B$12:$B$111),IF(AND($I184=-1,AM$9=$Q183),"",IF($I184=-1,AM183,IF(AND($I184=1,AK$9=$Q183),$K184,IF($I184=1,AL183,""))))))))</f>
        <v/>
      </c>
      <c r="AM184" t="str">
        <f ca="1">IF($E183="","",IF($G184="",AM183,IF(AND($N184=1,AM$9&gt;$B$9),"",IF(AND($N184=1,AM$9&lt;=$B$9),LOOKUP(AM$9,$A$12:$A$111,$B$12:$B$111),IF(AND($I184=-1,AN$9=$Q183),"",IF($I184=-1,AN183,IF(AND($I184=1,AL$9=$Q183),$K184,IF($I184=1,AM183,""))))))))</f>
        <v/>
      </c>
      <c r="AN184" t="str">
        <f ca="1">IF($E183="","",IF($G184="",AN183,IF(AND($N184=1,AN$9&gt;$B$9),"",IF(AND($N184=1,AN$9&lt;=$B$9),LOOKUP(AN$9,$A$12:$A$111,$B$12:$B$111),IF(AND($I184=-1,AO$9=$Q183),"",IF($I184=-1,AO183,IF(AND($I184=1,AM$9=$Q183),$K184,IF($I184=1,AN183,""))))))))</f>
        <v/>
      </c>
      <c r="AO184" t="str">
        <f ca="1">IF($E183="","",IF($G184="",AO183,IF(AND($N184=1,AO$9&gt;$B$9),"",IF(AND($N184=1,AO$9&lt;=$B$9),LOOKUP(AO$9,$A$12:$A$111,$B$12:$B$111),IF(AND($I184=-1,AP$9=$Q183),"",IF($I184=-1,AP183,IF(AND($I184=1,AN$9=$Q183),$K184,IF($I184=1,AO183,""))))))))</f>
        <v/>
      </c>
      <c r="AP184" t="str">
        <f ca="1">IF($E183="","",IF($G184="",AP183,IF(AND($N184=1,AP$9&gt;$B$9),"",IF(AND($N184=1,AP$9&lt;=$B$9),LOOKUP(AP$9,$A$12:$A$111,$B$12:$B$111),IF(AND($I184=-1,AQ$9=$Q183),"",IF($I184=-1,AQ183,IF(AND($I184=1,AO$9=$Q183),$K184,IF($I184=1,AP183,""))))))))</f>
        <v/>
      </c>
      <c r="AQ184" t="str">
        <f ca="1">IF($E183="","",IF($G184="",AQ183,IF(AND($N184=1,AQ$9&gt;$B$9),"",IF(AND($N184=1,AQ$9&lt;=$B$9),LOOKUP(AQ$9,$A$12:$A$111,$B$12:$B$111),IF(AND($I184=-1,AR$9=$Q183),"",IF($I184=-1,AR183,IF(AND($I184=1,AP$9=$Q183),$K184,IF($I184=1,AQ183,""))))))))</f>
        <v/>
      </c>
      <c r="AR184" t="str">
        <f ca="1">IF($E183="","",IF($G184="",AR183,IF(AND($N184=1,AR$9&gt;$B$9),"",IF(AND($N184=1,AR$9&lt;=$B$9),LOOKUP(AR$9,$A$12:$A$111,$B$12:$B$111),IF(AND($I184=-1,AS$9=$Q183),"",IF($I184=-1,AS183,IF(AND($I184=1,AQ$9=$Q183),$K184,IF($I184=1,AR183,""))))))))</f>
        <v/>
      </c>
      <c r="AS184" t="str">
        <f ca="1">IF($E183="","",IF($G184="",AS183,IF(AND($N184=1,AS$9&gt;$B$9),"",IF(AND($N184=1,AS$9&lt;=$B$9),LOOKUP(AS$9,$A$12:$A$111,$B$12:$B$111),IF(AND($I184=-1,AT$9=$Q183),"",IF($I184=-1,AT183,IF(AND($I184=1,AR$9=$Q183),$K184,IF($I184=1,AS183,""))))))))</f>
        <v/>
      </c>
      <c r="AT184" t="str">
        <f ca="1">IF($E183="","",IF($G184="",AT183,IF(AND($N184=1,AT$9&gt;$B$9),"",IF(AND($N184=1,AT$9&lt;=$B$9),LOOKUP(AT$9,$A$12:$A$111,$B$12:$B$111),IF(AND($I184=-1,AU$9=$Q183),"",IF($I184=-1,AU183,IF(AND($I184=1,AS$9=$Q183),$K184,IF($I184=1,AT183,""))))))))</f>
        <v/>
      </c>
      <c r="AU184" t="str">
        <f ca="1">IF($E183="","",IF($G184="",AU183,IF(AND($N184=1,AU$9&gt;$B$9),"",IF(AND($N184=1,AU$9&lt;=$B$9),LOOKUP(AU$9,$A$12:$A$111,$B$12:$B$111),IF(AND($I184=-1,AV$9=$Q183),"",IF($I184=-1,AV183,IF(AND($I184=1,AT$9=$Q183),$K184,IF($I184=1,AU183,""))))))))</f>
        <v/>
      </c>
      <c r="AV184" t="str">
        <f ca="1">IF($E183="","",IF($G184="",AV183,IF(AND($N184=1,AV$9&gt;$B$9),"",IF(AND($N184=1,AV$9&lt;=$B$9),LOOKUP(AV$9,$A$12:$A$111,$B$12:$B$111),IF(AND($I184=-1,AW$9=$Q183),"",IF($I184=-1,AW183,IF(AND($I184=1,AU$9=$Q183),$K184,IF($I184=1,AV183,""))))))))</f>
        <v/>
      </c>
      <c r="AW184" t="str">
        <f ca="1">IF($E183="","",IF($G184="",AW183,IF(AND($N184=1,AW$9&gt;$B$9),"",IF(AND($N184=1,AW$9&lt;=$B$9),LOOKUP(AW$9,$A$12:$A$111,$B$12:$B$111),IF(AND($I184=-1,AX$9=$Q183),"",IF($I184=-1,AX183,IF(AND($I184=1,AV$9=$Q183),$K184,IF($I184=1,AW183,""))))))))</f>
        <v/>
      </c>
      <c r="AX184" t="str">
        <f ca="1">IF($E183="","",IF($G184="",AX183,IF(AND($N184=1,AX$9&gt;$B$9),"",IF(AND($N184=1,AX$9&lt;=$B$9),LOOKUP(AX$9,$A$12:$A$111,$B$12:$B$111),IF(AND($I184=-1,AY$9=$Q183),"",IF($I184=-1,AY183,IF(AND($I184=1,AW$9=$Q183),$K184,IF($I184=1,AX183,""))))))))</f>
        <v/>
      </c>
      <c r="AY184" t="str">
        <f ca="1">IF($E183="","",IF($G184="",AY183,IF(AND($N184=1,AY$9&gt;$B$9),"",IF(AND($N184=1,AY$9&lt;=$B$9),LOOKUP(AY$9,$A$12:$A$111,$B$12:$B$111),IF(AND($I184=-1,AZ$9=$Q183),"",IF($I184=-1,AZ183,IF(AND($I184=1,AX$9=$Q183),$K184,IF($I184=1,AY183,""))))))))</f>
        <v/>
      </c>
      <c r="AZ184" t="str">
        <f ca="1">IF($E183="","",IF($G184="",AZ183,IF(AND($N184=1,AZ$9&gt;$B$9),"",IF(AND($N184=1,AZ$9&lt;=$B$9),LOOKUP(AZ$9,$A$12:$A$111,$B$12:$B$111),IF(AND($I184=-1,BA$9=$Q183),"",IF($I184=-1,BA183,IF(AND($I184=1,AY$9=$Q183),$K184,IF($I184=1,AZ183,""))))))))</f>
        <v/>
      </c>
      <c r="BA184" t="str">
        <f ca="1">IF($E183="","",IF($G184="",BA183,IF(AND($N184=1,BA$9&gt;$B$9),"",IF(AND($N184=1,BA$9&lt;=$B$9),LOOKUP(BA$9,$A$12:$A$111,$B$12:$B$111),IF(AND($I184=-1,BB$9=$Q183),"",IF($I184=-1,BB183,IF(AND($I184=1,AZ$9=$Q183),$K184,IF($I184=1,BA183,""))))))))</f>
        <v/>
      </c>
      <c r="BB184" t="str">
        <f ca="1">IF($E183="","",IF($G184="",BB183,IF(AND($N184=1,BB$9&gt;$B$9),"",IF(AND($N184=1,BB$9&lt;=$B$9),LOOKUP(BB$9,$A$12:$A$111,$B$12:$B$111),IF(AND($I184=-1,BC$9=$Q183),"",IF($I184=-1,BC183,IF(AND($I184=1,BA$9=$Q183),$K184,IF($I184=1,BB183,""))))))))</f>
        <v/>
      </c>
      <c r="BC184" t="str">
        <f ca="1">IF($E183="","",IF($G184="",BC183,IF(AND($N184=1,BC$9&gt;$B$9),"",IF(AND($N184=1,BC$9&lt;=$B$9),LOOKUP(BC$9,$A$12:$A$111,$B$12:$B$111),IF(AND($I184=-1,BD$9=$Q183),"",IF($I184=-1,BD183,IF(AND($I184=1,BB$9=$Q183),$K184,IF($I184=1,BC183,""))))))))</f>
        <v/>
      </c>
      <c r="BD184" t="str">
        <f ca="1">IF($E183="","",IF($G184="",BD183,IF(AND($N184=1,BD$9&gt;$B$9),"",IF(AND($N184=1,BD$9&lt;=$B$9),LOOKUP(BD$9,$A$12:$A$111,$B$12:$B$111),IF(AND($I184=-1,BE$9=$Q183),"",IF($I184=-1,BE183,IF(AND($I184=1,BC$9=$Q183),$K184,IF($I184=1,BD183,""))))))))</f>
        <v/>
      </c>
      <c r="BE184" t="str">
        <f ca="1">IF($E183="","",IF($G184="",BE183,IF(AND($N184=1,BE$9&gt;$B$9),"",IF(AND($N184=1,BE$9&lt;=$B$9),LOOKUP(BE$9,$A$12:$A$111,$B$12:$B$111),IF(AND($I184=-1,BF$9=$Q183),"",IF($I184=-1,BF183,IF(AND($I184=1,BD$9=$Q183),$K184,IF($I184=1,BE183,""))))))))</f>
        <v/>
      </c>
      <c r="BF184" t="str">
        <f ca="1">IF($E183="","",IF($G184="",BF183,IF(AND($N184=1,BF$9&gt;$B$9),"",IF(AND($N184=1,BF$9&lt;=$B$9),LOOKUP(BF$9,$A$12:$A$111,$B$12:$B$111),IF(AND($I184=-1,BG$9=$Q183),"",IF($I184=-1,BG183,IF(AND($I184=1,BE$9=$Q183),$K184,IF($I184=1,BF183,""))))))))</f>
        <v/>
      </c>
      <c r="BG184" t="str">
        <f ca="1">IF($E183="","",IF($G184="",BG183,IF(AND($N184=1,BG$9&gt;$B$9),"",IF(AND($N184=1,BG$9&lt;=$B$9),LOOKUP(BG$9,$A$12:$A$111,$B$12:$B$111),IF(AND($I184=-1,BH$9=$Q183),"",IF($I184=-1,BH183,IF(AND($I184=1,BF$9=$Q183),$K184,IF($I184=1,BG183,""))))))))</f>
        <v/>
      </c>
      <c r="BH184" t="str">
        <f ca="1">IF($E183="","",IF($G184="",BH183,IF(AND($N184=1,BH$9&gt;$B$9),"",IF(AND($N184=1,BH$9&lt;=$B$9),LOOKUP(BH$9,$A$12:$A$111,$B$12:$B$111),IF(AND($I184=-1,BI$9=$Q183),"",IF($I184=-1,BI183,IF(AND($I184=1,BG$9=$Q183),$K184,IF($I184=1,BH183,""))))))))</f>
        <v/>
      </c>
      <c r="BI184" t="str">
        <f ca="1">IF($E183="","",IF($G184="",BI183,IF(AND($N184=1,BI$9&gt;$B$9),"",IF(AND($N184=1,BI$9&lt;=$B$9),LOOKUP(BI$9,$A$12:$A$111,$B$12:$B$111),IF(AND($I184=-1,BJ$9=$Q183),"",IF($I184=-1,BJ183,IF(AND($I184=1,BH$9=$Q183),$K184,IF($I184=1,BI183,""))))))))</f>
        <v/>
      </c>
      <c r="BJ184" t="str">
        <f ca="1">IF($E183="","",IF($G184="",BJ183,IF(AND($N184=1,BJ$9&gt;$B$9),"",IF(AND($N184=1,BJ$9&lt;=$B$9),LOOKUP(BJ$9,$A$12:$A$111,$B$12:$B$111),IF(AND($I184=-1,BK$9=$Q183),"",IF($I184=-1,BK183,IF(AND($I184=1,BI$9=$Q183),$K184,IF($I184=1,BJ183,""))))))))</f>
        <v/>
      </c>
      <c r="BK184" t="str">
        <f ca="1">IF($E183="","",IF($G184="",BK183,IF(AND($N184=1,BK$9&gt;$B$9),"",IF(AND($N184=1,BK$9&lt;=$B$9),LOOKUP(BK$9,$A$12:$A$111,$B$12:$B$111),IF(AND($I184=-1,BL$9=$Q183),"",IF($I184=-1,BL183,IF(AND($I184=1,BJ$9=$Q183),$K184,IF($I184=1,BK183,""))))))))</f>
        <v/>
      </c>
      <c r="BL184" t="str">
        <f ca="1">IF($E183="","",IF($G184="",BL183,IF(AND($N184=1,BL$9&gt;$B$9),"",IF(AND($N184=1,BL$9&lt;=$B$9),LOOKUP(BL$9,$A$12:$A$111,$B$12:$B$111),IF(AND($I184=-1,BM$9=$Q183),"",IF($I184=-1,BM183,IF(AND($I184=1,BK$9=$Q183),$K184,IF($I184=1,BL183,""))))))))</f>
        <v/>
      </c>
      <c r="BM184" t="str">
        <f ca="1">IF($E183="","",IF($G184="",BM183,IF(AND($N184=1,BM$9&gt;$B$9),"",IF(AND($N184=1,BM$9&lt;=$B$9),LOOKUP(BM$9,$A$12:$A$111,$B$12:$B$111),IF(AND($I184=-1,BN$9=$Q183),"",IF($I184=-1,BN183,IF(AND($I184=1,BL$9=$Q183),$K184,IF($I184=1,BM183,""))))))))</f>
        <v/>
      </c>
      <c r="BN184" t="str">
        <f ca="1">IF($E183="","",IF($G184="",BN183,IF(AND($N184=1,BN$9&gt;$B$9),"",IF(AND($N184=1,BN$9&lt;=$B$9),LOOKUP(BN$9,$A$12:$A$111,$B$12:$B$111),IF(AND($I184=-1,BO$9=$Q183),"",IF($I184=-1,BO183,IF(AND($I184=1,BM$9=$Q183),$K184,IF($I184=1,BN183,""))))))))</f>
        <v/>
      </c>
      <c r="BO184" t="str">
        <f ca="1">IF($E183="","",IF($G184="",BO183,IF(AND($N184=1,BO$9&gt;$B$9),"",IF(AND($N184=1,BO$9&lt;=$B$9),LOOKUP(BO$9,$A$12:$A$111,$B$12:$B$111),IF(AND($I184=-1,BP$9=$Q183),"",IF($I184=-1,BP183,IF(AND($I184=1,BN$9=$Q183),$K184,IF($I184=1,BO183,""))))))))</f>
        <v/>
      </c>
    </row>
    <row r="185" spans="4:67" x14ac:dyDescent="0.25">
      <c r="D185" s="4">
        <v>175</v>
      </c>
      <c r="E185" s="1">
        <f t="shared" ca="1" si="12"/>
        <v>25</v>
      </c>
      <c r="G185" t="str">
        <f ca="1">IF(E184="","",IF($B$3=Refs!$B$17,RevLab!F185,IF(AND(B$3="Last",H184="Zero"),G184,IF(B$3="Last",H184,IF(B$3="2nd last","",IF(AND(B$3="Opposite",H184="Zero"),G184,IF(AND(B$3="Opposite",H184="Red"),"Black",IF(AND(B$3="Opposite",H184="Black"),"Red",IF(AND(B$3="Opposite",H184="Odd"),"Even",IF(AND(B$3="Opposite",H184="Even"),"Odd",IF(AND(B$3="Opposite",H184="High"),"Low",IF(AND(B$3="Opposite",H184="Low"),"High",IF(COUNTIF(Refs!$E$5:$I$6,B$3)=1,RevLab!B$3,"")))))))))))))</f>
        <v>Low</v>
      </c>
      <c r="H185" t="str">
        <f ca="1">IF(E185="","",IF(B$2="Red/Black",LOOKUP(E185,Refs!D:D,Refs!F:F),IF(B$2="High/Low",LOOKUP(E185,Refs!D:D,Refs!H:H),IF(B$2="Odd/Even",LOOKUP(E185,Refs!D:D,Refs!J:J),""))))</f>
        <v>High</v>
      </c>
      <c r="I185">
        <f t="shared" ca="1" si="13"/>
        <v>-1</v>
      </c>
      <c r="J185">
        <f ca="1">IF(E184="","",IF(G185="","",IF(AND(Q184&gt;1,O184+P184&gt;=$B$4),$B$4,IF(Q184=1,O184,O184+P184))))</f>
        <v>10</v>
      </c>
      <c r="K185">
        <f t="shared" ca="1" si="14"/>
        <v>-10</v>
      </c>
      <c r="L185">
        <f t="shared" ca="1" si="15"/>
        <v>-136</v>
      </c>
      <c r="M185">
        <f t="shared" ca="1" si="16"/>
        <v>14</v>
      </c>
      <c r="N185">
        <f ca="1">IF(E184="","",IF(OR(AND($A$6="Yes",$M185&gt;$M184),AND($A$8="Yes",$O184+$P184&gt;=$B$4),AND($Q184&lt;=2,$I185=-1)),1,0))</f>
        <v>0</v>
      </c>
      <c r="O185">
        <f ca="1">IF(E185="","",R185)</f>
        <v>2</v>
      </c>
      <c r="P185">
        <f ca="1">IF(E185="","",MAX(R185:DM185))</f>
        <v>8</v>
      </c>
      <c r="Q185" s="2">
        <f ca="1">IF(E185="","",COUNTIF(R185:DM185,"&gt;0"))</f>
        <v>7</v>
      </c>
      <c r="R185" s="4">
        <f ca="1">IF(E184="","",IF($G185="",R184,IF($N185=1,LOOKUP(R$9,$A$12:$A$111,$B$12:$B$111),IF(AND($I185=-1,S$9=$Q184),"",IF($I185=-1,S184,IF($I185=1,R184))))))</f>
        <v>2</v>
      </c>
      <c r="S185">
        <f ca="1">IF($E184="","",IF($G185="",S184,IF(AND($N185=1,S$9&gt;$B$9),"",IF(AND($N185=1,S$9&lt;=$B$9),LOOKUP(S$9,$A$12:$A$111,$B$12:$B$111),IF(AND($I185=-1,T$9=$Q184),"",IF($I185=-1,T184,IF(AND($I185=1,R$9=$Q184),$K185,IF($I185=1,S184,""))))))))</f>
        <v>3</v>
      </c>
      <c r="T185">
        <f ca="1">IF($E184="","",IF($G185="",T184,IF(AND($N185=1,T$9&gt;$B$9),"",IF(AND($N185=1,T$9&lt;=$B$9),LOOKUP(T$9,$A$12:$A$111,$B$12:$B$111),IF(AND($I185=-1,U$9=$Q184),"",IF($I185=-1,U184,IF(AND($I185=1,S$9=$Q184),$K185,IF($I185=1,T184,""))))))))</f>
        <v>4</v>
      </c>
      <c r="U185">
        <f ca="1">IF($E184="","",IF($G185="",U184,IF(AND($N185=1,U$9&gt;$B$9),"",IF(AND($N185=1,U$9&lt;=$B$9),LOOKUP(U$9,$A$12:$A$111,$B$12:$B$111),IF(AND($I185=-1,V$9=$Q184),"",IF($I185=-1,V184,IF(AND($I185=1,T$9=$Q184),$K185,IF($I185=1,U184,""))))))))</f>
        <v>5</v>
      </c>
      <c r="V185">
        <f ca="1">IF($E184="","",IF($G185="",V184,IF(AND($N185=1,V$9&gt;$B$9),"",IF(AND($N185=1,V$9&lt;=$B$9),LOOKUP(V$9,$A$12:$A$111,$B$12:$B$111),IF(AND($I185=-1,W$9=$Q184),"",IF($I185=-1,W184,IF(AND($I185=1,U$9=$Q184),$K185,IF($I185=1,V184,""))))))))</f>
        <v>6</v>
      </c>
      <c r="W185">
        <f ca="1">IF($E184="","",IF($G185="",W184,IF(AND($N185=1,W$9&gt;$B$9),"",IF(AND($N185=1,W$9&lt;=$B$9),LOOKUP(W$9,$A$12:$A$111,$B$12:$B$111),IF(AND($I185=-1,X$9=$Q184),"",IF($I185=-1,X184,IF(AND($I185=1,V$9=$Q184),$K185,IF($I185=1,W184,""))))))))</f>
        <v>7</v>
      </c>
      <c r="X185">
        <f ca="1">IF($E184="","",IF($G185="",X184,IF(AND($N185=1,X$9&gt;$B$9),"",IF(AND($N185=1,X$9&lt;=$B$9),LOOKUP(X$9,$A$12:$A$111,$B$12:$B$111),IF(AND($I185=-1,Y$9=$Q184),"",IF($I185=-1,Y184,IF(AND($I185=1,W$9=$Q184),$K185,IF($I185=1,X184,""))))))))</f>
        <v>8</v>
      </c>
      <c r="Y185" t="str">
        <f ca="1">IF($E184="","",IF($G185="",Y184,IF(AND($N185=1,Y$9&gt;$B$9),"",IF(AND($N185=1,Y$9&lt;=$B$9),LOOKUP(Y$9,$A$12:$A$111,$B$12:$B$111),IF(AND($I185=-1,Z$9=$Q184),"",IF($I185=-1,Z184,IF(AND($I185=1,X$9=$Q184),$K185,IF($I185=1,Y184,""))))))))</f>
        <v/>
      </c>
      <c r="Z185" t="str">
        <f ca="1">IF($E184="","",IF($G185="",Z184,IF(AND($N185=1,Z$9&gt;$B$9),"",IF(AND($N185=1,Z$9&lt;=$B$9),LOOKUP(Z$9,$A$12:$A$111,$B$12:$B$111),IF(AND($I185=-1,AA$9=$Q184),"",IF($I185=-1,AA184,IF(AND($I185=1,Y$9=$Q184),$K185,IF($I185=1,Z184,""))))))))</f>
        <v/>
      </c>
      <c r="AA185" t="str">
        <f ca="1">IF($E184="","",IF($G185="",AA184,IF(AND($N185=1,AA$9&gt;$B$9),"",IF(AND($N185=1,AA$9&lt;=$B$9),LOOKUP(AA$9,$A$12:$A$111,$B$12:$B$111),IF(AND($I185=-1,AB$9=$Q184),"",IF($I185=-1,AB184,IF(AND($I185=1,Z$9=$Q184),$K185,IF($I185=1,AA184,""))))))))</f>
        <v/>
      </c>
      <c r="AB185" t="str">
        <f ca="1">IF($E184="","",IF($G185="",AB184,IF(AND($N185=1,AB$9&gt;$B$9),"",IF(AND($N185=1,AB$9&lt;=$B$9),LOOKUP(AB$9,$A$12:$A$111,$B$12:$B$111),IF(AND($I185=-1,AC$9=$Q184),"",IF($I185=-1,AC184,IF(AND($I185=1,AA$9=$Q184),$K185,IF($I185=1,AB184,""))))))))</f>
        <v/>
      </c>
      <c r="AC185" t="str">
        <f ca="1">IF($E184="","",IF($G185="",AC184,IF(AND($N185=1,AC$9&gt;$B$9),"",IF(AND($N185=1,AC$9&lt;=$B$9),LOOKUP(AC$9,$A$12:$A$111,$B$12:$B$111),IF(AND($I185=-1,AD$9=$Q184),"",IF($I185=-1,AD184,IF(AND($I185=1,AB$9=$Q184),$K185,IF($I185=1,AC184,""))))))))</f>
        <v/>
      </c>
      <c r="AD185" t="str">
        <f ca="1">IF($E184="","",IF($G185="",AD184,IF(AND($N185=1,AD$9&gt;$B$9),"",IF(AND($N185=1,AD$9&lt;=$B$9),LOOKUP(AD$9,$A$12:$A$111,$B$12:$B$111),IF(AND($I185=-1,AE$9=$Q184),"",IF($I185=-1,AE184,IF(AND($I185=1,AC$9=$Q184),$K185,IF($I185=1,AD184,""))))))))</f>
        <v/>
      </c>
      <c r="AE185" t="str">
        <f ca="1">IF($E184="","",IF($G185="",AE184,IF(AND($N185=1,AE$9&gt;$B$9),"",IF(AND($N185=1,AE$9&lt;=$B$9),LOOKUP(AE$9,$A$12:$A$111,$B$12:$B$111),IF(AND($I185=-1,AF$9=$Q184),"",IF($I185=-1,AF184,IF(AND($I185=1,AD$9=$Q184),$K185,IF($I185=1,AE184,""))))))))</f>
        <v/>
      </c>
      <c r="AF185" t="str">
        <f ca="1">IF($E184="","",IF($G185="",AF184,IF(AND($N185=1,AF$9&gt;$B$9),"",IF(AND($N185=1,AF$9&lt;=$B$9),LOOKUP(AF$9,$A$12:$A$111,$B$12:$B$111),IF(AND($I185=-1,AG$9=$Q184),"",IF($I185=-1,AG184,IF(AND($I185=1,AE$9=$Q184),$K185,IF($I185=1,AF184,""))))))))</f>
        <v/>
      </c>
      <c r="AG185" t="str">
        <f ca="1">IF($E184="","",IF($G185="",AG184,IF(AND($N185=1,AG$9&gt;$B$9),"",IF(AND($N185=1,AG$9&lt;=$B$9),LOOKUP(AG$9,$A$12:$A$111,$B$12:$B$111),IF(AND($I185=-1,AH$9=$Q184),"",IF($I185=-1,AH184,IF(AND($I185=1,AF$9=$Q184),$K185,IF($I185=1,AG184,""))))))))</f>
        <v/>
      </c>
      <c r="AH185" t="str">
        <f ca="1">IF($E184="","",IF($G185="",AH184,IF(AND($N185=1,AH$9&gt;$B$9),"",IF(AND($N185=1,AH$9&lt;=$B$9),LOOKUP(AH$9,$A$12:$A$111,$B$12:$B$111),IF(AND($I185=-1,AI$9=$Q184),"",IF($I185=-1,AI184,IF(AND($I185=1,AG$9=$Q184),$K185,IF($I185=1,AH184,""))))))))</f>
        <v/>
      </c>
      <c r="AI185" t="str">
        <f ca="1">IF($E184="","",IF($G185="",AI184,IF(AND($N185=1,AI$9&gt;$B$9),"",IF(AND($N185=1,AI$9&lt;=$B$9),LOOKUP(AI$9,$A$12:$A$111,$B$12:$B$111),IF(AND($I185=-1,AJ$9=$Q184),"",IF($I185=-1,AJ184,IF(AND($I185=1,AH$9=$Q184),$K185,IF($I185=1,AI184,""))))))))</f>
        <v/>
      </c>
      <c r="AJ185" t="str">
        <f ca="1">IF($E184="","",IF($G185="",AJ184,IF(AND($N185=1,AJ$9&gt;$B$9),"",IF(AND($N185=1,AJ$9&lt;=$B$9),LOOKUP(AJ$9,$A$12:$A$111,$B$12:$B$111),IF(AND($I185=-1,AK$9=$Q184),"",IF($I185=-1,AK184,IF(AND($I185=1,AI$9=$Q184),$K185,IF($I185=1,AJ184,""))))))))</f>
        <v/>
      </c>
      <c r="AK185" t="str">
        <f ca="1">IF($E184="","",IF($G185="",AK184,IF(AND($N185=1,AK$9&gt;$B$9),"",IF(AND($N185=1,AK$9&lt;=$B$9),LOOKUP(AK$9,$A$12:$A$111,$B$12:$B$111),IF(AND($I185=-1,AL$9=$Q184),"",IF($I185=-1,AL184,IF(AND($I185=1,AJ$9=$Q184),$K185,IF($I185=1,AK184,""))))))))</f>
        <v/>
      </c>
      <c r="AL185" t="str">
        <f ca="1">IF($E184="","",IF($G185="",AL184,IF(AND($N185=1,AL$9&gt;$B$9),"",IF(AND($N185=1,AL$9&lt;=$B$9),LOOKUP(AL$9,$A$12:$A$111,$B$12:$B$111),IF(AND($I185=-1,AM$9=$Q184),"",IF($I185=-1,AM184,IF(AND($I185=1,AK$9=$Q184),$K185,IF($I185=1,AL184,""))))))))</f>
        <v/>
      </c>
      <c r="AM185" t="str">
        <f ca="1">IF($E184="","",IF($G185="",AM184,IF(AND($N185=1,AM$9&gt;$B$9),"",IF(AND($N185=1,AM$9&lt;=$B$9),LOOKUP(AM$9,$A$12:$A$111,$B$12:$B$111),IF(AND($I185=-1,AN$9=$Q184),"",IF($I185=-1,AN184,IF(AND($I185=1,AL$9=$Q184),$K185,IF($I185=1,AM184,""))))))))</f>
        <v/>
      </c>
      <c r="AN185" t="str">
        <f ca="1">IF($E184="","",IF($G185="",AN184,IF(AND($N185=1,AN$9&gt;$B$9),"",IF(AND($N185=1,AN$9&lt;=$B$9),LOOKUP(AN$9,$A$12:$A$111,$B$12:$B$111),IF(AND($I185=-1,AO$9=$Q184),"",IF($I185=-1,AO184,IF(AND($I185=1,AM$9=$Q184),$K185,IF($I185=1,AN184,""))))))))</f>
        <v/>
      </c>
      <c r="AO185" t="str">
        <f ca="1">IF($E184="","",IF($G185="",AO184,IF(AND($N185=1,AO$9&gt;$B$9),"",IF(AND($N185=1,AO$9&lt;=$B$9),LOOKUP(AO$9,$A$12:$A$111,$B$12:$B$111),IF(AND($I185=-1,AP$9=$Q184),"",IF($I185=-1,AP184,IF(AND($I185=1,AN$9=$Q184),$K185,IF($I185=1,AO184,""))))))))</f>
        <v/>
      </c>
      <c r="AP185" t="str">
        <f ca="1">IF($E184="","",IF($G185="",AP184,IF(AND($N185=1,AP$9&gt;$B$9),"",IF(AND($N185=1,AP$9&lt;=$B$9),LOOKUP(AP$9,$A$12:$A$111,$B$12:$B$111),IF(AND($I185=-1,AQ$9=$Q184),"",IF($I185=-1,AQ184,IF(AND($I185=1,AO$9=$Q184),$K185,IF($I185=1,AP184,""))))))))</f>
        <v/>
      </c>
      <c r="AQ185" t="str">
        <f ca="1">IF($E184="","",IF($G185="",AQ184,IF(AND($N185=1,AQ$9&gt;$B$9),"",IF(AND($N185=1,AQ$9&lt;=$B$9),LOOKUP(AQ$9,$A$12:$A$111,$B$12:$B$111),IF(AND($I185=-1,AR$9=$Q184),"",IF($I185=-1,AR184,IF(AND($I185=1,AP$9=$Q184),$K185,IF($I185=1,AQ184,""))))))))</f>
        <v/>
      </c>
      <c r="AR185" t="str">
        <f ca="1">IF($E184="","",IF($G185="",AR184,IF(AND($N185=1,AR$9&gt;$B$9),"",IF(AND($N185=1,AR$9&lt;=$B$9),LOOKUP(AR$9,$A$12:$A$111,$B$12:$B$111),IF(AND($I185=-1,AS$9=$Q184),"",IF($I185=-1,AS184,IF(AND($I185=1,AQ$9=$Q184),$K185,IF($I185=1,AR184,""))))))))</f>
        <v/>
      </c>
      <c r="AS185" t="str">
        <f ca="1">IF($E184="","",IF($G185="",AS184,IF(AND($N185=1,AS$9&gt;$B$9),"",IF(AND($N185=1,AS$9&lt;=$B$9),LOOKUP(AS$9,$A$12:$A$111,$B$12:$B$111),IF(AND($I185=-1,AT$9=$Q184),"",IF($I185=-1,AT184,IF(AND($I185=1,AR$9=$Q184),$K185,IF($I185=1,AS184,""))))))))</f>
        <v/>
      </c>
      <c r="AT185" t="str">
        <f ca="1">IF($E184="","",IF($G185="",AT184,IF(AND($N185=1,AT$9&gt;$B$9),"",IF(AND($N185=1,AT$9&lt;=$B$9),LOOKUP(AT$9,$A$12:$A$111,$B$12:$B$111),IF(AND($I185=-1,AU$9=$Q184),"",IF($I185=-1,AU184,IF(AND($I185=1,AS$9=$Q184),$K185,IF($I185=1,AT184,""))))))))</f>
        <v/>
      </c>
      <c r="AU185" t="str">
        <f ca="1">IF($E184="","",IF($G185="",AU184,IF(AND($N185=1,AU$9&gt;$B$9),"",IF(AND($N185=1,AU$9&lt;=$B$9),LOOKUP(AU$9,$A$12:$A$111,$B$12:$B$111),IF(AND($I185=-1,AV$9=$Q184),"",IF($I185=-1,AV184,IF(AND($I185=1,AT$9=$Q184),$K185,IF($I185=1,AU184,""))))))))</f>
        <v/>
      </c>
      <c r="AV185" t="str">
        <f ca="1">IF($E184="","",IF($G185="",AV184,IF(AND($N185=1,AV$9&gt;$B$9),"",IF(AND($N185=1,AV$9&lt;=$B$9),LOOKUP(AV$9,$A$12:$A$111,$B$12:$B$111),IF(AND($I185=-1,AW$9=$Q184),"",IF($I185=-1,AW184,IF(AND($I185=1,AU$9=$Q184),$K185,IF($I185=1,AV184,""))))))))</f>
        <v/>
      </c>
      <c r="AW185" t="str">
        <f ca="1">IF($E184="","",IF($G185="",AW184,IF(AND($N185=1,AW$9&gt;$B$9),"",IF(AND($N185=1,AW$9&lt;=$B$9),LOOKUP(AW$9,$A$12:$A$111,$B$12:$B$111),IF(AND($I185=-1,AX$9=$Q184),"",IF($I185=-1,AX184,IF(AND($I185=1,AV$9=$Q184),$K185,IF($I185=1,AW184,""))))))))</f>
        <v/>
      </c>
      <c r="AX185" t="str">
        <f ca="1">IF($E184="","",IF($G185="",AX184,IF(AND($N185=1,AX$9&gt;$B$9),"",IF(AND($N185=1,AX$9&lt;=$B$9),LOOKUP(AX$9,$A$12:$A$111,$B$12:$B$111),IF(AND($I185=-1,AY$9=$Q184),"",IF($I185=-1,AY184,IF(AND($I185=1,AW$9=$Q184),$K185,IF($I185=1,AX184,""))))))))</f>
        <v/>
      </c>
      <c r="AY185" t="str">
        <f ca="1">IF($E184="","",IF($G185="",AY184,IF(AND($N185=1,AY$9&gt;$B$9),"",IF(AND($N185=1,AY$9&lt;=$B$9),LOOKUP(AY$9,$A$12:$A$111,$B$12:$B$111),IF(AND($I185=-1,AZ$9=$Q184),"",IF($I185=-1,AZ184,IF(AND($I185=1,AX$9=$Q184),$K185,IF($I185=1,AY184,""))))))))</f>
        <v/>
      </c>
      <c r="AZ185" t="str">
        <f ca="1">IF($E184="","",IF($G185="",AZ184,IF(AND($N185=1,AZ$9&gt;$B$9),"",IF(AND($N185=1,AZ$9&lt;=$B$9),LOOKUP(AZ$9,$A$12:$A$111,$B$12:$B$111),IF(AND($I185=-1,BA$9=$Q184),"",IF($I185=-1,BA184,IF(AND($I185=1,AY$9=$Q184),$K185,IF($I185=1,AZ184,""))))))))</f>
        <v/>
      </c>
      <c r="BA185" t="str">
        <f ca="1">IF($E184="","",IF($G185="",BA184,IF(AND($N185=1,BA$9&gt;$B$9),"",IF(AND($N185=1,BA$9&lt;=$B$9),LOOKUP(BA$9,$A$12:$A$111,$B$12:$B$111),IF(AND($I185=-1,BB$9=$Q184),"",IF($I185=-1,BB184,IF(AND($I185=1,AZ$9=$Q184),$K185,IF($I185=1,BA184,""))))))))</f>
        <v/>
      </c>
      <c r="BB185" t="str">
        <f ca="1">IF($E184="","",IF($G185="",BB184,IF(AND($N185=1,BB$9&gt;$B$9),"",IF(AND($N185=1,BB$9&lt;=$B$9),LOOKUP(BB$9,$A$12:$A$111,$B$12:$B$111),IF(AND($I185=-1,BC$9=$Q184),"",IF($I185=-1,BC184,IF(AND($I185=1,BA$9=$Q184),$K185,IF($I185=1,BB184,""))))))))</f>
        <v/>
      </c>
      <c r="BC185" t="str">
        <f ca="1">IF($E184="","",IF($G185="",BC184,IF(AND($N185=1,BC$9&gt;$B$9),"",IF(AND($N185=1,BC$9&lt;=$B$9),LOOKUP(BC$9,$A$12:$A$111,$B$12:$B$111),IF(AND($I185=-1,BD$9=$Q184),"",IF($I185=-1,BD184,IF(AND($I185=1,BB$9=$Q184),$K185,IF($I185=1,BC184,""))))))))</f>
        <v/>
      </c>
      <c r="BD185" t="str">
        <f ca="1">IF($E184="","",IF($G185="",BD184,IF(AND($N185=1,BD$9&gt;$B$9),"",IF(AND($N185=1,BD$9&lt;=$B$9),LOOKUP(BD$9,$A$12:$A$111,$B$12:$B$111),IF(AND($I185=-1,BE$9=$Q184),"",IF($I185=-1,BE184,IF(AND($I185=1,BC$9=$Q184),$K185,IF($I185=1,BD184,""))))))))</f>
        <v/>
      </c>
      <c r="BE185" t="str">
        <f ca="1">IF($E184="","",IF($G185="",BE184,IF(AND($N185=1,BE$9&gt;$B$9),"",IF(AND($N185=1,BE$9&lt;=$B$9),LOOKUP(BE$9,$A$12:$A$111,$B$12:$B$111),IF(AND($I185=-1,BF$9=$Q184),"",IF($I185=-1,BF184,IF(AND($I185=1,BD$9=$Q184),$K185,IF($I185=1,BE184,""))))))))</f>
        <v/>
      </c>
      <c r="BF185" t="str">
        <f ca="1">IF($E184="","",IF($G185="",BF184,IF(AND($N185=1,BF$9&gt;$B$9),"",IF(AND($N185=1,BF$9&lt;=$B$9),LOOKUP(BF$9,$A$12:$A$111,$B$12:$B$111),IF(AND($I185=-1,BG$9=$Q184),"",IF($I185=-1,BG184,IF(AND($I185=1,BE$9=$Q184),$K185,IF($I185=1,BF184,""))))))))</f>
        <v/>
      </c>
      <c r="BG185" t="str">
        <f ca="1">IF($E184="","",IF($G185="",BG184,IF(AND($N185=1,BG$9&gt;$B$9),"",IF(AND($N185=1,BG$9&lt;=$B$9),LOOKUP(BG$9,$A$12:$A$111,$B$12:$B$111),IF(AND($I185=-1,BH$9=$Q184),"",IF($I185=-1,BH184,IF(AND($I185=1,BF$9=$Q184),$K185,IF($I185=1,BG184,""))))))))</f>
        <v/>
      </c>
      <c r="BH185" t="str">
        <f ca="1">IF($E184="","",IF($G185="",BH184,IF(AND($N185=1,BH$9&gt;$B$9),"",IF(AND($N185=1,BH$9&lt;=$B$9),LOOKUP(BH$9,$A$12:$A$111,$B$12:$B$111),IF(AND($I185=-1,BI$9=$Q184),"",IF($I185=-1,BI184,IF(AND($I185=1,BG$9=$Q184),$K185,IF($I185=1,BH184,""))))))))</f>
        <v/>
      </c>
      <c r="BI185" t="str">
        <f ca="1">IF($E184="","",IF($G185="",BI184,IF(AND($N185=1,BI$9&gt;$B$9),"",IF(AND($N185=1,BI$9&lt;=$B$9),LOOKUP(BI$9,$A$12:$A$111,$B$12:$B$111),IF(AND($I185=-1,BJ$9=$Q184),"",IF($I185=-1,BJ184,IF(AND($I185=1,BH$9=$Q184),$K185,IF($I185=1,BI184,""))))))))</f>
        <v/>
      </c>
      <c r="BJ185" t="str">
        <f ca="1">IF($E184="","",IF($G185="",BJ184,IF(AND($N185=1,BJ$9&gt;$B$9),"",IF(AND($N185=1,BJ$9&lt;=$B$9),LOOKUP(BJ$9,$A$12:$A$111,$B$12:$B$111),IF(AND($I185=-1,BK$9=$Q184),"",IF($I185=-1,BK184,IF(AND($I185=1,BI$9=$Q184),$K185,IF($I185=1,BJ184,""))))))))</f>
        <v/>
      </c>
      <c r="BK185" t="str">
        <f ca="1">IF($E184="","",IF($G185="",BK184,IF(AND($N185=1,BK$9&gt;$B$9),"",IF(AND($N185=1,BK$9&lt;=$B$9),LOOKUP(BK$9,$A$12:$A$111,$B$12:$B$111),IF(AND($I185=-1,BL$9=$Q184),"",IF($I185=-1,BL184,IF(AND($I185=1,BJ$9=$Q184),$K185,IF($I185=1,BK184,""))))))))</f>
        <v/>
      </c>
      <c r="BL185" t="str">
        <f ca="1">IF($E184="","",IF($G185="",BL184,IF(AND($N185=1,BL$9&gt;$B$9),"",IF(AND($N185=1,BL$9&lt;=$B$9),LOOKUP(BL$9,$A$12:$A$111,$B$12:$B$111),IF(AND($I185=-1,BM$9=$Q184),"",IF($I185=-1,BM184,IF(AND($I185=1,BK$9=$Q184),$K185,IF($I185=1,BL184,""))))))))</f>
        <v/>
      </c>
      <c r="BM185" t="str">
        <f ca="1">IF($E184="","",IF($G185="",BM184,IF(AND($N185=1,BM$9&gt;$B$9),"",IF(AND($N185=1,BM$9&lt;=$B$9),LOOKUP(BM$9,$A$12:$A$111,$B$12:$B$111),IF(AND($I185=-1,BN$9=$Q184),"",IF($I185=-1,BN184,IF(AND($I185=1,BL$9=$Q184),$K185,IF($I185=1,BM184,""))))))))</f>
        <v/>
      </c>
      <c r="BN185" t="str">
        <f ca="1">IF($E184="","",IF($G185="",BN184,IF(AND($N185=1,BN$9&gt;$B$9),"",IF(AND($N185=1,BN$9&lt;=$B$9),LOOKUP(BN$9,$A$12:$A$111,$B$12:$B$111),IF(AND($I185=-1,BO$9=$Q184),"",IF($I185=-1,BO184,IF(AND($I185=1,BM$9=$Q184),$K185,IF($I185=1,BN184,""))))))))</f>
        <v/>
      </c>
      <c r="BO185">
        <f ca="1">IF($E184="","",IF($G185="",BO184,IF(AND($N185=1,BO$9&gt;$B$9),"",IF(AND($N185=1,BO$9&lt;=$B$9),LOOKUP(BO$9,$A$12:$A$111,$B$12:$B$111),IF(AND($I185=-1,BP$9=$Q184),"",IF($I185=-1,BP184,IF(AND($I185=1,BN$9=$Q184),$K185,IF($I185=1,BO184,""))))))))</f>
        <v>0</v>
      </c>
    </row>
    <row r="186" spans="4:67" x14ac:dyDescent="0.25">
      <c r="D186" s="4">
        <v>176</v>
      </c>
      <c r="E186" s="1">
        <f t="shared" ca="1" si="12"/>
        <v>22</v>
      </c>
      <c r="G186" t="str">
        <f ca="1">IF(E185="","",IF($B$3=Refs!$B$17,RevLab!F186,IF(AND(B$3="Last",H185="Zero"),G185,IF(B$3="Last",H185,IF(B$3="2nd last","",IF(AND(B$3="Opposite",H185="Zero"),G185,IF(AND(B$3="Opposite",H185="Red"),"Black",IF(AND(B$3="Opposite",H185="Black"),"Red",IF(AND(B$3="Opposite",H185="Odd"),"Even",IF(AND(B$3="Opposite",H185="Even"),"Odd",IF(AND(B$3="Opposite",H185="High"),"Low",IF(AND(B$3="Opposite",H185="Low"),"High",IF(COUNTIF(Refs!$E$5:$I$6,B$3)=1,RevLab!B$3,"")))))))))))))</f>
        <v>Low</v>
      </c>
      <c r="H186" t="str">
        <f ca="1">IF(E186="","",IF(B$2="Red/Black",LOOKUP(E186,Refs!D:D,Refs!F:F),IF(B$2="High/Low",LOOKUP(E186,Refs!D:D,Refs!H:H),IF(B$2="Odd/Even",LOOKUP(E186,Refs!D:D,Refs!J:J),""))))</f>
        <v>High</v>
      </c>
      <c r="I186">
        <f t="shared" ca="1" si="13"/>
        <v>-1</v>
      </c>
      <c r="J186">
        <f ca="1">IF(E185="","",IF(G186="","",IF(AND(Q185&gt;1,O185+P185&gt;=$B$4),$B$4,IF(Q185=1,O185,O185+P185))))</f>
        <v>10</v>
      </c>
      <c r="K186">
        <f t="shared" ca="1" si="14"/>
        <v>-10</v>
      </c>
      <c r="L186">
        <f t="shared" ca="1" si="15"/>
        <v>-146</v>
      </c>
      <c r="M186">
        <f t="shared" ca="1" si="16"/>
        <v>14</v>
      </c>
      <c r="N186">
        <f ca="1">IF(E185="","",IF(OR(AND($A$6="Yes",$M186&gt;$M185),AND($A$8="Yes",$O185+$P185&gt;=$B$4),AND($Q185&lt;=2,$I186=-1)),1,0))</f>
        <v>0</v>
      </c>
      <c r="O186">
        <f ca="1">IF(E186="","",R186)</f>
        <v>3</v>
      </c>
      <c r="P186">
        <f ca="1">IF(E186="","",MAX(R186:DM186))</f>
        <v>7</v>
      </c>
      <c r="Q186" s="2">
        <f ca="1">IF(E186="","",COUNTIF(R186:DM186,"&gt;0"))</f>
        <v>5</v>
      </c>
      <c r="R186" s="4">
        <f ca="1">IF(E185="","",IF($G186="",R185,IF($N186=1,LOOKUP(R$9,$A$12:$A$111,$B$12:$B$111),IF(AND($I186=-1,S$9=$Q185),"",IF($I186=-1,S185,IF($I186=1,R185))))))</f>
        <v>3</v>
      </c>
      <c r="S186">
        <f ca="1">IF($E185="","",IF($G186="",S185,IF(AND($N186=1,S$9&gt;$B$9),"",IF(AND($N186=1,S$9&lt;=$B$9),LOOKUP(S$9,$A$12:$A$111,$B$12:$B$111),IF(AND($I186=-1,T$9=$Q185),"",IF($I186=-1,T185,IF(AND($I186=1,R$9=$Q185),$K186,IF($I186=1,S185,""))))))))</f>
        <v>4</v>
      </c>
      <c r="T186">
        <f ca="1">IF($E185="","",IF($G186="",T185,IF(AND($N186=1,T$9&gt;$B$9),"",IF(AND($N186=1,T$9&lt;=$B$9),LOOKUP(T$9,$A$12:$A$111,$B$12:$B$111),IF(AND($I186=-1,U$9=$Q185),"",IF($I186=-1,U185,IF(AND($I186=1,S$9=$Q185),$K186,IF($I186=1,T185,""))))))))</f>
        <v>5</v>
      </c>
      <c r="U186">
        <f ca="1">IF($E185="","",IF($G186="",U185,IF(AND($N186=1,U$9&gt;$B$9),"",IF(AND($N186=1,U$9&lt;=$B$9),LOOKUP(U$9,$A$12:$A$111,$B$12:$B$111),IF(AND($I186=-1,V$9=$Q185),"",IF($I186=-1,V185,IF(AND($I186=1,T$9=$Q185),$K186,IF($I186=1,U185,""))))))))</f>
        <v>6</v>
      </c>
      <c r="V186">
        <f ca="1">IF($E185="","",IF($G186="",V185,IF(AND($N186=1,V$9&gt;$B$9),"",IF(AND($N186=1,V$9&lt;=$B$9),LOOKUP(V$9,$A$12:$A$111,$B$12:$B$111),IF(AND($I186=-1,W$9=$Q185),"",IF($I186=-1,W185,IF(AND($I186=1,U$9=$Q185),$K186,IF($I186=1,V185,""))))))))</f>
        <v>7</v>
      </c>
      <c r="W186" t="str">
        <f ca="1">IF($E185="","",IF($G186="",W185,IF(AND($N186=1,W$9&gt;$B$9),"",IF(AND($N186=1,W$9&lt;=$B$9),LOOKUP(W$9,$A$12:$A$111,$B$12:$B$111),IF(AND($I186=-1,X$9=$Q185),"",IF($I186=-1,X185,IF(AND($I186=1,V$9=$Q185),$K186,IF($I186=1,W185,""))))))))</f>
        <v/>
      </c>
      <c r="X186" t="str">
        <f ca="1">IF($E185="","",IF($G186="",X185,IF(AND($N186=1,X$9&gt;$B$9),"",IF(AND($N186=1,X$9&lt;=$B$9),LOOKUP(X$9,$A$12:$A$111,$B$12:$B$111),IF(AND($I186=-1,Y$9=$Q185),"",IF($I186=-1,Y185,IF(AND($I186=1,W$9=$Q185),$K186,IF($I186=1,X185,""))))))))</f>
        <v/>
      </c>
      <c r="Y186" t="str">
        <f ca="1">IF($E185="","",IF($G186="",Y185,IF(AND($N186=1,Y$9&gt;$B$9),"",IF(AND($N186=1,Y$9&lt;=$B$9),LOOKUP(Y$9,$A$12:$A$111,$B$12:$B$111),IF(AND($I186=-1,Z$9=$Q185),"",IF($I186=-1,Z185,IF(AND($I186=1,X$9=$Q185),$K186,IF($I186=1,Y185,""))))))))</f>
        <v/>
      </c>
      <c r="Z186" t="str">
        <f ca="1">IF($E185="","",IF($G186="",Z185,IF(AND($N186=1,Z$9&gt;$B$9),"",IF(AND($N186=1,Z$9&lt;=$B$9),LOOKUP(Z$9,$A$12:$A$111,$B$12:$B$111),IF(AND($I186=-1,AA$9=$Q185),"",IF($I186=-1,AA185,IF(AND($I186=1,Y$9=$Q185),$K186,IF($I186=1,Z185,""))))))))</f>
        <v/>
      </c>
      <c r="AA186" t="str">
        <f ca="1">IF($E185="","",IF($G186="",AA185,IF(AND($N186=1,AA$9&gt;$B$9),"",IF(AND($N186=1,AA$9&lt;=$B$9),LOOKUP(AA$9,$A$12:$A$111,$B$12:$B$111),IF(AND($I186=-1,AB$9=$Q185),"",IF($I186=-1,AB185,IF(AND($I186=1,Z$9=$Q185),$K186,IF($I186=1,AA185,""))))))))</f>
        <v/>
      </c>
      <c r="AB186" t="str">
        <f ca="1">IF($E185="","",IF($G186="",AB185,IF(AND($N186=1,AB$9&gt;$B$9),"",IF(AND($N186=1,AB$9&lt;=$B$9),LOOKUP(AB$9,$A$12:$A$111,$B$12:$B$111),IF(AND($I186=-1,AC$9=$Q185),"",IF($I186=-1,AC185,IF(AND($I186=1,AA$9=$Q185),$K186,IF($I186=1,AB185,""))))))))</f>
        <v/>
      </c>
      <c r="AC186" t="str">
        <f ca="1">IF($E185="","",IF($G186="",AC185,IF(AND($N186=1,AC$9&gt;$B$9),"",IF(AND($N186=1,AC$9&lt;=$B$9),LOOKUP(AC$9,$A$12:$A$111,$B$12:$B$111),IF(AND($I186=-1,AD$9=$Q185),"",IF($I186=-1,AD185,IF(AND($I186=1,AB$9=$Q185),$K186,IF($I186=1,AC185,""))))))))</f>
        <v/>
      </c>
      <c r="AD186" t="str">
        <f ca="1">IF($E185="","",IF($G186="",AD185,IF(AND($N186=1,AD$9&gt;$B$9),"",IF(AND($N186=1,AD$9&lt;=$B$9),LOOKUP(AD$9,$A$12:$A$111,$B$12:$B$111),IF(AND($I186=-1,AE$9=$Q185),"",IF($I186=-1,AE185,IF(AND($I186=1,AC$9=$Q185),$K186,IF($I186=1,AD185,""))))))))</f>
        <v/>
      </c>
      <c r="AE186" t="str">
        <f ca="1">IF($E185="","",IF($G186="",AE185,IF(AND($N186=1,AE$9&gt;$B$9),"",IF(AND($N186=1,AE$9&lt;=$B$9),LOOKUP(AE$9,$A$12:$A$111,$B$12:$B$111),IF(AND($I186=-1,AF$9=$Q185),"",IF($I186=-1,AF185,IF(AND($I186=1,AD$9=$Q185),$K186,IF($I186=1,AE185,""))))))))</f>
        <v/>
      </c>
      <c r="AF186" t="str">
        <f ca="1">IF($E185="","",IF($G186="",AF185,IF(AND($N186=1,AF$9&gt;$B$9),"",IF(AND($N186=1,AF$9&lt;=$B$9),LOOKUP(AF$9,$A$12:$A$111,$B$12:$B$111),IF(AND($I186=-1,AG$9=$Q185),"",IF($I186=-1,AG185,IF(AND($I186=1,AE$9=$Q185),$K186,IF($I186=1,AF185,""))))))))</f>
        <v/>
      </c>
      <c r="AG186" t="str">
        <f ca="1">IF($E185="","",IF($G186="",AG185,IF(AND($N186=1,AG$9&gt;$B$9),"",IF(AND($N186=1,AG$9&lt;=$B$9),LOOKUP(AG$9,$A$12:$A$111,$B$12:$B$111),IF(AND($I186=-1,AH$9=$Q185),"",IF($I186=-1,AH185,IF(AND($I186=1,AF$9=$Q185),$K186,IF($I186=1,AG185,""))))))))</f>
        <v/>
      </c>
      <c r="AH186" t="str">
        <f ca="1">IF($E185="","",IF($G186="",AH185,IF(AND($N186=1,AH$9&gt;$B$9),"",IF(AND($N186=1,AH$9&lt;=$B$9),LOOKUP(AH$9,$A$12:$A$111,$B$12:$B$111),IF(AND($I186=-1,AI$9=$Q185),"",IF($I186=-1,AI185,IF(AND($I186=1,AG$9=$Q185),$K186,IF($I186=1,AH185,""))))))))</f>
        <v/>
      </c>
      <c r="AI186" t="str">
        <f ca="1">IF($E185="","",IF($G186="",AI185,IF(AND($N186=1,AI$9&gt;$B$9),"",IF(AND($N186=1,AI$9&lt;=$B$9),LOOKUP(AI$9,$A$12:$A$111,$B$12:$B$111),IF(AND($I186=-1,AJ$9=$Q185),"",IF($I186=-1,AJ185,IF(AND($I186=1,AH$9=$Q185),$K186,IF($I186=1,AI185,""))))))))</f>
        <v/>
      </c>
      <c r="AJ186" t="str">
        <f ca="1">IF($E185="","",IF($G186="",AJ185,IF(AND($N186=1,AJ$9&gt;$B$9),"",IF(AND($N186=1,AJ$9&lt;=$B$9),LOOKUP(AJ$9,$A$12:$A$111,$B$12:$B$111),IF(AND($I186=-1,AK$9=$Q185),"",IF($I186=-1,AK185,IF(AND($I186=1,AI$9=$Q185),$K186,IF($I186=1,AJ185,""))))))))</f>
        <v/>
      </c>
      <c r="AK186" t="str">
        <f ca="1">IF($E185="","",IF($G186="",AK185,IF(AND($N186=1,AK$9&gt;$B$9),"",IF(AND($N186=1,AK$9&lt;=$B$9),LOOKUP(AK$9,$A$12:$A$111,$B$12:$B$111),IF(AND($I186=-1,AL$9=$Q185),"",IF($I186=-1,AL185,IF(AND($I186=1,AJ$9=$Q185),$K186,IF($I186=1,AK185,""))))))))</f>
        <v/>
      </c>
      <c r="AL186" t="str">
        <f ca="1">IF($E185="","",IF($G186="",AL185,IF(AND($N186=1,AL$9&gt;$B$9),"",IF(AND($N186=1,AL$9&lt;=$B$9),LOOKUP(AL$9,$A$12:$A$111,$B$12:$B$111),IF(AND($I186=-1,AM$9=$Q185),"",IF($I186=-1,AM185,IF(AND($I186=1,AK$9=$Q185),$K186,IF($I186=1,AL185,""))))))))</f>
        <v/>
      </c>
      <c r="AM186" t="str">
        <f ca="1">IF($E185="","",IF($G186="",AM185,IF(AND($N186=1,AM$9&gt;$B$9),"",IF(AND($N186=1,AM$9&lt;=$B$9),LOOKUP(AM$9,$A$12:$A$111,$B$12:$B$111),IF(AND($I186=-1,AN$9=$Q185),"",IF($I186=-1,AN185,IF(AND($I186=1,AL$9=$Q185),$K186,IF($I186=1,AM185,""))))))))</f>
        <v/>
      </c>
      <c r="AN186" t="str">
        <f ca="1">IF($E185="","",IF($G186="",AN185,IF(AND($N186=1,AN$9&gt;$B$9),"",IF(AND($N186=1,AN$9&lt;=$B$9),LOOKUP(AN$9,$A$12:$A$111,$B$12:$B$111),IF(AND($I186=-1,AO$9=$Q185),"",IF($I186=-1,AO185,IF(AND($I186=1,AM$9=$Q185),$K186,IF($I186=1,AN185,""))))))))</f>
        <v/>
      </c>
      <c r="AO186" t="str">
        <f ca="1">IF($E185="","",IF($G186="",AO185,IF(AND($N186=1,AO$9&gt;$B$9),"",IF(AND($N186=1,AO$9&lt;=$B$9),LOOKUP(AO$9,$A$12:$A$111,$B$12:$B$111),IF(AND($I186=-1,AP$9=$Q185),"",IF($I186=-1,AP185,IF(AND($I186=1,AN$9=$Q185),$K186,IF($I186=1,AO185,""))))))))</f>
        <v/>
      </c>
      <c r="AP186" t="str">
        <f ca="1">IF($E185="","",IF($G186="",AP185,IF(AND($N186=1,AP$9&gt;$B$9),"",IF(AND($N186=1,AP$9&lt;=$B$9),LOOKUP(AP$9,$A$12:$A$111,$B$12:$B$111),IF(AND($I186=-1,AQ$9=$Q185),"",IF($I186=-1,AQ185,IF(AND($I186=1,AO$9=$Q185),$K186,IF($I186=1,AP185,""))))))))</f>
        <v/>
      </c>
      <c r="AQ186" t="str">
        <f ca="1">IF($E185="","",IF($G186="",AQ185,IF(AND($N186=1,AQ$9&gt;$B$9),"",IF(AND($N186=1,AQ$9&lt;=$B$9),LOOKUP(AQ$9,$A$12:$A$111,$B$12:$B$111),IF(AND($I186=-1,AR$9=$Q185),"",IF($I186=-1,AR185,IF(AND($I186=1,AP$9=$Q185),$K186,IF($I186=1,AQ185,""))))))))</f>
        <v/>
      </c>
      <c r="AR186" t="str">
        <f ca="1">IF($E185="","",IF($G186="",AR185,IF(AND($N186=1,AR$9&gt;$B$9),"",IF(AND($N186=1,AR$9&lt;=$B$9),LOOKUP(AR$9,$A$12:$A$111,$B$12:$B$111),IF(AND($I186=-1,AS$9=$Q185),"",IF($I186=-1,AS185,IF(AND($I186=1,AQ$9=$Q185),$K186,IF($I186=1,AR185,""))))))))</f>
        <v/>
      </c>
      <c r="AS186" t="str">
        <f ca="1">IF($E185="","",IF($G186="",AS185,IF(AND($N186=1,AS$9&gt;$B$9),"",IF(AND($N186=1,AS$9&lt;=$B$9),LOOKUP(AS$9,$A$12:$A$111,$B$12:$B$111),IF(AND($I186=-1,AT$9=$Q185),"",IF($I186=-1,AT185,IF(AND($I186=1,AR$9=$Q185),$K186,IF($I186=1,AS185,""))))))))</f>
        <v/>
      </c>
      <c r="AT186" t="str">
        <f ca="1">IF($E185="","",IF($G186="",AT185,IF(AND($N186=1,AT$9&gt;$B$9),"",IF(AND($N186=1,AT$9&lt;=$B$9),LOOKUP(AT$9,$A$12:$A$111,$B$12:$B$111),IF(AND($I186=-1,AU$9=$Q185),"",IF($I186=-1,AU185,IF(AND($I186=1,AS$9=$Q185),$K186,IF($I186=1,AT185,""))))))))</f>
        <v/>
      </c>
      <c r="AU186" t="str">
        <f ca="1">IF($E185="","",IF($G186="",AU185,IF(AND($N186=1,AU$9&gt;$B$9),"",IF(AND($N186=1,AU$9&lt;=$B$9),LOOKUP(AU$9,$A$12:$A$111,$B$12:$B$111),IF(AND($I186=-1,AV$9=$Q185),"",IF($I186=-1,AV185,IF(AND($I186=1,AT$9=$Q185),$K186,IF($I186=1,AU185,""))))))))</f>
        <v/>
      </c>
      <c r="AV186" t="str">
        <f ca="1">IF($E185="","",IF($G186="",AV185,IF(AND($N186=1,AV$9&gt;$B$9),"",IF(AND($N186=1,AV$9&lt;=$B$9),LOOKUP(AV$9,$A$12:$A$111,$B$12:$B$111),IF(AND($I186=-1,AW$9=$Q185),"",IF($I186=-1,AW185,IF(AND($I186=1,AU$9=$Q185),$K186,IF($I186=1,AV185,""))))))))</f>
        <v/>
      </c>
      <c r="AW186" t="str">
        <f ca="1">IF($E185="","",IF($G186="",AW185,IF(AND($N186=1,AW$9&gt;$B$9),"",IF(AND($N186=1,AW$9&lt;=$B$9),LOOKUP(AW$9,$A$12:$A$111,$B$12:$B$111),IF(AND($I186=-1,AX$9=$Q185),"",IF($I186=-1,AX185,IF(AND($I186=1,AV$9=$Q185),$K186,IF($I186=1,AW185,""))))))))</f>
        <v/>
      </c>
      <c r="AX186" t="str">
        <f ca="1">IF($E185="","",IF($G186="",AX185,IF(AND($N186=1,AX$9&gt;$B$9),"",IF(AND($N186=1,AX$9&lt;=$B$9),LOOKUP(AX$9,$A$12:$A$111,$B$12:$B$111),IF(AND($I186=-1,AY$9=$Q185),"",IF($I186=-1,AY185,IF(AND($I186=1,AW$9=$Q185),$K186,IF($I186=1,AX185,""))))))))</f>
        <v/>
      </c>
      <c r="AY186" t="str">
        <f ca="1">IF($E185="","",IF($G186="",AY185,IF(AND($N186=1,AY$9&gt;$B$9),"",IF(AND($N186=1,AY$9&lt;=$B$9),LOOKUP(AY$9,$A$12:$A$111,$B$12:$B$111),IF(AND($I186=-1,AZ$9=$Q185),"",IF($I186=-1,AZ185,IF(AND($I186=1,AX$9=$Q185),$K186,IF($I186=1,AY185,""))))))))</f>
        <v/>
      </c>
      <c r="AZ186" t="str">
        <f ca="1">IF($E185="","",IF($G186="",AZ185,IF(AND($N186=1,AZ$9&gt;$B$9),"",IF(AND($N186=1,AZ$9&lt;=$B$9),LOOKUP(AZ$9,$A$12:$A$111,$B$12:$B$111),IF(AND($I186=-1,BA$9=$Q185),"",IF($I186=-1,BA185,IF(AND($I186=1,AY$9=$Q185),$K186,IF($I186=1,AZ185,""))))))))</f>
        <v/>
      </c>
      <c r="BA186" t="str">
        <f ca="1">IF($E185="","",IF($G186="",BA185,IF(AND($N186=1,BA$9&gt;$B$9),"",IF(AND($N186=1,BA$9&lt;=$B$9),LOOKUP(BA$9,$A$12:$A$111,$B$12:$B$111),IF(AND($I186=-1,BB$9=$Q185),"",IF($I186=-1,BB185,IF(AND($I186=1,AZ$9=$Q185),$K186,IF($I186=1,BA185,""))))))))</f>
        <v/>
      </c>
      <c r="BB186" t="str">
        <f ca="1">IF($E185="","",IF($G186="",BB185,IF(AND($N186=1,BB$9&gt;$B$9),"",IF(AND($N186=1,BB$9&lt;=$B$9),LOOKUP(BB$9,$A$12:$A$111,$B$12:$B$111),IF(AND($I186=-1,BC$9=$Q185),"",IF($I186=-1,BC185,IF(AND($I186=1,BA$9=$Q185),$K186,IF($I186=1,BB185,""))))))))</f>
        <v/>
      </c>
      <c r="BC186" t="str">
        <f ca="1">IF($E185="","",IF($G186="",BC185,IF(AND($N186=1,BC$9&gt;$B$9),"",IF(AND($N186=1,BC$9&lt;=$B$9),LOOKUP(BC$9,$A$12:$A$111,$B$12:$B$111),IF(AND($I186=-1,BD$9=$Q185),"",IF($I186=-1,BD185,IF(AND($I186=1,BB$9=$Q185),$K186,IF($I186=1,BC185,""))))))))</f>
        <v/>
      </c>
      <c r="BD186" t="str">
        <f ca="1">IF($E185="","",IF($G186="",BD185,IF(AND($N186=1,BD$9&gt;$B$9),"",IF(AND($N186=1,BD$9&lt;=$B$9),LOOKUP(BD$9,$A$12:$A$111,$B$12:$B$111),IF(AND($I186=-1,BE$9=$Q185),"",IF($I186=-1,BE185,IF(AND($I186=1,BC$9=$Q185),$K186,IF($I186=1,BD185,""))))))))</f>
        <v/>
      </c>
      <c r="BE186" t="str">
        <f ca="1">IF($E185="","",IF($G186="",BE185,IF(AND($N186=1,BE$9&gt;$B$9),"",IF(AND($N186=1,BE$9&lt;=$B$9),LOOKUP(BE$9,$A$12:$A$111,$B$12:$B$111),IF(AND($I186=-1,BF$9=$Q185),"",IF($I186=-1,BF185,IF(AND($I186=1,BD$9=$Q185),$K186,IF($I186=1,BE185,""))))))))</f>
        <v/>
      </c>
      <c r="BF186" t="str">
        <f ca="1">IF($E185="","",IF($G186="",BF185,IF(AND($N186=1,BF$9&gt;$B$9),"",IF(AND($N186=1,BF$9&lt;=$B$9),LOOKUP(BF$9,$A$12:$A$111,$B$12:$B$111),IF(AND($I186=-1,BG$9=$Q185),"",IF($I186=-1,BG185,IF(AND($I186=1,BE$9=$Q185),$K186,IF($I186=1,BF185,""))))))))</f>
        <v/>
      </c>
      <c r="BG186" t="str">
        <f ca="1">IF($E185="","",IF($G186="",BG185,IF(AND($N186=1,BG$9&gt;$B$9),"",IF(AND($N186=1,BG$9&lt;=$B$9),LOOKUP(BG$9,$A$12:$A$111,$B$12:$B$111),IF(AND($I186=-1,BH$9=$Q185),"",IF($I186=-1,BH185,IF(AND($I186=1,BF$9=$Q185),$K186,IF($I186=1,BG185,""))))))))</f>
        <v/>
      </c>
      <c r="BH186" t="str">
        <f ca="1">IF($E185="","",IF($G186="",BH185,IF(AND($N186=1,BH$9&gt;$B$9),"",IF(AND($N186=1,BH$9&lt;=$B$9),LOOKUP(BH$9,$A$12:$A$111,$B$12:$B$111),IF(AND($I186=-1,BI$9=$Q185),"",IF($I186=-1,BI185,IF(AND($I186=1,BG$9=$Q185),$K186,IF($I186=1,BH185,""))))))))</f>
        <v/>
      </c>
      <c r="BI186" t="str">
        <f ca="1">IF($E185="","",IF($G186="",BI185,IF(AND($N186=1,BI$9&gt;$B$9),"",IF(AND($N186=1,BI$9&lt;=$B$9),LOOKUP(BI$9,$A$12:$A$111,$B$12:$B$111),IF(AND($I186=-1,BJ$9=$Q185),"",IF($I186=-1,BJ185,IF(AND($I186=1,BH$9=$Q185),$K186,IF($I186=1,BI185,""))))))))</f>
        <v/>
      </c>
      <c r="BJ186" t="str">
        <f ca="1">IF($E185="","",IF($G186="",BJ185,IF(AND($N186=1,BJ$9&gt;$B$9),"",IF(AND($N186=1,BJ$9&lt;=$B$9),LOOKUP(BJ$9,$A$12:$A$111,$B$12:$B$111),IF(AND($I186=-1,BK$9=$Q185),"",IF($I186=-1,BK185,IF(AND($I186=1,BI$9=$Q185),$K186,IF($I186=1,BJ185,""))))))))</f>
        <v/>
      </c>
      <c r="BK186" t="str">
        <f ca="1">IF($E185="","",IF($G186="",BK185,IF(AND($N186=1,BK$9&gt;$B$9),"",IF(AND($N186=1,BK$9&lt;=$B$9),LOOKUP(BK$9,$A$12:$A$111,$B$12:$B$111),IF(AND($I186=-1,BL$9=$Q185),"",IF($I186=-1,BL185,IF(AND($I186=1,BJ$9=$Q185),$K186,IF($I186=1,BK185,""))))))))</f>
        <v/>
      </c>
      <c r="BL186" t="str">
        <f ca="1">IF($E185="","",IF($G186="",BL185,IF(AND($N186=1,BL$9&gt;$B$9),"",IF(AND($N186=1,BL$9&lt;=$B$9),LOOKUP(BL$9,$A$12:$A$111,$B$12:$B$111),IF(AND($I186=-1,BM$9=$Q185),"",IF($I186=-1,BM185,IF(AND($I186=1,BK$9=$Q185),$K186,IF($I186=1,BL185,""))))))))</f>
        <v/>
      </c>
      <c r="BM186" t="str">
        <f ca="1">IF($E185="","",IF($G186="",BM185,IF(AND($N186=1,BM$9&gt;$B$9),"",IF(AND($N186=1,BM$9&lt;=$B$9),LOOKUP(BM$9,$A$12:$A$111,$B$12:$B$111),IF(AND($I186=-1,BN$9=$Q185),"",IF($I186=-1,BN185,IF(AND($I186=1,BL$9=$Q185),$K186,IF($I186=1,BM185,""))))))))</f>
        <v/>
      </c>
      <c r="BN186">
        <f ca="1">IF($E185="","",IF($G186="",BN185,IF(AND($N186=1,BN$9&gt;$B$9),"",IF(AND($N186=1,BN$9&lt;=$B$9),LOOKUP(BN$9,$A$12:$A$111,$B$12:$B$111),IF(AND($I186=-1,BO$9=$Q185),"",IF($I186=-1,BO185,IF(AND($I186=1,BM$9=$Q185),$K186,IF($I186=1,BN185,""))))))))</f>
        <v>0</v>
      </c>
      <c r="BO186">
        <f ca="1">IF($E185="","",IF($G186="",BO185,IF(AND($N186=1,BO$9&gt;$B$9),"",IF(AND($N186=1,BO$9&lt;=$B$9),LOOKUP(BO$9,$A$12:$A$111,$B$12:$B$111),IF(AND($I186=-1,BP$9=$Q185),"",IF($I186=-1,BP185,IF(AND($I186=1,BN$9=$Q185),$K186,IF($I186=1,BO185,""))))))))</f>
        <v>0</v>
      </c>
    </row>
    <row r="187" spans="4:67" x14ac:dyDescent="0.25">
      <c r="D187" s="4">
        <v>177</v>
      </c>
      <c r="E187" s="1">
        <f t="shared" ca="1" si="12"/>
        <v>11</v>
      </c>
      <c r="G187" t="str">
        <f ca="1">IF(E186="","",IF($B$3=Refs!$B$17,RevLab!F187,IF(AND(B$3="Last",H186="Zero"),G186,IF(B$3="Last",H186,IF(B$3="2nd last","",IF(AND(B$3="Opposite",H186="Zero"),G186,IF(AND(B$3="Opposite",H186="Red"),"Black",IF(AND(B$3="Opposite",H186="Black"),"Red",IF(AND(B$3="Opposite",H186="Odd"),"Even",IF(AND(B$3="Opposite",H186="Even"),"Odd",IF(AND(B$3="Opposite",H186="High"),"Low",IF(AND(B$3="Opposite",H186="Low"),"High",IF(COUNTIF(Refs!$E$5:$I$6,B$3)=1,RevLab!B$3,"")))))))))))))</f>
        <v>Low</v>
      </c>
      <c r="H187" t="str">
        <f ca="1">IF(E187="","",IF(B$2="Red/Black",LOOKUP(E187,Refs!D:D,Refs!F:F),IF(B$2="High/Low",LOOKUP(E187,Refs!D:D,Refs!H:H),IF(B$2="Odd/Even",LOOKUP(E187,Refs!D:D,Refs!J:J),""))))</f>
        <v>Low</v>
      </c>
      <c r="I187">
        <f t="shared" ca="1" si="13"/>
        <v>1</v>
      </c>
      <c r="J187">
        <f ca="1">IF(E186="","",IF(G187="","",IF(AND(Q186&gt;1,O186+P186&gt;=$B$4),$B$4,IF(Q186=1,O186,O186+P186))))</f>
        <v>10</v>
      </c>
      <c r="K187">
        <f t="shared" ca="1" si="14"/>
        <v>10</v>
      </c>
      <c r="L187">
        <f t="shared" ca="1" si="15"/>
        <v>-136</v>
      </c>
      <c r="M187">
        <f t="shared" ca="1" si="16"/>
        <v>14</v>
      </c>
      <c r="N187">
        <f ca="1">IF(E186="","",IF(OR(AND($A$6="Yes",$M187&gt;$M186),AND($A$8="Yes",$O186+$P186&gt;=$B$4),AND($Q186&lt;=2,$I187=-1)),1,0))</f>
        <v>0</v>
      </c>
      <c r="O187">
        <f ca="1">IF(E187="","",R187)</f>
        <v>3</v>
      </c>
      <c r="P187">
        <f ca="1">IF(E187="","",MAX(R187:DM187))</f>
        <v>10</v>
      </c>
      <c r="Q187" s="2">
        <f ca="1">IF(E187="","",COUNTIF(R187:DM187,"&gt;0"))</f>
        <v>6</v>
      </c>
      <c r="R187" s="4">
        <f ca="1">IF(E186="","",IF($G187="",R186,IF($N187=1,LOOKUP(R$9,$A$12:$A$111,$B$12:$B$111),IF(AND($I187=-1,S$9=$Q186),"",IF($I187=-1,S186,IF($I187=1,R186))))))</f>
        <v>3</v>
      </c>
      <c r="S187">
        <f ca="1">IF($E186="","",IF($G187="",S186,IF(AND($N187=1,S$9&gt;$B$9),"",IF(AND($N187=1,S$9&lt;=$B$9),LOOKUP(S$9,$A$12:$A$111,$B$12:$B$111),IF(AND($I187=-1,T$9=$Q186),"",IF($I187=-1,T186,IF(AND($I187=1,R$9=$Q186),$K187,IF($I187=1,S186,""))))))))</f>
        <v>4</v>
      </c>
      <c r="T187">
        <f ca="1">IF($E186="","",IF($G187="",T186,IF(AND($N187=1,T$9&gt;$B$9),"",IF(AND($N187=1,T$9&lt;=$B$9),LOOKUP(T$9,$A$12:$A$111,$B$12:$B$111),IF(AND($I187=-1,U$9=$Q186),"",IF($I187=-1,U186,IF(AND($I187=1,S$9=$Q186),$K187,IF($I187=1,T186,""))))))))</f>
        <v>5</v>
      </c>
      <c r="U187">
        <f ca="1">IF($E186="","",IF($G187="",U186,IF(AND($N187=1,U$9&gt;$B$9),"",IF(AND($N187=1,U$9&lt;=$B$9),LOOKUP(U$9,$A$12:$A$111,$B$12:$B$111),IF(AND($I187=-1,V$9=$Q186),"",IF($I187=-1,V186,IF(AND($I187=1,T$9=$Q186),$K187,IF($I187=1,U186,""))))))))</f>
        <v>6</v>
      </c>
      <c r="V187">
        <f ca="1">IF($E186="","",IF($G187="",V186,IF(AND($N187=1,V$9&gt;$B$9),"",IF(AND($N187=1,V$9&lt;=$B$9),LOOKUP(V$9,$A$12:$A$111,$B$12:$B$111),IF(AND($I187=-1,W$9=$Q186),"",IF($I187=-1,W186,IF(AND($I187=1,U$9=$Q186),$K187,IF($I187=1,V186,""))))))))</f>
        <v>7</v>
      </c>
      <c r="W187">
        <f ca="1">IF($E186="","",IF($G187="",W186,IF(AND($N187=1,W$9&gt;$B$9),"",IF(AND($N187=1,W$9&lt;=$B$9),LOOKUP(W$9,$A$12:$A$111,$B$12:$B$111),IF(AND($I187=-1,X$9=$Q186),"",IF($I187=-1,X186,IF(AND($I187=1,V$9=$Q186),$K187,IF($I187=1,W186,""))))))))</f>
        <v>10</v>
      </c>
      <c r="X187" t="str">
        <f ca="1">IF($E186="","",IF($G187="",X186,IF(AND($N187=1,X$9&gt;$B$9),"",IF(AND($N187=1,X$9&lt;=$B$9),LOOKUP(X$9,$A$12:$A$111,$B$12:$B$111),IF(AND($I187=-1,Y$9=$Q186),"",IF($I187=-1,Y186,IF(AND($I187=1,W$9=$Q186),$K187,IF($I187=1,X186,""))))))))</f>
        <v/>
      </c>
      <c r="Y187" t="str">
        <f ca="1">IF($E186="","",IF($G187="",Y186,IF(AND($N187=1,Y$9&gt;$B$9),"",IF(AND($N187=1,Y$9&lt;=$B$9),LOOKUP(Y$9,$A$12:$A$111,$B$12:$B$111),IF(AND($I187=-1,Z$9=$Q186),"",IF($I187=-1,Z186,IF(AND($I187=1,X$9=$Q186),$K187,IF($I187=1,Y186,""))))))))</f>
        <v/>
      </c>
      <c r="Z187" t="str">
        <f ca="1">IF($E186="","",IF($G187="",Z186,IF(AND($N187=1,Z$9&gt;$B$9),"",IF(AND($N187=1,Z$9&lt;=$B$9),LOOKUP(Z$9,$A$12:$A$111,$B$12:$B$111),IF(AND($I187=-1,AA$9=$Q186),"",IF($I187=-1,AA186,IF(AND($I187=1,Y$9=$Q186),$K187,IF($I187=1,Z186,""))))))))</f>
        <v/>
      </c>
      <c r="AA187" t="str">
        <f ca="1">IF($E186="","",IF($G187="",AA186,IF(AND($N187=1,AA$9&gt;$B$9),"",IF(AND($N187=1,AA$9&lt;=$B$9),LOOKUP(AA$9,$A$12:$A$111,$B$12:$B$111),IF(AND($I187=-1,AB$9=$Q186),"",IF($I187=-1,AB186,IF(AND($I187=1,Z$9=$Q186),$K187,IF($I187=1,AA186,""))))))))</f>
        <v/>
      </c>
      <c r="AB187" t="str">
        <f ca="1">IF($E186="","",IF($G187="",AB186,IF(AND($N187=1,AB$9&gt;$B$9),"",IF(AND($N187=1,AB$9&lt;=$B$9),LOOKUP(AB$9,$A$12:$A$111,$B$12:$B$111),IF(AND($I187=-1,AC$9=$Q186),"",IF($I187=-1,AC186,IF(AND($I187=1,AA$9=$Q186),$K187,IF($I187=1,AB186,""))))))))</f>
        <v/>
      </c>
      <c r="AC187" t="str">
        <f ca="1">IF($E186="","",IF($G187="",AC186,IF(AND($N187=1,AC$9&gt;$B$9),"",IF(AND($N187=1,AC$9&lt;=$B$9),LOOKUP(AC$9,$A$12:$A$111,$B$12:$B$111),IF(AND($I187=-1,AD$9=$Q186),"",IF($I187=-1,AD186,IF(AND($I187=1,AB$9=$Q186),$K187,IF($I187=1,AC186,""))))))))</f>
        <v/>
      </c>
      <c r="AD187" t="str">
        <f ca="1">IF($E186="","",IF($G187="",AD186,IF(AND($N187=1,AD$9&gt;$B$9),"",IF(AND($N187=1,AD$9&lt;=$B$9),LOOKUP(AD$9,$A$12:$A$111,$B$12:$B$111),IF(AND($I187=-1,AE$9=$Q186),"",IF($I187=-1,AE186,IF(AND($I187=1,AC$9=$Q186),$K187,IF($I187=1,AD186,""))))))))</f>
        <v/>
      </c>
      <c r="AE187" t="str">
        <f ca="1">IF($E186="","",IF($G187="",AE186,IF(AND($N187=1,AE$9&gt;$B$9),"",IF(AND($N187=1,AE$9&lt;=$B$9),LOOKUP(AE$9,$A$12:$A$111,$B$12:$B$111),IF(AND($I187=-1,AF$9=$Q186),"",IF($I187=-1,AF186,IF(AND($I187=1,AD$9=$Q186),$K187,IF($I187=1,AE186,""))))))))</f>
        <v/>
      </c>
      <c r="AF187" t="str">
        <f ca="1">IF($E186="","",IF($G187="",AF186,IF(AND($N187=1,AF$9&gt;$B$9),"",IF(AND($N187=1,AF$9&lt;=$B$9),LOOKUP(AF$9,$A$12:$A$111,$B$12:$B$111),IF(AND($I187=-1,AG$9=$Q186),"",IF($I187=-1,AG186,IF(AND($I187=1,AE$9=$Q186),$K187,IF($I187=1,AF186,""))))))))</f>
        <v/>
      </c>
      <c r="AG187" t="str">
        <f ca="1">IF($E186="","",IF($G187="",AG186,IF(AND($N187=1,AG$9&gt;$B$9),"",IF(AND($N187=1,AG$9&lt;=$B$9),LOOKUP(AG$9,$A$12:$A$111,$B$12:$B$111),IF(AND($I187=-1,AH$9=$Q186),"",IF($I187=-1,AH186,IF(AND($I187=1,AF$9=$Q186),$K187,IF($I187=1,AG186,""))))))))</f>
        <v/>
      </c>
      <c r="AH187" t="str">
        <f ca="1">IF($E186="","",IF($G187="",AH186,IF(AND($N187=1,AH$9&gt;$B$9),"",IF(AND($N187=1,AH$9&lt;=$B$9),LOOKUP(AH$9,$A$12:$A$111,$B$12:$B$111),IF(AND($I187=-1,AI$9=$Q186),"",IF($I187=-1,AI186,IF(AND($I187=1,AG$9=$Q186),$K187,IF($I187=1,AH186,""))))))))</f>
        <v/>
      </c>
      <c r="AI187" t="str">
        <f ca="1">IF($E186="","",IF($G187="",AI186,IF(AND($N187=1,AI$9&gt;$B$9),"",IF(AND($N187=1,AI$9&lt;=$B$9),LOOKUP(AI$9,$A$12:$A$111,$B$12:$B$111),IF(AND($I187=-1,AJ$9=$Q186),"",IF($I187=-1,AJ186,IF(AND($I187=1,AH$9=$Q186),$K187,IF($I187=1,AI186,""))))))))</f>
        <v/>
      </c>
      <c r="AJ187" t="str">
        <f ca="1">IF($E186="","",IF($G187="",AJ186,IF(AND($N187=1,AJ$9&gt;$B$9),"",IF(AND($N187=1,AJ$9&lt;=$B$9),LOOKUP(AJ$9,$A$12:$A$111,$B$12:$B$111),IF(AND($I187=-1,AK$9=$Q186),"",IF($I187=-1,AK186,IF(AND($I187=1,AI$9=$Q186),$K187,IF($I187=1,AJ186,""))))))))</f>
        <v/>
      </c>
      <c r="AK187" t="str">
        <f ca="1">IF($E186="","",IF($G187="",AK186,IF(AND($N187=1,AK$9&gt;$B$9),"",IF(AND($N187=1,AK$9&lt;=$B$9),LOOKUP(AK$9,$A$12:$A$111,$B$12:$B$111),IF(AND($I187=-1,AL$9=$Q186),"",IF($I187=-1,AL186,IF(AND($I187=1,AJ$9=$Q186),$K187,IF($I187=1,AK186,""))))))))</f>
        <v/>
      </c>
      <c r="AL187" t="str">
        <f ca="1">IF($E186="","",IF($G187="",AL186,IF(AND($N187=1,AL$9&gt;$B$9),"",IF(AND($N187=1,AL$9&lt;=$B$9),LOOKUP(AL$9,$A$12:$A$111,$B$12:$B$111),IF(AND($I187=-1,AM$9=$Q186),"",IF($I187=-1,AM186,IF(AND($I187=1,AK$9=$Q186),$K187,IF($I187=1,AL186,""))))))))</f>
        <v/>
      </c>
      <c r="AM187" t="str">
        <f ca="1">IF($E186="","",IF($G187="",AM186,IF(AND($N187=1,AM$9&gt;$B$9),"",IF(AND($N187=1,AM$9&lt;=$B$9),LOOKUP(AM$9,$A$12:$A$111,$B$12:$B$111),IF(AND($I187=-1,AN$9=$Q186),"",IF($I187=-1,AN186,IF(AND($I187=1,AL$9=$Q186),$K187,IF($I187=1,AM186,""))))))))</f>
        <v/>
      </c>
      <c r="AN187" t="str">
        <f ca="1">IF($E186="","",IF($G187="",AN186,IF(AND($N187=1,AN$9&gt;$B$9),"",IF(AND($N187=1,AN$9&lt;=$B$9),LOOKUP(AN$9,$A$12:$A$111,$B$12:$B$111),IF(AND($I187=-1,AO$9=$Q186),"",IF($I187=-1,AO186,IF(AND($I187=1,AM$9=$Q186),$K187,IF($I187=1,AN186,""))))))))</f>
        <v/>
      </c>
      <c r="AO187" t="str">
        <f ca="1">IF($E186="","",IF($G187="",AO186,IF(AND($N187=1,AO$9&gt;$B$9),"",IF(AND($N187=1,AO$9&lt;=$B$9),LOOKUP(AO$9,$A$12:$A$111,$B$12:$B$111),IF(AND($I187=-1,AP$9=$Q186),"",IF($I187=-1,AP186,IF(AND($I187=1,AN$9=$Q186),$K187,IF($I187=1,AO186,""))))))))</f>
        <v/>
      </c>
      <c r="AP187" t="str">
        <f ca="1">IF($E186="","",IF($G187="",AP186,IF(AND($N187=1,AP$9&gt;$B$9),"",IF(AND($N187=1,AP$9&lt;=$B$9),LOOKUP(AP$9,$A$12:$A$111,$B$12:$B$111),IF(AND($I187=-1,AQ$9=$Q186),"",IF($I187=-1,AQ186,IF(AND($I187=1,AO$9=$Q186),$K187,IF($I187=1,AP186,""))))))))</f>
        <v/>
      </c>
      <c r="AQ187" t="str">
        <f ca="1">IF($E186="","",IF($G187="",AQ186,IF(AND($N187=1,AQ$9&gt;$B$9),"",IF(AND($N187=1,AQ$9&lt;=$B$9),LOOKUP(AQ$9,$A$12:$A$111,$B$12:$B$111),IF(AND($I187=-1,AR$9=$Q186),"",IF($I187=-1,AR186,IF(AND($I187=1,AP$9=$Q186),$K187,IF($I187=1,AQ186,""))))))))</f>
        <v/>
      </c>
      <c r="AR187" t="str">
        <f ca="1">IF($E186="","",IF($G187="",AR186,IF(AND($N187=1,AR$9&gt;$B$9),"",IF(AND($N187=1,AR$9&lt;=$B$9),LOOKUP(AR$9,$A$12:$A$111,$B$12:$B$111),IF(AND($I187=-1,AS$9=$Q186),"",IF($I187=-1,AS186,IF(AND($I187=1,AQ$9=$Q186),$K187,IF($I187=1,AR186,""))))))))</f>
        <v/>
      </c>
      <c r="AS187" t="str">
        <f ca="1">IF($E186="","",IF($G187="",AS186,IF(AND($N187=1,AS$9&gt;$B$9),"",IF(AND($N187=1,AS$9&lt;=$B$9),LOOKUP(AS$9,$A$12:$A$111,$B$12:$B$111),IF(AND($I187=-1,AT$9=$Q186),"",IF($I187=-1,AT186,IF(AND($I187=1,AR$9=$Q186),$K187,IF($I187=1,AS186,""))))))))</f>
        <v/>
      </c>
      <c r="AT187" t="str">
        <f ca="1">IF($E186="","",IF($G187="",AT186,IF(AND($N187=1,AT$9&gt;$B$9),"",IF(AND($N187=1,AT$9&lt;=$B$9),LOOKUP(AT$9,$A$12:$A$111,$B$12:$B$111),IF(AND($I187=-1,AU$9=$Q186),"",IF($I187=-1,AU186,IF(AND($I187=1,AS$9=$Q186),$K187,IF($I187=1,AT186,""))))))))</f>
        <v/>
      </c>
      <c r="AU187" t="str">
        <f ca="1">IF($E186="","",IF($G187="",AU186,IF(AND($N187=1,AU$9&gt;$B$9),"",IF(AND($N187=1,AU$9&lt;=$B$9),LOOKUP(AU$9,$A$12:$A$111,$B$12:$B$111),IF(AND($I187=-1,AV$9=$Q186),"",IF($I187=-1,AV186,IF(AND($I187=1,AT$9=$Q186),$K187,IF($I187=1,AU186,""))))))))</f>
        <v/>
      </c>
      <c r="AV187" t="str">
        <f ca="1">IF($E186="","",IF($G187="",AV186,IF(AND($N187=1,AV$9&gt;$B$9),"",IF(AND($N187=1,AV$9&lt;=$B$9),LOOKUP(AV$9,$A$12:$A$111,$B$12:$B$111),IF(AND($I187=-1,AW$9=$Q186),"",IF($I187=-1,AW186,IF(AND($I187=1,AU$9=$Q186),$K187,IF($I187=1,AV186,""))))))))</f>
        <v/>
      </c>
      <c r="AW187" t="str">
        <f ca="1">IF($E186="","",IF($G187="",AW186,IF(AND($N187=1,AW$9&gt;$B$9),"",IF(AND($N187=1,AW$9&lt;=$B$9),LOOKUP(AW$9,$A$12:$A$111,$B$12:$B$111),IF(AND($I187=-1,AX$9=$Q186),"",IF($I187=-1,AX186,IF(AND($I187=1,AV$9=$Q186),$K187,IF($I187=1,AW186,""))))))))</f>
        <v/>
      </c>
      <c r="AX187" t="str">
        <f ca="1">IF($E186="","",IF($G187="",AX186,IF(AND($N187=1,AX$9&gt;$B$9),"",IF(AND($N187=1,AX$9&lt;=$B$9),LOOKUP(AX$9,$A$12:$A$111,$B$12:$B$111),IF(AND($I187=-1,AY$9=$Q186),"",IF($I187=-1,AY186,IF(AND($I187=1,AW$9=$Q186),$K187,IF($I187=1,AX186,""))))))))</f>
        <v/>
      </c>
      <c r="AY187" t="str">
        <f ca="1">IF($E186="","",IF($G187="",AY186,IF(AND($N187=1,AY$9&gt;$B$9),"",IF(AND($N187=1,AY$9&lt;=$B$9),LOOKUP(AY$9,$A$12:$A$111,$B$12:$B$111),IF(AND($I187=-1,AZ$9=$Q186),"",IF($I187=-1,AZ186,IF(AND($I187=1,AX$9=$Q186),$K187,IF($I187=1,AY186,""))))))))</f>
        <v/>
      </c>
      <c r="AZ187" t="str">
        <f ca="1">IF($E186="","",IF($G187="",AZ186,IF(AND($N187=1,AZ$9&gt;$B$9),"",IF(AND($N187=1,AZ$9&lt;=$B$9),LOOKUP(AZ$9,$A$12:$A$111,$B$12:$B$111),IF(AND($I187=-1,BA$9=$Q186),"",IF($I187=-1,BA186,IF(AND($I187=1,AY$9=$Q186),$K187,IF($I187=1,AZ186,""))))))))</f>
        <v/>
      </c>
      <c r="BA187" t="str">
        <f ca="1">IF($E186="","",IF($G187="",BA186,IF(AND($N187=1,BA$9&gt;$B$9),"",IF(AND($N187=1,BA$9&lt;=$B$9),LOOKUP(BA$9,$A$12:$A$111,$B$12:$B$111),IF(AND($I187=-1,BB$9=$Q186),"",IF($I187=-1,BB186,IF(AND($I187=1,AZ$9=$Q186),$K187,IF($I187=1,BA186,""))))))))</f>
        <v/>
      </c>
      <c r="BB187" t="str">
        <f ca="1">IF($E186="","",IF($G187="",BB186,IF(AND($N187=1,BB$9&gt;$B$9),"",IF(AND($N187=1,BB$9&lt;=$B$9),LOOKUP(BB$9,$A$12:$A$111,$B$12:$B$111),IF(AND($I187=-1,BC$9=$Q186),"",IF($I187=-1,BC186,IF(AND($I187=1,BA$9=$Q186),$K187,IF($I187=1,BB186,""))))))))</f>
        <v/>
      </c>
      <c r="BC187" t="str">
        <f ca="1">IF($E186="","",IF($G187="",BC186,IF(AND($N187=1,BC$9&gt;$B$9),"",IF(AND($N187=1,BC$9&lt;=$B$9),LOOKUP(BC$9,$A$12:$A$111,$B$12:$B$111),IF(AND($I187=-1,BD$9=$Q186),"",IF($I187=-1,BD186,IF(AND($I187=1,BB$9=$Q186),$K187,IF($I187=1,BC186,""))))))))</f>
        <v/>
      </c>
      <c r="BD187" t="str">
        <f ca="1">IF($E186="","",IF($G187="",BD186,IF(AND($N187=1,BD$9&gt;$B$9),"",IF(AND($N187=1,BD$9&lt;=$B$9),LOOKUP(BD$9,$A$12:$A$111,$B$12:$B$111),IF(AND($I187=-1,BE$9=$Q186),"",IF($I187=-1,BE186,IF(AND($I187=1,BC$9=$Q186),$K187,IF($I187=1,BD186,""))))))))</f>
        <v/>
      </c>
      <c r="BE187" t="str">
        <f ca="1">IF($E186="","",IF($G187="",BE186,IF(AND($N187=1,BE$9&gt;$B$9),"",IF(AND($N187=1,BE$9&lt;=$B$9),LOOKUP(BE$9,$A$12:$A$111,$B$12:$B$111),IF(AND($I187=-1,BF$9=$Q186),"",IF($I187=-1,BF186,IF(AND($I187=1,BD$9=$Q186),$K187,IF($I187=1,BE186,""))))))))</f>
        <v/>
      </c>
      <c r="BF187" t="str">
        <f ca="1">IF($E186="","",IF($G187="",BF186,IF(AND($N187=1,BF$9&gt;$B$9),"",IF(AND($N187=1,BF$9&lt;=$B$9),LOOKUP(BF$9,$A$12:$A$111,$B$12:$B$111),IF(AND($I187=-1,BG$9=$Q186),"",IF($I187=-1,BG186,IF(AND($I187=1,BE$9=$Q186),$K187,IF($I187=1,BF186,""))))))))</f>
        <v/>
      </c>
      <c r="BG187" t="str">
        <f ca="1">IF($E186="","",IF($G187="",BG186,IF(AND($N187=1,BG$9&gt;$B$9),"",IF(AND($N187=1,BG$9&lt;=$B$9),LOOKUP(BG$9,$A$12:$A$111,$B$12:$B$111),IF(AND($I187=-1,BH$9=$Q186),"",IF($I187=-1,BH186,IF(AND($I187=1,BF$9=$Q186),$K187,IF($I187=1,BG186,""))))))))</f>
        <v/>
      </c>
      <c r="BH187" t="str">
        <f ca="1">IF($E186="","",IF($G187="",BH186,IF(AND($N187=1,BH$9&gt;$B$9),"",IF(AND($N187=1,BH$9&lt;=$B$9),LOOKUP(BH$9,$A$12:$A$111,$B$12:$B$111),IF(AND($I187=-1,BI$9=$Q186),"",IF($I187=-1,BI186,IF(AND($I187=1,BG$9=$Q186),$K187,IF($I187=1,BH186,""))))))))</f>
        <v/>
      </c>
      <c r="BI187" t="str">
        <f ca="1">IF($E186="","",IF($G187="",BI186,IF(AND($N187=1,BI$9&gt;$B$9),"",IF(AND($N187=1,BI$9&lt;=$B$9),LOOKUP(BI$9,$A$12:$A$111,$B$12:$B$111),IF(AND($I187=-1,BJ$9=$Q186),"",IF($I187=-1,BJ186,IF(AND($I187=1,BH$9=$Q186),$K187,IF($I187=1,BI186,""))))))))</f>
        <v/>
      </c>
      <c r="BJ187" t="str">
        <f ca="1">IF($E186="","",IF($G187="",BJ186,IF(AND($N187=1,BJ$9&gt;$B$9),"",IF(AND($N187=1,BJ$9&lt;=$B$9),LOOKUP(BJ$9,$A$12:$A$111,$B$12:$B$111),IF(AND($I187=-1,BK$9=$Q186),"",IF($I187=-1,BK186,IF(AND($I187=1,BI$9=$Q186),$K187,IF($I187=1,BJ186,""))))))))</f>
        <v/>
      </c>
      <c r="BK187" t="str">
        <f ca="1">IF($E186="","",IF($G187="",BK186,IF(AND($N187=1,BK$9&gt;$B$9),"",IF(AND($N187=1,BK$9&lt;=$B$9),LOOKUP(BK$9,$A$12:$A$111,$B$12:$B$111),IF(AND($I187=-1,BL$9=$Q186),"",IF($I187=-1,BL186,IF(AND($I187=1,BJ$9=$Q186),$K187,IF($I187=1,BK186,""))))))))</f>
        <v/>
      </c>
      <c r="BL187" t="str">
        <f ca="1">IF($E186="","",IF($G187="",BL186,IF(AND($N187=1,BL$9&gt;$B$9),"",IF(AND($N187=1,BL$9&lt;=$B$9),LOOKUP(BL$9,$A$12:$A$111,$B$12:$B$111),IF(AND($I187=-1,BM$9=$Q186),"",IF($I187=-1,BM186,IF(AND($I187=1,BK$9=$Q186),$K187,IF($I187=1,BL186,""))))))))</f>
        <v/>
      </c>
      <c r="BM187" t="str">
        <f ca="1">IF($E186="","",IF($G187="",BM186,IF(AND($N187=1,BM$9&gt;$B$9),"",IF(AND($N187=1,BM$9&lt;=$B$9),LOOKUP(BM$9,$A$12:$A$111,$B$12:$B$111),IF(AND($I187=-1,BN$9=$Q186),"",IF($I187=-1,BN186,IF(AND($I187=1,BL$9=$Q186),$K187,IF($I187=1,BM186,""))))))))</f>
        <v/>
      </c>
      <c r="BN187">
        <f ca="1">IF($E186="","",IF($G187="",BN186,IF(AND($N187=1,BN$9&gt;$B$9),"",IF(AND($N187=1,BN$9&lt;=$B$9),LOOKUP(BN$9,$A$12:$A$111,$B$12:$B$111),IF(AND($I187=-1,BO$9=$Q186),"",IF($I187=-1,BO186,IF(AND($I187=1,BM$9=$Q186),$K187,IF($I187=1,BN186,""))))))))</f>
        <v>0</v>
      </c>
      <c r="BO187">
        <f ca="1">IF($E186="","",IF($G187="",BO186,IF(AND($N187=1,BO$9&gt;$B$9),"",IF(AND($N187=1,BO$9&lt;=$B$9),LOOKUP(BO$9,$A$12:$A$111,$B$12:$B$111),IF(AND($I187=-1,BP$9=$Q186),"",IF($I187=-1,BP186,IF(AND($I187=1,BN$9=$Q186),$K187,IF($I187=1,BO186,""))))))))</f>
        <v>0</v>
      </c>
    </row>
    <row r="188" spans="4:67" x14ac:dyDescent="0.25">
      <c r="D188" s="4">
        <v>178</v>
      </c>
      <c r="E188" s="1">
        <f t="shared" ca="1" si="12"/>
        <v>3</v>
      </c>
      <c r="G188" t="str">
        <f ca="1">IF(E187="","",IF($B$3=Refs!$B$17,RevLab!F188,IF(AND(B$3="Last",H187="Zero"),G187,IF(B$3="Last",H187,IF(B$3="2nd last","",IF(AND(B$3="Opposite",H187="Zero"),G187,IF(AND(B$3="Opposite",H187="Red"),"Black",IF(AND(B$3="Opposite",H187="Black"),"Red",IF(AND(B$3="Opposite",H187="Odd"),"Even",IF(AND(B$3="Opposite",H187="Even"),"Odd",IF(AND(B$3="Opposite",H187="High"),"Low",IF(AND(B$3="Opposite",H187="Low"),"High",IF(COUNTIF(Refs!$E$5:$I$6,B$3)=1,RevLab!B$3,"")))))))))))))</f>
        <v>Low</v>
      </c>
      <c r="H188" t="str">
        <f ca="1">IF(E188="","",IF(B$2="Red/Black",LOOKUP(E188,Refs!D:D,Refs!F:F),IF(B$2="High/Low",LOOKUP(E188,Refs!D:D,Refs!H:H),IF(B$2="Odd/Even",LOOKUP(E188,Refs!D:D,Refs!J:J),""))))</f>
        <v>Low</v>
      </c>
      <c r="I188">
        <f t="shared" ca="1" si="13"/>
        <v>1</v>
      </c>
      <c r="J188">
        <f ca="1">IF(E187="","",IF(G188="","",IF(AND(Q187&gt;1,O187+P187&gt;=$B$4),$B$4,IF(Q187=1,O187,O187+P187))))</f>
        <v>13</v>
      </c>
      <c r="K188">
        <f t="shared" ca="1" si="14"/>
        <v>13</v>
      </c>
      <c r="L188">
        <f t="shared" ca="1" si="15"/>
        <v>-123</v>
      </c>
      <c r="M188">
        <f t="shared" ca="1" si="16"/>
        <v>14</v>
      </c>
      <c r="N188">
        <f ca="1">IF(E187="","",IF(OR(AND($A$6="Yes",$M188&gt;$M187),AND($A$8="Yes",$O187+$P187&gt;=$B$4),AND($Q187&lt;=2,$I188=-1)),1,0))</f>
        <v>0</v>
      </c>
      <c r="O188">
        <f ca="1">IF(E188="","",R188)</f>
        <v>3</v>
      </c>
      <c r="P188">
        <f ca="1">IF(E188="","",MAX(R188:DM188))</f>
        <v>13</v>
      </c>
      <c r="Q188" s="2">
        <f ca="1">IF(E188="","",COUNTIF(R188:DM188,"&gt;0"))</f>
        <v>7</v>
      </c>
      <c r="R188" s="4">
        <f ca="1">IF(E187="","",IF($G188="",R187,IF($N188=1,LOOKUP(R$9,$A$12:$A$111,$B$12:$B$111),IF(AND($I188=-1,S$9=$Q187),"",IF($I188=-1,S187,IF($I188=1,R187))))))</f>
        <v>3</v>
      </c>
      <c r="S188">
        <f ca="1">IF($E187="","",IF($G188="",S187,IF(AND($N188=1,S$9&gt;$B$9),"",IF(AND($N188=1,S$9&lt;=$B$9),LOOKUP(S$9,$A$12:$A$111,$B$12:$B$111),IF(AND($I188=-1,T$9=$Q187),"",IF($I188=-1,T187,IF(AND($I188=1,R$9=$Q187),$K188,IF($I188=1,S187,""))))))))</f>
        <v>4</v>
      </c>
      <c r="T188">
        <f ca="1">IF($E187="","",IF($G188="",T187,IF(AND($N188=1,T$9&gt;$B$9),"",IF(AND($N188=1,T$9&lt;=$B$9),LOOKUP(T$9,$A$12:$A$111,$B$12:$B$111),IF(AND($I188=-1,U$9=$Q187),"",IF($I188=-1,U187,IF(AND($I188=1,S$9=$Q187),$K188,IF($I188=1,T187,""))))))))</f>
        <v>5</v>
      </c>
      <c r="U188">
        <f ca="1">IF($E187="","",IF($G188="",U187,IF(AND($N188=1,U$9&gt;$B$9),"",IF(AND($N188=1,U$9&lt;=$B$9),LOOKUP(U$9,$A$12:$A$111,$B$12:$B$111),IF(AND($I188=-1,V$9=$Q187),"",IF($I188=-1,V187,IF(AND($I188=1,T$9=$Q187),$K188,IF($I188=1,U187,""))))))))</f>
        <v>6</v>
      </c>
      <c r="V188">
        <f ca="1">IF($E187="","",IF($G188="",V187,IF(AND($N188=1,V$9&gt;$B$9),"",IF(AND($N188=1,V$9&lt;=$B$9),LOOKUP(V$9,$A$12:$A$111,$B$12:$B$111),IF(AND($I188=-1,W$9=$Q187),"",IF($I188=-1,W187,IF(AND($I188=1,U$9=$Q187),$K188,IF($I188=1,V187,""))))))))</f>
        <v>7</v>
      </c>
      <c r="W188">
        <f ca="1">IF($E187="","",IF($G188="",W187,IF(AND($N188=1,W$9&gt;$B$9),"",IF(AND($N188=1,W$9&lt;=$B$9),LOOKUP(W$9,$A$12:$A$111,$B$12:$B$111),IF(AND($I188=-1,X$9=$Q187),"",IF($I188=-1,X187,IF(AND($I188=1,V$9=$Q187),$K188,IF($I188=1,W187,""))))))))</f>
        <v>10</v>
      </c>
      <c r="X188">
        <f ca="1">IF($E187="","",IF($G188="",X187,IF(AND($N188=1,X$9&gt;$B$9),"",IF(AND($N188=1,X$9&lt;=$B$9),LOOKUP(X$9,$A$12:$A$111,$B$12:$B$111),IF(AND($I188=-1,Y$9=$Q187),"",IF($I188=-1,Y187,IF(AND($I188=1,W$9=$Q187),$K188,IF($I188=1,X187,""))))))))</f>
        <v>13</v>
      </c>
      <c r="Y188" t="str">
        <f ca="1">IF($E187="","",IF($G188="",Y187,IF(AND($N188=1,Y$9&gt;$B$9),"",IF(AND($N188=1,Y$9&lt;=$B$9),LOOKUP(Y$9,$A$12:$A$111,$B$12:$B$111),IF(AND($I188=-1,Z$9=$Q187),"",IF($I188=-1,Z187,IF(AND($I188=1,X$9=$Q187),$K188,IF($I188=1,Y187,""))))))))</f>
        <v/>
      </c>
      <c r="Z188" t="str">
        <f ca="1">IF($E187="","",IF($G188="",Z187,IF(AND($N188=1,Z$9&gt;$B$9),"",IF(AND($N188=1,Z$9&lt;=$B$9),LOOKUP(Z$9,$A$12:$A$111,$B$12:$B$111),IF(AND($I188=-1,AA$9=$Q187),"",IF($I188=-1,AA187,IF(AND($I188=1,Y$9=$Q187),$K188,IF($I188=1,Z187,""))))))))</f>
        <v/>
      </c>
      <c r="AA188" t="str">
        <f ca="1">IF($E187="","",IF($G188="",AA187,IF(AND($N188=1,AA$9&gt;$B$9),"",IF(AND($N188=1,AA$9&lt;=$B$9),LOOKUP(AA$9,$A$12:$A$111,$B$12:$B$111),IF(AND($I188=-1,AB$9=$Q187),"",IF($I188=-1,AB187,IF(AND($I188=1,Z$9=$Q187),$K188,IF($I188=1,AA187,""))))))))</f>
        <v/>
      </c>
      <c r="AB188" t="str">
        <f ca="1">IF($E187="","",IF($G188="",AB187,IF(AND($N188=1,AB$9&gt;$B$9),"",IF(AND($N188=1,AB$9&lt;=$B$9),LOOKUP(AB$9,$A$12:$A$111,$B$12:$B$111),IF(AND($I188=-1,AC$9=$Q187),"",IF($I188=-1,AC187,IF(AND($I188=1,AA$9=$Q187),$K188,IF($I188=1,AB187,""))))))))</f>
        <v/>
      </c>
      <c r="AC188" t="str">
        <f ca="1">IF($E187="","",IF($G188="",AC187,IF(AND($N188=1,AC$9&gt;$B$9),"",IF(AND($N188=1,AC$9&lt;=$B$9),LOOKUP(AC$9,$A$12:$A$111,$B$12:$B$111),IF(AND($I188=-1,AD$9=$Q187),"",IF($I188=-1,AD187,IF(AND($I188=1,AB$9=$Q187),$K188,IF($I188=1,AC187,""))))))))</f>
        <v/>
      </c>
      <c r="AD188" t="str">
        <f ca="1">IF($E187="","",IF($G188="",AD187,IF(AND($N188=1,AD$9&gt;$B$9),"",IF(AND($N188=1,AD$9&lt;=$B$9),LOOKUP(AD$9,$A$12:$A$111,$B$12:$B$111),IF(AND($I188=-1,AE$9=$Q187),"",IF($I188=-1,AE187,IF(AND($I188=1,AC$9=$Q187),$K188,IF($I188=1,AD187,""))))))))</f>
        <v/>
      </c>
      <c r="AE188" t="str">
        <f ca="1">IF($E187="","",IF($G188="",AE187,IF(AND($N188=1,AE$9&gt;$B$9),"",IF(AND($N188=1,AE$9&lt;=$B$9),LOOKUP(AE$9,$A$12:$A$111,$B$12:$B$111),IF(AND($I188=-1,AF$9=$Q187),"",IF($I188=-1,AF187,IF(AND($I188=1,AD$9=$Q187),$K188,IF($I188=1,AE187,""))))))))</f>
        <v/>
      </c>
      <c r="AF188" t="str">
        <f ca="1">IF($E187="","",IF($G188="",AF187,IF(AND($N188=1,AF$9&gt;$B$9),"",IF(AND($N188=1,AF$9&lt;=$B$9),LOOKUP(AF$9,$A$12:$A$111,$B$12:$B$111),IF(AND($I188=-1,AG$9=$Q187),"",IF($I188=-1,AG187,IF(AND($I188=1,AE$9=$Q187),$K188,IF($I188=1,AF187,""))))))))</f>
        <v/>
      </c>
      <c r="AG188" t="str">
        <f ca="1">IF($E187="","",IF($G188="",AG187,IF(AND($N188=1,AG$9&gt;$B$9),"",IF(AND($N188=1,AG$9&lt;=$B$9),LOOKUP(AG$9,$A$12:$A$111,$B$12:$B$111),IF(AND($I188=-1,AH$9=$Q187),"",IF($I188=-1,AH187,IF(AND($I188=1,AF$9=$Q187),$K188,IF($I188=1,AG187,""))))))))</f>
        <v/>
      </c>
      <c r="AH188" t="str">
        <f ca="1">IF($E187="","",IF($G188="",AH187,IF(AND($N188=1,AH$9&gt;$B$9),"",IF(AND($N188=1,AH$9&lt;=$B$9),LOOKUP(AH$9,$A$12:$A$111,$B$12:$B$111),IF(AND($I188=-1,AI$9=$Q187),"",IF($I188=-1,AI187,IF(AND($I188=1,AG$9=$Q187),$K188,IF($I188=1,AH187,""))))))))</f>
        <v/>
      </c>
      <c r="AI188" t="str">
        <f ca="1">IF($E187="","",IF($G188="",AI187,IF(AND($N188=1,AI$9&gt;$B$9),"",IF(AND($N188=1,AI$9&lt;=$B$9),LOOKUP(AI$9,$A$12:$A$111,$B$12:$B$111),IF(AND($I188=-1,AJ$9=$Q187),"",IF($I188=-1,AJ187,IF(AND($I188=1,AH$9=$Q187),$K188,IF($I188=1,AI187,""))))))))</f>
        <v/>
      </c>
      <c r="AJ188" t="str">
        <f ca="1">IF($E187="","",IF($G188="",AJ187,IF(AND($N188=1,AJ$9&gt;$B$9),"",IF(AND($N188=1,AJ$9&lt;=$B$9),LOOKUP(AJ$9,$A$12:$A$111,$B$12:$B$111),IF(AND($I188=-1,AK$9=$Q187),"",IF($I188=-1,AK187,IF(AND($I188=1,AI$9=$Q187),$K188,IF($I188=1,AJ187,""))))))))</f>
        <v/>
      </c>
      <c r="AK188" t="str">
        <f ca="1">IF($E187="","",IF($G188="",AK187,IF(AND($N188=1,AK$9&gt;$B$9),"",IF(AND($N188=1,AK$9&lt;=$B$9),LOOKUP(AK$9,$A$12:$A$111,$B$12:$B$111),IF(AND($I188=-1,AL$9=$Q187),"",IF($I188=-1,AL187,IF(AND($I188=1,AJ$9=$Q187),$K188,IF($I188=1,AK187,""))))))))</f>
        <v/>
      </c>
      <c r="AL188" t="str">
        <f ca="1">IF($E187="","",IF($G188="",AL187,IF(AND($N188=1,AL$9&gt;$B$9),"",IF(AND($N188=1,AL$9&lt;=$B$9),LOOKUP(AL$9,$A$12:$A$111,$B$12:$B$111),IF(AND($I188=-1,AM$9=$Q187),"",IF($I188=-1,AM187,IF(AND($I188=1,AK$9=$Q187),$K188,IF($I188=1,AL187,""))))))))</f>
        <v/>
      </c>
      <c r="AM188" t="str">
        <f ca="1">IF($E187="","",IF($G188="",AM187,IF(AND($N188=1,AM$9&gt;$B$9),"",IF(AND($N188=1,AM$9&lt;=$B$9),LOOKUP(AM$9,$A$12:$A$111,$B$12:$B$111),IF(AND($I188=-1,AN$9=$Q187),"",IF($I188=-1,AN187,IF(AND($I188=1,AL$9=$Q187),$K188,IF($I188=1,AM187,""))))))))</f>
        <v/>
      </c>
      <c r="AN188" t="str">
        <f ca="1">IF($E187="","",IF($G188="",AN187,IF(AND($N188=1,AN$9&gt;$B$9),"",IF(AND($N188=1,AN$9&lt;=$B$9),LOOKUP(AN$9,$A$12:$A$111,$B$12:$B$111),IF(AND($I188=-1,AO$9=$Q187),"",IF($I188=-1,AO187,IF(AND($I188=1,AM$9=$Q187),$K188,IF($I188=1,AN187,""))))))))</f>
        <v/>
      </c>
      <c r="AO188" t="str">
        <f ca="1">IF($E187="","",IF($G188="",AO187,IF(AND($N188=1,AO$9&gt;$B$9),"",IF(AND($N188=1,AO$9&lt;=$B$9),LOOKUP(AO$9,$A$12:$A$111,$B$12:$B$111),IF(AND($I188=-1,AP$9=$Q187),"",IF($I188=-1,AP187,IF(AND($I188=1,AN$9=$Q187),$K188,IF($I188=1,AO187,""))))))))</f>
        <v/>
      </c>
      <c r="AP188" t="str">
        <f ca="1">IF($E187="","",IF($G188="",AP187,IF(AND($N188=1,AP$9&gt;$B$9),"",IF(AND($N188=1,AP$9&lt;=$B$9),LOOKUP(AP$9,$A$12:$A$111,$B$12:$B$111),IF(AND($I188=-1,AQ$9=$Q187),"",IF($I188=-1,AQ187,IF(AND($I188=1,AO$9=$Q187),$K188,IF($I188=1,AP187,""))))))))</f>
        <v/>
      </c>
      <c r="AQ188" t="str">
        <f ca="1">IF($E187="","",IF($G188="",AQ187,IF(AND($N188=1,AQ$9&gt;$B$9),"",IF(AND($N188=1,AQ$9&lt;=$B$9),LOOKUP(AQ$9,$A$12:$A$111,$B$12:$B$111),IF(AND($I188=-1,AR$9=$Q187),"",IF($I188=-1,AR187,IF(AND($I188=1,AP$9=$Q187),$K188,IF($I188=1,AQ187,""))))))))</f>
        <v/>
      </c>
      <c r="AR188" t="str">
        <f ca="1">IF($E187="","",IF($G188="",AR187,IF(AND($N188=1,AR$9&gt;$B$9),"",IF(AND($N188=1,AR$9&lt;=$B$9),LOOKUP(AR$9,$A$12:$A$111,$B$12:$B$111),IF(AND($I188=-1,AS$9=$Q187),"",IF($I188=-1,AS187,IF(AND($I188=1,AQ$9=$Q187),$K188,IF($I188=1,AR187,""))))))))</f>
        <v/>
      </c>
      <c r="AS188" t="str">
        <f ca="1">IF($E187="","",IF($G188="",AS187,IF(AND($N188=1,AS$9&gt;$B$9),"",IF(AND($N188=1,AS$9&lt;=$B$9),LOOKUP(AS$9,$A$12:$A$111,$B$12:$B$111),IF(AND($I188=-1,AT$9=$Q187),"",IF($I188=-1,AT187,IF(AND($I188=1,AR$9=$Q187),$K188,IF($I188=1,AS187,""))))))))</f>
        <v/>
      </c>
      <c r="AT188" t="str">
        <f ca="1">IF($E187="","",IF($G188="",AT187,IF(AND($N188=1,AT$9&gt;$B$9),"",IF(AND($N188=1,AT$9&lt;=$B$9),LOOKUP(AT$9,$A$12:$A$111,$B$12:$B$111),IF(AND($I188=-1,AU$9=$Q187),"",IF($I188=-1,AU187,IF(AND($I188=1,AS$9=$Q187),$K188,IF($I188=1,AT187,""))))))))</f>
        <v/>
      </c>
      <c r="AU188" t="str">
        <f ca="1">IF($E187="","",IF($G188="",AU187,IF(AND($N188=1,AU$9&gt;$B$9),"",IF(AND($N188=1,AU$9&lt;=$B$9),LOOKUP(AU$9,$A$12:$A$111,$B$12:$B$111),IF(AND($I188=-1,AV$9=$Q187),"",IF($I188=-1,AV187,IF(AND($I188=1,AT$9=$Q187),$K188,IF($I188=1,AU187,""))))))))</f>
        <v/>
      </c>
      <c r="AV188" t="str">
        <f ca="1">IF($E187="","",IF($G188="",AV187,IF(AND($N188=1,AV$9&gt;$B$9),"",IF(AND($N188=1,AV$9&lt;=$B$9),LOOKUP(AV$9,$A$12:$A$111,$B$12:$B$111),IF(AND($I188=-1,AW$9=$Q187),"",IF($I188=-1,AW187,IF(AND($I188=1,AU$9=$Q187),$K188,IF($I188=1,AV187,""))))))))</f>
        <v/>
      </c>
      <c r="AW188" t="str">
        <f ca="1">IF($E187="","",IF($G188="",AW187,IF(AND($N188=1,AW$9&gt;$B$9),"",IF(AND($N188=1,AW$9&lt;=$B$9),LOOKUP(AW$9,$A$12:$A$111,$B$12:$B$111),IF(AND($I188=-1,AX$9=$Q187),"",IF($I188=-1,AX187,IF(AND($I188=1,AV$9=$Q187),$K188,IF($I188=1,AW187,""))))))))</f>
        <v/>
      </c>
      <c r="AX188" t="str">
        <f ca="1">IF($E187="","",IF($G188="",AX187,IF(AND($N188=1,AX$9&gt;$B$9),"",IF(AND($N188=1,AX$9&lt;=$B$9),LOOKUP(AX$9,$A$12:$A$111,$B$12:$B$111),IF(AND($I188=-1,AY$9=$Q187),"",IF($I188=-1,AY187,IF(AND($I188=1,AW$9=$Q187),$K188,IF($I188=1,AX187,""))))))))</f>
        <v/>
      </c>
      <c r="AY188" t="str">
        <f ca="1">IF($E187="","",IF($G188="",AY187,IF(AND($N188=1,AY$9&gt;$B$9),"",IF(AND($N188=1,AY$9&lt;=$B$9),LOOKUP(AY$9,$A$12:$A$111,$B$12:$B$111),IF(AND($I188=-1,AZ$9=$Q187),"",IF($I188=-1,AZ187,IF(AND($I188=1,AX$9=$Q187),$K188,IF($I188=1,AY187,""))))))))</f>
        <v/>
      </c>
      <c r="AZ188" t="str">
        <f ca="1">IF($E187="","",IF($G188="",AZ187,IF(AND($N188=1,AZ$9&gt;$B$9),"",IF(AND($N188=1,AZ$9&lt;=$B$9),LOOKUP(AZ$9,$A$12:$A$111,$B$12:$B$111),IF(AND($I188=-1,BA$9=$Q187),"",IF($I188=-1,BA187,IF(AND($I188=1,AY$9=$Q187),$K188,IF($I188=1,AZ187,""))))))))</f>
        <v/>
      </c>
      <c r="BA188" t="str">
        <f ca="1">IF($E187="","",IF($G188="",BA187,IF(AND($N188=1,BA$9&gt;$B$9),"",IF(AND($N188=1,BA$9&lt;=$B$9),LOOKUP(BA$9,$A$12:$A$111,$B$12:$B$111),IF(AND($I188=-1,BB$9=$Q187),"",IF($I188=-1,BB187,IF(AND($I188=1,AZ$9=$Q187),$K188,IF($I188=1,BA187,""))))))))</f>
        <v/>
      </c>
      <c r="BB188" t="str">
        <f ca="1">IF($E187="","",IF($G188="",BB187,IF(AND($N188=1,BB$9&gt;$B$9),"",IF(AND($N188=1,BB$9&lt;=$B$9),LOOKUP(BB$9,$A$12:$A$111,$B$12:$B$111),IF(AND($I188=-1,BC$9=$Q187),"",IF($I188=-1,BC187,IF(AND($I188=1,BA$9=$Q187),$K188,IF($I188=1,BB187,""))))))))</f>
        <v/>
      </c>
      <c r="BC188" t="str">
        <f ca="1">IF($E187="","",IF($G188="",BC187,IF(AND($N188=1,BC$9&gt;$B$9),"",IF(AND($N188=1,BC$9&lt;=$B$9),LOOKUP(BC$9,$A$12:$A$111,$B$12:$B$111),IF(AND($I188=-1,BD$9=$Q187),"",IF($I188=-1,BD187,IF(AND($I188=1,BB$9=$Q187),$K188,IF($I188=1,BC187,""))))))))</f>
        <v/>
      </c>
      <c r="BD188" t="str">
        <f ca="1">IF($E187="","",IF($G188="",BD187,IF(AND($N188=1,BD$9&gt;$B$9),"",IF(AND($N188=1,BD$9&lt;=$B$9),LOOKUP(BD$9,$A$12:$A$111,$B$12:$B$111),IF(AND($I188=-1,BE$9=$Q187),"",IF($I188=-1,BE187,IF(AND($I188=1,BC$9=$Q187),$K188,IF($I188=1,BD187,""))))))))</f>
        <v/>
      </c>
      <c r="BE188" t="str">
        <f ca="1">IF($E187="","",IF($G188="",BE187,IF(AND($N188=1,BE$9&gt;$B$9),"",IF(AND($N188=1,BE$9&lt;=$B$9),LOOKUP(BE$9,$A$12:$A$111,$B$12:$B$111),IF(AND($I188=-1,BF$9=$Q187),"",IF($I188=-1,BF187,IF(AND($I188=1,BD$9=$Q187),$K188,IF($I188=1,BE187,""))))))))</f>
        <v/>
      </c>
      <c r="BF188" t="str">
        <f ca="1">IF($E187="","",IF($G188="",BF187,IF(AND($N188=1,BF$9&gt;$B$9),"",IF(AND($N188=1,BF$9&lt;=$B$9),LOOKUP(BF$9,$A$12:$A$111,$B$12:$B$111),IF(AND($I188=-1,BG$9=$Q187),"",IF($I188=-1,BG187,IF(AND($I188=1,BE$9=$Q187),$K188,IF($I188=1,BF187,""))))))))</f>
        <v/>
      </c>
      <c r="BG188" t="str">
        <f ca="1">IF($E187="","",IF($G188="",BG187,IF(AND($N188=1,BG$9&gt;$B$9),"",IF(AND($N188=1,BG$9&lt;=$B$9),LOOKUP(BG$9,$A$12:$A$111,$B$12:$B$111),IF(AND($I188=-1,BH$9=$Q187),"",IF($I188=-1,BH187,IF(AND($I188=1,BF$9=$Q187),$K188,IF($I188=1,BG187,""))))))))</f>
        <v/>
      </c>
      <c r="BH188" t="str">
        <f ca="1">IF($E187="","",IF($G188="",BH187,IF(AND($N188=1,BH$9&gt;$B$9),"",IF(AND($N188=1,BH$9&lt;=$B$9),LOOKUP(BH$9,$A$12:$A$111,$B$12:$B$111),IF(AND($I188=-1,BI$9=$Q187),"",IF($I188=-1,BI187,IF(AND($I188=1,BG$9=$Q187),$K188,IF($I188=1,BH187,""))))))))</f>
        <v/>
      </c>
      <c r="BI188" t="str">
        <f ca="1">IF($E187="","",IF($G188="",BI187,IF(AND($N188=1,BI$9&gt;$B$9),"",IF(AND($N188=1,BI$9&lt;=$B$9),LOOKUP(BI$9,$A$12:$A$111,$B$12:$B$111),IF(AND($I188=-1,BJ$9=$Q187),"",IF($I188=-1,BJ187,IF(AND($I188=1,BH$9=$Q187),$K188,IF($I188=1,BI187,""))))))))</f>
        <v/>
      </c>
      <c r="BJ188" t="str">
        <f ca="1">IF($E187="","",IF($G188="",BJ187,IF(AND($N188=1,BJ$9&gt;$B$9),"",IF(AND($N188=1,BJ$9&lt;=$B$9),LOOKUP(BJ$9,$A$12:$A$111,$B$12:$B$111),IF(AND($I188=-1,BK$9=$Q187),"",IF($I188=-1,BK187,IF(AND($I188=1,BI$9=$Q187),$K188,IF($I188=1,BJ187,""))))))))</f>
        <v/>
      </c>
      <c r="BK188" t="str">
        <f ca="1">IF($E187="","",IF($G188="",BK187,IF(AND($N188=1,BK$9&gt;$B$9),"",IF(AND($N188=1,BK$9&lt;=$B$9),LOOKUP(BK$9,$A$12:$A$111,$B$12:$B$111),IF(AND($I188=-1,BL$9=$Q187),"",IF($I188=-1,BL187,IF(AND($I188=1,BJ$9=$Q187),$K188,IF($I188=1,BK187,""))))))))</f>
        <v/>
      </c>
      <c r="BL188" t="str">
        <f ca="1">IF($E187="","",IF($G188="",BL187,IF(AND($N188=1,BL$9&gt;$B$9),"",IF(AND($N188=1,BL$9&lt;=$B$9),LOOKUP(BL$9,$A$12:$A$111,$B$12:$B$111),IF(AND($I188=-1,BM$9=$Q187),"",IF($I188=-1,BM187,IF(AND($I188=1,BK$9=$Q187),$K188,IF($I188=1,BL187,""))))))))</f>
        <v/>
      </c>
      <c r="BM188" t="str">
        <f ca="1">IF($E187="","",IF($G188="",BM187,IF(AND($N188=1,BM$9&gt;$B$9),"",IF(AND($N188=1,BM$9&lt;=$B$9),LOOKUP(BM$9,$A$12:$A$111,$B$12:$B$111),IF(AND($I188=-1,BN$9=$Q187),"",IF($I188=-1,BN187,IF(AND($I188=1,BL$9=$Q187),$K188,IF($I188=1,BM187,""))))))))</f>
        <v/>
      </c>
      <c r="BN188">
        <f ca="1">IF($E187="","",IF($G188="",BN187,IF(AND($N188=1,BN$9&gt;$B$9),"",IF(AND($N188=1,BN$9&lt;=$B$9),LOOKUP(BN$9,$A$12:$A$111,$B$12:$B$111),IF(AND($I188=-1,BO$9=$Q187),"",IF($I188=-1,BO187,IF(AND($I188=1,BM$9=$Q187),$K188,IF($I188=1,BN187,""))))))))</f>
        <v>0</v>
      </c>
      <c r="BO188">
        <f ca="1">IF($E187="","",IF($G188="",BO187,IF(AND($N188=1,BO$9&gt;$B$9),"",IF(AND($N188=1,BO$9&lt;=$B$9),LOOKUP(BO$9,$A$12:$A$111,$B$12:$B$111),IF(AND($I188=-1,BP$9=$Q187),"",IF($I188=-1,BP187,IF(AND($I188=1,BN$9=$Q187),$K188,IF($I188=1,BO187,""))))))))</f>
        <v>0</v>
      </c>
    </row>
    <row r="189" spans="4:67" x14ac:dyDescent="0.25">
      <c r="D189" s="4">
        <v>179</v>
      </c>
      <c r="E189" s="1">
        <f t="shared" ca="1" si="12"/>
        <v>9</v>
      </c>
      <c r="G189" t="str">
        <f ca="1">IF(E188="","",IF($B$3=Refs!$B$17,RevLab!F189,IF(AND(B$3="Last",H188="Zero"),G188,IF(B$3="Last",H188,IF(B$3="2nd last","",IF(AND(B$3="Opposite",H188="Zero"),G188,IF(AND(B$3="Opposite",H188="Red"),"Black",IF(AND(B$3="Opposite",H188="Black"),"Red",IF(AND(B$3="Opposite",H188="Odd"),"Even",IF(AND(B$3="Opposite",H188="Even"),"Odd",IF(AND(B$3="Opposite",H188="High"),"Low",IF(AND(B$3="Opposite",H188="Low"),"High",IF(COUNTIF(Refs!$E$5:$I$6,B$3)=1,RevLab!B$3,"")))))))))))))</f>
        <v>Low</v>
      </c>
      <c r="H189" t="str">
        <f ca="1">IF(E189="","",IF(B$2="Red/Black",LOOKUP(E189,Refs!D:D,Refs!F:F),IF(B$2="High/Low",LOOKUP(E189,Refs!D:D,Refs!H:H),IF(B$2="Odd/Even",LOOKUP(E189,Refs!D:D,Refs!J:J),""))))</f>
        <v>Low</v>
      </c>
      <c r="I189">
        <f t="shared" ca="1" si="13"/>
        <v>1</v>
      </c>
      <c r="J189">
        <f ca="1">IF(E188="","",IF(G189="","",IF(AND(Q188&gt;1,O188+P188&gt;=$B$4),$B$4,IF(Q188=1,O188,O188+P188))))</f>
        <v>16</v>
      </c>
      <c r="K189">
        <f t="shared" ca="1" si="14"/>
        <v>16</v>
      </c>
      <c r="L189">
        <f t="shared" ca="1" si="15"/>
        <v>-107</v>
      </c>
      <c r="M189">
        <f t="shared" ca="1" si="16"/>
        <v>14</v>
      </c>
      <c r="N189">
        <f ca="1">IF(E188="","",IF(OR(AND($A$6="Yes",$M189&gt;$M188),AND($A$8="Yes",$O188+$P188&gt;=$B$4),AND($Q188&lt;=2,$I189=-1)),1,0))</f>
        <v>0</v>
      </c>
      <c r="O189">
        <f ca="1">IF(E189="","",R189)</f>
        <v>3</v>
      </c>
      <c r="P189">
        <f ca="1">IF(E189="","",MAX(R189:DM189))</f>
        <v>16</v>
      </c>
      <c r="Q189" s="2">
        <f ca="1">IF(E189="","",COUNTIF(R189:DM189,"&gt;0"))</f>
        <v>8</v>
      </c>
      <c r="R189" s="4">
        <f ca="1">IF(E188="","",IF($G189="",R188,IF($N189=1,LOOKUP(R$9,$A$12:$A$111,$B$12:$B$111),IF(AND($I189=-1,S$9=$Q188),"",IF($I189=-1,S188,IF($I189=1,R188))))))</f>
        <v>3</v>
      </c>
      <c r="S189">
        <f ca="1">IF($E188="","",IF($G189="",S188,IF(AND($N189=1,S$9&gt;$B$9),"",IF(AND($N189=1,S$9&lt;=$B$9),LOOKUP(S$9,$A$12:$A$111,$B$12:$B$111),IF(AND($I189=-1,T$9=$Q188),"",IF($I189=-1,T188,IF(AND($I189=1,R$9=$Q188),$K189,IF($I189=1,S188,""))))))))</f>
        <v>4</v>
      </c>
      <c r="T189">
        <f ca="1">IF($E188="","",IF($G189="",T188,IF(AND($N189=1,T$9&gt;$B$9),"",IF(AND($N189=1,T$9&lt;=$B$9),LOOKUP(T$9,$A$12:$A$111,$B$12:$B$111),IF(AND($I189=-1,U$9=$Q188),"",IF($I189=-1,U188,IF(AND($I189=1,S$9=$Q188),$K189,IF($I189=1,T188,""))))))))</f>
        <v>5</v>
      </c>
      <c r="U189">
        <f ca="1">IF($E188="","",IF($G189="",U188,IF(AND($N189=1,U$9&gt;$B$9),"",IF(AND($N189=1,U$9&lt;=$B$9),LOOKUP(U$9,$A$12:$A$111,$B$12:$B$111),IF(AND($I189=-1,V$9=$Q188),"",IF($I189=-1,V188,IF(AND($I189=1,T$9=$Q188),$K189,IF($I189=1,U188,""))))))))</f>
        <v>6</v>
      </c>
      <c r="V189">
        <f ca="1">IF($E188="","",IF($G189="",V188,IF(AND($N189=1,V$9&gt;$B$9),"",IF(AND($N189=1,V$9&lt;=$B$9),LOOKUP(V$9,$A$12:$A$111,$B$12:$B$111),IF(AND($I189=-1,W$9=$Q188),"",IF($I189=-1,W188,IF(AND($I189=1,U$9=$Q188),$K189,IF($I189=1,V188,""))))))))</f>
        <v>7</v>
      </c>
      <c r="W189">
        <f ca="1">IF($E188="","",IF($G189="",W188,IF(AND($N189=1,W$9&gt;$B$9),"",IF(AND($N189=1,W$9&lt;=$B$9),LOOKUP(W$9,$A$12:$A$111,$B$12:$B$111),IF(AND($I189=-1,X$9=$Q188),"",IF($I189=-1,X188,IF(AND($I189=1,V$9=$Q188),$K189,IF($I189=1,W188,""))))))))</f>
        <v>10</v>
      </c>
      <c r="X189">
        <f ca="1">IF($E188="","",IF($G189="",X188,IF(AND($N189=1,X$9&gt;$B$9),"",IF(AND($N189=1,X$9&lt;=$B$9),LOOKUP(X$9,$A$12:$A$111,$B$12:$B$111),IF(AND($I189=-1,Y$9=$Q188),"",IF($I189=-1,Y188,IF(AND($I189=1,W$9=$Q188),$K189,IF($I189=1,X188,""))))))))</f>
        <v>13</v>
      </c>
      <c r="Y189">
        <f ca="1">IF($E188="","",IF($G189="",Y188,IF(AND($N189=1,Y$9&gt;$B$9),"",IF(AND($N189=1,Y$9&lt;=$B$9),LOOKUP(Y$9,$A$12:$A$111,$B$12:$B$111),IF(AND($I189=-1,Z$9=$Q188),"",IF($I189=-1,Z188,IF(AND($I189=1,X$9=$Q188),$K189,IF($I189=1,Y188,""))))))))</f>
        <v>16</v>
      </c>
      <c r="Z189" t="str">
        <f ca="1">IF($E188="","",IF($G189="",Z188,IF(AND($N189=1,Z$9&gt;$B$9),"",IF(AND($N189=1,Z$9&lt;=$B$9),LOOKUP(Z$9,$A$12:$A$111,$B$12:$B$111),IF(AND($I189=-1,AA$9=$Q188),"",IF($I189=-1,AA188,IF(AND($I189=1,Y$9=$Q188),$K189,IF($I189=1,Z188,""))))))))</f>
        <v/>
      </c>
      <c r="AA189" t="str">
        <f ca="1">IF($E188="","",IF($G189="",AA188,IF(AND($N189=1,AA$9&gt;$B$9),"",IF(AND($N189=1,AA$9&lt;=$B$9),LOOKUP(AA$9,$A$12:$A$111,$B$12:$B$111),IF(AND($I189=-1,AB$9=$Q188),"",IF($I189=-1,AB188,IF(AND($I189=1,Z$9=$Q188),$K189,IF($I189=1,AA188,""))))))))</f>
        <v/>
      </c>
      <c r="AB189" t="str">
        <f ca="1">IF($E188="","",IF($G189="",AB188,IF(AND($N189=1,AB$9&gt;$B$9),"",IF(AND($N189=1,AB$9&lt;=$B$9),LOOKUP(AB$9,$A$12:$A$111,$B$12:$B$111),IF(AND($I189=-1,AC$9=$Q188),"",IF($I189=-1,AC188,IF(AND($I189=1,AA$9=$Q188),$K189,IF($I189=1,AB188,""))))))))</f>
        <v/>
      </c>
      <c r="AC189" t="str">
        <f ca="1">IF($E188="","",IF($G189="",AC188,IF(AND($N189=1,AC$9&gt;$B$9),"",IF(AND($N189=1,AC$9&lt;=$B$9),LOOKUP(AC$9,$A$12:$A$111,$B$12:$B$111),IF(AND($I189=-1,AD$9=$Q188),"",IF($I189=-1,AD188,IF(AND($I189=1,AB$9=$Q188),$K189,IF($I189=1,AC188,""))))))))</f>
        <v/>
      </c>
      <c r="AD189" t="str">
        <f ca="1">IF($E188="","",IF($G189="",AD188,IF(AND($N189=1,AD$9&gt;$B$9),"",IF(AND($N189=1,AD$9&lt;=$B$9),LOOKUP(AD$9,$A$12:$A$111,$B$12:$B$111),IF(AND($I189=-1,AE$9=$Q188),"",IF($I189=-1,AE188,IF(AND($I189=1,AC$9=$Q188),$K189,IF($I189=1,AD188,""))))))))</f>
        <v/>
      </c>
      <c r="AE189" t="str">
        <f ca="1">IF($E188="","",IF($G189="",AE188,IF(AND($N189=1,AE$9&gt;$B$9),"",IF(AND($N189=1,AE$9&lt;=$B$9),LOOKUP(AE$9,$A$12:$A$111,$B$12:$B$111),IF(AND($I189=-1,AF$9=$Q188),"",IF($I189=-1,AF188,IF(AND($I189=1,AD$9=$Q188),$K189,IF($I189=1,AE188,""))))))))</f>
        <v/>
      </c>
      <c r="AF189" t="str">
        <f ca="1">IF($E188="","",IF($G189="",AF188,IF(AND($N189=1,AF$9&gt;$B$9),"",IF(AND($N189=1,AF$9&lt;=$B$9),LOOKUP(AF$9,$A$12:$A$111,$B$12:$B$111),IF(AND($I189=-1,AG$9=$Q188),"",IF($I189=-1,AG188,IF(AND($I189=1,AE$9=$Q188),$K189,IF($I189=1,AF188,""))))))))</f>
        <v/>
      </c>
      <c r="AG189" t="str">
        <f ca="1">IF($E188="","",IF($G189="",AG188,IF(AND($N189=1,AG$9&gt;$B$9),"",IF(AND($N189=1,AG$9&lt;=$B$9),LOOKUP(AG$9,$A$12:$A$111,$B$12:$B$111),IF(AND($I189=-1,AH$9=$Q188),"",IF($I189=-1,AH188,IF(AND($I189=1,AF$9=$Q188),$K189,IF($I189=1,AG188,""))))))))</f>
        <v/>
      </c>
      <c r="AH189" t="str">
        <f ca="1">IF($E188="","",IF($G189="",AH188,IF(AND($N189=1,AH$9&gt;$B$9),"",IF(AND($N189=1,AH$9&lt;=$B$9),LOOKUP(AH$9,$A$12:$A$111,$B$12:$B$111),IF(AND($I189=-1,AI$9=$Q188),"",IF($I189=-1,AI188,IF(AND($I189=1,AG$9=$Q188),$K189,IF($I189=1,AH188,""))))))))</f>
        <v/>
      </c>
      <c r="AI189" t="str">
        <f ca="1">IF($E188="","",IF($G189="",AI188,IF(AND($N189=1,AI$9&gt;$B$9),"",IF(AND($N189=1,AI$9&lt;=$B$9),LOOKUP(AI$9,$A$12:$A$111,$B$12:$B$111),IF(AND($I189=-1,AJ$9=$Q188),"",IF($I189=-1,AJ188,IF(AND($I189=1,AH$9=$Q188),$K189,IF($I189=1,AI188,""))))))))</f>
        <v/>
      </c>
      <c r="AJ189" t="str">
        <f ca="1">IF($E188="","",IF($G189="",AJ188,IF(AND($N189=1,AJ$9&gt;$B$9),"",IF(AND($N189=1,AJ$9&lt;=$B$9),LOOKUP(AJ$9,$A$12:$A$111,$B$12:$B$111),IF(AND($I189=-1,AK$9=$Q188),"",IF($I189=-1,AK188,IF(AND($I189=1,AI$9=$Q188),$K189,IF($I189=1,AJ188,""))))))))</f>
        <v/>
      </c>
      <c r="AK189" t="str">
        <f ca="1">IF($E188="","",IF($G189="",AK188,IF(AND($N189=1,AK$9&gt;$B$9),"",IF(AND($N189=1,AK$9&lt;=$B$9),LOOKUP(AK$9,$A$12:$A$111,$B$12:$B$111),IF(AND($I189=-1,AL$9=$Q188),"",IF($I189=-1,AL188,IF(AND($I189=1,AJ$9=$Q188),$K189,IF($I189=1,AK188,""))))))))</f>
        <v/>
      </c>
      <c r="AL189" t="str">
        <f ca="1">IF($E188="","",IF($G189="",AL188,IF(AND($N189=1,AL$9&gt;$B$9),"",IF(AND($N189=1,AL$9&lt;=$B$9),LOOKUP(AL$9,$A$12:$A$111,$B$12:$B$111),IF(AND($I189=-1,AM$9=$Q188),"",IF($I189=-1,AM188,IF(AND($I189=1,AK$9=$Q188),$K189,IF($I189=1,AL188,""))))))))</f>
        <v/>
      </c>
      <c r="AM189" t="str">
        <f ca="1">IF($E188="","",IF($G189="",AM188,IF(AND($N189=1,AM$9&gt;$B$9),"",IF(AND($N189=1,AM$9&lt;=$B$9),LOOKUP(AM$9,$A$12:$A$111,$B$12:$B$111),IF(AND($I189=-1,AN$9=$Q188),"",IF($I189=-1,AN188,IF(AND($I189=1,AL$9=$Q188),$K189,IF($I189=1,AM188,""))))))))</f>
        <v/>
      </c>
      <c r="AN189" t="str">
        <f ca="1">IF($E188="","",IF($G189="",AN188,IF(AND($N189=1,AN$9&gt;$B$9),"",IF(AND($N189=1,AN$9&lt;=$B$9),LOOKUP(AN$9,$A$12:$A$111,$B$12:$B$111),IF(AND($I189=-1,AO$9=$Q188),"",IF($I189=-1,AO188,IF(AND($I189=1,AM$9=$Q188),$K189,IF($I189=1,AN188,""))))))))</f>
        <v/>
      </c>
      <c r="AO189" t="str">
        <f ca="1">IF($E188="","",IF($G189="",AO188,IF(AND($N189=1,AO$9&gt;$B$9),"",IF(AND($N189=1,AO$9&lt;=$B$9),LOOKUP(AO$9,$A$12:$A$111,$B$12:$B$111),IF(AND($I189=-1,AP$9=$Q188),"",IF($I189=-1,AP188,IF(AND($I189=1,AN$9=$Q188),$K189,IF($I189=1,AO188,""))))))))</f>
        <v/>
      </c>
      <c r="AP189" t="str">
        <f ca="1">IF($E188="","",IF($G189="",AP188,IF(AND($N189=1,AP$9&gt;$B$9),"",IF(AND($N189=1,AP$9&lt;=$B$9),LOOKUP(AP$9,$A$12:$A$111,$B$12:$B$111),IF(AND($I189=-1,AQ$9=$Q188),"",IF($I189=-1,AQ188,IF(AND($I189=1,AO$9=$Q188),$K189,IF($I189=1,AP188,""))))))))</f>
        <v/>
      </c>
      <c r="AQ189" t="str">
        <f ca="1">IF($E188="","",IF($G189="",AQ188,IF(AND($N189=1,AQ$9&gt;$B$9),"",IF(AND($N189=1,AQ$9&lt;=$B$9),LOOKUP(AQ$9,$A$12:$A$111,$B$12:$B$111),IF(AND($I189=-1,AR$9=$Q188),"",IF($I189=-1,AR188,IF(AND($I189=1,AP$9=$Q188),$K189,IF($I189=1,AQ188,""))))))))</f>
        <v/>
      </c>
      <c r="AR189" t="str">
        <f ca="1">IF($E188="","",IF($G189="",AR188,IF(AND($N189=1,AR$9&gt;$B$9),"",IF(AND($N189=1,AR$9&lt;=$B$9),LOOKUP(AR$9,$A$12:$A$111,$B$12:$B$111),IF(AND($I189=-1,AS$9=$Q188),"",IF($I189=-1,AS188,IF(AND($I189=1,AQ$9=$Q188),$K189,IF($I189=1,AR188,""))))))))</f>
        <v/>
      </c>
      <c r="AS189" t="str">
        <f ca="1">IF($E188="","",IF($G189="",AS188,IF(AND($N189=1,AS$9&gt;$B$9),"",IF(AND($N189=1,AS$9&lt;=$B$9),LOOKUP(AS$9,$A$12:$A$111,$B$12:$B$111),IF(AND($I189=-1,AT$9=$Q188),"",IF($I189=-1,AT188,IF(AND($I189=1,AR$9=$Q188),$K189,IF($I189=1,AS188,""))))))))</f>
        <v/>
      </c>
      <c r="AT189" t="str">
        <f ca="1">IF($E188="","",IF($G189="",AT188,IF(AND($N189=1,AT$9&gt;$B$9),"",IF(AND($N189=1,AT$9&lt;=$B$9),LOOKUP(AT$9,$A$12:$A$111,$B$12:$B$111),IF(AND($I189=-1,AU$9=$Q188),"",IF($I189=-1,AU188,IF(AND($I189=1,AS$9=$Q188),$K189,IF($I189=1,AT188,""))))))))</f>
        <v/>
      </c>
      <c r="AU189" t="str">
        <f ca="1">IF($E188="","",IF($G189="",AU188,IF(AND($N189=1,AU$9&gt;$B$9),"",IF(AND($N189=1,AU$9&lt;=$B$9),LOOKUP(AU$9,$A$12:$A$111,$B$12:$B$111),IF(AND($I189=-1,AV$9=$Q188),"",IF($I189=-1,AV188,IF(AND($I189=1,AT$9=$Q188),$K189,IF($I189=1,AU188,""))))))))</f>
        <v/>
      </c>
      <c r="AV189" t="str">
        <f ca="1">IF($E188="","",IF($G189="",AV188,IF(AND($N189=1,AV$9&gt;$B$9),"",IF(AND($N189=1,AV$9&lt;=$B$9),LOOKUP(AV$9,$A$12:$A$111,$B$12:$B$111),IF(AND($I189=-1,AW$9=$Q188),"",IF($I189=-1,AW188,IF(AND($I189=1,AU$9=$Q188),$K189,IF($I189=1,AV188,""))))))))</f>
        <v/>
      </c>
      <c r="AW189" t="str">
        <f ca="1">IF($E188="","",IF($G189="",AW188,IF(AND($N189=1,AW$9&gt;$B$9),"",IF(AND($N189=1,AW$9&lt;=$B$9),LOOKUP(AW$9,$A$12:$A$111,$B$12:$B$111),IF(AND($I189=-1,AX$9=$Q188),"",IF($I189=-1,AX188,IF(AND($I189=1,AV$9=$Q188),$K189,IF($I189=1,AW188,""))))))))</f>
        <v/>
      </c>
      <c r="AX189" t="str">
        <f ca="1">IF($E188="","",IF($G189="",AX188,IF(AND($N189=1,AX$9&gt;$B$9),"",IF(AND($N189=1,AX$9&lt;=$B$9),LOOKUP(AX$9,$A$12:$A$111,$B$12:$B$111),IF(AND($I189=-1,AY$9=$Q188),"",IF($I189=-1,AY188,IF(AND($I189=1,AW$9=$Q188),$K189,IF($I189=1,AX188,""))))))))</f>
        <v/>
      </c>
      <c r="AY189" t="str">
        <f ca="1">IF($E188="","",IF($G189="",AY188,IF(AND($N189=1,AY$9&gt;$B$9),"",IF(AND($N189=1,AY$9&lt;=$B$9),LOOKUP(AY$9,$A$12:$A$111,$B$12:$B$111),IF(AND($I189=-1,AZ$9=$Q188),"",IF($I189=-1,AZ188,IF(AND($I189=1,AX$9=$Q188),$K189,IF($I189=1,AY188,""))))))))</f>
        <v/>
      </c>
      <c r="AZ189" t="str">
        <f ca="1">IF($E188="","",IF($G189="",AZ188,IF(AND($N189=1,AZ$9&gt;$B$9),"",IF(AND($N189=1,AZ$9&lt;=$B$9),LOOKUP(AZ$9,$A$12:$A$111,$B$12:$B$111),IF(AND($I189=-1,BA$9=$Q188),"",IF($I189=-1,BA188,IF(AND($I189=1,AY$9=$Q188),$K189,IF($I189=1,AZ188,""))))))))</f>
        <v/>
      </c>
      <c r="BA189" t="str">
        <f ca="1">IF($E188="","",IF($G189="",BA188,IF(AND($N189=1,BA$9&gt;$B$9),"",IF(AND($N189=1,BA$9&lt;=$B$9),LOOKUP(BA$9,$A$12:$A$111,$B$12:$B$111),IF(AND($I189=-1,BB$9=$Q188),"",IF($I189=-1,BB188,IF(AND($I189=1,AZ$9=$Q188),$K189,IF($I189=1,BA188,""))))))))</f>
        <v/>
      </c>
      <c r="BB189" t="str">
        <f ca="1">IF($E188="","",IF($G189="",BB188,IF(AND($N189=1,BB$9&gt;$B$9),"",IF(AND($N189=1,BB$9&lt;=$B$9),LOOKUP(BB$9,$A$12:$A$111,$B$12:$B$111),IF(AND($I189=-1,BC$9=$Q188),"",IF($I189=-1,BC188,IF(AND($I189=1,BA$9=$Q188),$K189,IF($I189=1,BB188,""))))))))</f>
        <v/>
      </c>
      <c r="BC189" t="str">
        <f ca="1">IF($E188="","",IF($G189="",BC188,IF(AND($N189=1,BC$9&gt;$B$9),"",IF(AND($N189=1,BC$9&lt;=$B$9),LOOKUP(BC$9,$A$12:$A$111,$B$12:$B$111),IF(AND($I189=-1,BD$9=$Q188),"",IF($I189=-1,BD188,IF(AND($I189=1,BB$9=$Q188),$K189,IF($I189=1,BC188,""))))))))</f>
        <v/>
      </c>
      <c r="BD189" t="str">
        <f ca="1">IF($E188="","",IF($G189="",BD188,IF(AND($N189=1,BD$9&gt;$B$9),"",IF(AND($N189=1,BD$9&lt;=$B$9),LOOKUP(BD$9,$A$12:$A$111,$B$12:$B$111),IF(AND($I189=-1,BE$9=$Q188),"",IF($I189=-1,BE188,IF(AND($I189=1,BC$9=$Q188),$K189,IF($I189=1,BD188,""))))))))</f>
        <v/>
      </c>
      <c r="BE189" t="str">
        <f ca="1">IF($E188="","",IF($G189="",BE188,IF(AND($N189=1,BE$9&gt;$B$9),"",IF(AND($N189=1,BE$9&lt;=$B$9),LOOKUP(BE$9,$A$12:$A$111,$B$12:$B$111),IF(AND($I189=-1,BF$9=$Q188),"",IF($I189=-1,BF188,IF(AND($I189=1,BD$9=$Q188),$K189,IF($I189=1,BE188,""))))))))</f>
        <v/>
      </c>
      <c r="BF189" t="str">
        <f ca="1">IF($E188="","",IF($G189="",BF188,IF(AND($N189=1,BF$9&gt;$B$9),"",IF(AND($N189=1,BF$9&lt;=$B$9),LOOKUP(BF$9,$A$12:$A$111,$B$12:$B$111),IF(AND($I189=-1,BG$9=$Q188),"",IF($I189=-1,BG188,IF(AND($I189=1,BE$9=$Q188),$K189,IF($I189=1,BF188,""))))))))</f>
        <v/>
      </c>
      <c r="BG189" t="str">
        <f ca="1">IF($E188="","",IF($G189="",BG188,IF(AND($N189=1,BG$9&gt;$B$9),"",IF(AND($N189=1,BG$9&lt;=$B$9),LOOKUP(BG$9,$A$12:$A$111,$B$12:$B$111),IF(AND($I189=-1,BH$9=$Q188),"",IF($I189=-1,BH188,IF(AND($I189=1,BF$9=$Q188),$K189,IF($I189=1,BG188,""))))))))</f>
        <v/>
      </c>
      <c r="BH189" t="str">
        <f ca="1">IF($E188="","",IF($G189="",BH188,IF(AND($N189=1,BH$9&gt;$B$9),"",IF(AND($N189=1,BH$9&lt;=$B$9),LOOKUP(BH$9,$A$12:$A$111,$B$12:$B$111),IF(AND($I189=-1,BI$9=$Q188),"",IF($I189=-1,BI188,IF(AND($I189=1,BG$9=$Q188),$K189,IF($I189=1,BH188,""))))))))</f>
        <v/>
      </c>
      <c r="BI189" t="str">
        <f ca="1">IF($E188="","",IF($G189="",BI188,IF(AND($N189=1,BI$9&gt;$B$9),"",IF(AND($N189=1,BI$9&lt;=$B$9),LOOKUP(BI$9,$A$12:$A$111,$B$12:$B$111),IF(AND($I189=-1,BJ$9=$Q188),"",IF($I189=-1,BJ188,IF(AND($I189=1,BH$9=$Q188),$K189,IF($I189=1,BI188,""))))))))</f>
        <v/>
      </c>
      <c r="BJ189" t="str">
        <f ca="1">IF($E188="","",IF($G189="",BJ188,IF(AND($N189=1,BJ$9&gt;$B$9),"",IF(AND($N189=1,BJ$9&lt;=$B$9),LOOKUP(BJ$9,$A$12:$A$111,$B$12:$B$111),IF(AND($I189=-1,BK$9=$Q188),"",IF($I189=-1,BK188,IF(AND($I189=1,BI$9=$Q188),$K189,IF($I189=1,BJ188,""))))))))</f>
        <v/>
      </c>
      <c r="BK189" t="str">
        <f ca="1">IF($E188="","",IF($G189="",BK188,IF(AND($N189=1,BK$9&gt;$B$9),"",IF(AND($N189=1,BK$9&lt;=$B$9),LOOKUP(BK$9,$A$12:$A$111,$B$12:$B$111),IF(AND($I189=-1,BL$9=$Q188),"",IF($I189=-1,BL188,IF(AND($I189=1,BJ$9=$Q188),$K189,IF($I189=1,BK188,""))))))))</f>
        <v/>
      </c>
      <c r="BL189" t="str">
        <f ca="1">IF($E188="","",IF($G189="",BL188,IF(AND($N189=1,BL$9&gt;$B$9),"",IF(AND($N189=1,BL$9&lt;=$B$9),LOOKUP(BL$9,$A$12:$A$111,$B$12:$B$111),IF(AND($I189=-1,BM$9=$Q188),"",IF($I189=-1,BM188,IF(AND($I189=1,BK$9=$Q188),$K189,IF($I189=1,BL188,""))))))))</f>
        <v/>
      </c>
      <c r="BM189" t="str">
        <f ca="1">IF($E188="","",IF($G189="",BM188,IF(AND($N189=1,BM$9&gt;$B$9),"",IF(AND($N189=1,BM$9&lt;=$B$9),LOOKUP(BM$9,$A$12:$A$111,$B$12:$B$111),IF(AND($I189=-1,BN$9=$Q188),"",IF($I189=-1,BN188,IF(AND($I189=1,BL$9=$Q188),$K189,IF($I189=1,BM188,""))))))))</f>
        <v/>
      </c>
      <c r="BN189">
        <f ca="1">IF($E188="","",IF($G189="",BN188,IF(AND($N189=1,BN$9&gt;$B$9),"",IF(AND($N189=1,BN$9&lt;=$B$9),LOOKUP(BN$9,$A$12:$A$111,$B$12:$B$111),IF(AND($I189=-1,BO$9=$Q188),"",IF($I189=-1,BO188,IF(AND($I189=1,BM$9=$Q188),$K189,IF($I189=1,BN188,""))))))))</f>
        <v>0</v>
      </c>
      <c r="BO189">
        <f ca="1">IF($E188="","",IF($G189="",BO188,IF(AND($N189=1,BO$9&gt;$B$9),"",IF(AND($N189=1,BO$9&lt;=$B$9),LOOKUP(BO$9,$A$12:$A$111,$B$12:$B$111),IF(AND($I189=-1,BP$9=$Q188),"",IF($I189=-1,BP188,IF(AND($I189=1,BN$9=$Q188),$K189,IF($I189=1,BO188,""))))))))</f>
        <v>0</v>
      </c>
    </row>
    <row r="190" spans="4:67" x14ac:dyDescent="0.25">
      <c r="D190" s="4">
        <v>180</v>
      </c>
      <c r="E190" s="1">
        <f t="shared" ca="1" si="12"/>
        <v>7</v>
      </c>
      <c r="G190" t="str">
        <f ca="1">IF(E189="","",IF($B$3=Refs!$B$17,RevLab!F190,IF(AND(B$3="Last",H189="Zero"),G189,IF(B$3="Last",H189,IF(B$3="2nd last","",IF(AND(B$3="Opposite",H189="Zero"),G189,IF(AND(B$3="Opposite",H189="Red"),"Black",IF(AND(B$3="Opposite",H189="Black"),"Red",IF(AND(B$3="Opposite",H189="Odd"),"Even",IF(AND(B$3="Opposite",H189="Even"),"Odd",IF(AND(B$3="Opposite",H189="High"),"Low",IF(AND(B$3="Opposite",H189="Low"),"High",IF(COUNTIF(Refs!$E$5:$I$6,B$3)=1,RevLab!B$3,"")))))))))))))</f>
        <v>Low</v>
      </c>
      <c r="H190" t="str">
        <f ca="1">IF(E190="","",IF(B$2="Red/Black",LOOKUP(E190,Refs!D:D,Refs!F:F),IF(B$2="High/Low",LOOKUP(E190,Refs!D:D,Refs!H:H),IF(B$2="Odd/Even",LOOKUP(E190,Refs!D:D,Refs!J:J),""))))</f>
        <v>Low</v>
      </c>
      <c r="I190">
        <f t="shared" ca="1" si="13"/>
        <v>1</v>
      </c>
      <c r="J190">
        <f ca="1">IF(E189="","",IF(G190="","",IF(AND(Q189&gt;1,O189+P189&gt;=$B$4),$B$4,IF(Q189=1,O189,O189+P189))))</f>
        <v>19</v>
      </c>
      <c r="K190">
        <f t="shared" ca="1" si="14"/>
        <v>19</v>
      </c>
      <c r="L190">
        <f t="shared" ca="1" si="15"/>
        <v>-88</v>
      </c>
      <c r="M190">
        <f t="shared" ca="1" si="16"/>
        <v>14</v>
      </c>
      <c r="N190">
        <f ca="1">IF(E189="","",IF(OR(AND($A$6="Yes",$M190&gt;$M189),AND($A$8="Yes",$O189+$P189&gt;=$B$4),AND($Q189&lt;=2,$I190=-1)),1,0))</f>
        <v>0</v>
      </c>
      <c r="O190">
        <f ca="1">IF(E190="","",R190)</f>
        <v>3</v>
      </c>
      <c r="P190">
        <f ca="1">IF(E190="","",MAX(R190:DM190))</f>
        <v>19</v>
      </c>
      <c r="Q190" s="2">
        <f ca="1">IF(E190="","",COUNTIF(R190:DM190,"&gt;0"))</f>
        <v>9</v>
      </c>
      <c r="R190" s="4">
        <f ca="1">IF(E189="","",IF($G190="",R189,IF($N190=1,LOOKUP(R$9,$A$12:$A$111,$B$12:$B$111),IF(AND($I190=-1,S$9=$Q189),"",IF($I190=-1,S189,IF($I190=1,R189))))))</f>
        <v>3</v>
      </c>
      <c r="S190">
        <f ca="1">IF($E189="","",IF($G190="",S189,IF(AND($N190=1,S$9&gt;$B$9),"",IF(AND($N190=1,S$9&lt;=$B$9),LOOKUP(S$9,$A$12:$A$111,$B$12:$B$111),IF(AND($I190=-1,T$9=$Q189),"",IF($I190=-1,T189,IF(AND($I190=1,R$9=$Q189),$K190,IF($I190=1,S189,""))))))))</f>
        <v>4</v>
      </c>
      <c r="T190">
        <f ca="1">IF($E189="","",IF($G190="",T189,IF(AND($N190=1,T$9&gt;$B$9),"",IF(AND($N190=1,T$9&lt;=$B$9),LOOKUP(T$9,$A$12:$A$111,$B$12:$B$111),IF(AND($I190=-1,U$9=$Q189),"",IF($I190=-1,U189,IF(AND($I190=1,S$9=$Q189),$K190,IF($I190=1,T189,""))))))))</f>
        <v>5</v>
      </c>
      <c r="U190">
        <f ca="1">IF($E189="","",IF($G190="",U189,IF(AND($N190=1,U$9&gt;$B$9),"",IF(AND($N190=1,U$9&lt;=$B$9),LOOKUP(U$9,$A$12:$A$111,$B$12:$B$111),IF(AND($I190=-1,V$9=$Q189),"",IF($I190=-1,V189,IF(AND($I190=1,T$9=$Q189),$K190,IF($I190=1,U189,""))))))))</f>
        <v>6</v>
      </c>
      <c r="V190">
        <f ca="1">IF($E189="","",IF($G190="",V189,IF(AND($N190=1,V$9&gt;$B$9),"",IF(AND($N190=1,V$9&lt;=$B$9),LOOKUP(V$9,$A$12:$A$111,$B$12:$B$111),IF(AND($I190=-1,W$9=$Q189),"",IF($I190=-1,W189,IF(AND($I190=1,U$9=$Q189),$K190,IF($I190=1,V189,""))))))))</f>
        <v>7</v>
      </c>
      <c r="W190">
        <f ca="1">IF($E189="","",IF($G190="",W189,IF(AND($N190=1,W$9&gt;$B$9),"",IF(AND($N190=1,W$9&lt;=$B$9),LOOKUP(W$9,$A$12:$A$111,$B$12:$B$111),IF(AND($I190=-1,X$9=$Q189),"",IF($I190=-1,X189,IF(AND($I190=1,V$9=$Q189),$K190,IF($I190=1,W189,""))))))))</f>
        <v>10</v>
      </c>
      <c r="X190">
        <f ca="1">IF($E189="","",IF($G190="",X189,IF(AND($N190=1,X$9&gt;$B$9),"",IF(AND($N190=1,X$9&lt;=$B$9),LOOKUP(X$9,$A$12:$A$111,$B$12:$B$111),IF(AND($I190=-1,Y$9=$Q189),"",IF($I190=-1,Y189,IF(AND($I190=1,W$9=$Q189),$K190,IF($I190=1,X189,""))))))))</f>
        <v>13</v>
      </c>
      <c r="Y190">
        <f ca="1">IF($E189="","",IF($G190="",Y189,IF(AND($N190=1,Y$9&gt;$B$9),"",IF(AND($N190=1,Y$9&lt;=$B$9),LOOKUP(Y$9,$A$12:$A$111,$B$12:$B$111),IF(AND($I190=-1,Z$9=$Q189),"",IF($I190=-1,Z189,IF(AND($I190=1,X$9=$Q189),$K190,IF($I190=1,Y189,""))))))))</f>
        <v>16</v>
      </c>
      <c r="Z190">
        <f ca="1">IF($E189="","",IF($G190="",Z189,IF(AND($N190=1,Z$9&gt;$B$9),"",IF(AND($N190=1,Z$9&lt;=$B$9),LOOKUP(Z$9,$A$12:$A$111,$B$12:$B$111),IF(AND($I190=-1,AA$9=$Q189),"",IF($I190=-1,AA189,IF(AND($I190=1,Y$9=$Q189),$K190,IF($I190=1,Z189,""))))))))</f>
        <v>19</v>
      </c>
      <c r="AA190" t="str">
        <f ca="1">IF($E189="","",IF($G190="",AA189,IF(AND($N190=1,AA$9&gt;$B$9),"",IF(AND($N190=1,AA$9&lt;=$B$9),LOOKUP(AA$9,$A$12:$A$111,$B$12:$B$111),IF(AND($I190=-1,AB$9=$Q189),"",IF($I190=-1,AB189,IF(AND($I190=1,Z$9=$Q189),$K190,IF($I190=1,AA189,""))))))))</f>
        <v/>
      </c>
      <c r="AB190" t="str">
        <f ca="1">IF($E189="","",IF($G190="",AB189,IF(AND($N190=1,AB$9&gt;$B$9),"",IF(AND($N190=1,AB$9&lt;=$B$9),LOOKUP(AB$9,$A$12:$A$111,$B$12:$B$111),IF(AND($I190=-1,AC$9=$Q189),"",IF($I190=-1,AC189,IF(AND($I190=1,AA$9=$Q189),$K190,IF($I190=1,AB189,""))))))))</f>
        <v/>
      </c>
      <c r="AC190" t="str">
        <f ca="1">IF($E189="","",IF($G190="",AC189,IF(AND($N190=1,AC$9&gt;$B$9),"",IF(AND($N190=1,AC$9&lt;=$B$9),LOOKUP(AC$9,$A$12:$A$111,$B$12:$B$111),IF(AND($I190=-1,AD$9=$Q189),"",IF($I190=-1,AD189,IF(AND($I190=1,AB$9=$Q189),$K190,IF($I190=1,AC189,""))))))))</f>
        <v/>
      </c>
      <c r="AD190" t="str">
        <f ca="1">IF($E189="","",IF($G190="",AD189,IF(AND($N190=1,AD$9&gt;$B$9),"",IF(AND($N190=1,AD$9&lt;=$B$9),LOOKUP(AD$9,$A$12:$A$111,$B$12:$B$111),IF(AND($I190=-1,AE$9=$Q189),"",IF($I190=-1,AE189,IF(AND($I190=1,AC$9=$Q189),$K190,IF($I190=1,AD189,""))))))))</f>
        <v/>
      </c>
      <c r="AE190" t="str">
        <f ca="1">IF($E189="","",IF($G190="",AE189,IF(AND($N190=1,AE$9&gt;$B$9),"",IF(AND($N190=1,AE$9&lt;=$B$9),LOOKUP(AE$9,$A$12:$A$111,$B$12:$B$111),IF(AND($I190=-1,AF$9=$Q189),"",IF($I190=-1,AF189,IF(AND($I190=1,AD$9=$Q189),$K190,IF($I190=1,AE189,""))))))))</f>
        <v/>
      </c>
      <c r="AF190" t="str">
        <f ca="1">IF($E189="","",IF($G190="",AF189,IF(AND($N190=1,AF$9&gt;$B$9),"",IF(AND($N190=1,AF$9&lt;=$B$9),LOOKUP(AF$9,$A$12:$A$111,$B$12:$B$111),IF(AND($I190=-1,AG$9=$Q189),"",IF($I190=-1,AG189,IF(AND($I190=1,AE$9=$Q189),$K190,IF($I190=1,AF189,""))))))))</f>
        <v/>
      </c>
      <c r="AG190" t="str">
        <f ca="1">IF($E189="","",IF($G190="",AG189,IF(AND($N190=1,AG$9&gt;$B$9),"",IF(AND($N190=1,AG$9&lt;=$B$9),LOOKUP(AG$9,$A$12:$A$111,$B$12:$B$111),IF(AND($I190=-1,AH$9=$Q189),"",IF($I190=-1,AH189,IF(AND($I190=1,AF$9=$Q189),$K190,IF($I190=1,AG189,""))))))))</f>
        <v/>
      </c>
      <c r="AH190" t="str">
        <f ca="1">IF($E189="","",IF($G190="",AH189,IF(AND($N190=1,AH$9&gt;$B$9),"",IF(AND($N190=1,AH$9&lt;=$B$9),LOOKUP(AH$9,$A$12:$A$111,$B$12:$B$111),IF(AND($I190=-1,AI$9=$Q189),"",IF($I190=-1,AI189,IF(AND($I190=1,AG$9=$Q189),$K190,IF($I190=1,AH189,""))))))))</f>
        <v/>
      </c>
      <c r="AI190" t="str">
        <f ca="1">IF($E189="","",IF($G190="",AI189,IF(AND($N190=1,AI$9&gt;$B$9),"",IF(AND($N190=1,AI$9&lt;=$B$9),LOOKUP(AI$9,$A$12:$A$111,$B$12:$B$111),IF(AND($I190=-1,AJ$9=$Q189),"",IF($I190=-1,AJ189,IF(AND($I190=1,AH$9=$Q189),$K190,IF($I190=1,AI189,""))))))))</f>
        <v/>
      </c>
      <c r="AJ190" t="str">
        <f ca="1">IF($E189="","",IF($G190="",AJ189,IF(AND($N190=1,AJ$9&gt;$B$9),"",IF(AND($N190=1,AJ$9&lt;=$B$9),LOOKUP(AJ$9,$A$12:$A$111,$B$12:$B$111),IF(AND($I190=-1,AK$9=$Q189),"",IF($I190=-1,AK189,IF(AND($I190=1,AI$9=$Q189),$K190,IF($I190=1,AJ189,""))))))))</f>
        <v/>
      </c>
      <c r="AK190" t="str">
        <f ca="1">IF($E189="","",IF($G190="",AK189,IF(AND($N190=1,AK$9&gt;$B$9),"",IF(AND($N190=1,AK$9&lt;=$B$9),LOOKUP(AK$9,$A$12:$A$111,$B$12:$B$111),IF(AND($I190=-1,AL$9=$Q189),"",IF($I190=-1,AL189,IF(AND($I190=1,AJ$9=$Q189),$K190,IF($I190=1,AK189,""))))))))</f>
        <v/>
      </c>
      <c r="AL190" t="str">
        <f ca="1">IF($E189="","",IF($G190="",AL189,IF(AND($N190=1,AL$9&gt;$B$9),"",IF(AND($N190=1,AL$9&lt;=$B$9),LOOKUP(AL$9,$A$12:$A$111,$B$12:$B$111),IF(AND($I190=-1,AM$9=$Q189),"",IF($I190=-1,AM189,IF(AND($I190=1,AK$9=$Q189),$K190,IF($I190=1,AL189,""))))))))</f>
        <v/>
      </c>
      <c r="AM190" t="str">
        <f ca="1">IF($E189="","",IF($G190="",AM189,IF(AND($N190=1,AM$9&gt;$B$9),"",IF(AND($N190=1,AM$9&lt;=$B$9),LOOKUP(AM$9,$A$12:$A$111,$B$12:$B$111),IF(AND($I190=-1,AN$9=$Q189),"",IF($I190=-1,AN189,IF(AND($I190=1,AL$9=$Q189),$K190,IF($I190=1,AM189,""))))))))</f>
        <v/>
      </c>
      <c r="AN190" t="str">
        <f ca="1">IF($E189="","",IF($G190="",AN189,IF(AND($N190=1,AN$9&gt;$B$9),"",IF(AND($N190=1,AN$9&lt;=$B$9),LOOKUP(AN$9,$A$12:$A$111,$B$12:$B$111),IF(AND($I190=-1,AO$9=$Q189),"",IF($I190=-1,AO189,IF(AND($I190=1,AM$9=$Q189),$K190,IF($I190=1,AN189,""))))))))</f>
        <v/>
      </c>
      <c r="AO190" t="str">
        <f ca="1">IF($E189="","",IF($G190="",AO189,IF(AND($N190=1,AO$9&gt;$B$9),"",IF(AND($N190=1,AO$9&lt;=$B$9),LOOKUP(AO$9,$A$12:$A$111,$B$12:$B$111),IF(AND($I190=-1,AP$9=$Q189),"",IF($I190=-1,AP189,IF(AND($I190=1,AN$9=$Q189),$K190,IF($I190=1,AO189,""))))))))</f>
        <v/>
      </c>
      <c r="AP190" t="str">
        <f ca="1">IF($E189="","",IF($G190="",AP189,IF(AND($N190=1,AP$9&gt;$B$9),"",IF(AND($N190=1,AP$9&lt;=$B$9),LOOKUP(AP$9,$A$12:$A$111,$B$12:$B$111),IF(AND($I190=-1,AQ$9=$Q189),"",IF($I190=-1,AQ189,IF(AND($I190=1,AO$9=$Q189),$K190,IF($I190=1,AP189,""))))))))</f>
        <v/>
      </c>
      <c r="AQ190" t="str">
        <f ca="1">IF($E189="","",IF($G190="",AQ189,IF(AND($N190=1,AQ$9&gt;$B$9),"",IF(AND($N190=1,AQ$9&lt;=$B$9),LOOKUP(AQ$9,$A$12:$A$111,$B$12:$B$111),IF(AND($I190=-1,AR$9=$Q189),"",IF($I190=-1,AR189,IF(AND($I190=1,AP$9=$Q189),$K190,IF($I190=1,AQ189,""))))))))</f>
        <v/>
      </c>
      <c r="AR190" t="str">
        <f ca="1">IF($E189="","",IF($G190="",AR189,IF(AND($N190=1,AR$9&gt;$B$9),"",IF(AND($N190=1,AR$9&lt;=$B$9),LOOKUP(AR$9,$A$12:$A$111,$B$12:$B$111),IF(AND($I190=-1,AS$9=$Q189),"",IF($I190=-1,AS189,IF(AND($I190=1,AQ$9=$Q189),$K190,IF($I190=1,AR189,""))))))))</f>
        <v/>
      </c>
      <c r="AS190" t="str">
        <f ca="1">IF($E189="","",IF($G190="",AS189,IF(AND($N190=1,AS$9&gt;$B$9),"",IF(AND($N190=1,AS$9&lt;=$B$9),LOOKUP(AS$9,$A$12:$A$111,$B$12:$B$111),IF(AND($I190=-1,AT$9=$Q189),"",IF($I190=-1,AT189,IF(AND($I190=1,AR$9=$Q189),$K190,IF($I190=1,AS189,""))))))))</f>
        <v/>
      </c>
      <c r="AT190" t="str">
        <f ca="1">IF($E189="","",IF($G190="",AT189,IF(AND($N190=1,AT$9&gt;$B$9),"",IF(AND($N190=1,AT$9&lt;=$B$9),LOOKUP(AT$9,$A$12:$A$111,$B$12:$B$111),IF(AND($I190=-1,AU$9=$Q189),"",IF($I190=-1,AU189,IF(AND($I190=1,AS$9=$Q189),$K190,IF($I190=1,AT189,""))))))))</f>
        <v/>
      </c>
      <c r="AU190" t="str">
        <f ca="1">IF($E189="","",IF($G190="",AU189,IF(AND($N190=1,AU$9&gt;$B$9),"",IF(AND($N190=1,AU$9&lt;=$B$9),LOOKUP(AU$9,$A$12:$A$111,$B$12:$B$111),IF(AND($I190=-1,AV$9=$Q189),"",IF($I190=-1,AV189,IF(AND($I190=1,AT$9=$Q189),$K190,IF($I190=1,AU189,""))))))))</f>
        <v/>
      </c>
      <c r="AV190" t="str">
        <f ca="1">IF($E189="","",IF($G190="",AV189,IF(AND($N190=1,AV$9&gt;$B$9),"",IF(AND($N190=1,AV$9&lt;=$B$9),LOOKUP(AV$9,$A$12:$A$111,$B$12:$B$111),IF(AND($I190=-1,AW$9=$Q189),"",IF($I190=-1,AW189,IF(AND($I190=1,AU$9=$Q189),$K190,IF($I190=1,AV189,""))))))))</f>
        <v/>
      </c>
      <c r="AW190" t="str">
        <f ca="1">IF($E189="","",IF($G190="",AW189,IF(AND($N190=1,AW$9&gt;$B$9),"",IF(AND($N190=1,AW$9&lt;=$B$9),LOOKUP(AW$9,$A$12:$A$111,$B$12:$B$111),IF(AND($I190=-1,AX$9=$Q189),"",IF($I190=-1,AX189,IF(AND($I190=1,AV$9=$Q189),$K190,IF($I190=1,AW189,""))))))))</f>
        <v/>
      </c>
      <c r="AX190" t="str">
        <f ca="1">IF($E189="","",IF($G190="",AX189,IF(AND($N190=1,AX$9&gt;$B$9),"",IF(AND($N190=1,AX$9&lt;=$B$9),LOOKUP(AX$9,$A$12:$A$111,$B$12:$B$111),IF(AND($I190=-1,AY$9=$Q189),"",IF($I190=-1,AY189,IF(AND($I190=1,AW$9=$Q189),$K190,IF($I190=1,AX189,""))))))))</f>
        <v/>
      </c>
      <c r="AY190" t="str">
        <f ca="1">IF($E189="","",IF($G190="",AY189,IF(AND($N190=1,AY$9&gt;$B$9),"",IF(AND($N190=1,AY$9&lt;=$B$9),LOOKUP(AY$9,$A$12:$A$111,$B$12:$B$111),IF(AND($I190=-1,AZ$9=$Q189),"",IF($I190=-1,AZ189,IF(AND($I190=1,AX$9=$Q189),$K190,IF($I190=1,AY189,""))))))))</f>
        <v/>
      </c>
      <c r="AZ190" t="str">
        <f ca="1">IF($E189="","",IF($G190="",AZ189,IF(AND($N190=1,AZ$9&gt;$B$9),"",IF(AND($N190=1,AZ$9&lt;=$B$9),LOOKUP(AZ$9,$A$12:$A$111,$B$12:$B$111),IF(AND($I190=-1,BA$9=$Q189),"",IF($I190=-1,BA189,IF(AND($I190=1,AY$9=$Q189),$K190,IF($I190=1,AZ189,""))))))))</f>
        <v/>
      </c>
      <c r="BA190" t="str">
        <f ca="1">IF($E189="","",IF($G190="",BA189,IF(AND($N190=1,BA$9&gt;$B$9),"",IF(AND($N190=1,BA$9&lt;=$B$9),LOOKUP(BA$9,$A$12:$A$111,$B$12:$B$111),IF(AND($I190=-1,BB$9=$Q189),"",IF($I190=-1,BB189,IF(AND($I190=1,AZ$9=$Q189),$K190,IF($I190=1,BA189,""))))))))</f>
        <v/>
      </c>
      <c r="BB190" t="str">
        <f ca="1">IF($E189="","",IF($G190="",BB189,IF(AND($N190=1,BB$9&gt;$B$9),"",IF(AND($N190=1,BB$9&lt;=$B$9),LOOKUP(BB$9,$A$12:$A$111,$B$12:$B$111),IF(AND($I190=-1,BC$9=$Q189),"",IF($I190=-1,BC189,IF(AND($I190=1,BA$9=$Q189),$K190,IF($I190=1,BB189,""))))))))</f>
        <v/>
      </c>
      <c r="BC190" t="str">
        <f ca="1">IF($E189="","",IF($G190="",BC189,IF(AND($N190=1,BC$9&gt;$B$9),"",IF(AND($N190=1,BC$9&lt;=$B$9),LOOKUP(BC$9,$A$12:$A$111,$B$12:$B$111),IF(AND($I190=-1,BD$9=$Q189),"",IF($I190=-1,BD189,IF(AND($I190=1,BB$9=$Q189),$K190,IF($I190=1,BC189,""))))))))</f>
        <v/>
      </c>
      <c r="BD190" t="str">
        <f ca="1">IF($E189="","",IF($G190="",BD189,IF(AND($N190=1,BD$9&gt;$B$9),"",IF(AND($N190=1,BD$9&lt;=$B$9),LOOKUP(BD$9,$A$12:$A$111,$B$12:$B$111),IF(AND($I190=-1,BE$9=$Q189),"",IF($I190=-1,BE189,IF(AND($I190=1,BC$9=$Q189),$K190,IF($I190=1,BD189,""))))))))</f>
        <v/>
      </c>
      <c r="BE190" t="str">
        <f ca="1">IF($E189="","",IF($G190="",BE189,IF(AND($N190=1,BE$9&gt;$B$9),"",IF(AND($N190=1,BE$9&lt;=$B$9),LOOKUP(BE$9,$A$12:$A$111,$B$12:$B$111),IF(AND($I190=-1,BF$9=$Q189),"",IF($I190=-1,BF189,IF(AND($I190=1,BD$9=$Q189),$K190,IF($I190=1,BE189,""))))))))</f>
        <v/>
      </c>
      <c r="BF190" t="str">
        <f ca="1">IF($E189="","",IF($G190="",BF189,IF(AND($N190=1,BF$9&gt;$B$9),"",IF(AND($N190=1,BF$9&lt;=$B$9),LOOKUP(BF$9,$A$12:$A$111,$B$12:$B$111),IF(AND($I190=-1,BG$9=$Q189),"",IF($I190=-1,BG189,IF(AND($I190=1,BE$9=$Q189),$K190,IF($I190=1,BF189,""))))))))</f>
        <v/>
      </c>
      <c r="BG190" t="str">
        <f ca="1">IF($E189="","",IF($G190="",BG189,IF(AND($N190=1,BG$9&gt;$B$9),"",IF(AND($N190=1,BG$9&lt;=$B$9),LOOKUP(BG$9,$A$12:$A$111,$B$12:$B$111),IF(AND($I190=-1,BH$9=$Q189),"",IF($I190=-1,BH189,IF(AND($I190=1,BF$9=$Q189),$K190,IF($I190=1,BG189,""))))))))</f>
        <v/>
      </c>
      <c r="BH190" t="str">
        <f ca="1">IF($E189="","",IF($G190="",BH189,IF(AND($N190=1,BH$9&gt;$B$9),"",IF(AND($N190=1,BH$9&lt;=$B$9),LOOKUP(BH$9,$A$12:$A$111,$B$12:$B$111),IF(AND($I190=-1,BI$9=$Q189),"",IF($I190=-1,BI189,IF(AND($I190=1,BG$9=$Q189),$K190,IF($I190=1,BH189,""))))))))</f>
        <v/>
      </c>
      <c r="BI190" t="str">
        <f ca="1">IF($E189="","",IF($G190="",BI189,IF(AND($N190=1,BI$9&gt;$B$9),"",IF(AND($N190=1,BI$9&lt;=$B$9),LOOKUP(BI$9,$A$12:$A$111,$B$12:$B$111),IF(AND($I190=-1,BJ$9=$Q189),"",IF($I190=-1,BJ189,IF(AND($I190=1,BH$9=$Q189),$K190,IF($I190=1,BI189,""))))))))</f>
        <v/>
      </c>
      <c r="BJ190" t="str">
        <f ca="1">IF($E189="","",IF($G190="",BJ189,IF(AND($N190=1,BJ$9&gt;$B$9),"",IF(AND($N190=1,BJ$9&lt;=$B$9),LOOKUP(BJ$9,$A$12:$A$111,$B$12:$B$111),IF(AND($I190=-1,BK$9=$Q189),"",IF($I190=-1,BK189,IF(AND($I190=1,BI$9=$Q189),$K190,IF($I190=1,BJ189,""))))))))</f>
        <v/>
      </c>
      <c r="BK190" t="str">
        <f ca="1">IF($E189="","",IF($G190="",BK189,IF(AND($N190=1,BK$9&gt;$B$9),"",IF(AND($N190=1,BK$9&lt;=$B$9),LOOKUP(BK$9,$A$12:$A$111,$B$12:$B$111),IF(AND($I190=-1,BL$9=$Q189),"",IF($I190=-1,BL189,IF(AND($I190=1,BJ$9=$Q189),$K190,IF($I190=1,BK189,""))))))))</f>
        <v/>
      </c>
      <c r="BL190" t="str">
        <f ca="1">IF($E189="","",IF($G190="",BL189,IF(AND($N190=1,BL$9&gt;$B$9),"",IF(AND($N190=1,BL$9&lt;=$B$9),LOOKUP(BL$9,$A$12:$A$111,$B$12:$B$111),IF(AND($I190=-1,BM$9=$Q189),"",IF($I190=-1,BM189,IF(AND($I190=1,BK$9=$Q189),$K190,IF($I190=1,BL189,""))))))))</f>
        <v/>
      </c>
      <c r="BM190" t="str">
        <f ca="1">IF($E189="","",IF($G190="",BM189,IF(AND($N190=1,BM$9&gt;$B$9),"",IF(AND($N190=1,BM$9&lt;=$B$9),LOOKUP(BM$9,$A$12:$A$111,$B$12:$B$111),IF(AND($I190=-1,BN$9=$Q189),"",IF($I190=-1,BN189,IF(AND($I190=1,BL$9=$Q189),$K190,IF($I190=1,BM189,""))))))))</f>
        <v/>
      </c>
      <c r="BN190">
        <f ca="1">IF($E189="","",IF($G190="",BN189,IF(AND($N190=1,BN$9&gt;$B$9),"",IF(AND($N190=1,BN$9&lt;=$B$9),LOOKUP(BN$9,$A$12:$A$111,$B$12:$B$111),IF(AND($I190=-1,BO$9=$Q189),"",IF($I190=-1,BO189,IF(AND($I190=1,BM$9=$Q189),$K190,IF($I190=1,BN189,""))))))))</f>
        <v>0</v>
      </c>
      <c r="BO190">
        <f ca="1">IF($E189="","",IF($G190="",BO189,IF(AND($N190=1,BO$9&gt;$B$9),"",IF(AND($N190=1,BO$9&lt;=$B$9),LOOKUP(BO$9,$A$12:$A$111,$B$12:$B$111),IF(AND($I190=-1,BP$9=$Q189),"",IF($I190=-1,BP189,IF(AND($I190=1,BN$9=$Q189),$K190,IF($I190=1,BO189,""))))))))</f>
        <v>0</v>
      </c>
    </row>
    <row r="191" spans="4:67" x14ac:dyDescent="0.25">
      <c r="D191" s="4">
        <v>181</v>
      </c>
      <c r="E191" s="1">
        <f t="shared" ca="1" si="12"/>
        <v>17</v>
      </c>
      <c r="G191" t="str">
        <f ca="1">IF(E190="","",IF($B$3=Refs!$B$17,RevLab!F191,IF(AND(B$3="Last",H190="Zero"),G190,IF(B$3="Last",H190,IF(B$3="2nd last","",IF(AND(B$3="Opposite",H190="Zero"),G190,IF(AND(B$3="Opposite",H190="Red"),"Black",IF(AND(B$3="Opposite",H190="Black"),"Red",IF(AND(B$3="Opposite",H190="Odd"),"Even",IF(AND(B$3="Opposite",H190="Even"),"Odd",IF(AND(B$3="Opposite",H190="High"),"Low",IF(AND(B$3="Opposite",H190="Low"),"High",IF(COUNTIF(Refs!$E$5:$I$6,B$3)=1,RevLab!B$3,"")))))))))))))</f>
        <v>Low</v>
      </c>
      <c r="H191" t="str">
        <f ca="1">IF(E191="","",IF(B$2="Red/Black",LOOKUP(E191,Refs!D:D,Refs!F:F),IF(B$2="High/Low",LOOKUP(E191,Refs!D:D,Refs!H:H),IF(B$2="Odd/Even",LOOKUP(E191,Refs!D:D,Refs!J:J),""))))</f>
        <v>Low</v>
      </c>
      <c r="I191">
        <f t="shared" ca="1" si="13"/>
        <v>1</v>
      </c>
      <c r="J191">
        <f ca="1">IF(E190="","",IF(G191="","",IF(AND(Q190&gt;1,O190+P190&gt;=$B$4),$B$4,IF(Q190=1,O190,O190+P190))))</f>
        <v>20</v>
      </c>
      <c r="K191">
        <f t="shared" ca="1" si="14"/>
        <v>20</v>
      </c>
      <c r="L191">
        <f t="shared" ca="1" si="15"/>
        <v>-68</v>
      </c>
      <c r="M191">
        <f t="shared" ca="1" si="16"/>
        <v>14</v>
      </c>
      <c r="N191">
        <f ca="1">IF(E190="","",IF(OR(AND($A$6="Yes",$M191&gt;$M190),AND($A$8="Yes",$O190+$P190&gt;=$B$4),AND($Q190&lt;=2,$I191=-1)),1,0))</f>
        <v>1</v>
      </c>
      <c r="O191">
        <f ca="1">IF(E191="","",R191)</f>
        <v>1</v>
      </c>
      <c r="P191">
        <f ca="1">IF(E191="","",MAX(R191:DM191))</f>
        <v>4</v>
      </c>
      <c r="Q191" s="2">
        <f ca="1">IF(E191="","",COUNTIF(R191:DM191,"&gt;0"))</f>
        <v>4</v>
      </c>
      <c r="R191" s="4">
        <f ca="1">IF(E190="","",IF($G191="",R190,IF($N191=1,LOOKUP(R$9,$A$12:$A$111,$B$12:$B$111),IF(AND($I191=-1,S$9=$Q190),"",IF($I191=-1,S190,IF($I191=1,R190))))))</f>
        <v>1</v>
      </c>
      <c r="S191">
        <f ca="1">IF($E190="","",IF($G191="",S190,IF(AND($N191=1,S$9&gt;$B$9),"",IF(AND($N191=1,S$9&lt;=$B$9),LOOKUP(S$9,$A$12:$A$111,$B$12:$B$111),IF(AND($I191=-1,T$9=$Q190),"",IF($I191=-1,T190,IF(AND($I191=1,R$9=$Q190),$K191,IF($I191=1,S190,""))))))))</f>
        <v>2</v>
      </c>
      <c r="T191">
        <f ca="1">IF($E190="","",IF($G191="",T190,IF(AND($N191=1,T$9&gt;$B$9),"",IF(AND($N191=1,T$9&lt;=$B$9),LOOKUP(T$9,$A$12:$A$111,$B$12:$B$111),IF(AND($I191=-1,U$9=$Q190),"",IF($I191=-1,U190,IF(AND($I191=1,S$9=$Q190),$K191,IF($I191=1,T190,""))))))))</f>
        <v>3</v>
      </c>
      <c r="U191">
        <f ca="1">IF($E190="","",IF($G191="",U190,IF(AND($N191=1,U$9&gt;$B$9),"",IF(AND($N191=1,U$9&lt;=$B$9),LOOKUP(U$9,$A$12:$A$111,$B$12:$B$111),IF(AND($I191=-1,V$9=$Q190),"",IF($I191=-1,V190,IF(AND($I191=1,T$9=$Q190),$K191,IF($I191=1,U190,""))))))))</f>
        <v>4</v>
      </c>
      <c r="V191" t="str">
        <f ca="1">IF($E190="","",IF($G191="",V190,IF(AND($N191=1,V$9&gt;$B$9),"",IF(AND($N191=1,V$9&lt;=$B$9),LOOKUP(V$9,$A$12:$A$111,$B$12:$B$111),IF(AND($I191=-1,W$9=$Q190),"",IF($I191=-1,W190,IF(AND($I191=1,U$9=$Q190),$K191,IF($I191=1,V190,""))))))))</f>
        <v/>
      </c>
      <c r="W191" t="str">
        <f ca="1">IF($E190="","",IF($G191="",W190,IF(AND($N191=1,W$9&gt;$B$9),"",IF(AND($N191=1,W$9&lt;=$B$9),LOOKUP(W$9,$A$12:$A$111,$B$12:$B$111),IF(AND($I191=-1,X$9=$Q190),"",IF($I191=-1,X190,IF(AND($I191=1,V$9=$Q190),$K191,IF($I191=1,W190,""))))))))</f>
        <v/>
      </c>
      <c r="X191" t="str">
        <f ca="1">IF($E190="","",IF($G191="",X190,IF(AND($N191=1,X$9&gt;$B$9),"",IF(AND($N191=1,X$9&lt;=$B$9),LOOKUP(X$9,$A$12:$A$111,$B$12:$B$111),IF(AND($I191=-1,Y$9=$Q190),"",IF($I191=-1,Y190,IF(AND($I191=1,W$9=$Q190),$K191,IF($I191=1,X190,""))))))))</f>
        <v/>
      </c>
      <c r="Y191" t="str">
        <f ca="1">IF($E190="","",IF($G191="",Y190,IF(AND($N191=1,Y$9&gt;$B$9),"",IF(AND($N191=1,Y$9&lt;=$B$9),LOOKUP(Y$9,$A$12:$A$111,$B$12:$B$111),IF(AND($I191=-1,Z$9=$Q190),"",IF($I191=-1,Z190,IF(AND($I191=1,X$9=$Q190),$K191,IF($I191=1,Y190,""))))))))</f>
        <v/>
      </c>
      <c r="Z191" t="str">
        <f ca="1">IF($E190="","",IF($G191="",Z190,IF(AND($N191=1,Z$9&gt;$B$9),"",IF(AND($N191=1,Z$9&lt;=$B$9),LOOKUP(Z$9,$A$12:$A$111,$B$12:$B$111),IF(AND($I191=-1,AA$9=$Q190),"",IF($I191=-1,AA190,IF(AND($I191=1,Y$9=$Q190),$K191,IF($I191=1,Z190,""))))))))</f>
        <v/>
      </c>
      <c r="AA191" t="str">
        <f ca="1">IF($E190="","",IF($G191="",AA190,IF(AND($N191=1,AA$9&gt;$B$9),"",IF(AND($N191=1,AA$9&lt;=$B$9),LOOKUP(AA$9,$A$12:$A$111,$B$12:$B$111),IF(AND($I191=-1,AB$9=$Q190),"",IF($I191=-1,AB190,IF(AND($I191=1,Z$9=$Q190),$K191,IF($I191=1,AA190,""))))))))</f>
        <v/>
      </c>
      <c r="AB191" t="str">
        <f ca="1">IF($E190="","",IF($G191="",AB190,IF(AND($N191=1,AB$9&gt;$B$9),"",IF(AND($N191=1,AB$9&lt;=$B$9),LOOKUP(AB$9,$A$12:$A$111,$B$12:$B$111),IF(AND($I191=-1,AC$9=$Q190),"",IF($I191=-1,AC190,IF(AND($I191=1,AA$9=$Q190),$K191,IF($I191=1,AB190,""))))))))</f>
        <v/>
      </c>
      <c r="AC191" t="str">
        <f ca="1">IF($E190="","",IF($G191="",AC190,IF(AND($N191=1,AC$9&gt;$B$9),"",IF(AND($N191=1,AC$9&lt;=$B$9),LOOKUP(AC$9,$A$12:$A$111,$B$12:$B$111),IF(AND($I191=-1,AD$9=$Q190),"",IF($I191=-1,AD190,IF(AND($I191=1,AB$9=$Q190),$K191,IF($I191=1,AC190,""))))))))</f>
        <v/>
      </c>
      <c r="AD191" t="str">
        <f ca="1">IF($E190="","",IF($G191="",AD190,IF(AND($N191=1,AD$9&gt;$B$9),"",IF(AND($N191=1,AD$9&lt;=$B$9),LOOKUP(AD$9,$A$12:$A$111,$B$12:$B$111),IF(AND($I191=-1,AE$9=$Q190),"",IF($I191=-1,AE190,IF(AND($I191=1,AC$9=$Q190),$K191,IF($I191=1,AD190,""))))))))</f>
        <v/>
      </c>
      <c r="AE191" t="str">
        <f ca="1">IF($E190="","",IF($G191="",AE190,IF(AND($N191=1,AE$9&gt;$B$9),"",IF(AND($N191=1,AE$9&lt;=$B$9),LOOKUP(AE$9,$A$12:$A$111,$B$12:$B$111),IF(AND($I191=-1,AF$9=$Q190),"",IF($I191=-1,AF190,IF(AND($I191=1,AD$9=$Q190),$K191,IF($I191=1,AE190,""))))))))</f>
        <v/>
      </c>
      <c r="AF191" t="str">
        <f ca="1">IF($E190="","",IF($G191="",AF190,IF(AND($N191=1,AF$9&gt;$B$9),"",IF(AND($N191=1,AF$9&lt;=$B$9),LOOKUP(AF$9,$A$12:$A$111,$B$12:$B$111),IF(AND($I191=-1,AG$9=$Q190),"",IF($I191=-1,AG190,IF(AND($I191=1,AE$9=$Q190),$K191,IF($I191=1,AF190,""))))))))</f>
        <v/>
      </c>
      <c r="AG191" t="str">
        <f ca="1">IF($E190="","",IF($G191="",AG190,IF(AND($N191=1,AG$9&gt;$B$9),"",IF(AND($N191=1,AG$9&lt;=$B$9),LOOKUP(AG$9,$A$12:$A$111,$B$12:$B$111),IF(AND($I191=-1,AH$9=$Q190),"",IF($I191=-1,AH190,IF(AND($I191=1,AF$9=$Q190),$K191,IF($I191=1,AG190,""))))))))</f>
        <v/>
      </c>
      <c r="AH191" t="str">
        <f ca="1">IF($E190="","",IF($G191="",AH190,IF(AND($N191=1,AH$9&gt;$B$9),"",IF(AND($N191=1,AH$9&lt;=$B$9),LOOKUP(AH$9,$A$12:$A$111,$B$12:$B$111),IF(AND($I191=-1,AI$9=$Q190),"",IF($I191=-1,AI190,IF(AND($I191=1,AG$9=$Q190),$K191,IF($I191=1,AH190,""))))))))</f>
        <v/>
      </c>
      <c r="AI191" t="str">
        <f ca="1">IF($E190="","",IF($G191="",AI190,IF(AND($N191=1,AI$9&gt;$B$9),"",IF(AND($N191=1,AI$9&lt;=$B$9),LOOKUP(AI$9,$A$12:$A$111,$B$12:$B$111),IF(AND($I191=-1,AJ$9=$Q190),"",IF($I191=-1,AJ190,IF(AND($I191=1,AH$9=$Q190),$K191,IF($I191=1,AI190,""))))))))</f>
        <v/>
      </c>
      <c r="AJ191" t="str">
        <f ca="1">IF($E190="","",IF($G191="",AJ190,IF(AND($N191=1,AJ$9&gt;$B$9),"",IF(AND($N191=1,AJ$9&lt;=$B$9),LOOKUP(AJ$9,$A$12:$A$111,$B$12:$B$111),IF(AND($I191=-1,AK$9=$Q190),"",IF($I191=-1,AK190,IF(AND($I191=1,AI$9=$Q190),$K191,IF($I191=1,AJ190,""))))))))</f>
        <v/>
      </c>
      <c r="AK191" t="str">
        <f ca="1">IF($E190="","",IF($G191="",AK190,IF(AND($N191=1,AK$9&gt;$B$9),"",IF(AND($N191=1,AK$9&lt;=$B$9),LOOKUP(AK$9,$A$12:$A$111,$B$12:$B$111),IF(AND($I191=-1,AL$9=$Q190),"",IF($I191=-1,AL190,IF(AND($I191=1,AJ$9=$Q190),$K191,IF($I191=1,AK190,""))))))))</f>
        <v/>
      </c>
      <c r="AL191" t="str">
        <f ca="1">IF($E190="","",IF($G191="",AL190,IF(AND($N191=1,AL$9&gt;$B$9),"",IF(AND($N191=1,AL$9&lt;=$B$9),LOOKUP(AL$9,$A$12:$A$111,$B$12:$B$111),IF(AND($I191=-1,AM$9=$Q190),"",IF($I191=-1,AM190,IF(AND($I191=1,AK$9=$Q190),$K191,IF($I191=1,AL190,""))))))))</f>
        <v/>
      </c>
      <c r="AM191" t="str">
        <f ca="1">IF($E190="","",IF($G191="",AM190,IF(AND($N191=1,AM$9&gt;$B$9),"",IF(AND($N191=1,AM$9&lt;=$B$9),LOOKUP(AM$9,$A$12:$A$111,$B$12:$B$111),IF(AND($I191=-1,AN$9=$Q190),"",IF($I191=-1,AN190,IF(AND($I191=1,AL$9=$Q190),$K191,IF($I191=1,AM190,""))))))))</f>
        <v/>
      </c>
      <c r="AN191" t="str">
        <f ca="1">IF($E190="","",IF($G191="",AN190,IF(AND($N191=1,AN$9&gt;$B$9),"",IF(AND($N191=1,AN$9&lt;=$B$9),LOOKUP(AN$9,$A$12:$A$111,$B$12:$B$111),IF(AND($I191=-1,AO$9=$Q190),"",IF($I191=-1,AO190,IF(AND($I191=1,AM$9=$Q190),$K191,IF($I191=1,AN190,""))))))))</f>
        <v/>
      </c>
      <c r="AO191" t="str">
        <f ca="1">IF($E190="","",IF($G191="",AO190,IF(AND($N191=1,AO$9&gt;$B$9),"",IF(AND($N191=1,AO$9&lt;=$B$9),LOOKUP(AO$9,$A$12:$A$111,$B$12:$B$111),IF(AND($I191=-1,AP$9=$Q190),"",IF($I191=-1,AP190,IF(AND($I191=1,AN$9=$Q190),$K191,IF($I191=1,AO190,""))))))))</f>
        <v/>
      </c>
      <c r="AP191" t="str">
        <f ca="1">IF($E190="","",IF($G191="",AP190,IF(AND($N191=1,AP$9&gt;$B$9),"",IF(AND($N191=1,AP$9&lt;=$B$9),LOOKUP(AP$9,$A$12:$A$111,$B$12:$B$111),IF(AND($I191=-1,AQ$9=$Q190),"",IF($I191=-1,AQ190,IF(AND($I191=1,AO$9=$Q190),$K191,IF($I191=1,AP190,""))))))))</f>
        <v/>
      </c>
      <c r="AQ191" t="str">
        <f ca="1">IF($E190="","",IF($G191="",AQ190,IF(AND($N191=1,AQ$9&gt;$B$9),"",IF(AND($N191=1,AQ$9&lt;=$B$9),LOOKUP(AQ$9,$A$12:$A$111,$B$12:$B$111),IF(AND($I191=-1,AR$9=$Q190),"",IF($I191=-1,AR190,IF(AND($I191=1,AP$9=$Q190),$K191,IF($I191=1,AQ190,""))))))))</f>
        <v/>
      </c>
      <c r="AR191" t="str">
        <f ca="1">IF($E190="","",IF($G191="",AR190,IF(AND($N191=1,AR$9&gt;$B$9),"",IF(AND($N191=1,AR$9&lt;=$B$9),LOOKUP(AR$9,$A$12:$A$111,$B$12:$B$111),IF(AND($I191=-1,AS$9=$Q190),"",IF($I191=-1,AS190,IF(AND($I191=1,AQ$9=$Q190),$K191,IF($I191=1,AR190,""))))))))</f>
        <v/>
      </c>
      <c r="AS191" t="str">
        <f ca="1">IF($E190="","",IF($G191="",AS190,IF(AND($N191=1,AS$9&gt;$B$9),"",IF(AND($N191=1,AS$9&lt;=$B$9),LOOKUP(AS$9,$A$12:$A$111,$B$12:$B$111),IF(AND($I191=-1,AT$9=$Q190),"",IF($I191=-1,AT190,IF(AND($I191=1,AR$9=$Q190),$K191,IF($I191=1,AS190,""))))))))</f>
        <v/>
      </c>
      <c r="AT191" t="str">
        <f ca="1">IF($E190="","",IF($G191="",AT190,IF(AND($N191=1,AT$9&gt;$B$9),"",IF(AND($N191=1,AT$9&lt;=$B$9),LOOKUP(AT$9,$A$12:$A$111,$B$12:$B$111),IF(AND($I191=-1,AU$9=$Q190),"",IF($I191=-1,AU190,IF(AND($I191=1,AS$9=$Q190),$K191,IF($I191=1,AT190,""))))))))</f>
        <v/>
      </c>
      <c r="AU191" t="str">
        <f ca="1">IF($E190="","",IF($G191="",AU190,IF(AND($N191=1,AU$9&gt;$B$9),"",IF(AND($N191=1,AU$9&lt;=$B$9),LOOKUP(AU$9,$A$12:$A$111,$B$12:$B$111),IF(AND($I191=-1,AV$9=$Q190),"",IF($I191=-1,AV190,IF(AND($I191=1,AT$9=$Q190),$K191,IF($I191=1,AU190,""))))))))</f>
        <v/>
      </c>
      <c r="AV191" t="str">
        <f ca="1">IF($E190="","",IF($G191="",AV190,IF(AND($N191=1,AV$9&gt;$B$9),"",IF(AND($N191=1,AV$9&lt;=$B$9),LOOKUP(AV$9,$A$12:$A$111,$B$12:$B$111),IF(AND($I191=-1,AW$9=$Q190),"",IF($I191=-1,AW190,IF(AND($I191=1,AU$9=$Q190),$K191,IF($I191=1,AV190,""))))))))</f>
        <v/>
      </c>
      <c r="AW191" t="str">
        <f ca="1">IF($E190="","",IF($G191="",AW190,IF(AND($N191=1,AW$9&gt;$B$9),"",IF(AND($N191=1,AW$9&lt;=$B$9),LOOKUP(AW$9,$A$12:$A$111,$B$12:$B$111),IF(AND($I191=-1,AX$9=$Q190),"",IF($I191=-1,AX190,IF(AND($I191=1,AV$9=$Q190),$K191,IF($I191=1,AW190,""))))))))</f>
        <v/>
      </c>
      <c r="AX191" t="str">
        <f ca="1">IF($E190="","",IF($G191="",AX190,IF(AND($N191=1,AX$9&gt;$B$9),"",IF(AND($N191=1,AX$9&lt;=$B$9),LOOKUP(AX$9,$A$12:$A$111,$B$12:$B$111),IF(AND($I191=-1,AY$9=$Q190),"",IF($I191=-1,AY190,IF(AND($I191=1,AW$9=$Q190),$K191,IF($I191=1,AX190,""))))))))</f>
        <v/>
      </c>
      <c r="AY191" t="str">
        <f ca="1">IF($E190="","",IF($G191="",AY190,IF(AND($N191=1,AY$9&gt;$B$9),"",IF(AND($N191=1,AY$9&lt;=$B$9),LOOKUP(AY$9,$A$12:$A$111,$B$12:$B$111),IF(AND($I191=-1,AZ$9=$Q190),"",IF($I191=-1,AZ190,IF(AND($I191=1,AX$9=$Q190),$K191,IF($I191=1,AY190,""))))))))</f>
        <v/>
      </c>
      <c r="AZ191" t="str">
        <f ca="1">IF($E190="","",IF($G191="",AZ190,IF(AND($N191=1,AZ$9&gt;$B$9),"",IF(AND($N191=1,AZ$9&lt;=$B$9),LOOKUP(AZ$9,$A$12:$A$111,$B$12:$B$111),IF(AND($I191=-1,BA$9=$Q190),"",IF($I191=-1,BA190,IF(AND($I191=1,AY$9=$Q190),$K191,IF($I191=1,AZ190,""))))))))</f>
        <v/>
      </c>
      <c r="BA191" t="str">
        <f ca="1">IF($E190="","",IF($G191="",BA190,IF(AND($N191=1,BA$9&gt;$B$9),"",IF(AND($N191=1,BA$9&lt;=$B$9),LOOKUP(BA$9,$A$12:$A$111,$B$12:$B$111),IF(AND($I191=-1,BB$9=$Q190),"",IF($I191=-1,BB190,IF(AND($I191=1,AZ$9=$Q190),$K191,IF($I191=1,BA190,""))))))))</f>
        <v/>
      </c>
      <c r="BB191" t="str">
        <f ca="1">IF($E190="","",IF($G191="",BB190,IF(AND($N191=1,BB$9&gt;$B$9),"",IF(AND($N191=1,BB$9&lt;=$B$9),LOOKUP(BB$9,$A$12:$A$111,$B$12:$B$111),IF(AND($I191=-1,BC$9=$Q190),"",IF($I191=-1,BC190,IF(AND($I191=1,BA$9=$Q190),$K191,IF($I191=1,BB190,""))))))))</f>
        <v/>
      </c>
      <c r="BC191" t="str">
        <f ca="1">IF($E190="","",IF($G191="",BC190,IF(AND($N191=1,BC$9&gt;$B$9),"",IF(AND($N191=1,BC$9&lt;=$B$9),LOOKUP(BC$9,$A$12:$A$111,$B$12:$B$111),IF(AND($I191=-1,BD$9=$Q190),"",IF($I191=-1,BD190,IF(AND($I191=1,BB$9=$Q190),$K191,IF($I191=1,BC190,""))))))))</f>
        <v/>
      </c>
      <c r="BD191" t="str">
        <f ca="1">IF($E190="","",IF($G191="",BD190,IF(AND($N191=1,BD$9&gt;$B$9),"",IF(AND($N191=1,BD$9&lt;=$B$9),LOOKUP(BD$9,$A$12:$A$111,$B$12:$B$111),IF(AND($I191=-1,BE$9=$Q190),"",IF($I191=-1,BE190,IF(AND($I191=1,BC$9=$Q190),$K191,IF($I191=1,BD190,""))))))))</f>
        <v/>
      </c>
      <c r="BE191" t="str">
        <f ca="1">IF($E190="","",IF($G191="",BE190,IF(AND($N191=1,BE$9&gt;$B$9),"",IF(AND($N191=1,BE$9&lt;=$B$9),LOOKUP(BE$9,$A$12:$A$111,$B$12:$B$111),IF(AND($I191=-1,BF$9=$Q190),"",IF($I191=-1,BF190,IF(AND($I191=1,BD$9=$Q190),$K191,IF($I191=1,BE190,""))))))))</f>
        <v/>
      </c>
      <c r="BF191" t="str">
        <f ca="1">IF($E190="","",IF($G191="",BF190,IF(AND($N191=1,BF$9&gt;$B$9),"",IF(AND($N191=1,BF$9&lt;=$B$9),LOOKUP(BF$9,$A$12:$A$111,$B$12:$B$111),IF(AND($I191=-1,BG$9=$Q190),"",IF($I191=-1,BG190,IF(AND($I191=1,BE$9=$Q190),$K191,IF($I191=1,BF190,""))))))))</f>
        <v/>
      </c>
      <c r="BG191" t="str">
        <f ca="1">IF($E190="","",IF($G191="",BG190,IF(AND($N191=1,BG$9&gt;$B$9),"",IF(AND($N191=1,BG$9&lt;=$B$9),LOOKUP(BG$9,$A$12:$A$111,$B$12:$B$111),IF(AND($I191=-1,BH$9=$Q190),"",IF($I191=-1,BH190,IF(AND($I191=1,BF$9=$Q190),$K191,IF($I191=1,BG190,""))))))))</f>
        <v/>
      </c>
      <c r="BH191" t="str">
        <f ca="1">IF($E190="","",IF($G191="",BH190,IF(AND($N191=1,BH$9&gt;$B$9),"",IF(AND($N191=1,BH$9&lt;=$B$9),LOOKUP(BH$9,$A$12:$A$111,$B$12:$B$111),IF(AND($I191=-1,BI$9=$Q190),"",IF($I191=-1,BI190,IF(AND($I191=1,BG$9=$Q190),$K191,IF($I191=1,BH190,""))))))))</f>
        <v/>
      </c>
      <c r="BI191" t="str">
        <f ca="1">IF($E190="","",IF($G191="",BI190,IF(AND($N191=1,BI$9&gt;$B$9),"",IF(AND($N191=1,BI$9&lt;=$B$9),LOOKUP(BI$9,$A$12:$A$111,$B$12:$B$111),IF(AND($I191=-1,BJ$9=$Q190),"",IF($I191=-1,BJ190,IF(AND($I191=1,BH$9=$Q190),$K191,IF($I191=1,BI190,""))))))))</f>
        <v/>
      </c>
      <c r="BJ191" t="str">
        <f ca="1">IF($E190="","",IF($G191="",BJ190,IF(AND($N191=1,BJ$9&gt;$B$9),"",IF(AND($N191=1,BJ$9&lt;=$B$9),LOOKUP(BJ$9,$A$12:$A$111,$B$12:$B$111),IF(AND($I191=-1,BK$9=$Q190),"",IF($I191=-1,BK190,IF(AND($I191=1,BI$9=$Q190),$K191,IF($I191=1,BJ190,""))))))))</f>
        <v/>
      </c>
      <c r="BK191" t="str">
        <f ca="1">IF($E190="","",IF($G191="",BK190,IF(AND($N191=1,BK$9&gt;$B$9),"",IF(AND($N191=1,BK$9&lt;=$B$9),LOOKUP(BK$9,$A$12:$A$111,$B$12:$B$111),IF(AND($I191=-1,BL$9=$Q190),"",IF($I191=-1,BL190,IF(AND($I191=1,BJ$9=$Q190),$K191,IF($I191=1,BK190,""))))))))</f>
        <v/>
      </c>
      <c r="BL191" t="str">
        <f ca="1">IF($E190="","",IF($G191="",BL190,IF(AND($N191=1,BL$9&gt;$B$9),"",IF(AND($N191=1,BL$9&lt;=$B$9),LOOKUP(BL$9,$A$12:$A$111,$B$12:$B$111),IF(AND($I191=-1,BM$9=$Q190),"",IF($I191=-1,BM190,IF(AND($I191=1,BK$9=$Q190),$K191,IF($I191=1,BL190,""))))))))</f>
        <v/>
      </c>
      <c r="BM191" t="str">
        <f ca="1">IF($E190="","",IF($G191="",BM190,IF(AND($N191=1,BM$9&gt;$B$9),"",IF(AND($N191=1,BM$9&lt;=$B$9),LOOKUP(BM$9,$A$12:$A$111,$B$12:$B$111),IF(AND($I191=-1,BN$9=$Q190),"",IF($I191=-1,BN190,IF(AND($I191=1,BL$9=$Q190),$K191,IF($I191=1,BM190,""))))))))</f>
        <v/>
      </c>
      <c r="BN191" t="str">
        <f ca="1">IF($E190="","",IF($G191="",BN190,IF(AND($N191=1,BN$9&gt;$B$9),"",IF(AND($N191=1,BN$9&lt;=$B$9),LOOKUP(BN$9,$A$12:$A$111,$B$12:$B$111),IF(AND($I191=-1,BO$9=$Q190),"",IF($I191=-1,BO190,IF(AND($I191=1,BM$9=$Q190),$K191,IF($I191=1,BN190,""))))))))</f>
        <v/>
      </c>
      <c r="BO191" t="str">
        <f ca="1">IF($E190="","",IF($G191="",BO190,IF(AND($N191=1,BO$9&gt;$B$9),"",IF(AND($N191=1,BO$9&lt;=$B$9),LOOKUP(BO$9,$A$12:$A$111,$B$12:$B$111),IF(AND($I191=-1,BP$9=$Q190),"",IF($I191=-1,BP190,IF(AND($I191=1,BN$9=$Q190),$K191,IF($I191=1,BO190,""))))))))</f>
        <v/>
      </c>
    </row>
    <row r="192" spans="4:67" x14ac:dyDescent="0.25">
      <c r="D192" s="4">
        <v>182</v>
      </c>
      <c r="E192" s="1">
        <f t="shared" ca="1" si="12"/>
        <v>15</v>
      </c>
      <c r="G192" t="str">
        <f ca="1">IF(E191="","",IF($B$3=Refs!$B$17,RevLab!F192,IF(AND(B$3="Last",H191="Zero"),G191,IF(B$3="Last",H191,IF(B$3="2nd last","",IF(AND(B$3="Opposite",H191="Zero"),G191,IF(AND(B$3="Opposite",H191="Red"),"Black",IF(AND(B$3="Opposite",H191="Black"),"Red",IF(AND(B$3="Opposite",H191="Odd"),"Even",IF(AND(B$3="Opposite",H191="Even"),"Odd",IF(AND(B$3="Opposite",H191="High"),"Low",IF(AND(B$3="Opposite",H191="Low"),"High",IF(COUNTIF(Refs!$E$5:$I$6,B$3)=1,RevLab!B$3,"")))))))))))))</f>
        <v>Low</v>
      </c>
      <c r="H192" t="str">
        <f ca="1">IF(E192="","",IF(B$2="Red/Black",LOOKUP(E192,Refs!D:D,Refs!F:F),IF(B$2="High/Low",LOOKUP(E192,Refs!D:D,Refs!H:H),IF(B$2="Odd/Even",LOOKUP(E192,Refs!D:D,Refs!J:J),""))))</f>
        <v>Low</v>
      </c>
      <c r="I192">
        <f t="shared" ca="1" si="13"/>
        <v>1</v>
      </c>
      <c r="J192">
        <f ca="1">IF(E191="","",IF(G192="","",IF(AND(Q191&gt;1,O191+P191&gt;=$B$4),$B$4,IF(Q191=1,O191,O191+P191))))</f>
        <v>5</v>
      </c>
      <c r="K192">
        <f t="shared" ca="1" si="14"/>
        <v>5</v>
      </c>
      <c r="L192">
        <f t="shared" ca="1" si="15"/>
        <v>-63</v>
      </c>
      <c r="M192">
        <f t="shared" ca="1" si="16"/>
        <v>14</v>
      </c>
      <c r="N192">
        <f ca="1">IF(E191="","",IF(OR(AND($A$6="Yes",$M192&gt;$M191),AND($A$8="Yes",$O191+$P191&gt;=$B$4),AND($Q191&lt;=2,$I192=-1)),1,0))</f>
        <v>0</v>
      </c>
      <c r="O192">
        <f ca="1">IF(E192="","",R192)</f>
        <v>1</v>
      </c>
      <c r="P192">
        <f ca="1">IF(E192="","",MAX(R192:DM192))</f>
        <v>5</v>
      </c>
      <c r="Q192" s="2">
        <f ca="1">IF(E192="","",COUNTIF(R192:DM192,"&gt;0"))</f>
        <v>5</v>
      </c>
      <c r="R192" s="4">
        <f ca="1">IF(E191="","",IF($G192="",R191,IF($N192=1,LOOKUP(R$9,$A$12:$A$111,$B$12:$B$111),IF(AND($I192=-1,S$9=$Q191),"",IF($I192=-1,S191,IF($I192=1,R191))))))</f>
        <v>1</v>
      </c>
      <c r="S192">
        <f ca="1">IF($E191="","",IF($G192="",S191,IF(AND($N192=1,S$9&gt;$B$9),"",IF(AND($N192=1,S$9&lt;=$B$9),LOOKUP(S$9,$A$12:$A$111,$B$12:$B$111),IF(AND($I192=-1,T$9=$Q191),"",IF($I192=-1,T191,IF(AND($I192=1,R$9=$Q191),$K192,IF($I192=1,S191,""))))))))</f>
        <v>2</v>
      </c>
      <c r="T192">
        <f ca="1">IF($E191="","",IF($G192="",T191,IF(AND($N192=1,T$9&gt;$B$9),"",IF(AND($N192=1,T$9&lt;=$B$9),LOOKUP(T$9,$A$12:$A$111,$B$12:$B$111),IF(AND($I192=-1,U$9=$Q191),"",IF($I192=-1,U191,IF(AND($I192=1,S$9=$Q191),$K192,IF($I192=1,T191,""))))))))</f>
        <v>3</v>
      </c>
      <c r="U192">
        <f ca="1">IF($E191="","",IF($G192="",U191,IF(AND($N192=1,U$9&gt;$B$9),"",IF(AND($N192=1,U$9&lt;=$B$9),LOOKUP(U$9,$A$12:$A$111,$B$12:$B$111),IF(AND($I192=-1,V$9=$Q191),"",IF($I192=-1,V191,IF(AND($I192=1,T$9=$Q191),$K192,IF($I192=1,U191,""))))))))</f>
        <v>4</v>
      </c>
      <c r="V192">
        <f ca="1">IF($E191="","",IF($G192="",V191,IF(AND($N192=1,V$9&gt;$B$9),"",IF(AND($N192=1,V$9&lt;=$B$9),LOOKUP(V$9,$A$12:$A$111,$B$12:$B$111),IF(AND($I192=-1,W$9=$Q191),"",IF($I192=-1,W191,IF(AND($I192=1,U$9=$Q191),$K192,IF($I192=1,V191,""))))))))</f>
        <v>5</v>
      </c>
      <c r="W192" t="str">
        <f ca="1">IF($E191="","",IF($G192="",W191,IF(AND($N192=1,W$9&gt;$B$9),"",IF(AND($N192=1,W$9&lt;=$B$9),LOOKUP(W$9,$A$12:$A$111,$B$12:$B$111),IF(AND($I192=-1,X$9=$Q191),"",IF($I192=-1,X191,IF(AND($I192=1,V$9=$Q191),$K192,IF($I192=1,W191,""))))))))</f>
        <v/>
      </c>
      <c r="X192" t="str">
        <f ca="1">IF($E191="","",IF($G192="",X191,IF(AND($N192=1,X$9&gt;$B$9),"",IF(AND($N192=1,X$9&lt;=$B$9),LOOKUP(X$9,$A$12:$A$111,$B$12:$B$111),IF(AND($I192=-1,Y$9=$Q191),"",IF($I192=-1,Y191,IF(AND($I192=1,W$9=$Q191),$K192,IF($I192=1,X191,""))))))))</f>
        <v/>
      </c>
      <c r="Y192" t="str">
        <f ca="1">IF($E191="","",IF($G192="",Y191,IF(AND($N192=1,Y$9&gt;$B$9),"",IF(AND($N192=1,Y$9&lt;=$B$9),LOOKUP(Y$9,$A$12:$A$111,$B$12:$B$111),IF(AND($I192=-1,Z$9=$Q191),"",IF($I192=-1,Z191,IF(AND($I192=1,X$9=$Q191),$K192,IF($I192=1,Y191,""))))))))</f>
        <v/>
      </c>
      <c r="Z192" t="str">
        <f ca="1">IF($E191="","",IF($G192="",Z191,IF(AND($N192=1,Z$9&gt;$B$9),"",IF(AND($N192=1,Z$9&lt;=$B$9),LOOKUP(Z$9,$A$12:$A$111,$B$12:$B$111),IF(AND($I192=-1,AA$9=$Q191),"",IF($I192=-1,AA191,IF(AND($I192=1,Y$9=$Q191),$K192,IF($I192=1,Z191,""))))))))</f>
        <v/>
      </c>
      <c r="AA192" t="str">
        <f ca="1">IF($E191="","",IF($G192="",AA191,IF(AND($N192=1,AA$9&gt;$B$9),"",IF(AND($N192=1,AA$9&lt;=$B$9),LOOKUP(AA$9,$A$12:$A$111,$B$12:$B$111),IF(AND($I192=-1,AB$9=$Q191),"",IF($I192=-1,AB191,IF(AND($I192=1,Z$9=$Q191),$K192,IF($I192=1,AA191,""))))))))</f>
        <v/>
      </c>
      <c r="AB192" t="str">
        <f ca="1">IF($E191="","",IF($G192="",AB191,IF(AND($N192=1,AB$9&gt;$B$9),"",IF(AND($N192=1,AB$9&lt;=$B$9),LOOKUP(AB$9,$A$12:$A$111,$B$12:$B$111),IF(AND($I192=-1,AC$9=$Q191),"",IF($I192=-1,AC191,IF(AND($I192=1,AA$9=$Q191),$K192,IF($I192=1,AB191,""))))))))</f>
        <v/>
      </c>
      <c r="AC192" t="str">
        <f ca="1">IF($E191="","",IF($G192="",AC191,IF(AND($N192=1,AC$9&gt;$B$9),"",IF(AND($N192=1,AC$9&lt;=$B$9),LOOKUP(AC$9,$A$12:$A$111,$B$12:$B$111),IF(AND($I192=-1,AD$9=$Q191),"",IF($I192=-1,AD191,IF(AND($I192=1,AB$9=$Q191),$K192,IF($I192=1,AC191,""))))))))</f>
        <v/>
      </c>
      <c r="AD192" t="str">
        <f ca="1">IF($E191="","",IF($G192="",AD191,IF(AND($N192=1,AD$9&gt;$B$9),"",IF(AND($N192=1,AD$9&lt;=$B$9),LOOKUP(AD$9,$A$12:$A$111,$B$12:$B$111),IF(AND($I192=-1,AE$9=$Q191),"",IF($I192=-1,AE191,IF(AND($I192=1,AC$9=$Q191),$K192,IF($I192=1,AD191,""))))))))</f>
        <v/>
      </c>
      <c r="AE192" t="str">
        <f ca="1">IF($E191="","",IF($G192="",AE191,IF(AND($N192=1,AE$9&gt;$B$9),"",IF(AND($N192=1,AE$9&lt;=$B$9),LOOKUP(AE$9,$A$12:$A$111,$B$12:$B$111),IF(AND($I192=-1,AF$9=$Q191),"",IF($I192=-1,AF191,IF(AND($I192=1,AD$9=$Q191),$K192,IF($I192=1,AE191,""))))))))</f>
        <v/>
      </c>
      <c r="AF192" t="str">
        <f ca="1">IF($E191="","",IF($G192="",AF191,IF(AND($N192=1,AF$9&gt;$B$9),"",IF(AND($N192=1,AF$9&lt;=$B$9),LOOKUP(AF$9,$A$12:$A$111,$B$12:$B$111),IF(AND($I192=-1,AG$9=$Q191),"",IF($I192=-1,AG191,IF(AND($I192=1,AE$9=$Q191),$K192,IF($I192=1,AF191,""))))))))</f>
        <v/>
      </c>
      <c r="AG192" t="str">
        <f ca="1">IF($E191="","",IF($G192="",AG191,IF(AND($N192=1,AG$9&gt;$B$9),"",IF(AND($N192=1,AG$9&lt;=$B$9),LOOKUP(AG$9,$A$12:$A$111,$B$12:$B$111),IF(AND($I192=-1,AH$9=$Q191),"",IF($I192=-1,AH191,IF(AND($I192=1,AF$9=$Q191),$K192,IF($I192=1,AG191,""))))))))</f>
        <v/>
      </c>
      <c r="AH192" t="str">
        <f ca="1">IF($E191="","",IF($G192="",AH191,IF(AND($N192=1,AH$9&gt;$B$9),"",IF(AND($N192=1,AH$9&lt;=$B$9),LOOKUP(AH$9,$A$12:$A$111,$B$12:$B$111),IF(AND($I192=-1,AI$9=$Q191),"",IF($I192=-1,AI191,IF(AND($I192=1,AG$9=$Q191),$K192,IF($I192=1,AH191,""))))))))</f>
        <v/>
      </c>
      <c r="AI192" t="str">
        <f ca="1">IF($E191="","",IF($G192="",AI191,IF(AND($N192=1,AI$9&gt;$B$9),"",IF(AND($N192=1,AI$9&lt;=$B$9),LOOKUP(AI$9,$A$12:$A$111,$B$12:$B$111),IF(AND($I192=-1,AJ$9=$Q191),"",IF($I192=-1,AJ191,IF(AND($I192=1,AH$9=$Q191),$K192,IF($I192=1,AI191,""))))))))</f>
        <v/>
      </c>
      <c r="AJ192" t="str">
        <f ca="1">IF($E191="","",IF($G192="",AJ191,IF(AND($N192=1,AJ$9&gt;$B$9),"",IF(AND($N192=1,AJ$9&lt;=$B$9),LOOKUP(AJ$9,$A$12:$A$111,$B$12:$B$111),IF(AND($I192=-1,AK$9=$Q191),"",IF($I192=-1,AK191,IF(AND($I192=1,AI$9=$Q191),$K192,IF($I192=1,AJ191,""))))))))</f>
        <v/>
      </c>
      <c r="AK192" t="str">
        <f ca="1">IF($E191="","",IF($G192="",AK191,IF(AND($N192=1,AK$9&gt;$B$9),"",IF(AND($N192=1,AK$9&lt;=$B$9),LOOKUP(AK$9,$A$12:$A$111,$B$12:$B$111),IF(AND($I192=-1,AL$9=$Q191),"",IF($I192=-1,AL191,IF(AND($I192=1,AJ$9=$Q191),$K192,IF($I192=1,AK191,""))))))))</f>
        <v/>
      </c>
      <c r="AL192" t="str">
        <f ca="1">IF($E191="","",IF($G192="",AL191,IF(AND($N192=1,AL$9&gt;$B$9),"",IF(AND($N192=1,AL$9&lt;=$B$9),LOOKUP(AL$9,$A$12:$A$111,$B$12:$B$111),IF(AND($I192=-1,AM$9=$Q191),"",IF($I192=-1,AM191,IF(AND($I192=1,AK$9=$Q191),$K192,IF($I192=1,AL191,""))))))))</f>
        <v/>
      </c>
      <c r="AM192" t="str">
        <f ca="1">IF($E191="","",IF($G192="",AM191,IF(AND($N192=1,AM$9&gt;$B$9),"",IF(AND($N192=1,AM$9&lt;=$B$9),LOOKUP(AM$9,$A$12:$A$111,$B$12:$B$111),IF(AND($I192=-1,AN$9=$Q191),"",IF($I192=-1,AN191,IF(AND($I192=1,AL$9=$Q191),$K192,IF($I192=1,AM191,""))))))))</f>
        <v/>
      </c>
      <c r="AN192" t="str">
        <f ca="1">IF($E191="","",IF($G192="",AN191,IF(AND($N192=1,AN$9&gt;$B$9),"",IF(AND($N192=1,AN$9&lt;=$B$9),LOOKUP(AN$9,$A$12:$A$111,$B$12:$B$111),IF(AND($I192=-1,AO$9=$Q191),"",IF($I192=-1,AO191,IF(AND($I192=1,AM$9=$Q191),$K192,IF($I192=1,AN191,""))))))))</f>
        <v/>
      </c>
      <c r="AO192" t="str">
        <f ca="1">IF($E191="","",IF($G192="",AO191,IF(AND($N192=1,AO$9&gt;$B$9),"",IF(AND($N192=1,AO$9&lt;=$B$9),LOOKUP(AO$9,$A$12:$A$111,$B$12:$B$111),IF(AND($I192=-1,AP$9=$Q191),"",IF($I192=-1,AP191,IF(AND($I192=1,AN$9=$Q191),$K192,IF($I192=1,AO191,""))))))))</f>
        <v/>
      </c>
      <c r="AP192" t="str">
        <f ca="1">IF($E191="","",IF($G192="",AP191,IF(AND($N192=1,AP$9&gt;$B$9),"",IF(AND($N192=1,AP$9&lt;=$B$9),LOOKUP(AP$9,$A$12:$A$111,$B$12:$B$111),IF(AND($I192=-1,AQ$9=$Q191),"",IF($I192=-1,AQ191,IF(AND($I192=1,AO$9=$Q191),$K192,IF($I192=1,AP191,""))))))))</f>
        <v/>
      </c>
      <c r="AQ192" t="str">
        <f ca="1">IF($E191="","",IF($G192="",AQ191,IF(AND($N192=1,AQ$9&gt;$B$9),"",IF(AND($N192=1,AQ$9&lt;=$B$9),LOOKUP(AQ$9,$A$12:$A$111,$B$12:$B$111),IF(AND($I192=-1,AR$9=$Q191),"",IF($I192=-1,AR191,IF(AND($I192=1,AP$9=$Q191),$K192,IF($I192=1,AQ191,""))))))))</f>
        <v/>
      </c>
      <c r="AR192" t="str">
        <f ca="1">IF($E191="","",IF($G192="",AR191,IF(AND($N192=1,AR$9&gt;$B$9),"",IF(AND($N192=1,AR$9&lt;=$B$9),LOOKUP(AR$9,$A$12:$A$111,$B$12:$B$111),IF(AND($I192=-1,AS$9=$Q191),"",IF($I192=-1,AS191,IF(AND($I192=1,AQ$9=$Q191),$K192,IF($I192=1,AR191,""))))))))</f>
        <v/>
      </c>
      <c r="AS192" t="str">
        <f ca="1">IF($E191="","",IF($G192="",AS191,IF(AND($N192=1,AS$9&gt;$B$9),"",IF(AND($N192=1,AS$9&lt;=$B$9),LOOKUP(AS$9,$A$12:$A$111,$B$12:$B$111),IF(AND($I192=-1,AT$9=$Q191),"",IF($I192=-1,AT191,IF(AND($I192=1,AR$9=$Q191),$K192,IF($I192=1,AS191,""))))))))</f>
        <v/>
      </c>
      <c r="AT192" t="str">
        <f ca="1">IF($E191="","",IF($G192="",AT191,IF(AND($N192=1,AT$9&gt;$B$9),"",IF(AND($N192=1,AT$9&lt;=$B$9),LOOKUP(AT$9,$A$12:$A$111,$B$12:$B$111),IF(AND($I192=-1,AU$9=$Q191),"",IF($I192=-1,AU191,IF(AND($I192=1,AS$9=$Q191),$K192,IF($I192=1,AT191,""))))))))</f>
        <v/>
      </c>
      <c r="AU192" t="str">
        <f ca="1">IF($E191="","",IF($G192="",AU191,IF(AND($N192=1,AU$9&gt;$B$9),"",IF(AND($N192=1,AU$9&lt;=$B$9),LOOKUP(AU$9,$A$12:$A$111,$B$12:$B$111),IF(AND($I192=-1,AV$9=$Q191),"",IF($I192=-1,AV191,IF(AND($I192=1,AT$9=$Q191),$K192,IF($I192=1,AU191,""))))))))</f>
        <v/>
      </c>
      <c r="AV192" t="str">
        <f ca="1">IF($E191="","",IF($G192="",AV191,IF(AND($N192=1,AV$9&gt;$B$9),"",IF(AND($N192=1,AV$9&lt;=$B$9),LOOKUP(AV$9,$A$12:$A$111,$B$12:$B$111),IF(AND($I192=-1,AW$9=$Q191),"",IF($I192=-1,AW191,IF(AND($I192=1,AU$9=$Q191),$K192,IF($I192=1,AV191,""))))))))</f>
        <v/>
      </c>
      <c r="AW192" t="str">
        <f ca="1">IF($E191="","",IF($G192="",AW191,IF(AND($N192=1,AW$9&gt;$B$9),"",IF(AND($N192=1,AW$9&lt;=$B$9),LOOKUP(AW$9,$A$12:$A$111,$B$12:$B$111),IF(AND($I192=-1,AX$9=$Q191),"",IF($I192=-1,AX191,IF(AND($I192=1,AV$9=$Q191),$K192,IF($I192=1,AW191,""))))))))</f>
        <v/>
      </c>
      <c r="AX192" t="str">
        <f ca="1">IF($E191="","",IF($G192="",AX191,IF(AND($N192=1,AX$9&gt;$B$9),"",IF(AND($N192=1,AX$9&lt;=$B$9),LOOKUP(AX$9,$A$12:$A$111,$B$12:$B$111),IF(AND($I192=-1,AY$9=$Q191),"",IF($I192=-1,AY191,IF(AND($I192=1,AW$9=$Q191),$K192,IF($I192=1,AX191,""))))))))</f>
        <v/>
      </c>
      <c r="AY192" t="str">
        <f ca="1">IF($E191="","",IF($G192="",AY191,IF(AND($N192=1,AY$9&gt;$B$9),"",IF(AND($N192=1,AY$9&lt;=$B$9),LOOKUP(AY$9,$A$12:$A$111,$B$12:$B$111),IF(AND($I192=-1,AZ$9=$Q191),"",IF($I192=-1,AZ191,IF(AND($I192=1,AX$9=$Q191),$K192,IF($I192=1,AY191,""))))))))</f>
        <v/>
      </c>
      <c r="AZ192" t="str">
        <f ca="1">IF($E191="","",IF($G192="",AZ191,IF(AND($N192=1,AZ$9&gt;$B$9),"",IF(AND($N192=1,AZ$9&lt;=$B$9),LOOKUP(AZ$9,$A$12:$A$111,$B$12:$B$111),IF(AND($I192=-1,BA$9=$Q191),"",IF($I192=-1,BA191,IF(AND($I192=1,AY$9=$Q191),$K192,IF($I192=1,AZ191,""))))))))</f>
        <v/>
      </c>
      <c r="BA192" t="str">
        <f ca="1">IF($E191="","",IF($G192="",BA191,IF(AND($N192=1,BA$9&gt;$B$9),"",IF(AND($N192=1,BA$9&lt;=$B$9),LOOKUP(BA$9,$A$12:$A$111,$B$12:$B$111),IF(AND($I192=-1,BB$9=$Q191),"",IF($I192=-1,BB191,IF(AND($I192=1,AZ$9=$Q191),$K192,IF($I192=1,BA191,""))))))))</f>
        <v/>
      </c>
      <c r="BB192" t="str">
        <f ca="1">IF($E191="","",IF($G192="",BB191,IF(AND($N192=1,BB$9&gt;$B$9),"",IF(AND($N192=1,BB$9&lt;=$B$9),LOOKUP(BB$9,$A$12:$A$111,$B$12:$B$111),IF(AND($I192=-1,BC$9=$Q191),"",IF($I192=-1,BC191,IF(AND($I192=1,BA$9=$Q191),$K192,IF($I192=1,BB191,""))))))))</f>
        <v/>
      </c>
      <c r="BC192" t="str">
        <f ca="1">IF($E191="","",IF($G192="",BC191,IF(AND($N192=1,BC$9&gt;$B$9),"",IF(AND($N192=1,BC$9&lt;=$B$9),LOOKUP(BC$9,$A$12:$A$111,$B$12:$B$111),IF(AND($I192=-1,BD$9=$Q191),"",IF($I192=-1,BD191,IF(AND($I192=1,BB$9=$Q191),$K192,IF($I192=1,BC191,""))))))))</f>
        <v/>
      </c>
      <c r="BD192" t="str">
        <f ca="1">IF($E191="","",IF($G192="",BD191,IF(AND($N192=1,BD$9&gt;$B$9),"",IF(AND($N192=1,BD$9&lt;=$B$9),LOOKUP(BD$9,$A$12:$A$111,$B$12:$B$111),IF(AND($I192=-1,BE$9=$Q191),"",IF($I192=-1,BE191,IF(AND($I192=1,BC$9=$Q191),$K192,IF($I192=1,BD191,""))))))))</f>
        <v/>
      </c>
      <c r="BE192" t="str">
        <f ca="1">IF($E191="","",IF($G192="",BE191,IF(AND($N192=1,BE$9&gt;$B$9),"",IF(AND($N192=1,BE$9&lt;=$B$9),LOOKUP(BE$9,$A$12:$A$111,$B$12:$B$111),IF(AND($I192=-1,BF$9=$Q191),"",IF($I192=-1,BF191,IF(AND($I192=1,BD$9=$Q191),$K192,IF($I192=1,BE191,""))))))))</f>
        <v/>
      </c>
      <c r="BF192" t="str">
        <f ca="1">IF($E191="","",IF($G192="",BF191,IF(AND($N192=1,BF$9&gt;$B$9),"",IF(AND($N192=1,BF$9&lt;=$B$9),LOOKUP(BF$9,$A$12:$A$111,$B$12:$B$111),IF(AND($I192=-1,BG$9=$Q191),"",IF($I192=-1,BG191,IF(AND($I192=1,BE$9=$Q191),$K192,IF($I192=1,BF191,""))))))))</f>
        <v/>
      </c>
      <c r="BG192" t="str">
        <f ca="1">IF($E191="","",IF($G192="",BG191,IF(AND($N192=1,BG$9&gt;$B$9),"",IF(AND($N192=1,BG$9&lt;=$B$9),LOOKUP(BG$9,$A$12:$A$111,$B$12:$B$111),IF(AND($I192=-1,BH$9=$Q191),"",IF($I192=-1,BH191,IF(AND($I192=1,BF$9=$Q191),$K192,IF($I192=1,BG191,""))))))))</f>
        <v/>
      </c>
      <c r="BH192" t="str">
        <f ca="1">IF($E191="","",IF($G192="",BH191,IF(AND($N192=1,BH$9&gt;$B$9),"",IF(AND($N192=1,BH$9&lt;=$B$9),LOOKUP(BH$9,$A$12:$A$111,$B$12:$B$111),IF(AND($I192=-1,BI$9=$Q191),"",IF($I192=-1,BI191,IF(AND($I192=1,BG$9=$Q191),$K192,IF($I192=1,BH191,""))))))))</f>
        <v/>
      </c>
      <c r="BI192" t="str">
        <f ca="1">IF($E191="","",IF($G192="",BI191,IF(AND($N192=1,BI$9&gt;$B$9),"",IF(AND($N192=1,BI$9&lt;=$B$9),LOOKUP(BI$9,$A$12:$A$111,$B$12:$B$111),IF(AND($I192=-1,BJ$9=$Q191),"",IF($I192=-1,BJ191,IF(AND($I192=1,BH$9=$Q191),$K192,IF($I192=1,BI191,""))))))))</f>
        <v/>
      </c>
      <c r="BJ192" t="str">
        <f ca="1">IF($E191="","",IF($G192="",BJ191,IF(AND($N192=1,BJ$9&gt;$B$9),"",IF(AND($N192=1,BJ$9&lt;=$B$9),LOOKUP(BJ$9,$A$12:$A$111,$B$12:$B$111),IF(AND($I192=-1,BK$9=$Q191),"",IF($I192=-1,BK191,IF(AND($I192=1,BI$9=$Q191),$K192,IF($I192=1,BJ191,""))))))))</f>
        <v/>
      </c>
      <c r="BK192" t="str">
        <f ca="1">IF($E191="","",IF($G192="",BK191,IF(AND($N192=1,BK$9&gt;$B$9),"",IF(AND($N192=1,BK$9&lt;=$B$9),LOOKUP(BK$9,$A$12:$A$111,$B$12:$B$111),IF(AND($I192=-1,BL$9=$Q191),"",IF($I192=-1,BL191,IF(AND($I192=1,BJ$9=$Q191),$K192,IF($I192=1,BK191,""))))))))</f>
        <v/>
      </c>
      <c r="BL192" t="str">
        <f ca="1">IF($E191="","",IF($G192="",BL191,IF(AND($N192=1,BL$9&gt;$B$9),"",IF(AND($N192=1,BL$9&lt;=$B$9),LOOKUP(BL$9,$A$12:$A$111,$B$12:$B$111),IF(AND($I192=-1,BM$9=$Q191),"",IF($I192=-1,BM191,IF(AND($I192=1,BK$9=$Q191),$K192,IF($I192=1,BL191,""))))))))</f>
        <v/>
      </c>
      <c r="BM192" t="str">
        <f ca="1">IF($E191="","",IF($G192="",BM191,IF(AND($N192=1,BM$9&gt;$B$9),"",IF(AND($N192=1,BM$9&lt;=$B$9),LOOKUP(BM$9,$A$12:$A$111,$B$12:$B$111),IF(AND($I192=-1,BN$9=$Q191),"",IF($I192=-1,BN191,IF(AND($I192=1,BL$9=$Q191),$K192,IF($I192=1,BM191,""))))))))</f>
        <v/>
      </c>
      <c r="BN192" t="str">
        <f ca="1">IF($E191="","",IF($G192="",BN191,IF(AND($N192=1,BN$9&gt;$B$9),"",IF(AND($N192=1,BN$9&lt;=$B$9),LOOKUP(BN$9,$A$12:$A$111,$B$12:$B$111),IF(AND($I192=-1,BO$9=$Q191),"",IF($I192=-1,BO191,IF(AND($I192=1,BM$9=$Q191),$K192,IF($I192=1,BN191,""))))))))</f>
        <v/>
      </c>
      <c r="BO192" t="str">
        <f ca="1">IF($E191="","",IF($G192="",BO191,IF(AND($N192=1,BO$9&gt;$B$9),"",IF(AND($N192=1,BO$9&lt;=$B$9),LOOKUP(BO$9,$A$12:$A$111,$B$12:$B$111),IF(AND($I192=-1,BP$9=$Q191),"",IF($I192=-1,BP191,IF(AND($I192=1,BN$9=$Q191),$K192,IF($I192=1,BO191,""))))))))</f>
        <v/>
      </c>
    </row>
    <row r="193" spans="4:67" x14ac:dyDescent="0.25">
      <c r="D193" s="4">
        <v>183</v>
      </c>
      <c r="E193" s="1">
        <f t="shared" ca="1" si="12"/>
        <v>29</v>
      </c>
      <c r="G193" t="str">
        <f ca="1">IF(E192="","",IF($B$3=Refs!$B$17,RevLab!F193,IF(AND(B$3="Last",H192="Zero"),G192,IF(B$3="Last",H192,IF(B$3="2nd last","",IF(AND(B$3="Opposite",H192="Zero"),G192,IF(AND(B$3="Opposite",H192="Red"),"Black",IF(AND(B$3="Opposite",H192="Black"),"Red",IF(AND(B$3="Opposite",H192="Odd"),"Even",IF(AND(B$3="Opposite",H192="Even"),"Odd",IF(AND(B$3="Opposite",H192="High"),"Low",IF(AND(B$3="Opposite",H192="Low"),"High",IF(COUNTIF(Refs!$E$5:$I$6,B$3)=1,RevLab!B$3,"")))))))))))))</f>
        <v>Low</v>
      </c>
      <c r="H193" t="str">
        <f ca="1">IF(E193="","",IF(B$2="Red/Black",LOOKUP(E193,Refs!D:D,Refs!F:F),IF(B$2="High/Low",LOOKUP(E193,Refs!D:D,Refs!H:H),IF(B$2="Odd/Even",LOOKUP(E193,Refs!D:D,Refs!J:J),""))))</f>
        <v>High</v>
      </c>
      <c r="I193">
        <f t="shared" ca="1" si="13"/>
        <v>-1</v>
      </c>
      <c r="J193">
        <f ca="1">IF(E192="","",IF(G193="","",IF(AND(Q192&gt;1,O192+P192&gt;=$B$4),$B$4,IF(Q192=1,O192,O192+P192))))</f>
        <v>6</v>
      </c>
      <c r="K193">
        <f t="shared" ca="1" si="14"/>
        <v>-6</v>
      </c>
      <c r="L193">
        <f t="shared" ca="1" si="15"/>
        <v>-69</v>
      </c>
      <c r="M193">
        <f t="shared" ca="1" si="16"/>
        <v>14</v>
      </c>
      <c r="N193">
        <f ca="1">IF(E192="","",IF(OR(AND($A$6="Yes",$M193&gt;$M192),AND($A$8="Yes",$O192+$P192&gt;=$B$4),AND($Q192&lt;=2,$I193=-1)),1,0))</f>
        <v>0</v>
      </c>
      <c r="O193">
        <f ca="1">IF(E193="","",R193)</f>
        <v>2</v>
      </c>
      <c r="P193">
        <f ca="1">IF(E193="","",MAX(R193:DM193))</f>
        <v>4</v>
      </c>
      <c r="Q193" s="2">
        <f ca="1">IF(E193="","",COUNTIF(R193:DM193,"&gt;0"))</f>
        <v>3</v>
      </c>
      <c r="R193" s="4">
        <f ca="1">IF(E192="","",IF($G193="",R192,IF($N193=1,LOOKUP(R$9,$A$12:$A$111,$B$12:$B$111),IF(AND($I193=-1,S$9=$Q192),"",IF($I193=-1,S192,IF($I193=1,R192))))))</f>
        <v>2</v>
      </c>
      <c r="S193">
        <f ca="1">IF($E192="","",IF($G193="",S192,IF(AND($N193=1,S$9&gt;$B$9),"",IF(AND($N193=1,S$9&lt;=$B$9),LOOKUP(S$9,$A$12:$A$111,$B$12:$B$111),IF(AND($I193=-1,T$9=$Q192),"",IF($I193=-1,T192,IF(AND($I193=1,R$9=$Q192),$K193,IF($I193=1,S192,""))))))))</f>
        <v>3</v>
      </c>
      <c r="T193">
        <f ca="1">IF($E192="","",IF($G193="",T192,IF(AND($N193=1,T$9&gt;$B$9),"",IF(AND($N193=1,T$9&lt;=$B$9),LOOKUP(T$9,$A$12:$A$111,$B$12:$B$111),IF(AND($I193=-1,U$9=$Q192),"",IF($I193=-1,U192,IF(AND($I193=1,S$9=$Q192),$K193,IF($I193=1,T192,""))))))))</f>
        <v>4</v>
      </c>
      <c r="U193" t="str">
        <f ca="1">IF($E192="","",IF($G193="",U192,IF(AND($N193=1,U$9&gt;$B$9),"",IF(AND($N193=1,U$9&lt;=$B$9),LOOKUP(U$9,$A$12:$A$111,$B$12:$B$111),IF(AND($I193=-1,V$9=$Q192),"",IF($I193=-1,V192,IF(AND($I193=1,T$9=$Q192),$K193,IF($I193=1,U192,""))))))))</f>
        <v/>
      </c>
      <c r="V193" t="str">
        <f ca="1">IF($E192="","",IF($G193="",V192,IF(AND($N193=1,V$9&gt;$B$9),"",IF(AND($N193=1,V$9&lt;=$B$9),LOOKUP(V$9,$A$12:$A$111,$B$12:$B$111),IF(AND($I193=-1,W$9=$Q192),"",IF($I193=-1,W192,IF(AND($I193=1,U$9=$Q192),$K193,IF($I193=1,V192,""))))))))</f>
        <v/>
      </c>
      <c r="W193" t="str">
        <f ca="1">IF($E192="","",IF($G193="",W192,IF(AND($N193=1,W$9&gt;$B$9),"",IF(AND($N193=1,W$9&lt;=$B$9),LOOKUP(W$9,$A$12:$A$111,$B$12:$B$111),IF(AND($I193=-1,X$9=$Q192),"",IF($I193=-1,X192,IF(AND($I193=1,V$9=$Q192),$K193,IF($I193=1,W192,""))))))))</f>
        <v/>
      </c>
      <c r="X193" t="str">
        <f ca="1">IF($E192="","",IF($G193="",X192,IF(AND($N193=1,X$9&gt;$B$9),"",IF(AND($N193=1,X$9&lt;=$B$9),LOOKUP(X$9,$A$12:$A$111,$B$12:$B$111),IF(AND($I193=-1,Y$9=$Q192),"",IF($I193=-1,Y192,IF(AND($I193=1,W$9=$Q192),$K193,IF($I193=1,X192,""))))))))</f>
        <v/>
      </c>
      <c r="Y193" t="str">
        <f ca="1">IF($E192="","",IF($G193="",Y192,IF(AND($N193=1,Y$9&gt;$B$9),"",IF(AND($N193=1,Y$9&lt;=$B$9),LOOKUP(Y$9,$A$12:$A$111,$B$12:$B$111),IF(AND($I193=-1,Z$9=$Q192),"",IF($I193=-1,Z192,IF(AND($I193=1,X$9=$Q192),$K193,IF($I193=1,Y192,""))))))))</f>
        <v/>
      </c>
      <c r="Z193" t="str">
        <f ca="1">IF($E192="","",IF($G193="",Z192,IF(AND($N193=1,Z$9&gt;$B$9),"",IF(AND($N193=1,Z$9&lt;=$B$9),LOOKUP(Z$9,$A$12:$A$111,$B$12:$B$111),IF(AND($I193=-1,AA$9=$Q192),"",IF($I193=-1,AA192,IF(AND($I193=1,Y$9=$Q192),$K193,IF($I193=1,Z192,""))))))))</f>
        <v/>
      </c>
      <c r="AA193" t="str">
        <f ca="1">IF($E192="","",IF($G193="",AA192,IF(AND($N193=1,AA$9&gt;$B$9),"",IF(AND($N193=1,AA$9&lt;=$B$9),LOOKUP(AA$9,$A$12:$A$111,$B$12:$B$111),IF(AND($I193=-1,AB$9=$Q192),"",IF($I193=-1,AB192,IF(AND($I193=1,Z$9=$Q192),$K193,IF($I193=1,AA192,""))))))))</f>
        <v/>
      </c>
      <c r="AB193" t="str">
        <f ca="1">IF($E192="","",IF($G193="",AB192,IF(AND($N193=1,AB$9&gt;$B$9),"",IF(AND($N193=1,AB$9&lt;=$B$9),LOOKUP(AB$9,$A$12:$A$111,$B$12:$B$111),IF(AND($I193=-1,AC$9=$Q192),"",IF($I193=-1,AC192,IF(AND($I193=1,AA$9=$Q192),$K193,IF($I193=1,AB192,""))))))))</f>
        <v/>
      </c>
      <c r="AC193" t="str">
        <f ca="1">IF($E192="","",IF($G193="",AC192,IF(AND($N193=1,AC$9&gt;$B$9),"",IF(AND($N193=1,AC$9&lt;=$B$9),LOOKUP(AC$9,$A$12:$A$111,$B$12:$B$111),IF(AND($I193=-1,AD$9=$Q192),"",IF($I193=-1,AD192,IF(AND($I193=1,AB$9=$Q192),$K193,IF($I193=1,AC192,""))))))))</f>
        <v/>
      </c>
      <c r="AD193" t="str">
        <f ca="1">IF($E192="","",IF($G193="",AD192,IF(AND($N193=1,AD$9&gt;$B$9),"",IF(AND($N193=1,AD$9&lt;=$B$9),LOOKUP(AD$9,$A$12:$A$111,$B$12:$B$111),IF(AND($I193=-1,AE$9=$Q192),"",IF($I193=-1,AE192,IF(AND($I193=1,AC$9=$Q192),$K193,IF($I193=1,AD192,""))))))))</f>
        <v/>
      </c>
      <c r="AE193" t="str">
        <f ca="1">IF($E192="","",IF($G193="",AE192,IF(AND($N193=1,AE$9&gt;$B$9),"",IF(AND($N193=1,AE$9&lt;=$B$9),LOOKUP(AE$9,$A$12:$A$111,$B$12:$B$111),IF(AND($I193=-1,AF$9=$Q192),"",IF($I193=-1,AF192,IF(AND($I193=1,AD$9=$Q192),$K193,IF($I193=1,AE192,""))))))))</f>
        <v/>
      </c>
      <c r="AF193" t="str">
        <f ca="1">IF($E192="","",IF($G193="",AF192,IF(AND($N193=1,AF$9&gt;$B$9),"",IF(AND($N193=1,AF$9&lt;=$B$9),LOOKUP(AF$9,$A$12:$A$111,$B$12:$B$111),IF(AND($I193=-1,AG$9=$Q192),"",IF($I193=-1,AG192,IF(AND($I193=1,AE$9=$Q192),$K193,IF($I193=1,AF192,""))))))))</f>
        <v/>
      </c>
      <c r="AG193" t="str">
        <f ca="1">IF($E192="","",IF($G193="",AG192,IF(AND($N193=1,AG$9&gt;$B$9),"",IF(AND($N193=1,AG$9&lt;=$B$9),LOOKUP(AG$9,$A$12:$A$111,$B$12:$B$111),IF(AND($I193=-1,AH$9=$Q192),"",IF($I193=-1,AH192,IF(AND($I193=1,AF$9=$Q192),$K193,IF($I193=1,AG192,""))))))))</f>
        <v/>
      </c>
      <c r="AH193" t="str">
        <f ca="1">IF($E192="","",IF($G193="",AH192,IF(AND($N193=1,AH$9&gt;$B$9),"",IF(AND($N193=1,AH$9&lt;=$B$9),LOOKUP(AH$9,$A$12:$A$111,$B$12:$B$111),IF(AND($I193=-1,AI$9=$Q192),"",IF($I193=-1,AI192,IF(AND($I193=1,AG$9=$Q192),$K193,IF($I193=1,AH192,""))))))))</f>
        <v/>
      </c>
      <c r="AI193" t="str">
        <f ca="1">IF($E192="","",IF($G193="",AI192,IF(AND($N193=1,AI$9&gt;$B$9),"",IF(AND($N193=1,AI$9&lt;=$B$9),LOOKUP(AI$9,$A$12:$A$111,$B$12:$B$111),IF(AND($I193=-1,AJ$9=$Q192),"",IF($I193=-1,AJ192,IF(AND($I193=1,AH$9=$Q192),$K193,IF($I193=1,AI192,""))))))))</f>
        <v/>
      </c>
      <c r="AJ193" t="str">
        <f ca="1">IF($E192="","",IF($G193="",AJ192,IF(AND($N193=1,AJ$9&gt;$B$9),"",IF(AND($N193=1,AJ$9&lt;=$B$9),LOOKUP(AJ$9,$A$12:$A$111,$B$12:$B$111),IF(AND($I193=-1,AK$9=$Q192),"",IF($I193=-1,AK192,IF(AND($I193=1,AI$9=$Q192),$K193,IF($I193=1,AJ192,""))))))))</f>
        <v/>
      </c>
      <c r="AK193" t="str">
        <f ca="1">IF($E192="","",IF($G193="",AK192,IF(AND($N193=1,AK$9&gt;$B$9),"",IF(AND($N193=1,AK$9&lt;=$B$9),LOOKUP(AK$9,$A$12:$A$111,$B$12:$B$111),IF(AND($I193=-1,AL$9=$Q192),"",IF($I193=-1,AL192,IF(AND($I193=1,AJ$9=$Q192),$K193,IF($I193=1,AK192,""))))))))</f>
        <v/>
      </c>
      <c r="AL193" t="str">
        <f ca="1">IF($E192="","",IF($G193="",AL192,IF(AND($N193=1,AL$9&gt;$B$9),"",IF(AND($N193=1,AL$9&lt;=$B$9),LOOKUP(AL$9,$A$12:$A$111,$B$12:$B$111),IF(AND($I193=-1,AM$9=$Q192),"",IF($I193=-1,AM192,IF(AND($I193=1,AK$9=$Q192),$K193,IF($I193=1,AL192,""))))))))</f>
        <v/>
      </c>
      <c r="AM193" t="str">
        <f ca="1">IF($E192="","",IF($G193="",AM192,IF(AND($N193=1,AM$9&gt;$B$9),"",IF(AND($N193=1,AM$9&lt;=$B$9),LOOKUP(AM$9,$A$12:$A$111,$B$12:$B$111),IF(AND($I193=-1,AN$9=$Q192),"",IF($I193=-1,AN192,IF(AND($I193=1,AL$9=$Q192),$K193,IF($I193=1,AM192,""))))))))</f>
        <v/>
      </c>
      <c r="AN193" t="str">
        <f ca="1">IF($E192="","",IF($G193="",AN192,IF(AND($N193=1,AN$9&gt;$B$9),"",IF(AND($N193=1,AN$9&lt;=$B$9),LOOKUP(AN$9,$A$12:$A$111,$B$12:$B$111),IF(AND($I193=-1,AO$9=$Q192),"",IF($I193=-1,AO192,IF(AND($I193=1,AM$9=$Q192),$K193,IF($I193=1,AN192,""))))))))</f>
        <v/>
      </c>
      <c r="AO193" t="str">
        <f ca="1">IF($E192="","",IF($G193="",AO192,IF(AND($N193=1,AO$9&gt;$B$9),"",IF(AND($N193=1,AO$9&lt;=$B$9),LOOKUP(AO$9,$A$12:$A$111,$B$12:$B$111),IF(AND($I193=-1,AP$9=$Q192),"",IF($I193=-1,AP192,IF(AND($I193=1,AN$9=$Q192),$K193,IF($I193=1,AO192,""))))))))</f>
        <v/>
      </c>
      <c r="AP193" t="str">
        <f ca="1">IF($E192="","",IF($G193="",AP192,IF(AND($N193=1,AP$9&gt;$B$9),"",IF(AND($N193=1,AP$9&lt;=$B$9),LOOKUP(AP$9,$A$12:$A$111,$B$12:$B$111),IF(AND($I193=-1,AQ$9=$Q192),"",IF($I193=-1,AQ192,IF(AND($I193=1,AO$9=$Q192),$K193,IF($I193=1,AP192,""))))))))</f>
        <v/>
      </c>
      <c r="AQ193" t="str">
        <f ca="1">IF($E192="","",IF($G193="",AQ192,IF(AND($N193=1,AQ$9&gt;$B$9),"",IF(AND($N193=1,AQ$9&lt;=$B$9),LOOKUP(AQ$9,$A$12:$A$111,$B$12:$B$111),IF(AND($I193=-1,AR$9=$Q192),"",IF($I193=-1,AR192,IF(AND($I193=1,AP$9=$Q192),$K193,IF($I193=1,AQ192,""))))))))</f>
        <v/>
      </c>
      <c r="AR193" t="str">
        <f ca="1">IF($E192="","",IF($G193="",AR192,IF(AND($N193=1,AR$9&gt;$B$9),"",IF(AND($N193=1,AR$9&lt;=$B$9),LOOKUP(AR$9,$A$12:$A$111,$B$12:$B$111),IF(AND($I193=-1,AS$9=$Q192),"",IF($I193=-1,AS192,IF(AND($I193=1,AQ$9=$Q192),$K193,IF($I193=1,AR192,""))))))))</f>
        <v/>
      </c>
      <c r="AS193" t="str">
        <f ca="1">IF($E192="","",IF($G193="",AS192,IF(AND($N193=1,AS$9&gt;$B$9),"",IF(AND($N193=1,AS$9&lt;=$B$9),LOOKUP(AS$9,$A$12:$A$111,$B$12:$B$111),IF(AND($I193=-1,AT$9=$Q192),"",IF($I193=-1,AT192,IF(AND($I193=1,AR$9=$Q192),$K193,IF($I193=1,AS192,""))))))))</f>
        <v/>
      </c>
      <c r="AT193" t="str">
        <f ca="1">IF($E192="","",IF($G193="",AT192,IF(AND($N193=1,AT$9&gt;$B$9),"",IF(AND($N193=1,AT$9&lt;=$B$9),LOOKUP(AT$9,$A$12:$A$111,$B$12:$B$111),IF(AND($I193=-1,AU$9=$Q192),"",IF($I193=-1,AU192,IF(AND($I193=1,AS$9=$Q192),$K193,IF($I193=1,AT192,""))))))))</f>
        <v/>
      </c>
      <c r="AU193" t="str">
        <f ca="1">IF($E192="","",IF($G193="",AU192,IF(AND($N193=1,AU$9&gt;$B$9),"",IF(AND($N193=1,AU$9&lt;=$B$9),LOOKUP(AU$9,$A$12:$A$111,$B$12:$B$111),IF(AND($I193=-1,AV$9=$Q192),"",IF($I193=-1,AV192,IF(AND($I193=1,AT$9=$Q192),$K193,IF($I193=1,AU192,""))))))))</f>
        <v/>
      </c>
      <c r="AV193" t="str">
        <f ca="1">IF($E192="","",IF($G193="",AV192,IF(AND($N193=1,AV$9&gt;$B$9),"",IF(AND($N193=1,AV$9&lt;=$B$9),LOOKUP(AV$9,$A$12:$A$111,$B$12:$B$111),IF(AND($I193=-1,AW$9=$Q192),"",IF($I193=-1,AW192,IF(AND($I193=1,AU$9=$Q192),$K193,IF($I193=1,AV192,""))))))))</f>
        <v/>
      </c>
      <c r="AW193" t="str">
        <f ca="1">IF($E192="","",IF($G193="",AW192,IF(AND($N193=1,AW$9&gt;$B$9),"",IF(AND($N193=1,AW$9&lt;=$B$9),LOOKUP(AW$9,$A$12:$A$111,$B$12:$B$111),IF(AND($I193=-1,AX$9=$Q192),"",IF($I193=-1,AX192,IF(AND($I193=1,AV$9=$Q192),$K193,IF($I193=1,AW192,""))))))))</f>
        <v/>
      </c>
      <c r="AX193" t="str">
        <f ca="1">IF($E192="","",IF($G193="",AX192,IF(AND($N193=1,AX$9&gt;$B$9),"",IF(AND($N193=1,AX$9&lt;=$B$9),LOOKUP(AX$9,$A$12:$A$111,$B$12:$B$111),IF(AND($I193=-1,AY$9=$Q192),"",IF($I193=-1,AY192,IF(AND($I193=1,AW$9=$Q192),$K193,IF($I193=1,AX192,""))))))))</f>
        <v/>
      </c>
      <c r="AY193" t="str">
        <f ca="1">IF($E192="","",IF($G193="",AY192,IF(AND($N193=1,AY$9&gt;$B$9),"",IF(AND($N193=1,AY$9&lt;=$B$9),LOOKUP(AY$9,$A$12:$A$111,$B$12:$B$111),IF(AND($I193=-1,AZ$9=$Q192),"",IF($I193=-1,AZ192,IF(AND($I193=1,AX$9=$Q192),$K193,IF($I193=1,AY192,""))))))))</f>
        <v/>
      </c>
      <c r="AZ193" t="str">
        <f ca="1">IF($E192="","",IF($G193="",AZ192,IF(AND($N193=1,AZ$9&gt;$B$9),"",IF(AND($N193=1,AZ$9&lt;=$B$9),LOOKUP(AZ$9,$A$12:$A$111,$B$12:$B$111),IF(AND($I193=-1,BA$9=$Q192),"",IF($I193=-1,BA192,IF(AND($I193=1,AY$9=$Q192),$K193,IF($I193=1,AZ192,""))))))))</f>
        <v/>
      </c>
      <c r="BA193" t="str">
        <f ca="1">IF($E192="","",IF($G193="",BA192,IF(AND($N193=1,BA$9&gt;$B$9),"",IF(AND($N193=1,BA$9&lt;=$B$9),LOOKUP(BA$9,$A$12:$A$111,$B$12:$B$111),IF(AND($I193=-1,BB$9=$Q192),"",IF($I193=-1,BB192,IF(AND($I193=1,AZ$9=$Q192),$K193,IF($I193=1,BA192,""))))))))</f>
        <v/>
      </c>
      <c r="BB193" t="str">
        <f ca="1">IF($E192="","",IF($G193="",BB192,IF(AND($N193=1,BB$9&gt;$B$9),"",IF(AND($N193=1,BB$9&lt;=$B$9),LOOKUP(BB$9,$A$12:$A$111,$B$12:$B$111),IF(AND($I193=-1,BC$9=$Q192),"",IF($I193=-1,BC192,IF(AND($I193=1,BA$9=$Q192),$K193,IF($I193=1,BB192,""))))))))</f>
        <v/>
      </c>
      <c r="BC193" t="str">
        <f ca="1">IF($E192="","",IF($G193="",BC192,IF(AND($N193=1,BC$9&gt;$B$9),"",IF(AND($N193=1,BC$9&lt;=$B$9),LOOKUP(BC$9,$A$12:$A$111,$B$12:$B$111),IF(AND($I193=-1,BD$9=$Q192),"",IF($I193=-1,BD192,IF(AND($I193=1,BB$9=$Q192),$K193,IF($I193=1,BC192,""))))))))</f>
        <v/>
      </c>
      <c r="BD193" t="str">
        <f ca="1">IF($E192="","",IF($G193="",BD192,IF(AND($N193=1,BD$9&gt;$B$9),"",IF(AND($N193=1,BD$9&lt;=$B$9),LOOKUP(BD$9,$A$12:$A$111,$B$12:$B$111),IF(AND($I193=-1,BE$9=$Q192),"",IF($I193=-1,BE192,IF(AND($I193=1,BC$9=$Q192),$K193,IF($I193=1,BD192,""))))))))</f>
        <v/>
      </c>
      <c r="BE193" t="str">
        <f ca="1">IF($E192="","",IF($G193="",BE192,IF(AND($N193=1,BE$9&gt;$B$9),"",IF(AND($N193=1,BE$9&lt;=$B$9),LOOKUP(BE$9,$A$12:$A$111,$B$12:$B$111),IF(AND($I193=-1,BF$9=$Q192),"",IF($I193=-1,BF192,IF(AND($I193=1,BD$9=$Q192),$K193,IF($I193=1,BE192,""))))))))</f>
        <v/>
      </c>
      <c r="BF193" t="str">
        <f ca="1">IF($E192="","",IF($G193="",BF192,IF(AND($N193=1,BF$9&gt;$B$9),"",IF(AND($N193=1,BF$9&lt;=$B$9),LOOKUP(BF$9,$A$12:$A$111,$B$12:$B$111),IF(AND($I193=-1,BG$9=$Q192),"",IF($I193=-1,BG192,IF(AND($I193=1,BE$9=$Q192),$K193,IF($I193=1,BF192,""))))))))</f>
        <v/>
      </c>
      <c r="BG193" t="str">
        <f ca="1">IF($E192="","",IF($G193="",BG192,IF(AND($N193=1,BG$9&gt;$B$9),"",IF(AND($N193=1,BG$9&lt;=$B$9),LOOKUP(BG$9,$A$12:$A$111,$B$12:$B$111),IF(AND($I193=-1,BH$9=$Q192),"",IF($I193=-1,BH192,IF(AND($I193=1,BF$9=$Q192),$K193,IF($I193=1,BG192,""))))))))</f>
        <v/>
      </c>
      <c r="BH193" t="str">
        <f ca="1">IF($E192="","",IF($G193="",BH192,IF(AND($N193=1,BH$9&gt;$B$9),"",IF(AND($N193=1,BH$9&lt;=$B$9),LOOKUP(BH$9,$A$12:$A$111,$B$12:$B$111),IF(AND($I193=-1,BI$9=$Q192),"",IF($I193=-1,BI192,IF(AND($I193=1,BG$9=$Q192),$K193,IF($I193=1,BH192,""))))))))</f>
        <v/>
      </c>
      <c r="BI193" t="str">
        <f ca="1">IF($E192="","",IF($G193="",BI192,IF(AND($N193=1,BI$9&gt;$B$9),"",IF(AND($N193=1,BI$9&lt;=$B$9),LOOKUP(BI$9,$A$12:$A$111,$B$12:$B$111),IF(AND($I193=-1,BJ$9=$Q192),"",IF($I193=-1,BJ192,IF(AND($I193=1,BH$9=$Q192),$K193,IF($I193=1,BI192,""))))))))</f>
        <v/>
      </c>
      <c r="BJ193" t="str">
        <f ca="1">IF($E192="","",IF($G193="",BJ192,IF(AND($N193=1,BJ$9&gt;$B$9),"",IF(AND($N193=1,BJ$9&lt;=$B$9),LOOKUP(BJ$9,$A$12:$A$111,$B$12:$B$111),IF(AND($I193=-1,BK$9=$Q192),"",IF($I193=-1,BK192,IF(AND($I193=1,BI$9=$Q192),$K193,IF($I193=1,BJ192,""))))))))</f>
        <v/>
      </c>
      <c r="BK193" t="str">
        <f ca="1">IF($E192="","",IF($G193="",BK192,IF(AND($N193=1,BK$9&gt;$B$9),"",IF(AND($N193=1,BK$9&lt;=$B$9),LOOKUP(BK$9,$A$12:$A$111,$B$12:$B$111),IF(AND($I193=-1,BL$9=$Q192),"",IF($I193=-1,BL192,IF(AND($I193=1,BJ$9=$Q192),$K193,IF($I193=1,BK192,""))))))))</f>
        <v/>
      </c>
      <c r="BL193" t="str">
        <f ca="1">IF($E192="","",IF($G193="",BL192,IF(AND($N193=1,BL$9&gt;$B$9),"",IF(AND($N193=1,BL$9&lt;=$B$9),LOOKUP(BL$9,$A$12:$A$111,$B$12:$B$111),IF(AND($I193=-1,BM$9=$Q192),"",IF($I193=-1,BM192,IF(AND($I193=1,BK$9=$Q192),$K193,IF($I193=1,BL192,""))))))))</f>
        <v/>
      </c>
      <c r="BM193" t="str">
        <f ca="1">IF($E192="","",IF($G193="",BM192,IF(AND($N193=1,BM$9&gt;$B$9),"",IF(AND($N193=1,BM$9&lt;=$B$9),LOOKUP(BM$9,$A$12:$A$111,$B$12:$B$111),IF(AND($I193=-1,BN$9=$Q192),"",IF($I193=-1,BN192,IF(AND($I193=1,BL$9=$Q192),$K193,IF($I193=1,BM192,""))))))))</f>
        <v/>
      </c>
      <c r="BN193" t="str">
        <f ca="1">IF($E192="","",IF($G193="",BN192,IF(AND($N193=1,BN$9&gt;$B$9),"",IF(AND($N193=1,BN$9&lt;=$B$9),LOOKUP(BN$9,$A$12:$A$111,$B$12:$B$111),IF(AND($I193=-1,BO$9=$Q192),"",IF($I193=-1,BO192,IF(AND($I193=1,BM$9=$Q192),$K193,IF($I193=1,BN192,""))))))))</f>
        <v/>
      </c>
      <c r="BO193">
        <f ca="1">IF($E192="","",IF($G193="",BO192,IF(AND($N193=1,BO$9&gt;$B$9),"",IF(AND($N193=1,BO$9&lt;=$B$9),LOOKUP(BO$9,$A$12:$A$111,$B$12:$B$111),IF(AND($I193=-1,BP$9=$Q192),"",IF($I193=-1,BP192,IF(AND($I193=1,BN$9=$Q192),$K193,IF($I193=1,BO192,""))))))))</f>
        <v>0</v>
      </c>
    </row>
    <row r="194" spans="4:67" x14ac:dyDescent="0.25">
      <c r="D194" s="4">
        <v>184</v>
      </c>
      <c r="E194" s="1">
        <f t="shared" ca="1" si="12"/>
        <v>30</v>
      </c>
      <c r="G194" t="str">
        <f ca="1">IF(E193="","",IF($B$3=Refs!$B$17,RevLab!F194,IF(AND(B$3="Last",H193="Zero"),G193,IF(B$3="Last",H193,IF(B$3="2nd last","",IF(AND(B$3="Opposite",H193="Zero"),G193,IF(AND(B$3="Opposite",H193="Red"),"Black",IF(AND(B$3="Opposite",H193="Black"),"Red",IF(AND(B$3="Opposite",H193="Odd"),"Even",IF(AND(B$3="Opposite",H193="Even"),"Odd",IF(AND(B$3="Opposite",H193="High"),"Low",IF(AND(B$3="Opposite",H193="Low"),"High",IF(COUNTIF(Refs!$E$5:$I$6,B$3)=1,RevLab!B$3,"")))))))))))))</f>
        <v>Low</v>
      </c>
      <c r="H194" t="str">
        <f ca="1">IF(E194="","",IF(B$2="Red/Black",LOOKUP(E194,Refs!D:D,Refs!F:F),IF(B$2="High/Low",LOOKUP(E194,Refs!D:D,Refs!H:H),IF(B$2="Odd/Even",LOOKUP(E194,Refs!D:D,Refs!J:J),""))))</f>
        <v>High</v>
      </c>
      <c r="I194">
        <f t="shared" ca="1" si="13"/>
        <v>-1</v>
      </c>
      <c r="J194">
        <f ca="1">IF(E193="","",IF(G194="","",IF(AND(Q193&gt;1,O193+P193&gt;=$B$4),$B$4,IF(Q193=1,O193,O193+P193))))</f>
        <v>6</v>
      </c>
      <c r="K194">
        <f t="shared" ca="1" si="14"/>
        <v>-6</v>
      </c>
      <c r="L194">
        <f t="shared" ca="1" si="15"/>
        <v>-75</v>
      </c>
      <c r="M194">
        <f t="shared" ca="1" si="16"/>
        <v>14</v>
      </c>
      <c r="N194">
        <f ca="1">IF(E193="","",IF(OR(AND($A$6="Yes",$M194&gt;$M193),AND($A$8="Yes",$O193+$P193&gt;=$B$4),AND($Q193&lt;=2,$I194=-1)),1,0))</f>
        <v>0</v>
      </c>
      <c r="O194">
        <f ca="1">IF(E194="","",R194)</f>
        <v>3</v>
      </c>
      <c r="P194">
        <f ca="1">IF(E194="","",MAX(R194:DM194))</f>
        <v>3</v>
      </c>
      <c r="Q194" s="2">
        <f ca="1">IF(E194="","",COUNTIF(R194:DM194,"&gt;0"))</f>
        <v>1</v>
      </c>
      <c r="R194" s="4">
        <f ca="1">IF(E193="","",IF($G194="",R193,IF($N194=1,LOOKUP(R$9,$A$12:$A$111,$B$12:$B$111),IF(AND($I194=-1,S$9=$Q193),"",IF($I194=-1,S193,IF($I194=1,R193))))))</f>
        <v>3</v>
      </c>
      <c r="S194" t="str">
        <f ca="1">IF($E193="","",IF($G194="",S193,IF(AND($N194=1,S$9&gt;$B$9),"",IF(AND($N194=1,S$9&lt;=$B$9),LOOKUP(S$9,$A$12:$A$111,$B$12:$B$111),IF(AND($I194=-1,T$9=$Q193),"",IF($I194=-1,T193,IF(AND($I194=1,R$9=$Q193),$K194,IF($I194=1,S193,""))))))))</f>
        <v/>
      </c>
      <c r="T194" t="str">
        <f ca="1">IF($E193="","",IF($G194="",T193,IF(AND($N194=1,T$9&gt;$B$9),"",IF(AND($N194=1,T$9&lt;=$B$9),LOOKUP(T$9,$A$12:$A$111,$B$12:$B$111),IF(AND($I194=-1,U$9=$Q193),"",IF($I194=-1,U193,IF(AND($I194=1,S$9=$Q193),$K194,IF($I194=1,T193,""))))))))</f>
        <v/>
      </c>
      <c r="U194" t="str">
        <f ca="1">IF($E193="","",IF($G194="",U193,IF(AND($N194=1,U$9&gt;$B$9),"",IF(AND($N194=1,U$9&lt;=$B$9),LOOKUP(U$9,$A$12:$A$111,$B$12:$B$111),IF(AND($I194=-1,V$9=$Q193),"",IF($I194=-1,V193,IF(AND($I194=1,T$9=$Q193),$K194,IF($I194=1,U193,""))))))))</f>
        <v/>
      </c>
      <c r="V194" t="str">
        <f ca="1">IF($E193="","",IF($G194="",V193,IF(AND($N194=1,V$9&gt;$B$9),"",IF(AND($N194=1,V$9&lt;=$B$9),LOOKUP(V$9,$A$12:$A$111,$B$12:$B$111),IF(AND($I194=-1,W$9=$Q193),"",IF($I194=-1,W193,IF(AND($I194=1,U$9=$Q193),$K194,IF($I194=1,V193,""))))))))</f>
        <v/>
      </c>
      <c r="W194" t="str">
        <f ca="1">IF($E193="","",IF($G194="",W193,IF(AND($N194=1,W$9&gt;$B$9),"",IF(AND($N194=1,W$9&lt;=$B$9),LOOKUP(W$9,$A$12:$A$111,$B$12:$B$111),IF(AND($I194=-1,X$9=$Q193),"",IF($I194=-1,X193,IF(AND($I194=1,V$9=$Q193),$K194,IF($I194=1,W193,""))))))))</f>
        <v/>
      </c>
      <c r="X194" t="str">
        <f ca="1">IF($E193="","",IF($G194="",X193,IF(AND($N194=1,X$9&gt;$B$9),"",IF(AND($N194=1,X$9&lt;=$B$9),LOOKUP(X$9,$A$12:$A$111,$B$12:$B$111),IF(AND($I194=-1,Y$9=$Q193),"",IF($I194=-1,Y193,IF(AND($I194=1,W$9=$Q193),$K194,IF($I194=1,X193,""))))))))</f>
        <v/>
      </c>
      <c r="Y194" t="str">
        <f ca="1">IF($E193="","",IF($G194="",Y193,IF(AND($N194=1,Y$9&gt;$B$9),"",IF(AND($N194=1,Y$9&lt;=$B$9),LOOKUP(Y$9,$A$12:$A$111,$B$12:$B$111),IF(AND($I194=-1,Z$9=$Q193),"",IF($I194=-1,Z193,IF(AND($I194=1,X$9=$Q193),$K194,IF($I194=1,Y193,""))))))))</f>
        <v/>
      </c>
      <c r="Z194" t="str">
        <f ca="1">IF($E193="","",IF($G194="",Z193,IF(AND($N194=1,Z$9&gt;$B$9),"",IF(AND($N194=1,Z$9&lt;=$B$9),LOOKUP(Z$9,$A$12:$A$111,$B$12:$B$111),IF(AND($I194=-1,AA$9=$Q193),"",IF($I194=-1,AA193,IF(AND($I194=1,Y$9=$Q193),$K194,IF($I194=1,Z193,""))))))))</f>
        <v/>
      </c>
      <c r="AA194" t="str">
        <f ca="1">IF($E193="","",IF($G194="",AA193,IF(AND($N194=1,AA$9&gt;$B$9),"",IF(AND($N194=1,AA$9&lt;=$B$9),LOOKUP(AA$9,$A$12:$A$111,$B$12:$B$111),IF(AND($I194=-1,AB$9=$Q193),"",IF($I194=-1,AB193,IF(AND($I194=1,Z$9=$Q193),$K194,IF($I194=1,AA193,""))))))))</f>
        <v/>
      </c>
      <c r="AB194" t="str">
        <f ca="1">IF($E193="","",IF($G194="",AB193,IF(AND($N194=1,AB$9&gt;$B$9),"",IF(AND($N194=1,AB$9&lt;=$B$9),LOOKUP(AB$9,$A$12:$A$111,$B$12:$B$111),IF(AND($I194=-1,AC$9=$Q193),"",IF($I194=-1,AC193,IF(AND($I194=1,AA$9=$Q193),$K194,IF($I194=1,AB193,""))))))))</f>
        <v/>
      </c>
      <c r="AC194" t="str">
        <f ca="1">IF($E193="","",IF($G194="",AC193,IF(AND($N194=1,AC$9&gt;$B$9),"",IF(AND($N194=1,AC$9&lt;=$B$9),LOOKUP(AC$9,$A$12:$A$111,$B$12:$B$111),IF(AND($I194=-1,AD$9=$Q193),"",IF($I194=-1,AD193,IF(AND($I194=1,AB$9=$Q193),$K194,IF($I194=1,AC193,""))))))))</f>
        <v/>
      </c>
      <c r="AD194" t="str">
        <f ca="1">IF($E193="","",IF($G194="",AD193,IF(AND($N194=1,AD$9&gt;$B$9),"",IF(AND($N194=1,AD$9&lt;=$B$9),LOOKUP(AD$9,$A$12:$A$111,$B$12:$B$111),IF(AND($I194=-1,AE$9=$Q193),"",IF($I194=-1,AE193,IF(AND($I194=1,AC$9=$Q193),$K194,IF($I194=1,AD193,""))))))))</f>
        <v/>
      </c>
      <c r="AE194" t="str">
        <f ca="1">IF($E193="","",IF($G194="",AE193,IF(AND($N194=1,AE$9&gt;$B$9),"",IF(AND($N194=1,AE$9&lt;=$B$9),LOOKUP(AE$9,$A$12:$A$111,$B$12:$B$111),IF(AND($I194=-1,AF$9=$Q193),"",IF($I194=-1,AF193,IF(AND($I194=1,AD$9=$Q193),$K194,IF($I194=1,AE193,""))))))))</f>
        <v/>
      </c>
      <c r="AF194" t="str">
        <f ca="1">IF($E193="","",IF($G194="",AF193,IF(AND($N194=1,AF$9&gt;$B$9),"",IF(AND($N194=1,AF$9&lt;=$B$9),LOOKUP(AF$9,$A$12:$A$111,$B$12:$B$111),IF(AND($I194=-1,AG$9=$Q193),"",IF($I194=-1,AG193,IF(AND($I194=1,AE$9=$Q193),$K194,IF($I194=1,AF193,""))))))))</f>
        <v/>
      </c>
      <c r="AG194" t="str">
        <f ca="1">IF($E193="","",IF($G194="",AG193,IF(AND($N194=1,AG$9&gt;$B$9),"",IF(AND($N194=1,AG$9&lt;=$B$9),LOOKUP(AG$9,$A$12:$A$111,$B$12:$B$111),IF(AND($I194=-1,AH$9=$Q193),"",IF($I194=-1,AH193,IF(AND($I194=1,AF$9=$Q193),$K194,IF($I194=1,AG193,""))))))))</f>
        <v/>
      </c>
      <c r="AH194" t="str">
        <f ca="1">IF($E193="","",IF($G194="",AH193,IF(AND($N194=1,AH$9&gt;$B$9),"",IF(AND($N194=1,AH$9&lt;=$B$9),LOOKUP(AH$9,$A$12:$A$111,$B$12:$B$111),IF(AND($I194=-1,AI$9=$Q193),"",IF($I194=-1,AI193,IF(AND($I194=1,AG$9=$Q193),$K194,IF($I194=1,AH193,""))))))))</f>
        <v/>
      </c>
      <c r="AI194" t="str">
        <f ca="1">IF($E193="","",IF($G194="",AI193,IF(AND($N194=1,AI$9&gt;$B$9),"",IF(AND($N194=1,AI$9&lt;=$B$9),LOOKUP(AI$9,$A$12:$A$111,$B$12:$B$111),IF(AND($I194=-1,AJ$9=$Q193),"",IF($I194=-1,AJ193,IF(AND($I194=1,AH$9=$Q193),$K194,IF($I194=1,AI193,""))))))))</f>
        <v/>
      </c>
      <c r="AJ194" t="str">
        <f ca="1">IF($E193="","",IF($G194="",AJ193,IF(AND($N194=1,AJ$9&gt;$B$9),"",IF(AND($N194=1,AJ$9&lt;=$B$9),LOOKUP(AJ$9,$A$12:$A$111,$B$12:$B$111),IF(AND($I194=-1,AK$9=$Q193),"",IF($I194=-1,AK193,IF(AND($I194=1,AI$9=$Q193),$K194,IF($I194=1,AJ193,""))))))))</f>
        <v/>
      </c>
      <c r="AK194" t="str">
        <f ca="1">IF($E193="","",IF($G194="",AK193,IF(AND($N194=1,AK$9&gt;$B$9),"",IF(AND($N194=1,AK$9&lt;=$B$9),LOOKUP(AK$9,$A$12:$A$111,$B$12:$B$111),IF(AND($I194=-1,AL$9=$Q193),"",IF($I194=-1,AL193,IF(AND($I194=1,AJ$9=$Q193),$K194,IF($I194=1,AK193,""))))))))</f>
        <v/>
      </c>
      <c r="AL194" t="str">
        <f ca="1">IF($E193="","",IF($G194="",AL193,IF(AND($N194=1,AL$9&gt;$B$9),"",IF(AND($N194=1,AL$9&lt;=$B$9),LOOKUP(AL$9,$A$12:$A$111,$B$12:$B$111),IF(AND($I194=-1,AM$9=$Q193),"",IF($I194=-1,AM193,IF(AND($I194=1,AK$9=$Q193),$K194,IF($I194=1,AL193,""))))))))</f>
        <v/>
      </c>
      <c r="AM194" t="str">
        <f ca="1">IF($E193="","",IF($G194="",AM193,IF(AND($N194=1,AM$9&gt;$B$9),"",IF(AND($N194=1,AM$9&lt;=$B$9),LOOKUP(AM$9,$A$12:$A$111,$B$12:$B$111),IF(AND($I194=-1,AN$9=$Q193),"",IF($I194=-1,AN193,IF(AND($I194=1,AL$9=$Q193),$K194,IF($I194=1,AM193,""))))))))</f>
        <v/>
      </c>
      <c r="AN194" t="str">
        <f ca="1">IF($E193="","",IF($G194="",AN193,IF(AND($N194=1,AN$9&gt;$B$9),"",IF(AND($N194=1,AN$9&lt;=$B$9),LOOKUP(AN$9,$A$12:$A$111,$B$12:$B$111),IF(AND($I194=-1,AO$9=$Q193),"",IF($I194=-1,AO193,IF(AND($I194=1,AM$9=$Q193),$K194,IF($I194=1,AN193,""))))))))</f>
        <v/>
      </c>
      <c r="AO194" t="str">
        <f ca="1">IF($E193="","",IF($G194="",AO193,IF(AND($N194=1,AO$9&gt;$B$9),"",IF(AND($N194=1,AO$9&lt;=$B$9),LOOKUP(AO$9,$A$12:$A$111,$B$12:$B$111),IF(AND($I194=-1,AP$9=$Q193),"",IF($I194=-1,AP193,IF(AND($I194=1,AN$9=$Q193),$K194,IF($I194=1,AO193,""))))))))</f>
        <v/>
      </c>
      <c r="AP194" t="str">
        <f ca="1">IF($E193="","",IF($G194="",AP193,IF(AND($N194=1,AP$9&gt;$B$9),"",IF(AND($N194=1,AP$9&lt;=$B$9),LOOKUP(AP$9,$A$12:$A$111,$B$12:$B$111),IF(AND($I194=-1,AQ$9=$Q193),"",IF($I194=-1,AQ193,IF(AND($I194=1,AO$9=$Q193),$K194,IF($I194=1,AP193,""))))))))</f>
        <v/>
      </c>
      <c r="AQ194" t="str">
        <f ca="1">IF($E193="","",IF($G194="",AQ193,IF(AND($N194=1,AQ$9&gt;$B$9),"",IF(AND($N194=1,AQ$9&lt;=$B$9),LOOKUP(AQ$9,$A$12:$A$111,$B$12:$B$111),IF(AND($I194=-1,AR$9=$Q193),"",IF($I194=-1,AR193,IF(AND($I194=1,AP$9=$Q193),$K194,IF($I194=1,AQ193,""))))))))</f>
        <v/>
      </c>
      <c r="AR194" t="str">
        <f ca="1">IF($E193="","",IF($G194="",AR193,IF(AND($N194=1,AR$9&gt;$B$9),"",IF(AND($N194=1,AR$9&lt;=$B$9),LOOKUP(AR$9,$A$12:$A$111,$B$12:$B$111),IF(AND($I194=-1,AS$9=$Q193),"",IF($I194=-1,AS193,IF(AND($I194=1,AQ$9=$Q193),$K194,IF($I194=1,AR193,""))))))))</f>
        <v/>
      </c>
      <c r="AS194" t="str">
        <f ca="1">IF($E193="","",IF($G194="",AS193,IF(AND($N194=1,AS$9&gt;$B$9),"",IF(AND($N194=1,AS$9&lt;=$B$9),LOOKUP(AS$9,$A$12:$A$111,$B$12:$B$111),IF(AND($I194=-1,AT$9=$Q193),"",IF($I194=-1,AT193,IF(AND($I194=1,AR$9=$Q193),$K194,IF($I194=1,AS193,""))))))))</f>
        <v/>
      </c>
      <c r="AT194" t="str">
        <f ca="1">IF($E193="","",IF($G194="",AT193,IF(AND($N194=1,AT$9&gt;$B$9),"",IF(AND($N194=1,AT$9&lt;=$B$9),LOOKUP(AT$9,$A$12:$A$111,$B$12:$B$111),IF(AND($I194=-1,AU$9=$Q193),"",IF($I194=-1,AU193,IF(AND($I194=1,AS$9=$Q193),$K194,IF($I194=1,AT193,""))))))))</f>
        <v/>
      </c>
      <c r="AU194" t="str">
        <f ca="1">IF($E193="","",IF($G194="",AU193,IF(AND($N194=1,AU$9&gt;$B$9),"",IF(AND($N194=1,AU$9&lt;=$B$9),LOOKUP(AU$9,$A$12:$A$111,$B$12:$B$111),IF(AND($I194=-1,AV$9=$Q193),"",IF($I194=-1,AV193,IF(AND($I194=1,AT$9=$Q193),$K194,IF($I194=1,AU193,""))))))))</f>
        <v/>
      </c>
      <c r="AV194" t="str">
        <f ca="1">IF($E193="","",IF($G194="",AV193,IF(AND($N194=1,AV$9&gt;$B$9),"",IF(AND($N194=1,AV$9&lt;=$B$9),LOOKUP(AV$9,$A$12:$A$111,$B$12:$B$111),IF(AND($I194=-1,AW$9=$Q193),"",IF($I194=-1,AW193,IF(AND($I194=1,AU$9=$Q193),$K194,IF($I194=1,AV193,""))))))))</f>
        <v/>
      </c>
      <c r="AW194" t="str">
        <f ca="1">IF($E193="","",IF($G194="",AW193,IF(AND($N194=1,AW$9&gt;$B$9),"",IF(AND($N194=1,AW$9&lt;=$B$9),LOOKUP(AW$9,$A$12:$A$111,$B$12:$B$111),IF(AND($I194=-1,AX$9=$Q193),"",IF($I194=-1,AX193,IF(AND($I194=1,AV$9=$Q193),$K194,IF($I194=1,AW193,""))))))))</f>
        <v/>
      </c>
      <c r="AX194" t="str">
        <f ca="1">IF($E193="","",IF($G194="",AX193,IF(AND($N194=1,AX$9&gt;$B$9),"",IF(AND($N194=1,AX$9&lt;=$B$9),LOOKUP(AX$9,$A$12:$A$111,$B$12:$B$111),IF(AND($I194=-1,AY$9=$Q193),"",IF($I194=-1,AY193,IF(AND($I194=1,AW$9=$Q193),$K194,IF($I194=1,AX193,""))))))))</f>
        <v/>
      </c>
      <c r="AY194" t="str">
        <f ca="1">IF($E193="","",IF($G194="",AY193,IF(AND($N194=1,AY$9&gt;$B$9),"",IF(AND($N194=1,AY$9&lt;=$B$9),LOOKUP(AY$9,$A$12:$A$111,$B$12:$B$111),IF(AND($I194=-1,AZ$9=$Q193),"",IF($I194=-1,AZ193,IF(AND($I194=1,AX$9=$Q193),$K194,IF($I194=1,AY193,""))))))))</f>
        <v/>
      </c>
      <c r="AZ194" t="str">
        <f ca="1">IF($E193="","",IF($G194="",AZ193,IF(AND($N194=1,AZ$9&gt;$B$9),"",IF(AND($N194=1,AZ$9&lt;=$B$9),LOOKUP(AZ$9,$A$12:$A$111,$B$12:$B$111),IF(AND($I194=-1,BA$9=$Q193),"",IF($I194=-1,BA193,IF(AND($I194=1,AY$9=$Q193),$K194,IF($I194=1,AZ193,""))))))))</f>
        <v/>
      </c>
      <c r="BA194" t="str">
        <f ca="1">IF($E193="","",IF($G194="",BA193,IF(AND($N194=1,BA$9&gt;$B$9),"",IF(AND($N194=1,BA$9&lt;=$B$9),LOOKUP(BA$9,$A$12:$A$111,$B$12:$B$111),IF(AND($I194=-1,BB$9=$Q193),"",IF($I194=-1,BB193,IF(AND($I194=1,AZ$9=$Q193),$K194,IF($I194=1,BA193,""))))))))</f>
        <v/>
      </c>
      <c r="BB194" t="str">
        <f ca="1">IF($E193="","",IF($G194="",BB193,IF(AND($N194=1,BB$9&gt;$B$9),"",IF(AND($N194=1,BB$9&lt;=$B$9),LOOKUP(BB$9,$A$12:$A$111,$B$12:$B$111),IF(AND($I194=-1,BC$9=$Q193),"",IF($I194=-1,BC193,IF(AND($I194=1,BA$9=$Q193),$K194,IF($I194=1,BB193,""))))))))</f>
        <v/>
      </c>
      <c r="BC194" t="str">
        <f ca="1">IF($E193="","",IF($G194="",BC193,IF(AND($N194=1,BC$9&gt;$B$9),"",IF(AND($N194=1,BC$9&lt;=$B$9),LOOKUP(BC$9,$A$12:$A$111,$B$12:$B$111),IF(AND($I194=-1,BD$9=$Q193),"",IF($I194=-1,BD193,IF(AND($I194=1,BB$9=$Q193),$K194,IF($I194=1,BC193,""))))))))</f>
        <v/>
      </c>
      <c r="BD194" t="str">
        <f ca="1">IF($E193="","",IF($G194="",BD193,IF(AND($N194=1,BD$9&gt;$B$9),"",IF(AND($N194=1,BD$9&lt;=$B$9),LOOKUP(BD$9,$A$12:$A$111,$B$12:$B$111),IF(AND($I194=-1,BE$9=$Q193),"",IF($I194=-1,BE193,IF(AND($I194=1,BC$9=$Q193),$K194,IF($I194=1,BD193,""))))))))</f>
        <v/>
      </c>
      <c r="BE194" t="str">
        <f ca="1">IF($E193="","",IF($G194="",BE193,IF(AND($N194=1,BE$9&gt;$B$9),"",IF(AND($N194=1,BE$9&lt;=$B$9),LOOKUP(BE$9,$A$12:$A$111,$B$12:$B$111),IF(AND($I194=-1,BF$9=$Q193),"",IF($I194=-1,BF193,IF(AND($I194=1,BD$9=$Q193),$K194,IF($I194=1,BE193,""))))))))</f>
        <v/>
      </c>
      <c r="BF194" t="str">
        <f ca="1">IF($E193="","",IF($G194="",BF193,IF(AND($N194=1,BF$9&gt;$B$9),"",IF(AND($N194=1,BF$9&lt;=$B$9),LOOKUP(BF$9,$A$12:$A$111,$B$12:$B$111),IF(AND($I194=-1,BG$9=$Q193),"",IF($I194=-1,BG193,IF(AND($I194=1,BE$9=$Q193),$K194,IF($I194=1,BF193,""))))))))</f>
        <v/>
      </c>
      <c r="BG194" t="str">
        <f ca="1">IF($E193="","",IF($G194="",BG193,IF(AND($N194=1,BG$9&gt;$B$9),"",IF(AND($N194=1,BG$9&lt;=$B$9),LOOKUP(BG$9,$A$12:$A$111,$B$12:$B$111),IF(AND($I194=-1,BH$9=$Q193),"",IF($I194=-1,BH193,IF(AND($I194=1,BF$9=$Q193),$K194,IF($I194=1,BG193,""))))))))</f>
        <v/>
      </c>
      <c r="BH194" t="str">
        <f ca="1">IF($E193="","",IF($G194="",BH193,IF(AND($N194=1,BH$9&gt;$B$9),"",IF(AND($N194=1,BH$9&lt;=$B$9),LOOKUP(BH$9,$A$12:$A$111,$B$12:$B$111),IF(AND($I194=-1,BI$9=$Q193),"",IF($I194=-1,BI193,IF(AND($I194=1,BG$9=$Q193),$K194,IF($I194=1,BH193,""))))))))</f>
        <v/>
      </c>
      <c r="BI194" t="str">
        <f ca="1">IF($E193="","",IF($G194="",BI193,IF(AND($N194=1,BI$9&gt;$B$9),"",IF(AND($N194=1,BI$9&lt;=$B$9),LOOKUP(BI$9,$A$12:$A$111,$B$12:$B$111),IF(AND($I194=-1,BJ$9=$Q193),"",IF($I194=-1,BJ193,IF(AND($I194=1,BH$9=$Q193),$K194,IF($I194=1,BI193,""))))))))</f>
        <v/>
      </c>
      <c r="BJ194" t="str">
        <f ca="1">IF($E193="","",IF($G194="",BJ193,IF(AND($N194=1,BJ$9&gt;$B$9),"",IF(AND($N194=1,BJ$9&lt;=$B$9),LOOKUP(BJ$9,$A$12:$A$111,$B$12:$B$111),IF(AND($I194=-1,BK$9=$Q193),"",IF($I194=-1,BK193,IF(AND($I194=1,BI$9=$Q193),$K194,IF($I194=1,BJ193,""))))))))</f>
        <v/>
      </c>
      <c r="BK194" t="str">
        <f ca="1">IF($E193="","",IF($G194="",BK193,IF(AND($N194=1,BK$9&gt;$B$9),"",IF(AND($N194=1,BK$9&lt;=$B$9),LOOKUP(BK$9,$A$12:$A$111,$B$12:$B$111),IF(AND($I194=-1,BL$9=$Q193),"",IF($I194=-1,BL193,IF(AND($I194=1,BJ$9=$Q193),$K194,IF($I194=1,BK193,""))))))))</f>
        <v/>
      </c>
      <c r="BL194" t="str">
        <f ca="1">IF($E193="","",IF($G194="",BL193,IF(AND($N194=1,BL$9&gt;$B$9),"",IF(AND($N194=1,BL$9&lt;=$B$9),LOOKUP(BL$9,$A$12:$A$111,$B$12:$B$111),IF(AND($I194=-1,BM$9=$Q193),"",IF($I194=-1,BM193,IF(AND($I194=1,BK$9=$Q193),$K194,IF($I194=1,BL193,""))))))))</f>
        <v/>
      </c>
      <c r="BM194" t="str">
        <f ca="1">IF($E193="","",IF($G194="",BM193,IF(AND($N194=1,BM$9&gt;$B$9),"",IF(AND($N194=1,BM$9&lt;=$B$9),LOOKUP(BM$9,$A$12:$A$111,$B$12:$B$111),IF(AND($I194=-1,BN$9=$Q193),"",IF($I194=-1,BN193,IF(AND($I194=1,BL$9=$Q193),$K194,IF($I194=1,BM193,""))))))))</f>
        <v/>
      </c>
      <c r="BN194">
        <f ca="1">IF($E193="","",IF($G194="",BN193,IF(AND($N194=1,BN$9&gt;$B$9),"",IF(AND($N194=1,BN$9&lt;=$B$9),LOOKUP(BN$9,$A$12:$A$111,$B$12:$B$111),IF(AND($I194=-1,BO$9=$Q193),"",IF($I194=-1,BO193,IF(AND($I194=1,BM$9=$Q193),$K194,IF($I194=1,BN193,""))))))))</f>
        <v>0</v>
      </c>
      <c r="BO194">
        <f ca="1">IF($E193="","",IF($G194="",BO193,IF(AND($N194=1,BO$9&gt;$B$9),"",IF(AND($N194=1,BO$9&lt;=$B$9),LOOKUP(BO$9,$A$12:$A$111,$B$12:$B$111),IF(AND($I194=-1,BP$9=$Q193),"",IF($I194=-1,BP193,IF(AND($I194=1,BN$9=$Q193),$K194,IF($I194=1,BO193,""))))))))</f>
        <v>0</v>
      </c>
    </row>
    <row r="195" spans="4:67" x14ac:dyDescent="0.25">
      <c r="D195" s="4">
        <v>185</v>
      </c>
      <c r="E195" s="1">
        <f t="shared" ca="1" si="12"/>
        <v>14</v>
      </c>
      <c r="G195" t="str">
        <f ca="1">IF(E194="","",IF($B$3=Refs!$B$17,RevLab!F195,IF(AND(B$3="Last",H194="Zero"),G194,IF(B$3="Last",H194,IF(B$3="2nd last","",IF(AND(B$3="Opposite",H194="Zero"),G194,IF(AND(B$3="Opposite",H194="Red"),"Black",IF(AND(B$3="Opposite",H194="Black"),"Red",IF(AND(B$3="Opposite",H194="Odd"),"Even",IF(AND(B$3="Opposite",H194="Even"),"Odd",IF(AND(B$3="Opposite",H194="High"),"Low",IF(AND(B$3="Opposite",H194="Low"),"High",IF(COUNTIF(Refs!$E$5:$I$6,B$3)=1,RevLab!B$3,"")))))))))))))</f>
        <v>Low</v>
      </c>
      <c r="H195" t="str">
        <f ca="1">IF(E195="","",IF(B$2="Red/Black",LOOKUP(E195,Refs!D:D,Refs!F:F),IF(B$2="High/Low",LOOKUP(E195,Refs!D:D,Refs!H:H),IF(B$2="Odd/Even",LOOKUP(E195,Refs!D:D,Refs!J:J),""))))</f>
        <v>Low</v>
      </c>
      <c r="I195">
        <f t="shared" ca="1" si="13"/>
        <v>1</v>
      </c>
      <c r="J195">
        <f ca="1">IF(E194="","",IF(G195="","",IF(AND(Q194&gt;1,O194+P194&gt;=$B$4),$B$4,IF(Q194=1,O194,O194+P194))))</f>
        <v>3</v>
      </c>
      <c r="K195">
        <f t="shared" ca="1" si="14"/>
        <v>3</v>
      </c>
      <c r="L195">
        <f t="shared" ca="1" si="15"/>
        <v>-72</v>
      </c>
      <c r="M195">
        <f t="shared" ca="1" si="16"/>
        <v>14</v>
      </c>
      <c r="N195">
        <f ca="1">IF(E194="","",IF(OR(AND($A$6="Yes",$M195&gt;$M194),AND($A$8="Yes",$O194+$P194&gt;=$B$4),AND($Q194&lt;=2,$I195=-1)),1,0))</f>
        <v>0</v>
      </c>
      <c r="O195">
        <f ca="1">IF(E195="","",R195)</f>
        <v>3</v>
      </c>
      <c r="P195">
        <f ca="1">IF(E195="","",MAX(R195:DM195))</f>
        <v>3</v>
      </c>
      <c r="Q195" s="2">
        <f ca="1">IF(E195="","",COUNTIF(R195:DM195,"&gt;0"))</f>
        <v>2</v>
      </c>
      <c r="R195" s="4">
        <f ca="1">IF(E194="","",IF($G195="",R194,IF($N195=1,LOOKUP(R$9,$A$12:$A$111,$B$12:$B$111),IF(AND($I195=-1,S$9=$Q194),"",IF($I195=-1,S194,IF($I195=1,R194))))))</f>
        <v>3</v>
      </c>
      <c r="S195">
        <f ca="1">IF($E194="","",IF($G195="",S194,IF(AND($N195=1,S$9&gt;$B$9),"",IF(AND($N195=1,S$9&lt;=$B$9),LOOKUP(S$9,$A$12:$A$111,$B$12:$B$111),IF(AND($I195=-1,T$9=$Q194),"",IF($I195=-1,T194,IF(AND($I195=1,R$9=$Q194),$K195,IF($I195=1,S194,""))))))))</f>
        <v>3</v>
      </c>
      <c r="T195" t="str">
        <f ca="1">IF($E194="","",IF($G195="",T194,IF(AND($N195=1,T$9&gt;$B$9),"",IF(AND($N195=1,T$9&lt;=$B$9),LOOKUP(T$9,$A$12:$A$111,$B$12:$B$111),IF(AND($I195=-1,U$9=$Q194),"",IF($I195=-1,U194,IF(AND($I195=1,S$9=$Q194),$K195,IF($I195=1,T194,""))))))))</f>
        <v/>
      </c>
      <c r="U195" t="str">
        <f ca="1">IF($E194="","",IF($G195="",U194,IF(AND($N195=1,U$9&gt;$B$9),"",IF(AND($N195=1,U$9&lt;=$B$9),LOOKUP(U$9,$A$12:$A$111,$B$12:$B$111),IF(AND($I195=-1,V$9=$Q194),"",IF($I195=-1,V194,IF(AND($I195=1,T$9=$Q194),$K195,IF($I195=1,U194,""))))))))</f>
        <v/>
      </c>
      <c r="V195" t="str">
        <f ca="1">IF($E194="","",IF($G195="",V194,IF(AND($N195=1,V$9&gt;$B$9),"",IF(AND($N195=1,V$9&lt;=$B$9),LOOKUP(V$9,$A$12:$A$111,$B$12:$B$111),IF(AND($I195=-1,W$9=$Q194),"",IF($I195=-1,W194,IF(AND($I195=1,U$9=$Q194),$K195,IF($I195=1,V194,""))))))))</f>
        <v/>
      </c>
      <c r="W195" t="str">
        <f ca="1">IF($E194="","",IF($G195="",W194,IF(AND($N195=1,W$9&gt;$B$9),"",IF(AND($N195=1,W$9&lt;=$B$9),LOOKUP(W$9,$A$12:$A$111,$B$12:$B$111),IF(AND($I195=-1,X$9=$Q194),"",IF($I195=-1,X194,IF(AND($I195=1,V$9=$Q194),$K195,IF($I195=1,W194,""))))))))</f>
        <v/>
      </c>
      <c r="X195" t="str">
        <f ca="1">IF($E194="","",IF($G195="",X194,IF(AND($N195=1,X$9&gt;$B$9),"",IF(AND($N195=1,X$9&lt;=$B$9),LOOKUP(X$9,$A$12:$A$111,$B$12:$B$111),IF(AND($I195=-1,Y$9=$Q194),"",IF($I195=-1,Y194,IF(AND($I195=1,W$9=$Q194),$K195,IF($I195=1,X194,""))))))))</f>
        <v/>
      </c>
      <c r="Y195" t="str">
        <f ca="1">IF($E194="","",IF($G195="",Y194,IF(AND($N195=1,Y$9&gt;$B$9),"",IF(AND($N195=1,Y$9&lt;=$B$9),LOOKUP(Y$9,$A$12:$A$111,$B$12:$B$111),IF(AND($I195=-1,Z$9=$Q194),"",IF($I195=-1,Z194,IF(AND($I195=1,X$9=$Q194),$K195,IF($I195=1,Y194,""))))))))</f>
        <v/>
      </c>
      <c r="Z195" t="str">
        <f ca="1">IF($E194="","",IF($G195="",Z194,IF(AND($N195=1,Z$9&gt;$B$9),"",IF(AND($N195=1,Z$9&lt;=$B$9),LOOKUP(Z$9,$A$12:$A$111,$B$12:$B$111),IF(AND($I195=-1,AA$9=$Q194),"",IF($I195=-1,AA194,IF(AND($I195=1,Y$9=$Q194),$K195,IF($I195=1,Z194,""))))))))</f>
        <v/>
      </c>
      <c r="AA195" t="str">
        <f ca="1">IF($E194="","",IF($G195="",AA194,IF(AND($N195=1,AA$9&gt;$B$9),"",IF(AND($N195=1,AA$9&lt;=$B$9),LOOKUP(AA$9,$A$12:$A$111,$B$12:$B$111),IF(AND($I195=-1,AB$9=$Q194),"",IF($I195=-1,AB194,IF(AND($I195=1,Z$9=$Q194),$K195,IF($I195=1,AA194,""))))))))</f>
        <v/>
      </c>
      <c r="AB195" t="str">
        <f ca="1">IF($E194="","",IF($G195="",AB194,IF(AND($N195=1,AB$9&gt;$B$9),"",IF(AND($N195=1,AB$9&lt;=$B$9),LOOKUP(AB$9,$A$12:$A$111,$B$12:$B$111),IF(AND($I195=-1,AC$9=$Q194),"",IF($I195=-1,AC194,IF(AND($I195=1,AA$9=$Q194),$K195,IF($I195=1,AB194,""))))))))</f>
        <v/>
      </c>
      <c r="AC195" t="str">
        <f ca="1">IF($E194="","",IF($G195="",AC194,IF(AND($N195=1,AC$9&gt;$B$9),"",IF(AND($N195=1,AC$9&lt;=$B$9),LOOKUP(AC$9,$A$12:$A$111,$B$12:$B$111),IF(AND($I195=-1,AD$9=$Q194),"",IF($I195=-1,AD194,IF(AND($I195=1,AB$9=$Q194),$K195,IF($I195=1,AC194,""))))))))</f>
        <v/>
      </c>
      <c r="AD195" t="str">
        <f ca="1">IF($E194="","",IF($G195="",AD194,IF(AND($N195=1,AD$9&gt;$B$9),"",IF(AND($N195=1,AD$9&lt;=$B$9),LOOKUP(AD$9,$A$12:$A$111,$B$12:$B$111),IF(AND($I195=-1,AE$9=$Q194),"",IF($I195=-1,AE194,IF(AND($I195=1,AC$9=$Q194),$K195,IF($I195=1,AD194,""))))))))</f>
        <v/>
      </c>
      <c r="AE195" t="str">
        <f ca="1">IF($E194="","",IF($G195="",AE194,IF(AND($N195=1,AE$9&gt;$B$9),"",IF(AND($N195=1,AE$9&lt;=$B$9),LOOKUP(AE$9,$A$12:$A$111,$B$12:$B$111),IF(AND($I195=-1,AF$9=$Q194),"",IF($I195=-1,AF194,IF(AND($I195=1,AD$9=$Q194),$K195,IF($I195=1,AE194,""))))))))</f>
        <v/>
      </c>
      <c r="AF195" t="str">
        <f ca="1">IF($E194="","",IF($G195="",AF194,IF(AND($N195=1,AF$9&gt;$B$9),"",IF(AND($N195=1,AF$9&lt;=$B$9),LOOKUP(AF$9,$A$12:$A$111,$B$12:$B$111),IF(AND($I195=-1,AG$9=$Q194),"",IF($I195=-1,AG194,IF(AND($I195=1,AE$9=$Q194),$K195,IF($I195=1,AF194,""))))))))</f>
        <v/>
      </c>
      <c r="AG195" t="str">
        <f ca="1">IF($E194="","",IF($G195="",AG194,IF(AND($N195=1,AG$9&gt;$B$9),"",IF(AND($N195=1,AG$9&lt;=$B$9),LOOKUP(AG$9,$A$12:$A$111,$B$12:$B$111),IF(AND($I195=-1,AH$9=$Q194),"",IF($I195=-1,AH194,IF(AND($I195=1,AF$9=$Q194),$K195,IF($I195=1,AG194,""))))))))</f>
        <v/>
      </c>
      <c r="AH195" t="str">
        <f ca="1">IF($E194="","",IF($G195="",AH194,IF(AND($N195=1,AH$9&gt;$B$9),"",IF(AND($N195=1,AH$9&lt;=$B$9),LOOKUP(AH$9,$A$12:$A$111,$B$12:$B$111),IF(AND($I195=-1,AI$9=$Q194),"",IF($I195=-1,AI194,IF(AND($I195=1,AG$9=$Q194),$K195,IF($I195=1,AH194,""))))))))</f>
        <v/>
      </c>
      <c r="AI195" t="str">
        <f ca="1">IF($E194="","",IF($G195="",AI194,IF(AND($N195=1,AI$9&gt;$B$9),"",IF(AND($N195=1,AI$9&lt;=$B$9),LOOKUP(AI$9,$A$12:$A$111,$B$12:$B$111),IF(AND($I195=-1,AJ$9=$Q194),"",IF($I195=-1,AJ194,IF(AND($I195=1,AH$9=$Q194),$K195,IF($I195=1,AI194,""))))))))</f>
        <v/>
      </c>
      <c r="AJ195" t="str">
        <f ca="1">IF($E194="","",IF($G195="",AJ194,IF(AND($N195=1,AJ$9&gt;$B$9),"",IF(AND($N195=1,AJ$9&lt;=$B$9),LOOKUP(AJ$9,$A$12:$A$111,$B$12:$B$111),IF(AND($I195=-1,AK$9=$Q194),"",IF($I195=-1,AK194,IF(AND($I195=1,AI$9=$Q194),$K195,IF($I195=1,AJ194,""))))))))</f>
        <v/>
      </c>
      <c r="AK195" t="str">
        <f ca="1">IF($E194="","",IF($G195="",AK194,IF(AND($N195=1,AK$9&gt;$B$9),"",IF(AND($N195=1,AK$9&lt;=$B$9),LOOKUP(AK$9,$A$12:$A$111,$B$12:$B$111),IF(AND($I195=-1,AL$9=$Q194),"",IF($I195=-1,AL194,IF(AND($I195=1,AJ$9=$Q194),$K195,IF($I195=1,AK194,""))))))))</f>
        <v/>
      </c>
      <c r="AL195" t="str">
        <f ca="1">IF($E194="","",IF($G195="",AL194,IF(AND($N195=1,AL$9&gt;$B$9),"",IF(AND($N195=1,AL$9&lt;=$B$9),LOOKUP(AL$9,$A$12:$A$111,$B$12:$B$111),IF(AND($I195=-1,AM$9=$Q194),"",IF($I195=-1,AM194,IF(AND($I195=1,AK$9=$Q194),$K195,IF($I195=1,AL194,""))))))))</f>
        <v/>
      </c>
      <c r="AM195" t="str">
        <f ca="1">IF($E194="","",IF($G195="",AM194,IF(AND($N195=1,AM$9&gt;$B$9),"",IF(AND($N195=1,AM$9&lt;=$B$9),LOOKUP(AM$9,$A$12:$A$111,$B$12:$B$111),IF(AND($I195=-1,AN$9=$Q194),"",IF($I195=-1,AN194,IF(AND($I195=1,AL$9=$Q194),$K195,IF($I195=1,AM194,""))))))))</f>
        <v/>
      </c>
      <c r="AN195" t="str">
        <f ca="1">IF($E194="","",IF($G195="",AN194,IF(AND($N195=1,AN$9&gt;$B$9),"",IF(AND($N195=1,AN$9&lt;=$B$9),LOOKUP(AN$9,$A$12:$A$111,$B$12:$B$111),IF(AND($I195=-1,AO$9=$Q194),"",IF($I195=-1,AO194,IF(AND($I195=1,AM$9=$Q194),$K195,IF($I195=1,AN194,""))))))))</f>
        <v/>
      </c>
      <c r="AO195" t="str">
        <f ca="1">IF($E194="","",IF($G195="",AO194,IF(AND($N195=1,AO$9&gt;$B$9),"",IF(AND($N195=1,AO$9&lt;=$B$9),LOOKUP(AO$9,$A$12:$A$111,$B$12:$B$111),IF(AND($I195=-1,AP$9=$Q194),"",IF($I195=-1,AP194,IF(AND($I195=1,AN$9=$Q194),$K195,IF($I195=1,AO194,""))))))))</f>
        <v/>
      </c>
      <c r="AP195" t="str">
        <f ca="1">IF($E194="","",IF($G195="",AP194,IF(AND($N195=1,AP$9&gt;$B$9),"",IF(AND($N195=1,AP$9&lt;=$B$9),LOOKUP(AP$9,$A$12:$A$111,$B$12:$B$111),IF(AND($I195=-1,AQ$9=$Q194),"",IF($I195=-1,AQ194,IF(AND($I195=1,AO$9=$Q194),$K195,IF($I195=1,AP194,""))))))))</f>
        <v/>
      </c>
      <c r="AQ195" t="str">
        <f ca="1">IF($E194="","",IF($G195="",AQ194,IF(AND($N195=1,AQ$9&gt;$B$9),"",IF(AND($N195=1,AQ$9&lt;=$B$9),LOOKUP(AQ$9,$A$12:$A$111,$B$12:$B$111),IF(AND($I195=-1,AR$9=$Q194),"",IF($I195=-1,AR194,IF(AND($I195=1,AP$9=$Q194),$K195,IF($I195=1,AQ194,""))))))))</f>
        <v/>
      </c>
      <c r="AR195" t="str">
        <f ca="1">IF($E194="","",IF($G195="",AR194,IF(AND($N195=1,AR$9&gt;$B$9),"",IF(AND($N195=1,AR$9&lt;=$B$9),LOOKUP(AR$9,$A$12:$A$111,$B$12:$B$111),IF(AND($I195=-1,AS$9=$Q194),"",IF($I195=-1,AS194,IF(AND($I195=1,AQ$9=$Q194),$K195,IF($I195=1,AR194,""))))))))</f>
        <v/>
      </c>
      <c r="AS195" t="str">
        <f ca="1">IF($E194="","",IF($G195="",AS194,IF(AND($N195=1,AS$9&gt;$B$9),"",IF(AND($N195=1,AS$9&lt;=$B$9),LOOKUP(AS$9,$A$12:$A$111,$B$12:$B$111),IF(AND($I195=-1,AT$9=$Q194),"",IF($I195=-1,AT194,IF(AND($I195=1,AR$9=$Q194),$K195,IF($I195=1,AS194,""))))))))</f>
        <v/>
      </c>
      <c r="AT195" t="str">
        <f ca="1">IF($E194="","",IF($G195="",AT194,IF(AND($N195=1,AT$9&gt;$B$9),"",IF(AND($N195=1,AT$9&lt;=$B$9),LOOKUP(AT$9,$A$12:$A$111,$B$12:$B$111),IF(AND($I195=-1,AU$9=$Q194),"",IF($I195=-1,AU194,IF(AND($I195=1,AS$9=$Q194),$K195,IF($I195=1,AT194,""))))))))</f>
        <v/>
      </c>
      <c r="AU195" t="str">
        <f ca="1">IF($E194="","",IF($G195="",AU194,IF(AND($N195=1,AU$9&gt;$B$9),"",IF(AND($N195=1,AU$9&lt;=$B$9),LOOKUP(AU$9,$A$12:$A$111,$B$12:$B$111),IF(AND($I195=-1,AV$9=$Q194),"",IF($I195=-1,AV194,IF(AND($I195=1,AT$9=$Q194),$K195,IF($I195=1,AU194,""))))))))</f>
        <v/>
      </c>
      <c r="AV195" t="str">
        <f ca="1">IF($E194="","",IF($G195="",AV194,IF(AND($N195=1,AV$9&gt;$B$9),"",IF(AND($N195=1,AV$9&lt;=$B$9),LOOKUP(AV$9,$A$12:$A$111,$B$12:$B$111),IF(AND($I195=-1,AW$9=$Q194),"",IF($I195=-1,AW194,IF(AND($I195=1,AU$9=$Q194),$K195,IF($I195=1,AV194,""))))))))</f>
        <v/>
      </c>
      <c r="AW195" t="str">
        <f ca="1">IF($E194="","",IF($G195="",AW194,IF(AND($N195=1,AW$9&gt;$B$9),"",IF(AND($N195=1,AW$9&lt;=$B$9),LOOKUP(AW$9,$A$12:$A$111,$B$12:$B$111),IF(AND($I195=-1,AX$9=$Q194),"",IF($I195=-1,AX194,IF(AND($I195=1,AV$9=$Q194),$K195,IF($I195=1,AW194,""))))))))</f>
        <v/>
      </c>
      <c r="AX195" t="str">
        <f ca="1">IF($E194="","",IF($G195="",AX194,IF(AND($N195=1,AX$9&gt;$B$9),"",IF(AND($N195=1,AX$9&lt;=$B$9),LOOKUP(AX$9,$A$12:$A$111,$B$12:$B$111),IF(AND($I195=-1,AY$9=$Q194),"",IF($I195=-1,AY194,IF(AND($I195=1,AW$9=$Q194),$K195,IF($I195=1,AX194,""))))))))</f>
        <v/>
      </c>
      <c r="AY195" t="str">
        <f ca="1">IF($E194="","",IF($G195="",AY194,IF(AND($N195=1,AY$9&gt;$B$9),"",IF(AND($N195=1,AY$9&lt;=$B$9),LOOKUP(AY$9,$A$12:$A$111,$B$12:$B$111),IF(AND($I195=-1,AZ$9=$Q194),"",IF($I195=-1,AZ194,IF(AND($I195=1,AX$9=$Q194),$K195,IF($I195=1,AY194,""))))))))</f>
        <v/>
      </c>
      <c r="AZ195" t="str">
        <f ca="1">IF($E194="","",IF($G195="",AZ194,IF(AND($N195=1,AZ$9&gt;$B$9),"",IF(AND($N195=1,AZ$9&lt;=$B$9),LOOKUP(AZ$9,$A$12:$A$111,$B$12:$B$111),IF(AND($I195=-1,BA$9=$Q194),"",IF($I195=-1,BA194,IF(AND($I195=1,AY$9=$Q194),$K195,IF($I195=1,AZ194,""))))))))</f>
        <v/>
      </c>
      <c r="BA195" t="str">
        <f ca="1">IF($E194="","",IF($G195="",BA194,IF(AND($N195=1,BA$9&gt;$B$9),"",IF(AND($N195=1,BA$9&lt;=$B$9),LOOKUP(BA$9,$A$12:$A$111,$B$12:$B$111),IF(AND($I195=-1,BB$9=$Q194),"",IF($I195=-1,BB194,IF(AND($I195=1,AZ$9=$Q194),$K195,IF($I195=1,BA194,""))))))))</f>
        <v/>
      </c>
      <c r="BB195" t="str">
        <f ca="1">IF($E194="","",IF($G195="",BB194,IF(AND($N195=1,BB$9&gt;$B$9),"",IF(AND($N195=1,BB$9&lt;=$B$9),LOOKUP(BB$9,$A$12:$A$111,$B$12:$B$111),IF(AND($I195=-1,BC$9=$Q194),"",IF($I195=-1,BC194,IF(AND($I195=1,BA$9=$Q194),$K195,IF($I195=1,BB194,""))))))))</f>
        <v/>
      </c>
      <c r="BC195" t="str">
        <f ca="1">IF($E194="","",IF($G195="",BC194,IF(AND($N195=1,BC$9&gt;$B$9),"",IF(AND($N195=1,BC$9&lt;=$B$9),LOOKUP(BC$9,$A$12:$A$111,$B$12:$B$111),IF(AND($I195=-1,BD$9=$Q194),"",IF($I195=-1,BD194,IF(AND($I195=1,BB$9=$Q194),$K195,IF($I195=1,BC194,""))))))))</f>
        <v/>
      </c>
      <c r="BD195" t="str">
        <f ca="1">IF($E194="","",IF($G195="",BD194,IF(AND($N195=1,BD$9&gt;$B$9),"",IF(AND($N195=1,BD$9&lt;=$B$9),LOOKUP(BD$9,$A$12:$A$111,$B$12:$B$111),IF(AND($I195=-1,BE$9=$Q194),"",IF($I195=-1,BE194,IF(AND($I195=1,BC$9=$Q194),$K195,IF($I195=1,BD194,""))))))))</f>
        <v/>
      </c>
      <c r="BE195" t="str">
        <f ca="1">IF($E194="","",IF($G195="",BE194,IF(AND($N195=1,BE$9&gt;$B$9),"",IF(AND($N195=1,BE$9&lt;=$B$9),LOOKUP(BE$9,$A$12:$A$111,$B$12:$B$111),IF(AND($I195=-1,BF$9=$Q194),"",IF($I195=-1,BF194,IF(AND($I195=1,BD$9=$Q194),$K195,IF($I195=1,BE194,""))))))))</f>
        <v/>
      </c>
      <c r="BF195" t="str">
        <f ca="1">IF($E194="","",IF($G195="",BF194,IF(AND($N195=1,BF$9&gt;$B$9),"",IF(AND($N195=1,BF$9&lt;=$B$9),LOOKUP(BF$9,$A$12:$A$111,$B$12:$B$111),IF(AND($I195=-1,BG$9=$Q194),"",IF($I195=-1,BG194,IF(AND($I195=1,BE$9=$Q194),$K195,IF($I195=1,BF194,""))))))))</f>
        <v/>
      </c>
      <c r="BG195" t="str">
        <f ca="1">IF($E194="","",IF($G195="",BG194,IF(AND($N195=1,BG$9&gt;$B$9),"",IF(AND($N195=1,BG$9&lt;=$B$9),LOOKUP(BG$9,$A$12:$A$111,$B$12:$B$111),IF(AND($I195=-1,BH$9=$Q194),"",IF($I195=-1,BH194,IF(AND($I195=1,BF$9=$Q194),$K195,IF($I195=1,BG194,""))))))))</f>
        <v/>
      </c>
      <c r="BH195" t="str">
        <f ca="1">IF($E194="","",IF($G195="",BH194,IF(AND($N195=1,BH$9&gt;$B$9),"",IF(AND($N195=1,BH$9&lt;=$B$9),LOOKUP(BH$9,$A$12:$A$111,$B$12:$B$111),IF(AND($I195=-1,BI$9=$Q194),"",IF($I195=-1,BI194,IF(AND($I195=1,BG$9=$Q194),$K195,IF($I195=1,BH194,""))))))))</f>
        <v/>
      </c>
      <c r="BI195" t="str">
        <f ca="1">IF($E194="","",IF($G195="",BI194,IF(AND($N195=1,BI$9&gt;$B$9),"",IF(AND($N195=1,BI$9&lt;=$B$9),LOOKUP(BI$9,$A$12:$A$111,$B$12:$B$111),IF(AND($I195=-1,BJ$9=$Q194),"",IF($I195=-1,BJ194,IF(AND($I195=1,BH$9=$Q194),$K195,IF($I195=1,BI194,""))))))))</f>
        <v/>
      </c>
      <c r="BJ195" t="str">
        <f ca="1">IF($E194="","",IF($G195="",BJ194,IF(AND($N195=1,BJ$9&gt;$B$9),"",IF(AND($N195=1,BJ$9&lt;=$B$9),LOOKUP(BJ$9,$A$12:$A$111,$B$12:$B$111),IF(AND($I195=-1,BK$9=$Q194),"",IF($I195=-1,BK194,IF(AND($I195=1,BI$9=$Q194),$K195,IF($I195=1,BJ194,""))))))))</f>
        <v/>
      </c>
      <c r="BK195" t="str">
        <f ca="1">IF($E194="","",IF($G195="",BK194,IF(AND($N195=1,BK$9&gt;$B$9),"",IF(AND($N195=1,BK$9&lt;=$B$9),LOOKUP(BK$9,$A$12:$A$111,$B$12:$B$111),IF(AND($I195=-1,BL$9=$Q194),"",IF($I195=-1,BL194,IF(AND($I195=1,BJ$9=$Q194),$K195,IF($I195=1,BK194,""))))))))</f>
        <v/>
      </c>
      <c r="BL195" t="str">
        <f ca="1">IF($E194="","",IF($G195="",BL194,IF(AND($N195=1,BL$9&gt;$B$9),"",IF(AND($N195=1,BL$9&lt;=$B$9),LOOKUP(BL$9,$A$12:$A$111,$B$12:$B$111),IF(AND($I195=-1,BM$9=$Q194),"",IF($I195=-1,BM194,IF(AND($I195=1,BK$9=$Q194),$K195,IF($I195=1,BL194,""))))))))</f>
        <v/>
      </c>
      <c r="BM195" t="str">
        <f ca="1">IF($E194="","",IF($G195="",BM194,IF(AND($N195=1,BM$9&gt;$B$9),"",IF(AND($N195=1,BM$9&lt;=$B$9),LOOKUP(BM$9,$A$12:$A$111,$B$12:$B$111),IF(AND($I195=-1,BN$9=$Q194),"",IF($I195=-1,BN194,IF(AND($I195=1,BL$9=$Q194),$K195,IF($I195=1,BM194,""))))))))</f>
        <v/>
      </c>
      <c r="BN195">
        <f ca="1">IF($E194="","",IF($G195="",BN194,IF(AND($N195=1,BN$9&gt;$B$9),"",IF(AND($N195=1,BN$9&lt;=$B$9),LOOKUP(BN$9,$A$12:$A$111,$B$12:$B$111),IF(AND($I195=-1,BO$9=$Q194),"",IF($I195=-1,BO194,IF(AND($I195=1,BM$9=$Q194),$K195,IF($I195=1,BN194,""))))))))</f>
        <v>0</v>
      </c>
      <c r="BO195">
        <f ca="1">IF($E194="","",IF($G195="",BO194,IF(AND($N195=1,BO$9&gt;$B$9),"",IF(AND($N195=1,BO$9&lt;=$B$9),LOOKUP(BO$9,$A$12:$A$111,$B$12:$B$111),IF(AND($I195=-1,BP$9=$Q194),"",IF($I195=-1,BP194,IF(AND($I195=1,BN$9=$Q194),$K195,IF($I195=1,BO194,""))))))))</f>
        <v>0</v>
      </c>
    </row>
    <row r="196" spans="4:67" x14ac:dyDescent="0.25">
      <c r="D196" s="4">
        <v>186</v>
      </c>
      <c r="E196" s="1">
        <f t="shared" ca="1" si="12"/>
        <v>1</v>
      </c>
      <c r="G196" t="str">
        <f ca="1">IF(E195="","",IF($B$3=Refs!$B$17,RevLab!F196,IF(AND(B$3="Last",H195="Zero"),G195,IF(B$3="Last",H195,IF(B$3="2nd last","",IF(AND(B$3="Opposite",H195="Zero"),G195,IF(AND(B$3="Opposite",H195="Red"),"Black",IF(AND(B$3="Opposite",H195="Black"),"Red",IF(AND(B$3="Opposite",H195="Odd"),"Even",IF(AND(B$3="Opposite",H195="Even"),"Odd",IF(AND(B$3="Opposite",H195="High"),"Low",IF(AND(B$3="Opposite",H195="Low"),"High",IF(COUNTIF(Refs!$E$5:$I$6,B$3)=1,RevLab!B$3,"")))))))))))))</f>
        <v>Low</v>
      </c>
      <c r="H196" t="str">
        <f ca="1">IF(E196="","",IF(B$2="Red/Black",LOOKUP(E196,Refs!D:D,Refs!F:F),IF(B$2="High/Low",LOOKUP(E196,Refs!D:D,Refs!H:H),IF(B$2="Odd/Even",LOOKUP(E196,Refs!D:D,Refs!J:J),""))))</f>
        <v>Low</v>
      </c>
      <c r="I196">
        <f t="shared" ca="1" si="13"/>
        <v>1</v>
      </c>
      <c r="J196">
        <f ca="1">IF(E195="","",IF(G196="","",IF(AND(Q195&gt;1,O195+P195&gt;=$B$4),$B$4,IF(Q195=1,O195,O195+P195))))</f>
        <v>6</v>
      </c>
      <c r="K196">
        <f t="shared" ca="1" si="14"/>
        <v>6</v>
      </c>
      <c r="L196">
        <f t="shared" ca="1" si="15"/>
        <v>-66</v>
      </c>
      <c r="M196">
        <f t="shared" ca="1" si="16"/>
        <v>14</v>
      </c>
      <c r="N196">
        <f ca="1">IF(E195="","",IF(OR(AND($A$6="Yes",$M196&gt;$M195),AND($A$8="Yes",$O195+$P195&gt;=$B$4),AND($Q195&lt;=2,$I196=-1)),1,0))</f>
        <v>0</v>
      </c>
      <c r="O196">
        <f ca="1">IF(E196="","",R196)</f>
        <v>3</v>
      </c>
      <c r="P196">
        <f ca="1">IF(E196="","",MAX(R196:DM196))</f>
        <v>6</v>
      </c>
      <c r="Q196" s="2">
        <f ca="1">IF(E196="","",COUNTIF(R196:DM196,"&gt;0"))</f>
        <v>3</v>
      </c>
      <c r="R196" s="4">
        <f ca="1">IF(E195="","",IF($G196="",R195,IF($N196=1,LOOKUP(R$9,$A$12:$A$111,$B$12:$B$111),IF(AND($I196=-1,S$9=$Q195),"",IF($I196=-1,S195,IF($I196=1,R195))))))</f>
        <v>3</v>
      </c>
      <c r="S196">
        <f ca="1">IF($E195="","",IF($G196="",S195,IF(AND($N196=1,S$9&gt;$B$9),"",IF(AND($N196=1,S$9&lt;=$B$9),LOOKUP(S$9,$A$12:$A$111,$B$12:$B$111),IF(AND($I196=-1,T$9=$Q195),"",IF($I196=-1,T195,IF(AND($I196=1,R$9=$Q195),$K196,IF($I196=1,S195,""))))))))</f>
        <v>3</v>
      </c>
      <c r="T196">
        <f ca="1">IF($E195="","",IF($G196="",T195,IF(AND($N196=1,T$9&gt;$B$9),"",IF(AND($N196=1,T$9&lt;=$B$9),LOOKUP(T$9,$A$12:$A$111,$B$12:$B$111),IF(AND($I196=-1,U$9=$Q195),"",IF($I196=-1,U195,IF(AND($I196=1,S$9=$Q195),$K196,IF($I196=1,T195,""))))))))</f>
        <v>6</v>
      </c>
      <c r="U196" t="str">
        <f ca="1">IF($E195="","",IF($G196="",U195,IF(AND($N196=1,U$9&gt;$B$9),"",IF(AND($N196=1,U$9&lt;=$B$9),LOOKUP(U$9,$A$12:$A$111,$B$12:$B$111),IF(AND($I196=-1,V$9=$Q195),"",IF($I196=-1,V195,IF(AND($I196=1,T$9=$Q195),$K196,IF($I196=1,U195,""))))))))</f>
        <v/>
      </c>
      <c r="V196" t="str">
        <f ca="1">IF($E195="","",IF($G196="",V195,IF(AND($N196=1,V$9&gt;$B$9),"",IF(AND($N196=1,V$9&lt;=$B$9),LOOKUP(V$9,$A$12:$A$111,$B$12:$B$111),IF(AND($I196=-1,W$9=$Q195),"",IF($I196=-1,W195,IF(AND($I196=1,U$9=$Q195),$K196,IF($I196=1,V195,""))))))))</f>
        <v/>
      </c>
      <c r="W196" t="str">
        <f ca="1">IF($E195="","",IF($G196="",W195,IF(AND($N196=1,W$9&gt;$B$9),"",IF(AND($N196=1,W$9&lt;=$B$9),LOOKUP(W$9,$A$12:$A$111,$B$12:$B$111),IF(AND($I196=-1,X$9=$Q195),"",IF($I196=-1,X195,IF(AND($I196=1,V$9=$Q195),$K196,IF($I196=1,W195,""))))))))</f>
        <v/>
      </c>
      <c r="X196" t="str">
        <f ca="1">IF($E195="","",IF($G196="",X195,IF(AND($N196=1,X$9&gt;$B$9),"",IF(AND($N196=1,X$9&lt;=$B$9),LOOKUP(X$9,$A$12:$A$111,$B$12:$B$111),IF(AND($I196=-1,Y$9=$Q195),"",IF($I196=-1,Y195,IF(AND($I196=1,W$9=$Q195),$K196,IF($I196=1,X195,""))))))))</f>
        <v/>
      </c>
      <c r="Y196" t="str">
        <f ca="1">IF($E195="","",IF($G196="",Y195,IF(AND($N196=1,Y$9&gt;$B$9),"",IF(AND($N196=1,Y$9&lt;=$B$9),LOOKUP(Y$9,$A$12:$A$111,$B$12:$B$111),IF(AND($I196=-1,Z$9=$Q195),"",IF($I196=-1,Z195,IF(AND($I196=1,X$9=$Q195),$K196,IF($I196=1,Y195,""))))))))</f>
        <v/>
      </c>
      <c r="Z196" t="str">
        <f ca="1">IF($E195="","",IF($G196="",Z195,IF(AND($N196=1,Z$9&gt;$B$9),"",IF(AND($N196=1,Z$9&lt;=$B$9),LOOKUP(Z$9,$A$12:$A$111,$B$12:$B$111),IF(AND($I196=-1,AA$9=$Q195),"",IF($I196=-1,AA195,IF(AND($I196=1,Y$9=$Q195),$K196,IF($I196=1,Z195,""))))))))</f>
        <v/>
      </c>
      <c r="AA196" t="str">
        <f ca="1">IF($E195="","",IF($G196="",AA195,IF(AND($N196=1,AA$9&gt;$B$9),"",IF(AND($N196=1,AA$9&lt;=$B$9),LOOKUP(AA$9,$A$12:$A$111,$B$12:$B$111),IF(AND($I196=-1,AB$9=$Q195),"",IF($I196=-1,AB195,IF(AND($I196=1,Z$9=$Q195),$K196,IF($I196=1,AA195,""))))))))</f>
        <v/>
      </c>
      <c r="AB196" t="str">
        <f ca="1">IF($E195="","",IF($G196="",AB195,IF(AND($N196=1,AB$9&gt;$B$9),"",IF(AND($N196=1,AB$9&lt;=$B$9),LOOKUP(AB$9,$A$12:$A$111,$B$12:$B$111),IF(AND($I196=-1,AC$9=$Q195),"",IF($I196=-1,AC195,IF(AND($I196=1,AA$9=$Q195),$K196,IF($I196=1,AB195,""))))))))</f>
        <v/>
      </c>
      <c r="AC196" t="str">
        <f ca="1">IF($E195="","",IF($G196="",AC195,IF(AND($N196=1,AC$9&gt;$B$9),"",IF(AND($N196=1,AC$9&lt;=$B$9),LOOKUP(AC$9,$A$12:$A$111,$B$12:$B$111),IF(AND($I196=-1,AD$9=$Q195),"",IF($I196=-1,AD195,IF(AND($I196=1,AB$9=$Q195),$K196,IF($I196=1,AC195,""))))))))</f>
        <v/>
      </c>
      <c r="AD196" t="str">
        <f ca="1">IF($E195="","",IF($G196="",AD195,IF(AND($N196=1,AD$9&gt;$B$9),"",IF(AND($N196=1,AD$9&lt;=$B$9),LOOKUP(AD$9,$A$12:$A$111,$B$12:$B$111),IF(AND($I196=-1,AE$9=$Q195),"",IF($I196=-1,AE195,IF(AND($I196=1,AC$9=$Q195),$K196,IF($I196=1,AD195,""))))))))</f>
        <v/>
      </c>
      <c r="AE196" t="str">
        <f ca="1">IF($E195="","",IF($G196="",AE195,IF(AND($N196=1,AE$9&gt;$B$9),"",IF(AND($N196=1,AE$9&lt;=$B$9),LOOKUP(AE$9,$A$12:$A$111,$B$12:$B$111),IF(AND($I196=-1,AF$9=$Q195),"",IF($I196=-1,AF195,IF(AND($I196=1,AD$9=$Q195),$K196,IF($I196=1,AE195,""))))))))</f>
        <v/>
      </c>
      <c r="AF196" t="str">
        <f ca="1">IF($E195="","",IF($G196="",AF195,IF(AND($N196=1,AF$9&gt;$B$9),"",IF(AND($N196=1,AF$9&lt;=$B$9),LOOKUP(AF$9,$A$12:$A$111,$B$12:$B$111),IF(AND($I196=-1,AG$9=$Q195),"",IF($I196=-1,AG195,IF(AND($I196=1,AE$9=$Q195),$K196,IF($I196=1,AF195,""))))))))</f>
        <v/>
      </c>
      <c r="AG196" t="str">
        <f ca="1">IF($E195="","",IF($G196="",AG195,IF(AND($N196=1,AG$9&gt;$B$9),"",IF(AND($N196=1,AG$9&lt;=$B$9),LOOKUP(AG$9,$A$12:$A$111,$B$12:$B$111),IF(AND($I196=-1,AH$9=$Q195),"",IF($I196=-1,AH195,IF(AND($I196=1,AF$9=$Q195),$K196,IF($I196=1,AG195,""))))))))</f>
        <v/>
      </c>
      <c r="AH196" t="str">
        <f ca="1">IF($E195="","",IF($G196="",AH195,IF(AND($N196=1,AH$9&gt;$B$9),"",IF(AND($N196=1,AH$9&lt;=$B$9),LOOKUP(AH$9,$A$12:$A$111,$B$12:$B$111),IF(AND($I196=-1,AI$9=$Q195),"",IF($I196=-1,AI195,IF(AND($I196=1,AG$9=$Q195),$K196,IF($I196=1,AH195,""))))))))</f>
        <v/>
      </c>
      <c r="AI196" t="str">
        <f ca="1">IF($E195="","",IF($G196="",AI195,IF(AND($N196=1,AI$9&gt;$B$9),"",IF(AND($N196=1,AI$9&lt;=$B$9),LOOKUP(AI$9,$A$12:$A$111,$B$12:$B$111),IF(AND($I196=-1,AJ$9=$Q195),"",IF($I196=-1,AJ195,IF(AND($I196=1,AH$9=$Q195),$K196,IF($I196=1,AI195,""))))))))</f>
        <v/>
      </c>
      <c r="AJ196" t="str">
        <f ca="1">IF($E195="","",IF($G196="",AJ195,IF(AND($N196=1,AJ$9&gt;$B$9),"",IF(AND($N196=1,AJ$9&lt;=$B$9),LOOKUP(AJ$9,$A$12:$A$111,$B$12:$B$111),IF(AND($I196=-1,AK$9=$Q195),"",IF($I196=-1,AK195,IF(AND($I196=1,AI$9=$Q195),$K196,IF($I196=1,AJ195,""))))))))</f>
        <v/>
      </c>
      <c r="AK196" t="str">
        <f ca="1">IF($E195="","",IF($G196="",AK195,IF(AND($N196=1,AK$9&gt;$B$9),"",IF(AND($N196=1,AK$9&lt;=$B$9),LOOKUP(AK$9,$A$12:$A$111,$B$12:$B$111),IF(AND($I196=-1,AL$9=$Q195),"",IF($I196=-1,AL195,IF(AND($I196=1,AJ$9=$Q195),$K196,IF($I196=1,AK195,""))))))))</f>
        <v/>
      </c>
      <c r="AL196" t="str">
        <f ca="1">IF($E195="","",IF($G196="",AL195,IF(AND($N196=1,AL$9&gt;$B$9),"",IF(AND($N196=1,AL$9&lt;=$B$9),LOOKUP(AL$9,$A$12:$A$111,$B$12:$B$111),IF(AND($I196=-1,AM$9=$Q195),"",IF($I196=-1,AM195,IF(AND($I196=1,AK$9=$Q195),$K196,IF($I196=1,AL195,""))))))))</f>
        <v/>
      </c>
      <c r="AM196" t="str">
        <f ca="1">IF($E195="","",IF($G196="",AM195,IF(AND($N196=1,AM$9&gt;$B$9),"",IF(AND($N196=1,AM$9&lt;=$B$9),LOOKUP(AM$9,$A$12:$A$111,$B$12:$B$111),IF(AND($I196=-1,AN$9=$Q195),"",IF($I196=-1,AN195,IF(AND($I196=1,AL$9=$Q195),$K196,IF($I196=1,AM195,""))))))))</f>
        <v/>
      </c>
      <c r="AN196" t="str">
        <f ca="1">IF($E195="","",IF($G196="",AN195,IF(AND($N196=1,AN$9&gt;$B$9),"",IF(AND($N196=1,AN$9&lt;=$B$9),LOOKUP(AN$9,$A$12:$A$111,$B$12:$B$111),IF(AND($I196=-1,AO$9=$Q195),"",IF($I196=-1,AO195,IF(AND($I196=1,AM$9=$Q195),$K196,IF($I196=1,AN195,""))))))))</f>
        <v/>
      </c>
      <c r="AO196" t="str">
        <f ca="1">IF($E195="","",IF($G196="",AO195,IF(AND($N196=1,AO$9&gt;$B$9),"",IF(AND($N196=1,AO$9&lt;=$B$9),LOOKUP(AO$9,$A$12:$A$111,$B$12:$B$111),IF(AND($I196=-1,AP$9=$Q195),"",IF($I196=-1,AP195,IF(AND($I196=1,AN$9=$Q195),$K196,IF($I196=1,AO195,""))))))))</f>
        <v/>
      </c>
      <c r="AP196" t="str">
        <f ca="1">IF($E195="","",IF($G196="",AP195,IF(AND($N196=1,AP$9&gt;$B$9),"",IF(AND($N196=1,AP$9&lt;=$B$9),LOOKUP(AP$9,$A$12:$A$111,$B$12:$B$111),IF(AND($I196=-1,AQ$9=$Q195),"",IF($I196=-1,AQ195,IF(AND($I196=1,AO$9=$Q195),$K196,IF($I196=1,AP195,""))))))))</f>
        <v/>
      </c>
      <c r="AQ196" t="str">
        <f ca="1">IF($E195="","",IF($G196="",AQ195,IF(AND($N196=1,AQ$9&gt;$B$9),"",IF(AND($N196=1,AQ$9&lt;=$B$9),LOOKUP(AQ$9,$A$12:$A$111,$B$12:$B$111),IF(AND($I196=-1,AR$9=$Q195),"",IF($I196=-1,AR195,IF(AND($I196=1,AP$9=$Q195),$K196,IF($I196=1,AQ195,""))))))))</f>
        <v/>
      </c>
      <c r="AR196" t="str">
        <f ca="1">IF($E195="","",IF($G196="",AR195,IF(AND($N196=1,AR$9&gt;$B$9),"",IF(AND($N196=1,AR$9&lt;=$B$9),LOOKUP(AR$9,$A$12:$A$111,$B$12:$B$111),IF(AND($I196=-1,AS$9=$Q195),"",IF($I196=-1,AS195,IF(AND($I196=1,AQ$9=$Q195),$K196,IF($I196=1,AR195,""))))))))</f>
        <v/>
      </c>
      <c r="AS196" t="str">
        <f ca="1">IF($E195="","",IF($G196="",AS195,IF(AND($N196=1,AS$9&gt;$B$9),"",IF(AND($N196=1,AS$9&lt;=$B$9),LOOKUP(AS$9,$A$12:$A$111,$B$12:$B$111),IF(AND($I196=-1,AT$9=$Q195),"",IF($I196=-1,AT195,IF(AND($I196=1,AR$9=$Q195),$K196,IF($I196=1,AS195,""))))))))</f>
        <v/>
      </c>
      <c r="AT196" t="str">
        <f ca="1">IF($E195="","",IF($G196="",AT195,IF(AND($N196=1,AT$9&gt;$B$9),"",IF(AND($N196=1,AT$9&lt;=$B$9),LOOKUP(AT$9,$A$12:$A$111,$B$12:$B$111),IF(AND($I196=-1,AU$9=$Q195),"",IF($I196=-1,AU195,IF(AND($I196=1,AS$9=$Q195),$K196,IF($I196=1,AT195,""))))))))</f>
        <v/>
      </c>
      <c r="AU196" t="str">
        <f ca="1">IF($E195="","",IF($G196="",AU195,IF(AND($N196=1,AU$9&gt;$B$9),"",IF(AND($N196=1,AU$9&lt;=$B$9),LOOKUP(AU$9,$A$12:$A$111,$B$12:$B$111),IF(AND($I196=-1,AV$9=$Q195),"",IF($I196=-1,AV195,IF(AND($I196=1,AT$9=$Q195),$K196,IF($I196=1,AU195,""))))))))</f>
        <v/>
      </c>
      <c r="AV196" t="str">
        <f ca="1">IF($E195="","",IF($G196="",AV195,IF(AND($N196=1,AV$9&gt;$B$9),"",IF(AND($N196=1,AV$9&lt;=$B$9),LOOKUP(AV$9,$A$12:$A$111,$B$12:$B$111),IF(AND($I196=-1,AW$9=$Q195),"",IF($I196=-1,AW195,IF(AND($I196=1,AU$9=$Q195),$K196,IF($I196=1,AV195,""))))))))</f>
        <v/>
      </c>
      <c r="AW196" t="str">
        <f ca="1">IF($E195="","",IF($G196="",AW195,IF(AND($N196=1,AW$9&gt;$B$9),"",IF(AND($N196=1,AW$9&lt;=$B$9),LOOKUP(AW$9,$A$12:$A$111,$B$12:$B$111),IF(AND($I196=-1,AX$9=$Q195),"",IF($I196=-1,AX195,IF(AND($I196=1,AV$9=$Q195),$K196,IF($I196=1,AW195,""))))))))</f>
        <v/>
      </c>
      <c r="AX196" t="str">
        <f ca="1">IF($E195="","",IF($G196="",AX195,IF(AND($N196=1,AX$9&gt;$B$9),"",IF(AND($N196=1,AX$9&lt;=$B$9),LOOKUP(AX$9,$A$12:$A$111,$B$12:$B$111),IF(AND($I196=-1,AY$9=$Q195),"",IF($I196=-1,AY195,IF(AND($I196=1,AW$9=$Q195),$K196,IF($I196=1,AX195,""))))))))</f>
        <v/>
      </c>
      <c r="AY196" t="str">
        <f ca="1">IF($E195="","",IF($G196="",AY195,IF(AND($N196=1,AY$9&gt;$B$9),"",IF(AND($N196=1,AY$9&lt;=$B$9),LOOKUP(AY$9,$A$12:$A$111,$B$12:$B$111),IF(AND($I196=-1,AZ$9=$Q195),"",IF($I196=-1,AZ195,IF(AND($I196=1,AX$9=$Q195),$K196,IF($I196=1,AY195,""))))))))</f>
        <v/>
      </c>
      <c r="AZ196" t="str">
        <f ca="1">IF($E195="","",IF($G196="",AZ195,IF(AND($N196=1,AZ$9&gt;$B$9),"",IF(AND($N196=1,AZ$9&lt;=$B$9),LOOKUP(AZ$9,$A$12:$A$111,$B$12:$B$111),IF(AND($I196=-1,BA$9=$Q195),"",IF($I196=-1,BA195,IF(AND($I196=1,AY$9=$Q195),$K196,IF($I196=1,AZ195,""))))))))</f>
        <v/>
      </c>
      <c r="BA196" t="str">
        <f ca="1">IF($E195="","",IF($G196="",BA195,IF(AND($N196=1,BA$9&gt;$B$9),"",IF(AND($N196=1,BA$9&lt;=$B$9),LOOKUP(BA$9,$A$12:$A$111,$B$12:$B$111),IF(AND($I196=-1,BB$9=$Q195),"",IF($I196=-1,BB195,IF(AND($I196=1,AZ$9=$Q195),$K196,IF($I196=1,BA195,""))))))))</f>
        <v/>
      </c>
      <c r="BB196" t="str">
        <f ca="1">IF($E195="","",IF($G196="",BB195,IF(AND($N196=1,BB$9&gt;$B$9),"",IF(AND($N196=1,BB$9&lt;=$B$9),LOOKUP(BB$9,$A$12:$A$111,$B$12:$B$111),IF(AND($I196=-1,BC$9=$Q195),"",IF($I196=-1,BC195,IF(AND($I196=1,BA$9=$Q195),$K196,IF($I196=1,BB195,""))))))))</f>
        <v/>
      </c>
      <c r="BC196" t="str">
        <f ca="1">IF($E195="","",IF($G196="",BC195,IF(AND($N196=1,BC$9&gt;$B$9),"",IF(AND($N196=1,BC$9&lt;=$B$9),LOOKUP(BC$9,$A$12:$A$111,$B$12:$B$111),IF(AND($I196=-1,BD$9=$Q195),"",IF($I196=-1,BD195,IF(AND($I196=1,BB$9=$Q195),$K196,IF($I196=1,BC195,""))))))))</f>
        <v/>
      </c>
      <c r="BD196" t="str">
        <f ca="1">IF($E195="","",IF($G196="",BD195,IF(AND($N196=1,BD$9&gt;$B$9),"",IF(AND($N196=1,BD$9&lt;=$B$9),LOOKUP(BD$9,$A$12:$A$111,$B$12:$B$111),IF(AND($I196=-1,BE$9=$Q195),"",IF($I196=-1,BE195,IF(AND($I196=1,BC$9=$Q195),$K196,IF($I196=1,BD195,""))))))))</f>
        <v/>
      </c>
      <c r="BE196" t="str">
        <f ca="1">IF($E195="","",IF($G196="",BE195,IF(AND($N196=1,BE$9&gt;$B$9),"",IF(AND($N196=1,BE$9&lt;=$B$9),LOOKUP(BE$9,$A$12:$A$111,$B$12:$B$111),IF(AND($I196=-1,BF$9=$Q195),"",IF($I196=-1,BF195,IF(AND($I196=1,BD$9=$Q195),$K196,IF($I196=1,BE195,""))))))))</f>
        <v/>
      </c>
      <c r="BF196" t="str">
        <f ca="1">IF($E195="","",IF($G196="",BF195,IF(AND($N196=1,BF$9&gt;$B$9),"",IF(AND($N196=1,BF$9&lt;=$B$9),LOOKUP(BF$9,$A$12:$A$111,$B$12:$B$111),IF(AND($I196=-1,BG$9=$Q195),"",IF($I196=-1,BG195,IF(AND($I196=1,BE$9=$Q195),$K196,IF($I196=1,BF195,""))))))))</f>
        <v/>
      </c>
      <c r="BG196" t="str">
        <f ca="1">IF($E195="","",IF($G196="",BG195,IF(AND($N196=1,BG$9&gt;$B$9),"",IF(AND($N196=1,BG$9&lt;=$B$9),LOOKUP(BG$9,$A$12:$A$111,$B$12:$B$111),IF(AND($I196=-1,BH$9=$Q195),"",IF($I196=-1,BH195,IF(AND($I196=1,BF$9=$Q195),$K196,IF($I196=1,BG195,""))))))))</f>
        <v/>
      </c>
      <c r="BH196" t="str">
        <f ca="1">IF($E195="","",IF($G196="",BH195,IF(AND($N196=1,BH$9&gt;$B$9),"",IF(AND($N196=1,BH$9&lt;=$B$9),LOOKUP(BH$9,$A$12:$A$111,$B$12:$B$111),IF(AND($I196=-1,BI$9=$Q195),"",IF($I196=-1,BI195,IF(AND($I196=1,BG$9=$Q195),$K196,IF($I196=1,BH195,""))))))))</f>
        <v/>
      </c>
      <c r="BI196" t="str">
        <f ca="1">IF($E195="","",IF($G196="",BI195,IF(AND($N196=1,BI$9&gt;$B$9),"",IF(AND($N196=1,BI$9&lt;=$B$9),LOOKUP(BI$9,$A$12:$A$111,$B$12:$B$111),IF(AND($I196=-1,BJ$9=$Q195),"",IF($I196=-1,BJ195,IF(AND($I196=1,BH$9=$Q195),$K196,IF($I196=1,BI195,""))))))))</f>
        <v/>
      </c>
      <c r="BJ196" t="str">
        <f ca="1">IF($E195="","",IF($G196="",BJ195,IF(AND($N196=1,BJ$9&gt;$B$9),"",IF(AND($N196=1,BJ$9&lt;=$B$9),LOOKUP(BJ$9,$A$12:$A$111,$B$12:$B$111),IF(AND($I196=-1,BK$9=$Q195),"",IF($I196=-1,BK195,IF(AND($I196=1,BI$9=$Q195),$K196,IF($I196=1,BJ195,""))))))))</f>
        <v/>
      </c>
      <c r="BK196" t="str">
        <f ca="1">IF($E195="","",IF($G196="",BK195,IF(AND($N196=1,BK$9&gt;$B$9),"",IF(AND($N196=1,BK$9&lt;=$B$9),LOOKUP(BK$9,$A$12:$A$111,$B$12:$B$111),IF(AND($I196=-1,BL$9=$Q195),"",IF($I196=-1,BL195,IF(AND($I196=1,BJ$9=$Q195),$K196,IF($I196=1,BK195,""))))))))</f>
        <v/>
      </c>
      <c r="BL196" t="str">
        <f ca="1">IF($E195="","",IF($G196="",BL195,IF(AND($N196=1,BL$9&gt;$B$9),"",IF(AND($N196=1,BL$9&lt;=$B$9),LOOKUP(BL$9,$A$12:$A$111,$B$12:$B$111),IF(AND($I196=-1,BM$9=$Q195),"",IF($I196=-1,BM195,IF(AND($I196=1,BK$9=$Q195),$K196,IF($I196=1,BL195,""))))))))</f>
        <v/>
      </c>
      <c r="BM196" t="str">
        <f ca="1">IF($E195="","",IF($G196="",BM195,IF(AND($N196=1,BM$9&gt;$B$9),"",IF(AND($N196=1,BM$9&lt;=$B$9),LOOKUP(BM$9,$A$12:$A$111,$B$12:$B$111),IF(AND($I196=-1,BN$9=$Q195),"",IF($I196=-1,BN195,IF(AND($I196=1,BL$9=$Q195),$K196,IF($I196=1,BM195,""))))))))</f>
        <v/>
      </c>
      <c r="BN196">
        <f ca="1">IF($E195="","",IF($G196="",BN195,IF(AND($N196=1,BN$9&gt;$B$9),"",IF(AND($N196=1,BN$9&lt;=$B$9),LOOKUP(BN$9,$A$12:$A$111,$B$12:$B$111),IF(AND($I196=-1,BO$9=$Q195),"",IF($I196=-1,BO195,IF(AND($I196=1,BM$9=$Q195),$K196,IF($I196=1,BN195,""))))))))</f>
        <v>0</v>
      </c>
      <c r="BO196">
        <f ca="1">IF($E195="","",IF($G196="",BO195,IF(AND($N196=1,BO$9&gt;$B$9),"",IF(AND($N196=1,BO$9&lt;=$B$9),LOOKUP(BO$9,$A$12:$A$111,$B$12:$B$111),IF(AND($I196=-1,BP$9=$Q195),"",IF($I196=-1,BP195,IF(AND($I196=1,BN$9=$Q195),$K196,IF($I196=1,BO195,""))))))))</f>
        <v>0</v>
      </c>
    </row>
    <row r="197" spans="4:67" x14ac:dyDescent="0.25">
      <c r="D197" s="4">
        <v>187</v>
      </c>
      <c r="E197" s="1">
        <f t="shared" ca="1" si="12"/>
        <v>15</v>
      </c>
      <c r="G197" t="str">
        <f ca="1">IF(E196="","",IF($B$3=Refs!$B$17,RevLab!F197,IF(AND(B$3="Last",H196="Zero"),G196,IF(B$3="Last",H196,IF(B$3="2nd last","",IF(AND(B$3="Opposite",H196="Zero"),G196,IF(AND(B$3="Opposite",H196="Red"),"Black",IF(AND(B$3="Opposite",H196="Black"),"Red",IF(AND(B$3="Opposite",H196="Odd"),"Even",IF(AND(B$3="Opposite",H196="Even"),"Odd",IF(AND(B$3="Opposite",H196="High"),"Low",IF(AND(B$3="Opposite",H196="Low"),"High",IF(COUNTIF(Refs!$E$5:$I$6,B$3)=1,RevLab!B$3,"")))))))))))))</f>
        <v>Low</v>
      </c>
      <c r="H197" t="str">
        <f ca="1">IF(E197="","",IF(B$2="Red/Black",LOOKUP(E197,Refs!D:D,Refs!F:F),IF(B$2="High/Low",LOOKUP(E197,Refs!D:D,Refs!H:H),IF(B$2="Odd/Even",LOOKUP(E197,Refs!D:D,Refs!J:J),""))))</f>
        <v>Low</v>
      </c>
      <c r="I197">
        <f t="shared" ca="1" si="13"/>
        <v>1</v>
      </c>
      <c r="J197">
        <f ca="1">IF(E196="","",IF(G197="","",IF(AND(Q196&gt;1,O196+P196&gt;=$B$4),$B$4,IF(Q196=1,O196,O196+P196))))</f>
        <v>9</v>
      </c>
      <c r="K197">
        <f t="shared" ca="1" si="14"/>
        <v>9</v>
      </c>
      <c r="L197">
        <f t="shared" ca="1" si="15"/>
        <v>-57</v>
      </c>
      <c r="M197">
        <f t="shared" ca="1" si="16"/>
        <v>14</v>
      </c>
      <c r="N197">
        <f ca="1">IF(E196="","",IF(OR(AND($A$6="Yes",$M197&gt;$M196),AND($A$8="Yes",$O196+$P196&gt;=$B$4),AND($Q196&lt;=2,$I197=-1)),1,0))</f>
        <v>0</v>
      </c>
      <c r="O197">
        <f ca="1">IF(E197="","",R197)</f>
        <v>3</v>
      </c>
      <c r="P197">
        <f ca="1">IF(E197="","",MAX(R197:DM197))</f>
        <v>9</v>
      </c>
      <c r="Q197" s="2">
        <f ca="1">IF(E197="","",COUNTIF(R197:DM197,"&gt;0"))</f>
        <v>4</v>
      </c>
      <c r="R197" s="4">
        <f ca="1">IF(E196="","",IF($G197="",R196,IF($N197=1,LOOKUP(R$9,$A$12:$A$111,$B$12:$B$111),IF(AND($I197=-1,S$9=$Q196),"",IF($I197=-1,S196,IF($I197=1,R196))))))</f>
        <v>3</v>
      </c>
      <c r="S197">
        <f ca="1">IF($E196="","",IF($G197="",S196,IF(AND($N197=1,S$9&gt;$B$9),"",IF(AND($N197=1,S$9&lt;=$B$9),LOOKUP(S$9,$A$12:$A$111,$B$12:$B$111),IF(AND($I197=-1,T$9=$Q196),"",IF($I197=-1,T196,IF(AND($I197=1,R$9=$Q196),$K197,IF($I197=1,S196,""))))))))</f>
        <v>3</v>
      </c>
      <c r="T197">
        <f ca="1">IF($E196="","",IF($G197="",T196,IF(AND($N197=1,T$9&gt;$B$9),"",IF(AND($N197=1,T$9&lt;=$B$9),LOOKUP(T$9,$A$12:$A$111,$B$12:$B$111),IF(AND($I197=-1,U$9=$Q196),"",IF($I197=-1,U196,IF(AND($I197=1,S$9=$Q196),$K197,IF($I197=1,T196,""))))))))</f>
        <v>6</v>
      </c>
      <c r="U197">
        <f ca="1">IF($E196="","",IF($G197="",U196,IF(AND($N197=1,U$9&gt;$B$9),"",IF(AND($N197=1,U$9&lt;=$B$9),LOOKUP(U$9,$A$12:$A$111,$B$12:$B$111),IF(AND($I197=-1,V$9=$Q196),"",IF($I197=-1,V196,IF(AND($I197=1,T$9=$Q196),$K197,IF($I197=1,U196,""))))))))</f>
        <v>9</v>
      </c>
      <c r="V197" t="str">
        <f ca="1">IF($E196="","",IF($G197="",V196,IF(AND($N197=1,V$9&gt;$B$9),"",IF(AND($N197=1,V$9&lt;=$B$9),LOOKUP(V$9,$A$12:$A$111,$B$12:$B$111),IF(AND($I197=-1,W$9=$Q196),"",IF($I197=-1,W196,IF(AND($I197=1,U$9=$Q196),$K197,IF($I197=1,V196,""))))))))</f>
        <v/>
      </c>
      <c r="W197" t="str">
        <f ca="1">IF($E196="","",IF($G197="",W196,IF(AND($N197=1,W$9&gt;$B$9),"",IF(AND($N197=1,W$9&lt;=$B$9),LOOKUP(W$9,$A$12:$A$111,$B$12:$B$111),IF(AND($I197=-1,X$9=$Q196),"",IF($I197=-1,X196,IF(AND($I197=1,V$9=$Q196),$K197,IF($I197=1,W196,""))))))))</f>
        <v/>
      </c>
      <c r="X197" t="str">
        <f ca="1">IF($E196="","",IF($G197="",X196,IF(AND($N197=1,X$9&gt;$B$9),"",IF(AND($N197=1,X$9&lt;=$B$9),LOOKUP(X$9,$A$12:$A$111,$B$12:$B$111),IF(AND($I197=-1,Y$9=$Q196),"",IF($I197=-1,Y196,IF(AND($I197=1,W$9=$Q196),$K197,IF($I197=1,X196,""))))))))</f>
        <v/>
      </c>
      <c r="Y197" t="str">
        <f ca="1">IF($E196="","",IF($G197="",Y196,IF(AND($N197=1,Y$9&gt;$B$9),"",IF(AND($N197=1,Y$9&lt;=$B$9),LOOKUP(Y$9,$A$12:$A$111,$B$12:$B$111),IF(AND($I197=-1,Z$9=$Q196),"",IF($I197=-1,Z196,IF(AND($I197=1,X$9=$Q196),$K197,IF($I197=1,Y196,""))))))))</f>
        <v/>
      </c>
      <c r="Z197" t="str">
        <f ca="1">IF($E196="","",IF($G197="",Z196,IF(AND($N197=1,Z$9&gt;$B$9),"",IF(AND($N197=1,Z$9&lt;=$B$9),LOOKUP(Z$9,$A$12:$A$111,$B$12:$B$111),IF(AND($I197=-1,AA$9=$Q196),"",IF($I197=-1,AA196,IF(AND($I197=1,Y$9=$Q196),$K197,IF($I197=1,Z196,""))))))))</f>
        <v/>
      </c>
      <c r="AA197" t="str">
        <f ca="1">IF($E196="","",IF($G197="",AA196,IF(AND($N197=1,AA$9&gt;$B$9),"",IF(AND($N197=1,AA$9&lt;=$B$9),LOOKUP(AA$9,$A$12:$A$111,$B$12:$B$111),IF(AND($I197=-1,AB$9=$Q196),"",IF($I197=-1,AB196,IF(AND($I197=1,Z$9=$Q196),$K197,IF($I197=1,AA196,""))))))))</f>
        <v/>
      </c>
      <c r="AB197" t="str">
        <f ca="1">IF($E196="","",IF($G197="",AB196,IF(AND($N197=1,AB$9&gt;$B$9),"",IF(AND($N197=1,AB$9&lt;=$B$9),LOOKUP(AB$9,$A$12:$A$111,$B$12:$B$111),IF(AND($I197=-1,AC$9=$Q196),"",IF($I197=-1,AC196,IF(AND($I197=1,AA$9=$Q196),$K197,IF($I197=1,AB196,""))))))))</f>
        <v/>
      </c>
      <c r="AC197" t="str">
        <f ca="1">IF($E196="","",IF($G197="",AC196,IF(AND($N197=1,AC$9&gt;$B$9),"",IF(AND($N197=1,AC$9&lt;=$B$9),LOOKUP(AC$9,$A$12:$A$111,$B$12:$B$111),IF(AND($I197=-1,AD$9=$Q196),"",IF($I197=-1,AD196,IF(AND($I197=1,AB$9=$Q196),$K197,IF($I197=1,AC196,""))))))))</f>
        <v/>
      </c>
      <c r="AD197" t="str">
        <f ca="1">IF($E196="","",IF($G197="",AD196,IF(AND($N197=1,AD$9&gt;$B$9),"",IF(AND($N197=1,AD$9&lt;=$B$9),LOOKUP(AD$9,$A$12:$A$111,$B$12:$B$111),IF(AND($I197=-1,AE$9=$Q196),"",IF($I197=-1,AE196,IF(AND($I197=1,AC$9=$Q196),$K197,IF($I197=1,AD196,""))))))))</f>
        <v/>
      </c>
      <c r="AE197" t="str">
        <f ca="1">IF($E196="","",IF($G197="",AE196,IF(AND($N197=1,AE$9&gt;$B$9),"",IF(AND($N197=1,AE$9&lt;=$B$9),LOOKUP(AE$9,$A$12:$A$111,$B$12:$B$111),IF(AND($I197=-1,AF$9=$Q196),"",IF($I197=-1,AF196,IF(AND($I197=1,AD$9=$Q196),$K197,IF($I197=1,AE196,""))))))))</f>
        <v/>
      </c>
      <c r="AF197" t="str">
        <f ca="1">IF($E196="","",IF($G197="",AF196,IF(AND($N197=1,AF$9&gt;$B$9),"",IF(AND($N197=1,AF$9&lt;=$B$9),LOOKUP(AF$9,$A$12:$A$111,$B$12:$B$111),IF(AND($I197=-1,AG$9=$Q196),"",IF($I197=-1,AG196,IF(AND($I197=1,AE$9=$Q196),$K197,IF($I197=1,AF196,""))))))))</f>
        <v/>
      </c>
      <c r="AG197" t="str">
        <f ca="1">IF($E196="","",IF($G197="",AG196,IF(AND($N197=1,AG$9&gt;$B$9),"",IF(AND($N197=1,AG$9&lt;=$B$9),LOOKUP(AG$9,$A$12:$A$111,$B$12:$B$111),IF(AND($I197=-1,AH$9=$Q196),"",IF($I197=-1,AH196,IF(AND($I197=1,AF$9=$Q196),$K197,IF($I197=1,AG196,""))))))))</f>
        <v/>
      </c>
      <c r="AH197" t="str">
        <f ca="1">IF($E196="","",IF($G197="",AH196,IF(AND($N197=1,AH$9&gt;$B$9),"",IF(AND($N197=1,AH$9&lt;=$B$9),LOOKUP(AH$9,$A$12:$A$111,$B$12:$B$111),IF(AND($I197=-1,AI$9=$Q196),"",IF($I197=-1,AI196,IF(AND($I197=1,AG$9=$Q196),$K197,IF($I197=1,AH196,""))))))))</f>
        <v/>
      </c>
      <c r="AI197" t="str">
        <f ca="1">IF($E196="","",IF($G197="",AI196,IF(AND($N197=1,AI$9&gt;$B$9),"",IF(AND($N197=1,AI$9&lt;=$B$9),LOOKUP(AI$9,$A$12:$A$111,$B$12:$B$111),IF(AND($I197=-1,AJ$9=$Q196),"",IF($I197=-1,AJ196,IF(AND($I197=1,AH$9=$Q196),$K197,IF($I197=1,AI196,""))))))))</f>
        <v/>
      </c>
      <c r="AJ197" t="str">
        <f ca="1">IF($E196="","",IF($G197="",AJ196,IF(AND($N197=1,AJ$9&gt;$B$9),"",IF(AND($N197=1,AJ$9&lt;=$B$9),LOOKUP(AJ$9,$A$12:$A$111,$B$12:$B$111),IF(AND($I197=-1,AK$9=$Q196),"",IF($I197=-1,AK196,IF(AND($I197=1,AI$9=$Q196),$K197,IF($I197=1,AJ196,""))))))))</f>
        <v/>
      </c>
      <c r="AK197" t="str">
        <f ca="1">IF($E196="","",IF($G197="",AK196,IF(AND($N197=1,AK$9&gt;$B$9),"",IF(AND($N197=1,AK$9&lt;=$B$9),LOOKUP(AK$9,$A$12:$A$111,$B$12:$B$111),IF(AND($I197=-1,AL$9=$Q196),"",IF($I197=-1,AL196,IF(AND($I197=1,AJ$9=$Q196),$K197,IF($I197=1,AK196,""))))))))</f>
        <v/>
      </c>
      <c r="AL197" t="str">
        <f ca="1">IF($E196="","",IF($G197="",AL196,IF(AND($N197=1,AL$9&gt;$B$9),"",IF(AND($N197=1,AL$9&lt;=$B$9),LOOKUP(AL$9,$A$12:$A$111,$B$12:$B$111),IF(AND($I197=-1,AM$9=$Q196),"",IF($I197=-1,AM196,IF(AND($I197=1,AK$9=$Q196),$K197,IF($I197=1,AL196,""))))))))</f>
        <v/>
      </c>
      <c r="AM197" t="str">
        <f ca="1">IF($E196="","",IF($G197="",AM196,IF(AND($N197=1,AM$9&gt;$B$9),"",IF(AND($N197=1,AM$9&lt;=$B$9),LOOKUP(AM$9,$A$12:$A$111,$B$12:$B$111),IF(AND($I197=-1,AN$9=$Q196),"",IF($I197=-1,AN196,IF(AND($I197=1,AL$9=$Q196),$K197,IF($I197=1,AM196,""))))))))</f>
        <v/>
      </c>
      <c r="AN197" t="str">
        <f ca="1">IF($E196="","",IF($G197="",AN196,IF(AND($N197=1,AN$9&gt;$B$9),"",IF(AND($N197=1,AN$9&lt;=$B$9),LOOKUP(AN$9,$A$12:$A$111,$B$12:$B$111),IF(AND($I197=-1,AO$9=$Q196),"",IF($I197=-1,AO196,IF(AND($I197=1,AM$9=$Q196),$K197,IF($I197=1,AN196,""))))))))</f>
        <v/>
      </c>
      <c r="AO197" t="str">
        <f ca="1">IF($E196="","",IF($G197="",AO196,IF(AND($N197=1,AO$9&gt;$B$9),"",IF(AND($N197=1,AO$9&lt;=$B$9),LOOKUP(AO$9,$A$12:$A$111,$B$12:$B$111),IF(AND($I197=-1,AP$9=$Q196),"",IF($I197=-1,AP196,IF(AND($I197=1,AN$9=$Q196),$K197,IF($I197=1,AO196,""))))))))</f>
        <v/>
      </c>
      <c r="AP197" t="str">
        <f ca="1">IF($E196="","",IF($G197="",AP196,IF(AND($N197=1,AP$9&gt;$B$9),"",IF(AND($N197=1,AP$9&lt;=$B$9),LOOKUP(AP$9,$A$12:$A$111,$B$12:$B$111),IF(AND($I197=-1,AQ$9=$Q196),"",IF($I197=-1,AQ196,IF(AND($I197=1,AO$9=$Q196),$K197,IF($I197=1,AP196,""))))))))</f>
        <v/>
      </c>
      <c r="AQ197" t="str">
        <f ca="1">IF($E196="","",IF($G197="",AQ196,IF(AND($N197=1,AQ$9&gt;$B$9),"",IF(AND($N197=1,AQ$9&lt;=$B$9),LOOKUP(AQ$9,$A$12:$A$111,$B$12:$B$111),IF(AND($I197=-1,AR$9=$Q196),"",IF($I197=-1,AR196,IF(AND($I197=1,AP$9=$Q196),$K197,IF($I197=1,AQ196,""))))))))</f>
        <v/>
      </c>
      <c r="AR197" t="str">
        <f ca="1">IF($E196="","",IF($G197="",AR196,IF(AND($N197=1,AR$9&gt;$B$9),"",IF(AND($N197=1,AR$9&lt;=$B$9),LOOKUP(AR$9,$A$12:$A$111,$B$12:$B$111),IF(AND($I197=-1,AS$9=$Q196),"",IF($I197=-1,AS196,IF(AND($I197=1,AQ$9=$Q196),$K197,IF($I197=1,AR196,""))))))))</f>
        <v/>
      </c>
      <c r="AS197" t="str">
        <f ca="1">IF($E196="","",IF($G197="",AS196,IF(AND($N197=1,AS$9&gt;$B$9),"",IF(AND($N197=1,AS$9&lt;=$B$9),LOOKUP(AS$9,$A$12:$A$111,$B$12:$B$111),IF(AND($I197=-1,AT$9=$Q196),"",IF($I197=-1,AT196,IF(AND($I197=1,AR$9=$Q196),$K197,IF($I197=1,AS196,""))))))))</f>
        <v/>
      </c>
      <c r="AT197" t="str">
        <f ca="1">IF($E196="","",IF($G197="",AT196,IF(AND($N197=1,AT$9&gt;$B$9),"",IF(AND($N197=1,AT$9&lt;=$B$9),LOOKUP(AT$9,$A$12:$A$111,$B$12:$B$111),IF(AND($I197=-1,AU$9=$Q196),"",IF($I197=-1,AU196,IF(AND($I197=1,AS$9=$Q196),$K197,IF($I197=1,AT196,""))))))))</f>
        <v/>
      </c>
      <c r="AU197" t="str">
        <f ca="1">IF($E196="","",IF($G197="",AU196,IF(AND($N197=1,AU$9&gt;$B$9),"",IF(AND($N197=1,AU$9&lt;=$B$9),LOOKUP(AU$9,$A$12:$A$111,$B$12:$B$111),IF(AND($I197=-1,AV$9=$Q196),"",IF($I197=-1,AV196,IF(AND($I197=1,AT$9=$Q196),$K197,IF($I197=1,AU196,""))))))))</f>
        <v/>
      </c>
      <c r="AV197" t="str">
        <f ca="1">IF($E196="","",IF($G197="",AV196,IF(AND($N197=1,AV$9&gt;$B$9),"",IF(AND($N197=1,AV$9&lt;=$B$9),LOOKUP(AV$9,$A$12:$A$111,$B$12:$B$111),IF(AND($I197=-1,AW$9=$Q196),"",IF($I197=-1,AW196,IF(AND($I197=1,AU$9=$Q196),$K197,IF($I197=1,AV196,""))))))))</f>
        <v/>
      </c>
      <c r="AW197" t="str">
        <f ca="1">IF($E196="","",IF($G197="",AW196,IF(AND($N197=1,AW$9&gt;$B$9),"",IF(AND($N197=1,AW$9&lt;=$B$9),LOOKUP(AW$9,$A$12:$A$111,$B$12:$B$111),IF(AND($I197=-1,AX$9=$Q196),"",IF($I197=-1,AX196,IF(AND($I197=1,AV$9=$Q196),$K197,IF($I197=1,AW196,""))))))))</f>
        <v/>
      </c>
      <c r="AX197" t="str">
        <f ca="1">IF($E196="","",IF($G197="",AX196,IF(AND($N197=1,AX$9&gt;$B$9),"",IF(AND($N197=1,AX$9&lt;=$B$9),LOOKUP(AX$9,$A$12:$A$111,$B$12:$B$111),IF(AND($I197=-1,AY$9=$Q196),"",IF($I197=-1,AY196,IF(AND($I197=1,AW$9=$Q196),$K197,IF($I197=1,AX196,""))))))))</f>
        <v/>
      </c>
      <c r="AY197" t="str">
        <f ca="1">IF($E196="","",IF($G197="",AY196,IF(AND($N197=1,AY$9&gt;$B$9),"",IF(AND($N197=1,AY$9&lt;=$B$9),LOOKUP(AY$9,$A$12:$A$111,$B$12:$B$111),IF(AND($I197=-1,AZ$9=$Q196),"",IF($I197=-1,AZ196,IF(AND($I197=1,AX$9=$Q196),$K197,IF($I197=1,AY196,""))))))))</f>
        <v/>
      </c>
      <c r="AZ197" t="str">
        <f ca="1">IF($E196="","",IF($G197="",AZ196,IF(AND($N197=1,AZ$9&gt;$B$9),"",IF(AND($N197=1,AZ$9&lt;=$B$9),LOOKUP(AZ$9,$A$12:$A$111,$B$12:$B$111),IF(AND($I197=-1,BA$9=$Q196),"",IF($I197=-1,BA196,IF(AND($I197=1,AY$9=$Q196),$K197,IF($I197=1,AZ196,""))))))))</f>
        <v/>
      </c>
      <c r="BA197" t="str">
        <f ca="1">IF($E196="","",IF($G197="",BA196,IF(AND($N197=1,BA$9&gt;$B$9),"",IF(AND($N197=1,BA$9&lt;=$B$9),LOOKUP(BA$9,$A$12:$A$111,$B$12:$B$111),IF(AND($I197=-1,BB$9=$Q196),"",IF($I197=-1,BB196,IF(AND($I197=1,AZ$9=$Q196),$K197,IF($I197=1,BA196,""))))))))</f>
        <v/>
      </c>
      <c r="BB197" t="str">
        <f ca="1">IF($E196="","",IF($G197="",BB196,IF(AND($N197=1,BB$9&gt;$B$9),"",IF(AND($N197=1,BB$9&lt;=$B$9),LOOKUP(BB$9,$A$12:$A$111,$B$12:$B$111),IF(AND($I197=-1,BC$9=$Q196),"",IF($I197=-1,BC196,IF(AND($I197=1,BA$9=$Q196),$K197,IF($I197=1,BB196,""))))))))</f>
        <v/>
      </c>
      <c r="BC197" t="str">
        <f ca="1">IF($E196="","",IF($G197="",BC196,IF(AND($N197=1,BC$9&gt;$B$9),"",IF(AND($N197=1,BC$9&lt;=$B$9),LOOKUP(BC$9,$A$12:$A$111,$B$12:$B$111),IF(AND($I197=-1,BD$9=$Q196),"",IF($I197=-1,BD196,IF(AND($I197=1,BB$9=$Q196),$K197,IF($I197=1,BC196,""))))))))</f>
        <v/>
      </c>
      <c r="BD197" t="str">
        <f ca="1">IF($E196="","",IF($G197="",BD196,IF(AND($N197=1,BD$9&gt;$B$9),"",IF(AND($N197=1,BD$9&lt;=$B$9),LOOKUP(BD$9,$A$12:$A$111,$B$12:$B$111),IF(AND($I197=-1,BE$9=$Q196),"",IF($I197=-1,BE196,IF(AND($I197=1,BC$9=$Q196),$K197,IF($I197=1,BD196,""))))))))</f>
        <v/>
      </c>
      <c r="BE197" t="str">
        <f ca="1">IF($E196="","",IF($G197="",BE196,IF(AND($N197=1,BE$9&gt;$B$9),"",IF(AND($N197=1,BE$9&lt;=$B$9),LOOKUP(BE$9,$A$12:$A$111,$B$12:$B$111),IF(AND($I197=-1,BF$9=$Q196),"",IF($I197=-1,BF196,IF(AND($I197=1,BD$9=$Q196),$K197,IF($I197=1,BE196,""))))))))</f>
        <v/>
      </c>
      <c r="BF197" t="str">
        <f ca="1">IF($E196="","",IF($G197="",BF196,IF(AND($N197=1,BF$9&gt;$B$9),"",IF(AND($N197=1,BF$9&lt;=$B$9),LOOKUP(BF$9,$A$12:$A$111,$B$12:$B$111),IF(AND($I197=-1,BG$9=$Q196),"",IF($I197=-1,BG196,IF(AND($I197=1,BE$9=$Q196),$K197,IF($I197=1,BF196,""))))))))</f>
        <v/>
      </c>
      <c r="BG197" t="str">
        <f ca="1">IF($E196="","",IF($G197="",BG196,IF(AND($N197=1,BG$9&gt;$B$9),"",IF(AND($N197=1,BG$9&lt;=$B$9),LOOKUP(BG$9,$A$12:$A$111,$B$12:$B$111),IF(AND($I197=-1,BH$9=$Q196),"",IF($I197=-1,BH196,IF(AND($I197=1,BF$9=$Q196),$K197,IF($I197=1,BG196,""))))))))</f>
        <v/>
      </c>
      <c r="BH197" t="str">
        <f ca="1">IF($E196="","",IF($G197="",BH196,IF(AND($N197=1,BH$9&gt;$B$9),"",IF(AND($N197=1,BH$9&lt;=$B$9),LOOKUP(BH$9,$A$12:$A$111,$B$12:$B$111),IF(AND($I197=-1,BI$9=$Q196),"",IF($I197=-1,BI196,IF(AND($I197=1,BG$9=$Q196),$K197,IF($I197=1,BH196,""))))))))</f>
        <v/>
      </c>
      <c r="BI197" t="str">
        <f ca="1">IF($E196="","",IF($G197="",BI196,IF(AND($N197=1,BI$9&gt;$B$9),"",IF(AND($N197=1,BI$9&lt;=$B$9),LOOKUP(BI$9,$A$12:$A$111,$B$12:$B$111),IF(AND($I197=-1,BJ$9=$Q196),"",IF($I197=-1,BJ196,IF(AND($I197=1,BH$9=$Q196),$K197,IF($I197=1,BI196,""))))))))</f>
        <v/>
      </c>
      <c r="BJ197" t="str">
        <f ca="1">IF($E196="","",IF($G197="",BJ196,IF(AND($N197=1,BJ$9&gt;$B$9),"",IF(AND($N197=1,BJ$9&lt;=$B$9),LOOKUP(BJ$9,$A$12:$A$111,$B$12:$B$111),IF(AND($I197=-1,BK$9=$Q196),"",IF($I197=-1,BK196,IF(AND($I197=1,BI$9=$Q196),$K197,IF($I197=1,BJ196,""))))))))</f>
        <v/>
      </c>
      <c r="BK197" t="str">
        <f ca="1">IF($E196="","",IF($G197="",BK196,IF(AND($N197=1,BK$9&gt;$B$9),"",IF(AND($N197=1,BK$9&lt;=$B$9),LOOKUP(BK$9,$A$12:$A$111,$B$12:$B$111),IF(AND($I197=-1,BL$9=$Q196),"",IF($I197=-1,BL196,IF(AND($I197=1,BJ$9=$Q196),$K197,IF($I197=1,BK196,""))))))))</f>
        <v/>
      </c>
      <c r="BL197" t="str">
        <f ca="1">IF($E196="","",IF($G197="",BL196,IF(AND($N197=1,BL$9&gt;$B$9),"",IF(AND($N197=1,BL$9&lt;=$B$9),LOOKUP(BL$9,$A$12:$A$111,$B$12:$B$111),IF(AND($I197=-1,BM$9=$Q196),"",IF($I197=-1,BM196,IF(AND($I197=1,BK$9=$Q196),$K197,IF($I197=1,BL196,""))))))))</f>
        <v/>
      </c>
      <c r="BM197" t="str">
        <f ca="1">IF($E196="","",IF($G197="",BM196,IF(AND($N197=1,BM$9&gt;$B$9),"",IF(AND($N197=1,BM$9&lt;=$B$9),LOOKUP(BM$9,$A$12:$A$111,$B$12:$B$111),IF(AND($I197=-1,BN$9=$Q196),"",IF($I197=-1,BN196,IF(AND($I197=1,BL$9=$Q196),$K197,IF($I197=1,BM196,""))))))))</f>
        <v/>
      </c>
      <c r="BN197">
        <f ca="1">IF($E196="","",IF($G197="",BN196,IF(AND($N197=1,BN$9&gt;$B$9),"",IF(AND($N197=1,BN$9&lt;=$B$9),LOOKUP(BN$9,$A$12:$A$111,$B$12:$B$111),IF(AND($I197=-1,BO$9=$Q196),"",IF($I197=-1,BO196,IF(AND($I197=1,BM$9=$Q196),$K197,IF($I197=1,BN196,""))))))))</f>
        <v>0</v>
      </c>
      <c r="BO197">
        <f ca="1">IF($E196="","",IF($G197="",BO196,IF(AND($N197=1,BO$9&gt;$B$9),"",IF(AND($N197=1,BO$9&lt;=$B$9),LOOKUP(BO$9,$A$12:$A$111,$B$12:$B$111),IF(AND($I197=-1,BP$9=$Q196),"",IF($I197=-1,BP196,IF(AND($I197=1,BN$9=$Q196),$K197,IF($I197=1,BO196,""))))))))</f>
        <v>0</v>
      </c>
    </row>
    <row r="198" spans="4:67" x14ac:dyDescent="0.25">
      <c r="D198" s="4">
        <v>188</v>
      </c>
      <c r="E198" s="1">
        <f t="shared" ca="1" si="12"/>
        <v>2</v>
      </c>
      <c r="G198" t="str">
        <f ca="1">IF(E197="","",IF($B$3=Refs!$B$17,RevLab!F198,IF(AND(B$3="Last",H197="Zero"),G197,IF(B$3="Last",H197,IF(B$3="2nd last","",IF(AND(B$3="Opposite",H197="Zero"),G197,IF(AND(B$3="Opposite",H197="Red"),"Black",IF(AND(B$3="Opposite",H197="Black"),"Red",IF(AND(B$3="Opposite",H197="Odd"),"Even",IF(AND(B$3="Opposite",H197="Even"),"Odd",IF(AND(B$3="Opposite",H197="High"),"Low",IF(AND(B$3="Opposite",H197="Low"),"High",IF(COUNTIF(Refs!$E$5:$I$6,B$3)=1,RevLab!B$3,"")))))))))))))</f>
        <v>Low</v>
      </c>
      <c r="H198" t="str">
        <f ca="1">IF(E198="","",IF(B$2="Red/Black",LOOKUP(E198,Refs!D:D,Refs!F:F),IF(B$2="High/Low",LOOKUP(E198,Refs!D:D,Refs!H:H),IF(B$2="Odd/Even",LOOKUP(E198,Refs!D:D,Refs!J:J),""))))</f>
        <v>Low</v>
      </c>
      <c r="I198">
        <f t="shared" ca="1" si="13"/>
        <v>1</v>
      </c>
      <c r="J198">
        <f ca="1">IF(E197="","",IF(G198="","",IF(AND(Q197&gt;1,O197+P197&gt;=$B$4),$B$4,IF(Q197=1,O197,O197+P197))))</f>
        <v>12</v>
      </c>
      <c r="K198">
        <f t="shared" ca="1" si="14"/>
        <v>12</v>
      </c>
      <c r="L198">
        <f t="shared" ca="1" si="15"/>
        <v>-45</v>
      </c>
      <c r="M198">
        <f t="shared" ca="1" si="16"/>
        <v>14</v>
      </c>
      <c r="N198">
        <f ca="1">IF(E197="","",IF(OR(AND($A$6="Yes",$M198&gt;$M197),AND($A$8="Yes",$O197+$P197&gt;=$B$4),AND($Q197&lt;=2,$I198=-1)),1,0))</f>
        <v>0</v>
      </c>
      <c r="O198">
        <f ca="1">IF(E198="","",R198)</f>
        <v>3</v>
      </c>
      <c r="P198">
        <f ca="1">IF(E198="","",MAX(R198:DM198))</f>
        <v>12</v>
      </c>
      <c r="Q198" s="2">
        <f ca="1">IF(E198="","",COUNTIF(R198:DM198,"&gt;0"))</f>
        <v>5</v>
      </c>
      <c r="R198" s="4">
        <f ca="1">IF(E197="","",IF($G198="",R197,IF($N198=1,LOOKUP(R$9,$A$12:$A$111,$B$12:$B$111),IF(AND($I198=-1,S$9=$Q197),"",IF($I198=-1,S197,IF($I198=1,R197))))))</f>
        <v>3</v>
      </c>
      <c r="S198">
        <f ca="1">IF($E197="","",IF($G198="",S197,IF(AND($N198=1,S$9&gt;$B$9),"",IF(AND($N198=1,S$9&lt;=$B$9),LOOKUP(S$9,$A$12:$A$111,$B$12:$B$111),IF(AND($I198=-1,T$9=$Q197),"",IF($I198=-1,T197,IF(AND($I198=1,R$9=$Q197),$K198,IF($I198=1,S197,""))))))))</f>
        <v>3</v>
      </c>
      <c r="T198">
        <f ca="1">IF($E197="","",IF($G198="",T197,IF(AND($N198=1,T$9&gt;$B$9),"",IF(AND($N198=1,T$9&lt;=$B$9),LOOKUP(T$9,$A$12:$A$111,$B$12:$B$111),IF(AND($I198=-1,U$9=$Q197),"",IF($I198=-1,U197,IF(AND($I198=1,S$9=$Q197),$K198,IF($I198=1,T197,""))))))))</f>
        <v>6</v>
      </c>
      <c r="U198">
        <f ca="1">IF($E197="","",IF($G198="",U197,IF(AND($N198=1,U$9&gt;$B$9),"",IF(AND($N198=1,U$9&lt;=$B$9),LOOKUP(U$9,$A$12:$A$111,$B$12:$B$111),IF(AND($I198=-1,V$9=$Q197),"",IF($I198=-1,V197,IF(AND($I198=1,T$9=$Q197),$K198,IF($I198=1,U197,""))))))))</f>
        <v>9</v>
      </c>
      <c r="V198">
        <f ca="1">IF($E197="","",IF($G198="",V197,IF(AND($N198=1,V$9&gt;$B$9),"",IF(AND($N198=1,V$9&lt;=$B$9),LOOKUP(V$9,$A$12:$A$111,$B$12:$B$111),IF(AND($I198=-1,W$9=$Q197),"",IF($I198=-1,W197,IF(AND($I198=1,U$9=$Q197),$K198,IF($I198=1,V197,""))))))))</f>
        <v>12</v>
      </c>
      <c r="W198" t="str">
        <f ca="1">IF($E197="","",IF($G198="",W197,IF(AND($N198=1,W$9&gt;$B$9),"",IF(AND($N198=1,W$9&lt;=$B$9),LOOKUP(W$9,$A$12:$A$111,$B$12:$B$111),IF(AND($I198=-1,X$9=$Q197),"",IF($I198=-1,X197,IF(AND($I198=1,V$9=$Q197),$K198,IF($I198=1,W197,""))))))))</f>
        <v/>
      </c>
      <c r="X198" t="str">
        <f ca="1">IF($E197="","",IF($G198="",X197,IF(AND($N198=1,X$9&gt;$B$9),"",IF(AND($N198=1,X$9&lt;=$B$9),LOOKUP(X$9,$A$12:$A$111,$B$12:$B$111),IF(AND($I198=-1,Y$9=$Q197),"",IF($I198=-1,Y197,IF(AND($I198=1,W$9=$Q197),$K198,IF($I198=1,X197,""))))))))</f>
        <v/>
      </c>
      <c r="Y198" t="str">
        <f ca="1">IF($E197="","",IF($G198="",Y197,IF(AND($N198=1,Y$9&gt;$B$9),"",IF(AND($N198=1,Y$9&lt;=$B$9),LOOKUP(Y$9,$A$12:$A$111,$B$12:$B$111),IF(AND($I198=-1,Z$9=$Q197),"",IF($I198=-1,Z197,IF(AND($I198=1,X$9=$Q197),$K198,IF($I198=1,Y197,""))))))))</f>
        <v/>
      </c>
      <c r="Z198" t="str">
        <f ca="1">IF($E197="","",IF($G198="",Z197,IF(AND($N198=1,Z$9&gt;$B$9),"",IF(AND($N198=1,Z$9&lt;=$B$9),LOOKUP(Z$9,$A$12:$A$111,$B$12:$B$111),IF(AND($I198=-1,AA$9=$Q197),"",IF($I198=-1,AA197,IF(AND($I198=1,Y$9=$Q197),$K198,IF($I198=1,Z197,""))))))))</f>
        <v/>
      </c>
      <c r="AA198" t="str">
        <f ca="1">IF($E197="","",IF($G198="",AA197,IF(AND($N198=1,AA$9&gt;$B$9),"",IF(AND($N198=1,AA$9&lt;=$B$9),LOOKUP(AA$9,$A$12:$A$111,$B$12:$B$111),IF(AND($I198=-1,AB$9=$Q197),"",IF($I198=-1,AB197,IF(AND($I198=1,Z$9=$Q197),$K198,IF($I198=1,AA197,""))))))))</f>
        <v/>
      </c>
      <c r="AB198" t="str">
        <f ca="1">IF($E197="","",IF($G198="",AB197,IF(AND($N198=1,AB$9&gt;$B$9),"",IF(AND($N198=1,AB$9&lt;=$B$9),LOOKUP(AB$9,$A$12:$A$111,$B$12:$B$111),IF(AND($I198=-1,AC$9=$Q197),"",IF($I198=-1,AC197,IF(AND($I198=1,AA$9=$Q197),$K198,IF($I198=1,AB197,""))))))))</f>
        <v/>
      </c>
      <c r="AC198" t="str">
        <f ca="1">IF($E197="","",IF($G198="",AC197,IF(AND($N198=1,AC$9&gt;$B$9),"",IF(AND($N198=1,AC$9&lt;=$B$9),LOOKUP(AC$9,$A$12:$A$111,$B$12:$B$111),IF(AND($I198=-1,AD$9=$Q197),"",IF($I198=-1,AD197,IF(AND($I198=1,AB$9=$Q197),$K198,IF($I198=1,AC197,""))))))))</f>
        <v/>
      </c>
      <c r="AD198" t="str">
        <f ca="1">IF($E197="","",IF($G198="",AD197,IF(AND($N198=1,AD$9&gt;$B$9),"",IF(AND($N198=1,AD$9&lt;=$B$9),LOOKUP(AD$9,$A$12:$A$111,$B$12:$B$111),IF(AND($I198=-1,AE$9=$Q197),"",IF($I198=-1,AE197,IF(AND($I198=1,AC$9=$Q197),$K198,IF($I198=1,AD197,""))))))))</f>
        <v/>
      </c>
      <c r="AE198" t="str">
        <f ca="1">IF($E197="","",IF($G198="",AE197,IF(AND($N198=1,AE$9&gt;$B$9),"",IF(AND($N198=1,AE$9&lt;=$B$9),LOOKUP(AE$9,$A$12:$A$111,$B$12:$B$111),IF(AND($I198=-1,AF$9=$Q197),"",IF($I198=-1,AF197,IF(AND($I198=1,AD$9=$Q197),$K198,IF($I198=1,AE197,""))))))))</f>
        <v/>
      </c>
      <c r="AF198" t="str">
        <f ca="1">IF($E197="","",IF($G198="",AF197,IF(AND($N198=1,AF$9&gt;$B$9),"",IF(AND($N198=1,AF$9&lt;=$B$9),LOOKUP(AF$9,$A$12:$A$111,$B$12:$B$111),IF(AND($I198=-1,AG$9=$Q197),"",IF($I198=-1,AG197,IF(AND($I198=1,AE$9=$Q197),$K198,IF($I198=1,AF197,""))))))))</f>
        <v/>
      </c>
      <c r="AG198" t="str">
        <f ca="1">IF($E197="","",IF($G198="",AG197,IF(AND($N198=1,AG$9&gt;$B$9),"",IF(AND($N198=1,AG$9&lt;=$B$9),LOOKUP(AG$9,$A$12:$A$111,$B$12:$B$111),IF(AND($I198=-1,AH$9=$Q197),"",IF($I198=-1,AH197,IF(AND($I198=1,AF$9=$Q197),$K198,IF($I198=1,AG197,""))))))))</f>
        <v/>
      </c>
      <c r="AH198" t="str">
        <f ca="1">IF($E197="","",IF($G198="",AH197,IF(AND($N198=1,AH$9&gt;$B$9),"",IF(AND($N198=1,AH$9&lt;=$B$9),LOOKUP(AH$9,$A$12:$A$111,$B$12:$B$111),IF(AND($I198=-1,AI$9=$Q197),"",IF($I198=-1,AI197,IF(AND($I198=1,AG$9=$Q197),$K198,IF($I198=1,AH197,""))))))))</f>
        <v/>
      </c>
      <c r="AI198" t="str">
        <f ca="1">IF($E197="","",IF($G198="",AI197,IF(AND($N198=1,AI$9&gt;$B$9),"",IF(AND($N198=1,AI$9&lt;=$B$9),LOOKUP(AI$9,$A$12:$A$111,$B$12:$B$111),IF(AND($I198=-1,AJ$9=$Q197),"",IF($I198=-1,AJ197,IF(AND($I198=1,AH$9=$Q197),$K198,IF($I198=1,AI197,""))))))))</f>
        <v/>
      </c>
      <c r="AJ198" t="str">
        <f ca="1">IF($E197="","",IF($G198="",AJ197,IF(AND($N198=1,AJ$9&gt;$B$9),"",IF(AND($N198=1,AJ$9&lt;=$B$9),LOOKUP(AJ$9,$A$12:$A$111,$B$12:$B$111),IF(AND($I198=-1,AK$9=$Q197),"",IF($I198=-1,AK197,IF(AND($I198=1,AI$9=$Q197),$K198,IF($I198=1,AJ197,""))))))))</f>
        <v/>
      </c>
      <c r="AK198" t="str">
        <f ca="1">IF($E197="","",IF($G198="",AK197,IF(AND($N198=1,AK$9&gt;$B$9),"",IF(AND($N198=1,AK$9&lt;=$B$9),LOOKUP(AK$9,$A$12:$A$111,$B$12:$B$111),IF(AND($I198=-1,AL$9=$Q197),"",IF($I198=-1,AL197,IF(AND($I198=1,AJ$9=$Q197),$K198,IF($I198=1,AK197,""))))))))</f>
        <v/>
      </c>
      <c r="AL198" t="str">
        <f ca="1">IF($E197="","",IF($G198="",AL197,IF(AND($N198=1,AL$9&gt;$B$9),"",IF(AND($N198=1,AL$9&lt;=$B$9),LOOKUP(AL$9,$A$12:$A$111,$B$12:$B$111),IF(AND($I198=-1,AM$9=$Q197),"",IF($I198=-1,AM197,IF(AND($I198=1,AK$9=$Q197),$K198,IF($I198=1,AL197,""))))))))</f>
        <v/>
      </c>
      <c r="AM198" t="str">
        <f ca="1">IF($E197="","",IF($G198="",AM197,IF(AND($N198=1,AM$9&gt;$B$9),"",IF(AND($N198=1,AM$9&lt;=$B$9),LOOKUP(AM$9,$A$12:$A$111,$B$12:$B$111),IF(AND($I198=-1,AN$9=$Q197),"",IF($I198=-1,AN197,IF(AND($I198=1,AL$9=$Q197),$K198,IF($I198=1,AM197,""))))))))</f>
        <v/>
      </c>
      <c r="AN198" t="str">
        <f ca="1">IF($E197="","",IF($G198="",AN197,IF(AND($N198=1,AN$9&gt;$B$9),"",IF(AND($N198=1,AN$9&lt;=$B$9),LOOKUP(AN$9,$A$12:$A$111,$B$12:$B$111),IF(AND($I198=-1,AO$9=$Q197),"",IF($I198=-1,AO197,IF(AND($I198=1,AM$9=$Q197),$K198,IF($I198=1,AN197,""))))))))</f>
        <v/>
      </c>
      <c r="AO198" t="str">
        <f ca="1">IF($E197="","",IF($G198="",AO197,IF(AND($N198=1,AO$9&gt;$B$9),"",IF(AND($N198=1,AO$9&lt;=$B$9),LOOKUP(AO$9,$A$12:$A$111,$B$12:$B$111),IF(AND($I198=-1,AP$9=$Q197),"",IF($I198=-1,AP197,IF(AND($I198=1,AN$9=$Q197),$K198,IF($I198=1,AO197,""))))))))</f>
        <v/>
      </c>
      <c r="AP198" t="str">
        <f ca="1">IF($E197="","",IF($G198="",AP197,IF(AND($N198=1,AP$9&gt;$B$9),"",IF(AND($N198=1,AP$9&lt;=$B$9),LOOKUP(AP$9,$A$12:$A$111,$B$12:$B$111),IF(AND($I198=-1,AQ$9=$Q197),"",IF($I198=-1,AQ197,IF(AND($I198=1,AO$9=$Q197),$K198,IF($I198=1,AP197,""))))))))</f>
        <v/>
      </c>
      <c r="AQ198" t="str">
        <f ca="1">IF($E197="","",IF($G198="",AQ197,IF(AND($N198=1,AQ$9&gt;$B$9),"",IF(AND($N198=1,AQ$9&lt;=$B$9),LOOKUP(AQ$9,$A$12:$A$111,$B$12:$B$111),IF(AND($I198=-1,AR$9=$Q197),"",IF($I198=-1,AR197,IF(AND($I198=1,AP$9=$Q197),$K198,IF($I198=1,AQ197,""))))))))</f>
        <v/>
      </c>
      <c r="AR198" t="str">
        <f ca="1">IF($E197="","",IF($G198="",AR197,IF(AND($N198=1,AR$9&gt;$B$9),"",IF(AND($N198=1,AR$9&lt;=$B$9),LOOKUP(AR$9,$A$12:$A$111,$B$12:$B$111),IF(AND($I198=-1,AS$9=$Q197),"",IF($I198=-1,AS197,IF(AND($I198=1,AQ$9=$Q197),$K198,IF($I198=1,AR197,""))))))))</f>
        <v/>
      </c>
      <c r="AS198" t="str">
        <f ca="1">IF($E197="","",IF($G198="",AS197,IF(AND($N198=1,AS$9&gt;$B$9),"",IF(AND($N198=1,AS$9&lt;=$B$9),LOOKUP(AS$9,$A$12:$A$111,$B$12:$B$111),IF(AND($I198=-1,AT$9=$Q197),"",IF($I198=-1,AT197,IF(AND($I198=1,AR$9=$Q197),$K198,IF($I198=1,AS197,""))))))))</f>
        <v/>
      </c>
      <c r="AT198" t="str">
        <f ca="1">IF($E197="","",IF($G198="",AT197,IF(AND($N198=1,AT$9&gt;$B$9),"",IF(AND($N198=1,AT$9&lt;=$B$9),LOOKUP(AT$9,$A$12:$A$111,$B$12:$B$111),IF(AND($I198=-1,AU$9=$Q197),"",IF($I198=-1,AU197,IF(AND($I198=1,AS$9=$Q197),$K198,IF($I198=1,AT197,""))))))))</f>
        <v/>
      </c>
      <c r="AU198" t="str">
        <f ca="1">IF($E197="","",IF($G198="",AU197,IF(AND($N198=1,AU$9&gt;$B$9),"",IF(AND($N198=1,AU$9&lt;=$B$9),LOOKUP(AU$9,$A$12:$A$111,$B$12:$B$111),IF(AND($I198=-1,AV$9=$Q197),"",IF($I198=-1,AV197,IF(AND($I198=1,AT$9=$Q197),$K198,IF($I198=1,AU197,""))))))))</f>
        <v/>
      </c>
      <c r="AV198" t="str">
        <f ca="1">IF($E197="","",IF($G198="",AV197,IF(AND($N198=1,AV$9&gt;$B$9),"",IF(AND($N198=1,AV$9&lt;=$B$9),LOOKUP(AV$9,$A$12:$A$111,$B$12:$B$111),IF(AND($I198=-1,AW$9=$Q197),"",IF($I198=-1,AW197,IF(AND($I198=1,AU$9=$Q197),$K198,IF($I198=1,AV197,""))))))))</f>
        <v/>
      </c>
      <c r="AW198" t="str">
        <f ca="1">IF($E197="","",IF($G198="",AW197,IF(AND($N198=1,AW$9&gt;$B$9),"",IF(AND($N198=1,AW$9&lt;=$B$9),LOOKUP(AW$9,$A$12:$A$111,$B$12:$B$111),IF(AND($I198=-1,AX$9=$Q197),"",IF($I198=-1,AX197,IF(AND($I198=1,AV$9=$Q197),$K198,IF($I198=1,AW197,""))))))))</f>
        <v/>
      </c>
      <c r="AX198" t="str">
        <f ca="1">IF($E197="","",IF($G198="",AX197,IF(AND($N198=1,AX$9&gt;$B$9),"",IF(AND($N198=1,AX$9&lt;=$B$9),LOOKUP(AX$9,$A$12:$A$111,$B$12:$B$111),IF(AND($I198=-1,AY$9=$Q197),"",IF($I198=-1,AY197,IF(AND($I198=1,AW$9=$Q197),$K198,IF($I198=1,AX197,""))))))))</f>
        <v/>
      </c>
      <c r="AY198" t="str">
        <f ca="1">IF($E197="","",IF($G198="",AY197,IF(AND($N198=1,AY$9&gt;$B$9),"",IF(AND($N198=1,AY$9&lt;=$B$9),LOOKUP(AY$9,$A$12:$A$111,$B$12:$B$111),IF(AND($I198=-1,AZ$9=$Q197),"",IF($I198=-1,AZ197,IF(AND($I198=1,AX$9=$Q197),$K198,IF($I198=1,AY197,""))))))))</f>
        <v/>
      </c>
      <c r="AZ198" t="str">
        <f ca="1">IF($E197="","",IF($G198="",AZ197,IF(AND($N198=1,AZ$9&gt;$B$9),"",IF(AND($N198=1,AZ$9&lt;=$B$9),LOOKUP(AZ$9,$A$12:$A$111,$B$12:$B$111),IF(AND($I198=-1,BA$9=$Q197),"",IF($I198=-1,BA197,IF(AND($I198=1,AY$9=$Q197),$K198,IF($I198=1,AZ197,""))))))))</f>
        <v/>
      </c>
      <c r="BA198" t="str">
        <f ca="1">IF($E197="","",IF($G198="",BA197,IF(AND($N198=1,BA$9&gt;$B$9),"",IF(AND($N198=1,BA$9&lt;=$B$9),LOOKUP(BA$9,$A$12:$A$111,$B$12:$B$111),IF(AND($I198=-1,BB$9=$Q197),"",IF($I198=-1,BB197,IF(AND($I198=1,AZ$9=$Q197),$K198,IF($I198=1,BA197,""))))))))</f>
        <v/>
      </c>
      <c r="BB198" t="str">
        <f ca="1">IF($E197="","",IF($G198="",BB197,IF(AND($N198=1,BB$9&gt;$B$9),"",IF(AND($N198=1,BB$9&lt;=$B$9),LOOKUP(BB$9,$A$12:$A$111,$B$12:$B$111),IF(AND($I198=-1,BC$9=$Q197),"",IF($I198=-1,BC197,IF(AND($I198=1,BA$9=$Q197),$K198,IF($I198=1,BB197,""))))))))</f>
        <v/>
      </c>
      <c r="BC198" t="str">
        <f ca="1">IF($E197="","",IF($G198="",BC197,IF(AND($N198=1,BC$9&gt;$B$9),"",IF(AND($N198=1,BC$9&lt;=$B$9),LOOKUP(BC$9,$A$12:$A$111,$B$12:$B$111),IF(AND($I198=-1,BD$9=$Q197),"",IF($I198=-1,BD197,IF(AND($I198=1,BB$9=$Q197),$K198,IF($I198=1,BC197,""))))))))</f>
        <v/>
      </c>
      <c r="BD198" t="str">
        <f ca="1">IF($E197="","",IF($G198="",BD197,IF(AND($N198=1,BD$9&gt;$B$9),"",IF(AND($N198=1,BD$9&lt;=$B$9),LOOKUP(BD$9,$A$12:$A$111,$B$12:$B$111),IF(AND($I198=-1,BE$9=$Q197),"",IF($I198=-1,BE197,IF(AND($I198=1,BC$9=$Q197),$K198,IF($I198=1,BD197,""))))))))</f>
        <v/>
      </c>
      <c r="BE198" t="str">
        <f ca="1">IF($E197="","",IF($G198="",BE197,IF(AND($N198=1,BE$9&gt;$B$9),"",IF(AND($N198=1,BE$9&lt;=$B$9),LOOKUP(BE$9,$A$12:$A$111,$B$12:$B$111),IF(AND($I198=-1,BF$9=$Q197),"",IF($I198=-1,BF197,IF(AND($I198=1,BD$9=$Q197),$K198,IF($I198=1,BE197,""))))))))</f>
        <v/>
      </c>
      <c r="BF198" t="str">
        <f ca="1">IF($E197="","",IF($G198="",BF197,IF(AND($N198=1,BF$9&gt;$B$9),"",IF(AND($N198=1,BF$9&lt;=$B$9),LOOKUP(BF$9,$A$12:$A$111,$B$12:$B$111),IF(AND($I198=-1,BG$9=$Q197),"",IF($I198=-1,BG197,IF(AND($I198=1,BE$9=$Q197),$K198,IF($I198=1,BF197,""))))))))</f>
        <v/>
      </c>
      <c r="BG198" t="str">
        <f ca="1">IF($E197="","",IF($G198="",BG197,IF(AND($N198=1,BG$9&gt;$B$9),"",IF(AND($N198=1,BG$9&lt;=$B$9),LOOKUP(BG$9,$A$12:$A$111,$B$12:$B$111),IF(AND($I198=-1,BH$9=$Q197),"",IF($I198=-1,BH197,IF(AND($I198=1,BF$9=$Q197),$K198,IF($I198=1,BG197,""))))))))</f>
        <v/>
      </c>
      <c r="BH198" t="str">
        <f ca="1">IF($E197="","",IF($G198="",BH197,IF(AND($N198=1,BH$9&gt;$B$9),"",IF(AND($N198=1,BH$9&lt;=$B$9),LOOKUP(BH$9,$A$12:$A$111,$B$12:$B$111),IF(AND($I198=-1,BI$9=$Q197),"",IF($I198=-1,BI197,IF(AND($I198=1,BG$9=$Q197),$K198,IF($I198=1,BH197,""))))))))</f>
        <v/>
      </c>
      <c r="BI198" t="str">
        <f ca="1">IF($E197="","",IF($G198="",BI197,IF(AND($N198=1,BI$9&gt;$B$9),"",IF(AND($N198=1,BI$9&lt;=$B$9),LOOKUP(BI$9,$A$12:$A$111,$B$12:$B$111),IF(AND($I198=-1,BJ$9=$Q197),"",IF($I198=-1,BJ197,IF(AND($I198=1,BH$9=$Q197),$K198,IF($I198=1,BI197,""))))))))</f>
        <v/>
      </c>
      <c r="BJ198" t="str">
        <f ca="1">IF($E197="","",IF($G198="",BJ197,IF(AND($N198=1,BJ$9&gt;$B$9),"",IF(AND($N198=1,BJ$9&lt;=$B$9),LOOKUP(BJ$9,$A$12:$A$111,$B$12:$B$111),IF(AND($I198=-1,BK$9=$Q197),"",IF($I198=-1,BK197,IF(AND($I198=1,BI$9=$Q197),$K198,IF($I198=1,BJ197,""))))))))</f>
        <v/>
      </c>
      <c r="BK198" t="str">
        <f ca="1">IF($E197="","",IF($G198="",BK197,IF(AND($N198=1,BK$9&gt;$B$9),"",IF(AND($N198=1,BK$9&lt;=$B$9),LOOKUP(BK$9,$A$12:$A$111,$B$12:$B$111),IF(AND($I198=-1,BL$9=$Q197),"",IF($I198=-1,BL197,IF(AND($I198=1,BJ$9=$Q197),$K198,IF($I198=1,BK197,""))))))))</f>
        <v/>
      </c>
      <c r="BL198" t="str">
        <f ca="1">IF($E197="","",IF($G198="",BL197,IF(AND($N198=1,BL$9&gt;$B$9),"",IF(AND($N198=1,BL$9&lt;=$B$9),LOOKUP(BL$9,$A$12:$A$111,$B$12:$B$111),IF(AND($I198=-1,BM$9=$Q197),"",IF($I198=-1,BM197,IF(AND($I198=1,BK$9=$Q197),$K198,IF($I198=1,BL197,""))))))))</f>
        <v/>
      </c>
      <c r="BM198" t="str">
        <f ca="1">IF($E197="","",IF($G198="",BM197,IF(AND($N198=1,BM$9&gt;$B$9),"",IF(AND($N198=1,BM$9&lt;=$B$9),LOOKUP(BM$9,$A$12:$A$111,$B$12:$B$111),IF(AND($I198=-1,BN$9=$Q197),"",IF($I198=-1,BN197,IF(AND($I198=1,BL$9=$Q197),$K198,IF($I198=1,BM197,""))))))))</f>
        <v/>
      </c>
      <c r="BN198">
        <f ca="1">IF($E197="","",IF($G198="",BN197,IF(AND($N198=1,BN$9&gt;$B$9),"",IF(AND($N198=1,BN$9&lt;=$B$9),LOOKUP(BN$9,$A$12:$A$111,$B$12:$B$111),IF(AND($I198=-1,BO$9=$Q197),"",IF($I198=-1,BO197,IF(AND($I198=1,BM$9=$Q197),$K198,IF($I198=1,BN197,""))))))))</f>
        <v>0</v>
      </c>
      <c r="BO198">
        <f ca="1">IF($E197="","",IF($G198="",BO197,IF(AND($N198=1,BO$9&gt;$B$9),"",IF(AND($N198=1,BO$9&lt;=$B$9),LOOKUP(BO$9,$A$12:$A$111,$B$12:$B$111),IF(AND($I198=-1,BP$9=$Q197),"",IF($I198=-1,BP197,IF(AND($I198=1,BN$9=$Q197),$K198,IF($I198=1,BO197,""))))))))</f>
        <v>0</v>
      </c>
    </row>
    <row r="199" spans="4:67" x14ac:dyDescent="0.25">
      <c r="D199" s="4">
        <v>189</v>
      </c>
      <c r="E199" s="1">
        <f t="shared" ca="1" si="12"/>
        <v>10</v>
      </c>
      <c r="G199" t="str">
        <f ca="1">IF(E198="","",IF($B$3=Refs!$B$17,RevLab!F199,IF(AND(B$3="Last",H198="Zero"),G198,IF(B$3="Last",H198,IF(B$3="2nd last","",IF(AND(B$3="Opposite",H198="Zero"),G198,IF(AND(B$3="Opposite",H198="Red"),"Black",IF(AND(B$3="Opposite",H198="Black"),"Red",IF(AND(B$3="Opposite",H198="Odd"),"Even",IF(AND(B$3="Opposite",H198="Even"),"Odd",IF(AND(B$3="Opposite",H198="High"),"Low",IF(AND(B$3="Opposite",H198="Low"),"High",IF(COUNTIF(Refs!$E$5:$I$6,B$3)=1,RevLab!B$3,"")))))))))))))</f>
        <v>Low</v>
      </c>
      <c r="H199" t="str">
        <f ca="1">IF(E199="","",IF(B$2="Red/Black",LOOKUP(E199,Refs!D:D,Refs!F:F),IF(B$2="High/Low",LOOKUP(E199,Refs!D:D,Refs!H:H),IF(B$2="Odd/Even",LOOKUP(E199,Refs!D:D,Refs!J:J),""))))</f>
        <v>Low</v>
      </c>
      <c r="I199">
        <f t="shared" ca="1" si="13"/>
        <v>1</v>
      </c>
      <c r="J199">
        <f ca="1">IF(E198="","",IF(G199="","",IF(AND(Q198&gt;1,O198+P198&gt;=$B$4),$B$4,IF(Q198=1,O198,O198+P198))))</f>
        <v>15</v>
      </c>
      <c r="K199">
        <f t="shared" ca="1" si="14"/>
        <v>15</v>
      </c>
      <c r="L199">
        <f t="shared" ca="1" si="15"/>
        <v>-30</v>
      </c>
      <c r="M199">
        <f t="shared" ca="1" si="16"/>
        <v>14</v>
      </c>
      <c r="N199">
        <f ca="1">IF(E198="","",IF(OR(AND($A$6="Yes",$M199&gt;$M198),AND($A$8="Yes",$O198+$P198&gt;=$B$4),AND($Q198&lt;=2,$I199=-1)),1,0))</f>
        <v>0</v>
      </c>
      <c r="O199">
        <f ca="1">IF(E199="","",R199)</f>
        <v>3</v>
      </c>
      <c r="P199">
        <f ca="1">IF(E199="","",MAX(R199:DM199))</f>
        <v>15</v>
      </c>
      <c r="Q199" s="2">
        <f ca="1">IF(E199="","",COUNTIF(R199:DM199,"&gt;0"))</f>
        <v>6</v>
      </c>
      <c r="R199" s="4">
        <f ca="1">IF(E198="","",IF($G199="",R198,IF($N199=1,LOOKUP(R$9,$A$12:$A$111,$B$12:$B$111),IF(AND($I199=-1,S$9=$Q198),"",IF($I199=-1,S198,IF($I199=1,R198))))))</f>
        <v>3</v>
      </c>
      <c r="S199">
        <f ca="1">IF($E198="","",IF($G199="",S198,IF(AND($N199=1,S$9&gt;$B$9),"",IF(AND($N199=1,S$9&lt;=$B$9),LOOKUP(S$9,$A$12:$A$111,$B$12:$B$111),IF(AND($I199=-1,T$9=$Q198),"",IF($I199=-1,T198,IF(AND($I199=1,R$9=$Q198),$K199,IF($I199=1,S198,""))))))))</f>
        <v>3</v>
      </c>
      <c r="T199">
        <f ca="1">IF($E198="","",IF($G199="",T198,IF(AND($N199=1,T$9&gt;$B$9),"",IF(AND($N199=1,T$9&lt;=$B$9),LOOKUP(T$9,$A$12:$A$111,$B$12:$B$111),IF(AND($I199=-1,U$9=$Q198),"",IF($I199=-1,U198,IF(AND($I199=1,S$9=$Q198),$K199,IF($I199=1,T198,""))))))))</f>
        <v>6</v>
      </c>
      <c r="U199">
        <f ca="1">IF($E198="","",IF($G199="",U198,IF(AND($N199=1,U$9&gt;$B$9),"",IF(AND($N199=1,U$9&lt;=$B$9),LOOKUP(U$9,$A$12:$A$111,$B$12:$B$111),IF(AND($I199=-1,V$9=$Q198),"",IF($I199=-1,V198,IF(AND($I199=1,T$9=$Q198),$K199,IF($I199=1,U198,""))))))))</f>
        <v>9</v>
      </c>
      <c r="V199">
        <f ca="1">IF($E198="","",IF($G199="",V198,IF(AND($N199=1,V$9&gt;$B$9),"",IF(AND($N199=1,V$9&lt;=$B$9),LOOKUP(V$9,$A$12:$A$111,$B$12:$B$111),IF(AND($I199=-1,W$9=$Q198),"",IF($I199=-1,W198,IF(AND($I199=1,U$9=$Q198),$K199,IF($I199=1,V198,""))))))))</f>
        <v>12</v>
      </c>
      <c r="W199">
        <f ca="1">IF($E198="","",IF($G199="",W198,IF(AND($N199=1,W$9&gt;$B$9),"",IF(AND($N199=1,W$9&lt;=$B$9),LOOKUP(W$9,$A$12:$A$111,$B$12:$B$111),IF(AND($I199=-1,X$9=$Q198),"",IF($I199=-1,X198,IF(AND($I199=1,V$9=$Q198),$K199,IF($I199=1,W198,""))))))))</f>
        <v>15</v>
      </c>
      <c r="X199" t="str">
        <f ca="1">IF($E198="","",IF($G199="",X198,IF(AND($N199=1,X$9&gt;$B$9),"",IF(AND($N199=1,X$9&lt;=$B$9),LOOKUP(X$9,$A$12:$A$111,$B$12:$B$111),IF(AND($I199=-1,Y$9=$Q198),"",IF($I199=-1,Y198,IF(AND($I199=1,W$9=$Q198),$K199,IF($I199=1,X198,""))))))))</f>
        <v/>
      </c>
      <c r="Y199" t="str">
        <f ca="1">IF($E198="","",IF($G199="",Y198,IF(AND($N199=1,Y$9&gt;$B$9),"",IF(AND($N199=1,Y$9&lt;=$B$9),LOOKUP(Y$9,$A$12:$A$111,$B$12:$B$111),IF(AND($I199=-1,Z$9=$Q198),"",IF($I199=-1,Z198,IF(AND($I199=1,X$9=$Q198),$K199,IF($I199=1,Y198,""))))))))</f>
        <v/>
      </c>
      <c r="Z199" t="str">
        <f ca="1">IF($E198="","",IF($G199="",Z198,IF(AND($N199=1,Z$9&gt;$B$9),"",IF(AND($N199=1,Z$9&lt;=$B$9),LOOKUP(Z$9,$A$12:$A$111,$B$12:$B$111),IF(AND($I199=-1,AA$9=$Q198),"",IF($I199=-1,AA198,IF(AND($I199=1,Y$9=$Q198),$K199,IF($I199=1,Z198,""))))))))</f>
        <v/>
      </c>
      <c r="AA199" t="str">
        <f ca="1">IF($E198="","",IF($G199="",AA198,IF(AND($N199=1,AA$9&gt;$B$9),"",IF(AND($N199=1,AA$9&lt;=$B$9),LOOKUP(AA$9,$A$12:$A$111,$B$12:$B$111),IF(AND($I199=-1,AB$9=$Q198),"",IF($I199=-1,AB198,IF(AND($I199=1,Z$9=$Q198),$K199,IF($I199=1,AA198,""))))))))</f>
        <v/>
      </c>
      <c r="AB199" t="str">
        <f ca="1">IF($E198="","",IF($G199="",AB198,IF(AND($N199=1,AB$9&gt;$B$9),"",IF(AND($N199=1,AB$9&lt;=$B$9),LOOKUP(AB$9,$A$12:$A$111,$B$12:$B$111),IF(AND($I199=-1,AC$9=$Q198),"",IF($I199=-1,AC198,IF(AND($I199=1,AA$9=$Q198),$K199,IF($I199=1,AB198,""))))))))</f>
        <v/>
      </c>
      <c r="AC199" t="str">
        <f ca="1">IF($E198="","",IF($G199="",AC198,IF(AND($N199=1,AC$9&gt;$B$9),"",IF(AND($N199=1,AC$9&lt;=$B$9),LOOKUP(AC$9,$A$12:$A$111,$B$12:$B$111),IF(AND($I199=-1,AD$9=$Q198),"",IF($I199=-1,AD198,IF(AND($I199=1,AB$9=$Q198),$K199,IF($I199=1,AC198,""))))))))</f>
        <v/>
      </c>
      <c r="AD199" t="str">
        <f ca="1">IF($E198="","",IF($G199="",AD198,IF(AND($N199=1,AD$9&gt;$B$9),"",IF(AND($N199=1,AD$9&lt;=$B$9),LOOKUP(AD$9,$A$12:$A$111,$B$12:$B$111),IF(AND($I199=-1,AE$9=$Q198),"",IF($I199=-1,AE198,IF(AND($I199=1,AC$9=$Q198),$K199,IF($I199=1,AD198,""))))))))</f>
        <v/>
      </c>
      <c r="AE199" t="str">
        <f ca="1">IF($E198="","",IF($G199="",AE198,IF(AND($N199=1,AE$9&gt;$B$9),"",IF(AND($N199=1,AE$9&lt;=$B$9),LOOKUP(AE$9,$A$12:$A$111,$B$12:$B$111),IF(AND($I199=-1,AF$9=$Q198),"",IF($I199=-1,AF198,IF(AND($I199=1,AD$9=$Q198),$K199,IF($I199=1,AE198,""))))))))</f>
        <v/>
      </c>
      <c r="AF199" t="str">
        <f ca="1">IF($E198="","",IF($G199="",AF198,IF(AND($N199=1,AF$9&gt;$B$9),"",IF(AND($N199=1,AF$9&lt;=$B$9),LOOKUP(AF$9,$A$12:$A$111,$B$12:$B$111),IF(AND($I199=-1,AG$9=$Q198),"",IF($I199=-1,AG198,IF(AND($I199=1,AE$9=$Q198),$K199,IF($I199=1,AF198,""))))))))</f>
        <v/>
      </c>
      <c r="AG199" t="str">
        <f ca="1">IF($E198="","",IF($G199="",AG198,IF(AND($N199=1,AG$9&gt;$B$9),"",IF(AND($N199=1,AG$9&lt;=$B$9),LOOKUP(AG$9,$A$12:$A$111,$B$12:$B$111),IF(AND($I199=-1,AH$9=$Q198),"",IF($I199=-1,AH198,IF(AND($I199=1,AF$9=$Q198),$K199,IF($I199=1,AG198,""))))))))</f>
        <v/>
      </c>
      <c r="AH199" t="str">
        <f ca="1">IF($E198="","",IF($G199="",AH198,IF(AND($N199=1,AH$9&gt;$B$9),"",IF(AND($N199=1,AH$9&lt;=$B$9),LOOKUP(AH$9,$A$12:$A$111,$B$12:$B$111),IF(AND($I199=-1,AI$9=$Q198),"",IF($I199=-1,AI198,IF(AND($I199=1,AG$9=$Q198),$K199,IF($I199=1,AH198,""))))))))</f>
        <v/>
      </c>
      <c r="AI199" t="str">
        <f ca="1">IF($E198="","",IF($G199="",AI198,IF(AND($N199=1,AI$9&gt;$B$9),"",IF(AND($N199=1,AI$9&lt;=$B$9),LOOKUP(AI$9,$A$12:$A$111,$B$12:$B$111),IF(AND($I199=-1,AJ$9=$Q198),"",IF($I199=-1,AJ198,IF(AND($I199=1,AH$9=$Q198),$K199,IF($I199=1,AI198,""))))))))</f>
        <v/>
      </c>
      <c r="AJ199" t="str">
        <f ca="1">IF($E198="","",IF($G199="",AJ198,IF(AND($N199=1,AJ$9&gt;$B$9),"",IF(AND($N199=1,AJ$9&lt;=$B$9),LOOKUP(AJ$9,$A$12:$A$111,$B$12:$B$111),IF(AND($I199=-1,AK$9=$Q198),"",IF($I199=-1,AK198,IF(AND($I199=1,AI$9=$Q198),$K199,IF($I199=1,AJ198,""))))))))</f>
        <v/>
      </c>
      <c r="AK199" t="str">
        <f ca="1">IF($E198="","",IF($G199="",AK198,IF(AND($N199=1,AK$9&gt;$B$9),"",IF(AND($N199=1,AK$9&lt;=$B$9),LOOKUP(AK$9,$A$12:$A$111,$B$12:$B$111),IF(AND($I199=-1,AL$9=$Q198),"",IF($I199=-1,AL198,IF(AND($I199=1,AJ$9=$Q198),$K199,IF($I199=1,AK198,""))))))))</f>
        <v/>
      </c>
      <c r="AL199" t="str">
        <f ca="1">IF($E198="","",IF($G199="",AL198,IF(AND($N199=1,AL$9&gt;$B$9),"",IF(AND($N199=1,AL$9&lt;=$B$9),LOOKUP(AL$9,$A$12:$A$111,$B$12:$B$111),IF(AND($I199=-1,AM$9=$Q198),"",IF($I199=-1,AM198,IF(AND($I199=1,AK$9=$Q198),$K199,IF($I199=1,AL198,""))))))))</f>
        <v/>
      </c>
      <c r="AM199" t="str">
        <f ca="1">IF($E198="","",IF($G199="",AM198,IF(AND($N199=1,AM$9&gt;$B$9),"",IF(AND($N199=1,AM$9&lt;=$B$9),LOOKUP(AM$9,$A$12:$A$111,$B$12:$B$111),IF(AND($I199=-1,AN$9=$Q198),"",IF($I199=-1,AN198,IF(AND($I199=1,AL$9=$Q198),$K199,IF($I199=1,AM198,""))))))))</f>
        <v/>
      </c>
      <c r="AN199" t="str">
        <f ca="1">IF($E198="","",IF($G199="",AN198,IF(AND($N199=1,AN$9&gt;$B$9),"",IF(AND($N199=1,AN$9&lt;=$B$9),LOOKUP(AN$9,$A$12:$A$111,$B$12:$B$111),IF(AND($I199=-1,AO$9=$Q198),"",IF($I199=-1,AO198,IF(AND($I199=1,AM$9=$Q198),$K199,IF($I199=1,AN198,""))))))))</f>
        <v/>
      </c>
      <c r="AO199" t="str">
        <f ca="1">IF($E198="","",IF($G199="",AO198,IF(AND($N199=1,AO$9&gt;$B$9),"",IF(AND($N199=1,AO$9&lt;=$B$9),LOOKUP(AO$9,$A$12:$A$111,$B$12:$B$111),IF(AND($I199=-1,AP$9=$Q198),"",IF($I199=-1,AP198,IF(AND($I199=1,AN$9=$Q198),$K199,IF($I199=1,AO198,""))))))))</f>
        <v/>
      </c>
      <c r="AP199" t="str">
        <f ca="1">IF($E198="","",IF($G199="",AP198,IF(AND($N199=1,AP$9&gt;$B$9),"",IF(AND($N199=1,AP$9&lt;=$B$9),LOOKUP(AP$9,$A$12:$A$111,$B$12:$B$111),IF(AND($I199=-1,AQ$9=$Q198),"",IF($I199=-1,AQ198,IF(AND($I199=1,AO$9=$Q198),$K199,IF($I199=1,AP198,""))))))))</f>
        <v/>
      </c>
      <c r="AQ199" t="str">
        <f ca="1">IF($E198="","",IF($G199="",AQ198,IF(AND($N199=1,AQ$9&gt;$B$9),"",IF(AND($N199=1,AQ$9&lt;=$B$9),LOOKUP(AQ$9,$A$12:$A$111,$B$12:$B$111),IF(AND($I199=-1,AR$9=$Q198),"",IF($I199=-1,AR198,IF(AND($I199=1,AP$9=$Q198),$K199,IF($I199=1,AQ198,""))))))))</f>
        <v/>
      </c>
      <c r="AR199" t="str">
        <f ca="1">IF($E198="","",IF($G199="",AR198,IF(AND($N199=1,AR$9&gt;$B$9),"",IF(AND($N199=1,AR$9&lt;=$B$9),LOOKUP(AR$9,$A$12:$A$111,$B$12:$B$111),IF(AND($I199=-1,AS$9=$Q198),"",IF($I199=-1,AS198,IF(AND($I199=1,AQ$9=$Q198),$K199,IF($I199=1,AR198,""))))))))</f>
        <v/>
      </c>
      <c r="AS199" t="str">
        <f ca="1">IF($E198="","",IF($G199="",AS198,IF(AND($N199=1,AS$9&gt;$B$9),"",IF(AND($N199=1,AS$9&lt;=$B$9),LOOKUP(AS$9,$A$12:$A$111,$B$12:$B$111),IF(AND($I199=-1,AT$9=$Q198),"",IF($I199=-1,AT198,IF(AND($I199=1,AR$9=$Q198),$K199,IF($I199=1,AS198,""))))))))</f>
        <v/>
      </c>
      <c r="AT199" t="str">
        <f ca="1">IF($E198="","",IF($G199="",AT198,IF(AND($N199=1,AT$9&gt;$B$9),"",IF(AND($N199=1,AT$9&lt;=$B$9),LOOKUP(AT$9,$A$12:$A$111,$B$12:$B$111),IF(AND($I199=-1,AU$9=$Q198),"",IF($I199=-1,AU198,IF(AND($I199=1,AS$9=$Q198),$K199,IF($I199=1,AT198,""))))))))</f>
        <v/>
      </c>
      <c r="AU199" t="str">
        <f ca="1">IF($E198="","",IF($G199="",AU198,IF(AND($N199=1,AU$9&gt;$B$9),"",IF(AND($N199=1,AU$9&lt;=$B$9),LOOKUP(AU$9,$A$12:$A$111,$B$12:$B$111),IF(AND($I199=-1,AV$9=$Q198),"",IF($I199=-1,AV198,IF(AND($I199=1,AT$9=$Q198),$K199,IF($I199=1,AU198,""))))))))</f>
        <v/>
      </c>
      <c r="AV199" t="str">
        <f ca="1">IF($E198="","",IF($G199="",AV198,IF(AND($N199=1,AV$9&gt;$B$9),"",IF(AND($N199=1,AV$9&lt;=$B$9),LOOKUP(AV$9,$A$12:$A$111,$B$12:$B$111),IF(AND($I199=-1,AW$9=$Q198),"",IF($I199=-1,AW198,IF(AND($I199=1,AU$9=$Q198),$K199,IF($I199=1,AV198,""))))))))</f>
        <v/>
      </c>
      <c r="AW199" t="str">
        <f ca="1">IF($E198="","",IF($G199="",AW198,IF(AND($N199=1,AW$9&gt;$B$9),"",IF(AND($N199=1,AW$9&lt;=$B$9),LOOKUP(AW$9,$A$12:$A$111,$B$12:$B$111),IF(AND($I199=-1,AX$9=$Q198),"",IF($I199=-1,AX198,IF(AND($I199=1,AV$9=$Q198),$K199,IF($I199=1,AW198,""))))))))</f>
        <v/>
      </c>
      <c r="AX199" t="str">
        <f ca="1">IF($E198="","",IF($G199="",AX198,IF(AND($N199=1,AX$9&gt;$B$9),"",IF(AND($N199=1,AX$9&lt;=$B$9),LOOKUP(AX$9,$A$12:$A$111,$B$12:$B$111),IF(AND($I199=-1,AY$9=$Q198),"",IF($I199=-1,AY198,IF(AND($I199=1,AW$9=$Q198),$K199,IF($I199=1,AX198,""))))))))</f>
        <v/>
      </c>
      <c r="AY199" t="str">
        <f ca="1">IF($E198="","",IF($G199="",AY198,IF(AND($N199=1,AY$9&gt;$B$9),"",IF(AND($N199=1,AY$9&lt;=$B$9),LOOKUP(AY$9,$A$12:$A$111,$B$12:$B$111),IF(AND($I199=-1,AZ$9=$Q198),"",IF($I199=-1,AZ198,IF(AND($I199=1,AX$9=$Q198),$K199,IF($I199=1,AY198,""))))))))</f>
        <v/>
      </c>
      <c r="AZ199" t="str">
        <f ca="1">IF($E198="","",IF($G199="",AZ198,IF(AND($N199=1,AZ$9&gt;$B$9),"",IF(AND($N199=1,AZ$9&lt;=$B$9),LOOKUP(AZ$9,$A$12:$A$111,$B$12:$B$111),IF(AND($I199=-1,BA$9=$Q198),"",IF($I199=-1,BA198,IF(AND($I199=1,AY$9=$Q198),$K199,IF($I199=1,AZ198,""))))))))</f>
        <v/>
      </c>
      <c r="BA199" t="str">
        <f ca="1">IF($E198="","",IF($G199="",BA198,IF(AND($N199=1,BA$9&gt;$B$9),"",IF(AND($N199=1,BA$9&lt;=$B$9),LOOKUP(BA$9,$A$12:$A$111,$B$12:$B$111),IF(AND($I199=-1,BB$9=$Q198),"",IF($I199=-1,BB198,IF(AND($I199=1,AZ$9=$Q198),$K199,IF($I199=1,BA198,""))))))))</f>
        <v/>
      </c>
      <c r="BB199" t="str">
        <f ca="1">IF($E198="","",IF($G199="",BB198,IF(AND($N199=1,BB$9&gt;$B$9),"",IF(AND($N199=1,BB$9&lt;=$B$9),LOOKUP(BB$9,$A$12:$A$111,$B$12:$B$111),IF(AND($I199=-1,BC$9=$Q198),"",IF($I199=-1,BC198,IF(AND($I199=1,BA$9=$Q198),$K199,IF($I199=1,BB198,""))))))))</f>
        <v/>
      </c>
      <c r="BC199" t="str">
        <f ca="1">IF($E198="","",IF($G199="",BC198,IF(AND($N199=1,BC$9&gt;$B$9),"",IF(AND($N199=1,BC$9&lt;=$B$9),LOOKUP(BC$9,$A$12:$A$111,$B$12:$B$111),IF(AND($I199=-1,BD$9=$Q198),"",IF($I199=-1,BD198,IF(AND($I199=1,BB$9=$Q198),$K199,IF($I199=1,BC198,""))))))))</f>
        <v/>
      </c>
      <c r="BD199" t="str">
        <f ca="1">IF($E198="","",IF($G199="",BD198,IF(AND($N199=1,BD$9&gt;$B$9),"",IF(AND($N199=1,BD$9&lt;=$B$9),LOOKUP(BD$9,$A$12:$A$111,$B$12:$B$111),IF(AND($I199=-1,BE$9=$Q198),"",IF($I199=-1,BE198,IF(AND($I199=1,BC$9=$Q198),$K199,IF($I199=1,BD198,""))))))))</f>
        <v/>
      </c>
      <c r="BE199" t="str">
        <f ca="1">IF($E198="","",IF($G199="",BE198,IF(AND($N199=1,BE$9&gt;$B$9),"",IF(AND($N199=1,BE$9&lt;=$B$9),LOOKUP(BE$9,$A$12:$A$111,$B$12:$B$111),IF(AND($I199=-1,BF$9=$Q198),"",IF($I199=-1,BF198,IF(AND($I199=1,BD$9=$Q198),$K199,IF($I199=1,BE198,""))))))))</f>
        <v/>
      </c>
      <c r="BF199" t="str">
        <f ca="1">IF($E198="","",IF($G199="",BF198,IF(AND($N199=1,BF$9&gt;$B$9),"",IF(AND($N199=1,BF$9&lt;=$B$9),LOOKUP(BF$9,$A$12:$A$111,$B$12:$B$111),IF(AND($I199=-1,BG$9=$Q198),"",IF($I199=-1,BG198,IF(AND($I199=1,BE$9=$Q198),$K199,IF($I199=1,BF198,""))))))))</f>
        <v/>
      </c>
      <c r="BG199" t="str">
        <f ca="1">IF($E198="","",IF($G199="",BG198,IF(AND($N199=1,BG$9&gt;$B$9),"",IF(AND($N199=1,BG$9&lt;=$B$9),LOOKUP(BG$9,$A$12:$A$111,$B$12:$B$111),IF(AND($I199=-1,BH$9=$Q198),"",IF($I199=-1,BH198,IF(AND($I199=1,BF$9=$Q198),$K199,IF($I199=1,BG198,""))))))))</f>
        <v/>
      </c>
      <c r="BH199" t="str">
        <f ca="1">IF($E198="","",IF($G199="",BH198,IF(AND($N199=1,BH$9&gt;$B$9),"",IF(AND($N199=1,BH$9&lt;=$B$9),LOOKUP(BH$9,$A$12:$A$111,$B$12:$B$111),IF(AND($I199=-1,BI$9=$Q198),"",IF($I199=-1,BI198,IF(AND($I199=1,BG$9=$Q198),$K199,IF($I199=1,BH198,""))))))))</f>
        <v/>
      </c>
      <c r="BI199" t="str">
        <f ca="1">IF($E198="","",IF($G199="",BI198,IF(AND($N199=1,BI$9&gt;$B$9),"",IF(AND($N199=1,BI$9&lt;=$B$9),LOOKUP(BI$9,$A$12:$A$111,$B$12:$B$111),IF(AND($I199=-1,BJ$9=$Q198),"",IF($I199=-1,BJ198,IF(AND($I199=1,BH$9=$Q198),$K199,IF($I199=1,BI198,""))))))))</f>
        <v/>
      </c>
      <c r="BJ199" t="str">
        <f ca="1">IF($E198="","",IF($G199="",BJ198,IF(AND($N199=1,BJ$9&gt;$B$9),"",IF(AND($N199=1,BJ$9&lt;=$B$9),LOOKUP(BJ$9,$A$12:$A$111,$B$12:$B$111),IF(AND($I199=-1,BK$9=$Q198),"",IF($I199=-1,BK198,IF(AND($I199=1,BI$9=$Q198),$K199,IF($I199=1,BJ198,""))))))))</f>
        <v/>
      </c>
      <c r="BK199" t="str">
        <f ca="1">IF($E198="","",IF($G199="",BK198,IF(AND($N199=1,BK$9&gt;$B$9),"",IF(AND($N199=1,BK$9&lt;=$B$9),LOOKUP(BK$9,$A$12:$A$111,$B$12:$B$111),IF(AND($I199=-1,BL$9=$Q198),"",IF($I199=-1,BL198,IF(AND($I199=1,BJ$9=$Q198),$K199,IF($I199=1,BK198,""))))))))</f>
        <v/>
      </c>
      <c r="BL199" t="str">
        <f ca="1">IF($E198="","",IF($G199="",BL198,IF(AND($N199=1,BL$9&gt;$B$9),"",IF(AND($N199=1,BL$9&lt;=$B$9),LOOKUP(BL$9,$A$12:$A$111,$B$12:$B$111),IF(AND($I199=-1,BM$9=$Q198),"",IF($I199=-1,BM198,IF(AND($I199=1,BK$9=$Q198),$K199,IF($I199=1,BL198,""))))))))</f>
        <v/>
      </c>
      <c r="BM199" t="str">
        <f ca="1">IF($E198="","",IF($G199="",BM198,IF(AND($N199=1,BM$9&gt;$B$9),"",IF(AND($N199=1,BM$9&lt;=$B$9),LOOKUP(BM$9,$A$12:$A$111,$B$12:$B$111),IF(AND($I199=-1,BN$9=$Q198),"",IF($I199=-1,BN198,IF(AND($I199=1,BL$9=$Q198),$K199,IF($I199=1,BM198,""))))))))</f>
        <v/>
      </c>
      <c r="BN199">
        <f ca="1">IF($E198="","",IF($G199="",BN198,IF(AND($N199=1,BN$9&gt;$B$9),"",IF(AND($N199=1,BN$9&lt;=$B$9),LOOKUP(BN$9,$A$12:$A$111,$B$12:$B$111),IF(AND($I199=-1,BO$9=$Q198),"",IF($I199=-1,BO198,IF(AND($I199=1,BM$9=$Q198),$K199,IF($I199=1,BN198,""))))))))</f>
        <v>0</v>
      </c>
      <c r="BO199">
        <f ca="1">IF($E198="","",IF($G199="",BO198,IF(AND($N199=1,BO$9&gt;$B$9),"",IF(AND($N199=1,BO$9&lt;=$B$9),LOOKUP(BO$9,$A$12:$A$111,$B$12:$B$111),IF(AND($I199=-1,BP$9=$Q198),"",IF($I199=-1,BP198,IF(AND($I199=1,BN$9=$Q198),$K199,IF($I199=1,BO198,""))))))))</f>
        <v>0</v>
      </c>
    </row>
    <row r="200" spans="4:67" x14ac:dyDescent="0.25">
      <c r="D200" s="4">
        <v>190</v>
      </c>
      <c r="E200" s="1">
        <f t="shared" ca="1" si="12"/>
        <v>15</v>
      </c>
      <c r="G200" t="str">
        <f ca="1">IF(E199="","",IF($B$3=Refs!$B$17,RevLab!F200,IF(AND(B$3="Last",H199="Zero"),G199,IF(B$3="Last",H199,IF(B$3="2nd last","",IF(AND(B$3="Opposite",H199="Zero"),G199,IF(AND(B$3="Opposite",H199="Red"),"Black",IF(AND(B$3="Opposite",H199="Black"),"Red",IF(AND(B$3="Opposite",H199="Odd"),"Even",IF(AND(B$3="Opposite",H199="Even"),"Odd",IF(AND(B$3="Opposite",H199="High"),"Low",IF(AND(B$3="Opposite",H199="Low"),"High",IF(COUNTIF(Refs!$E$5:$I$6,B$3)=1,RevLab!B$3,"")))))))))))))</f>
        <v>Low</v>
      </c>
      <c r="H200" t="str">
        <f ca="1">IF(E200="","",IF(B$2="Red/Black",LOOKUP(E200,Refs!D:D,Refs!F:F),IF(B$2="High/Low",LOOKUP(E200,Refs!D:D,Refs!H:H),IF(B$2="Odd/Even",LOOKUP(E200,Refs!D:D,Refs!J:J),""))))</f>
        <v>Low</v>
      </c>
      <c r="I200">
        <f t="shared" ca="1" si="13"/>
        <v>1</v>
      </c>
      <c r="J200">
        <f ca="1">IF(E199="","",IF(G200="","",IF(AND(Q199&gt;1,O199+P199&gt;=$B$4),$B$4,IF(Q199=1,O199,O199+P199))))</f>
        <v>18</v>
      </c>
      <c r="K200">
        <f t="shared" ca="1" si="14"/>
        <v>18</v>
      </c>
      <c r="L200">
        <f t="shared" ca="1" si="15"/>
        <v>-12</v>
      </c>
      <c r="M200">
        <f t="shared" ca="1" si="16"/>
        <v>14</v>
      </c>
      <c r="N200">
        <f ca="1">IF(E199="","",IF(OR(AND($A$6="Yes",$M200&gt;$M199),AND($A$8="Yes",$O199+$P199&gt;=$B$4),AND($Q199&lt;=2,$I200=-1)),1,0))</f>
        <v>0</v>
      </c>
      <c r="O200">
        <f ca="1">IF(E200="","",R200)</f>
        <v>3</v>
      </c>
      <c r="P200">
        <f ca="1">IF(E200="","",MAX(R200:DM200))</f>
        <v>18</v>
      </c>
      <c r="Q200" s="2">
        <f ca="1">IF(E200="","",COUNTIF(R200:DM200,"&gt;0"))</f>
        <v>7</v>
      </c>
      <c r="R200" s="4">
        <f ca="1">IF(E199="","",IF($G200="",R199,IF($N200=1,LOOKUP(R$9,$A$12:$A$111,$B$12:$B$111),IF(AND($I200=-1,S$9=$Q199),"",IF($I200=-1,S199,IF($I200=1,R199))))))</f>
        <v>3</v>
      </c>
      <c r="S200">
        <f ca="1">IF($E199="","",IF($G200="",S199,IF(AND($N200=1,S$9&gt;$B$9),"",IF(AND($N200=1,S$9&lt;=$B$9),LOOKUP(S$9,$A$12:$A$111,$B$12:$B$111),IF(AND($I200=-1,T$9=$Q199),"",IF($I200=-1,T199,IF(AND($I200=1,R$9=$Q199),$K200,IF($I200=1,S199,""))))))))</f>
        <v>3</v>
      </c>
      <c r="T200">
        <f ca="1">IF($E199="","",IF($G200="",T199,IF(AND($N200=1,T$9&gt;$B$9),"",IF(AND($N200=1,T$9&lt;=$B$9),LOOKUP(T$9,$A$12:$A$111,$B$12:$B$111),IF(AND($I200=-1,U$9=$Q199),"",IF($I200=-1,U199,IF(AND($I200=1,S$9=$Q199),$K200,IF($I200=1,T199,""))))))))</f>
        <v>6</v>
      </c>
      <c r="U200">
        <f ca="1">IF($E199="","",IF($G200="",U199,IF(AND($N200=1,U$9&gt;$B$9),"",IF(AND($N200=1,U$9&lt;=$B$9),LOOKUP(U$9,$A$12:$A$111,$B$12:$B$111),IF(AND($I200=-1,V$9=$Q199),"",IF($I200=-1,V199,IF(AND($I200=1,T$9=$Q199),$K200,IF($I200=1,U199,""))))))))</f>
        <v>9</v>
      </c>
      <c r="V200">
        <f ca="1">IF($E199="","",IF($G200="",V199,IF(AND($N200=1,V$9&gt;$B$9),"",IF(AND($N200=1,V$9&lt;=$B$9),LOOKUP(V$9,$A$12:$A$111,$B$12:$B$111),IF(AND($I200=-1,W$9=$Q199),"",IF($I200=-1,W199,IF(AND($I200=1,U$9=$Q199),$K200,IF($I200=1,V199,""))))))))</f>
        <v>12</v>
      </c>
      <c r="W200">
        <f ca="1">IF($E199="","",IF($G200="",W199,IF(AND($N200=1,W$9&gt;$B$9),"",IF(AND($N200=1,W$9&lt;=$B$9),LOOKUP(W$9,$A$12:$A$111,$B$12:$B$111),IF(AND($I200=-1,X$9=$Q199),"",IF($I200=-1,X199,IF(AND($I200=1,V$9=$Q199),$K200,IF($I200=1,W199,""))))))))</f>
        <v>15</v>
      </c>
      <c r="X200">
        <f ca="1">IF($E199="","",IF($G200="",X199,IF(AND($N200=1,X$9&gt;$B$9),"",IF(AND($N200=1,X$9&lt;=$B$9),LOOKUP(X$9,$A$12:$A$111,$B$12:$B$111),IF(AND($I200=-1,Y$9=$Q199),"",IF($I200=-1,Y199,IF(AND($I200=1,W$9=$Q199),$K200,IF($I200=1,X199,""))))))))</f>
        <v>18</v>
      </c>
      <c r="Y200" t="str">
        <f ca="1">IF($E199="","",IF($G200="",Y199,IF(AND($N200=1,Y$9&gt;$B$9),"",IF(AND($N200=1,Y$9&lt;=$B$9),LOOKUP(Y$9,$A$12:$A$111,$B$12:$B$111),IF(AND($I200=-1,Z$9=$Q199),"",IF($I200=-1,Z199,IF(AND($I200=1,X$9=$Q199),$K200,IF($I200=1,Y199,""))))))))</f>
        <v/>
      </c>
      <c r="Z200" t="str">
        <f ca="1">IF($E199="","",IF($G200="",Z199,IF(AND($N200=1,Z$9&gt;$B$9),"",IF(AND($N200=1,Z$9&lt;=$B$9),LOOKUP(Z$9,$A$12:$A$111,$B$12:$B$111),IF(AND($I200=-1,AA$9=$Q199),"",IF($I200=-1,AA199,IF(AND($I200=1,Y$9=$Q199),$K200,IF($I200=1,Z199,""))))))))</f>
        <v/>
      </c>
      <c r="AA200" t="str">
        <f ca="1">IF($E199="","",IF($G200="",AA199,IF(AND($N200=1,AA$9&gt;$B$9),"",IF(AND($N200=1,AA$9&lt;=$B$9),LOOKUP(AA$9,$A$12:$A$111,$B$12:$B$111),IF(AND($I200=-1,AB$9=$Q199),"",IF($I200=-1,AB199,IF(AND($I200=1,Z$9=$Q199),$K200,IF($I200=1,AA199,""))))))))</f>
        <v/>
      </c>
      <c r="AB200" t="str">
        <f ca="1">IF($E199="","",IF($G200="",AB199,IF(AND($N200=1,AB$9&gt;$B$9),"",IF(AND($N200=1,AB$9&lt;=$B$9),LOOKUP(AB$9,$A$12:$A$111,$B$12:$B$111),IF(AND($I200=-1,AC$9=$Q199),"",IF($I200=-1,AC199,IF(AND($I200=1,AA$9=$Q199),$K200,IF($I200=1,AB199,""))))))))</f>
        <v/>
      </c>
      <c r="AC200" t="str">
        <f ca="1">IF($E199="","",IF($G200="",AC199,IF(AND($N200=1,AC$9&gt;$B$9),"",IF(AND($N200=1,AC$9&lt;=$B$9),LOOKUP(AC$9,$A$12:$A$111,$B$12:$B$111),IF(AND($I200=-1,AD$9=$Q199),"",IF($I200=-1,AD199,IF(AND($I200=1,AB$9=$Q199),$K200,IF($I200=1,AC199,""))))))))</f>
        <v/>
      </c>
      <c r="AD200" t="str">
        <f ca="1">IF($E199="","",IF($G200="",AD199,IF(AND($N200=1,AD$9&gt;$B$9),"",IF(AND($N200=1,AD$9&lt;=$B$9),LOOKUP(AD$9,$A$12:$A$111,$B$12:$B$111),IF(AND($I200=-1,AE$9=$Q199),"",IF($I200=-1,AE199,IF(AND($I200=1,AC$9=$Q199),$K200,IF($I200=1,AD199,""))))))))</f>
        <v/>
      </c>
      <c r="AE200" t="str">
        <f ca="1">IF($E199="","",IF($G200="",AE199,IF(AND($N200=1,AE$9&gt;$B$9),"",IF(AND($N200=1,AE$9&lt;=$B$9),LOOKUP(AE$9,$A$12:$A$111,$B$12:$B$111),IF(AND($I200=-1,AF$9=$Q199),"",IF($I200=-1,AF199,IF(AND($I200=1,AD$9=$Q199),$K200,IF($I200=1,AE199,""))))))))</f>
        <v/>
      </c>
      <c r="AF200" t="str">
        <f ca="1">IF($E199="","",IF($G200="",AF199,IF(AND($N200=1,AF$9&gt;$B$9),"",IF(AND($N200=1,AF$9&lt;=$B$9),LOOKUP(AF$9,$A$12:$A$111,$B$12:$B$111),IF(AND($I200=-1,AG$9=$Q199),"",IF($I200=-1,AG199,IF(AND($I200=1,AE$9=$Q199),$K200,IF($I200=1,AF199,""))))))))</f>
        <v/>
      </c>
      <c r="AG200" t="str">
        <f ca="1">IF($E199="","",IF($G200="",AG199,IF(AND($N200=1,AG$9&gt;$B$9),"",IF(AND($N200=1,AG$9&lt;=$B$9),LOOKUP(AG$9,$A$12:$A$111,$B$12:$B$111),IF(AND($I200=-1,AH$9=$Q199),"",IF($I200=-1,AH199,IF(AND($I200=1,AF$9=$Q199),$K200,IF($I200=1,AG199,""))))))))</f>
        <v/>
      </c>
      <c r="AH200" t="str">
        <f ca="1">IF($E199="","",IF($G200="",AH199,IF(AND($N200=1,AH$9&gt;$B$9),"",IF(AND($N200=1,AH$9&lt;=$B$9),LOOKUP(AH$9,$A$12:$A$111,$B$12:$B$111),IF(AND($I200=-1,AI$9=$Q199),"",IF($I200=-1,AI199,IF(AND($I200=1,AG$9=$Q199),$K200,IF($I200=1,AH199,""))))))))</f>
        <v/>
      </c>
      <c r="AI200" t="str">
        <f ca="1">IF($E199="","",IF($G200="",AI199,IF(AND($N200=1,AI$9&gt;$B$9),"",IF(AND($N200=1,AI$9&lt;=$B$9),LOOKUP(AI$9,$A$12:$A$111,$B$12:$B$111),IF(AND($I200=-1,AJ$9=$Q199),"",IF($I200=-1,AJ199,IF(AND($I200=1,AH$9=$Q199),$K200,IF($I200=1,AI199,""))))))))</f>
        <v/>
      </c>
      <c r="AJ200" t="str">
        <f ca="1">IF($E199="","",IF($G200="",AJ199,IF(AND($N200=1,AJ$9&gt;$B$9),"",IF(AND($N200=1,AJ$9&lt;=$B$9),LOOKUP(AJ$9,$A$12:$A$111,$B$12:$B$111),IF(AND($I200=-1,AK$9=$Q199),"",IF($I200=-1,AK199,IF(AND($I200=1,AI$9=$Q199),$K200,IF($I200=1,AJ199,""))))))))</f>
        <v/>
      </c>
      <c r="AK200" t="str">
        <f ca="1">IF($E199="","",IF($G200="",AK199,IF(AND($N200=1,AK$9&gt;$B$9),"",IF(AND($N200=1,AK$9&lt;=$B$9),LOOKUP(AK$9,$A$12:$A$111,$B$12:$B$111),IF(AND($I200=-1,AL$9=$Q199),"",IF($I200=-1,AL199,IF(AND($I200=1,AJ$9=$Q199),$K200,IF($I200=1,AK199,""))))))))</f>
        <v/>
      </c>
      <c r="AL200" t="str">
        <f ca="1">IF($E199="","",IF($G200="",AL199,IF(AND($N200=1,AL$9&gt;$B$9),"",IF(AND($N200=1,AL$9&lt;=$B$9),LOOKUP(AL$9,$A$12:$A$111,$B$12:$B$111),IF(AND($I200=-1,AM$9=$Q199),"",IF($I200=-1,AM199,IF(AND($I200=1,AK$9=$Q199),$K200,IF($I200=1,AL199,""))))))))</f>
        <v/>
      </c>
      <c r="AM200" t="str">
        <f ca="1">IF($E199="","",IF($G200="",AM199,IF(AND($N200=1,AM$9&gt;$B$9),"",IF(AND($N200=1,AM$9&lt;=$B$9),LOOKUP(AM$9,$A$12:$A$111,$B$12:$B$111),IF(AND($I200=-1,AN$9=$Q199),"",IF($I200=-1,AN199,IF(AND($I200=1,AL$9=$Q199),$K200,IF($I200=1,AM199,""))))))))</f>
        <v/>
      </c>
      <c r="AN200" t="str">
        <f ca="1">IF($E199="","",IF($G200="",AN199,IF(AND($N200=1,AN$9&gt;$B$9),"",IF(AND($N200=1,AN$9&lt;=$B$9),LOOKUP(AN$9,$A$12:$A$111,$B$12:$B$111),IF(AND($I200=-1,AO$9=$Q199),"",IF($I200=-1,AO199,IF(AND($I200=1,AM$9=$Q199),$K200,IF($I200=1,AN199,""))))))))</f>
        <v/>
      </c>
      <c r="AO200" t="str">
        <f ca="1">IF($E199="","",IF($G200="",AO199,IF(AND($N200=1,AO$9&gt;$B$9),"",IF(AND($N200=1,AO$9&lt;=$B$9),LOOKUP(AO$9,$A$12:$A$111,$B$12:$B$111),IF(AND($I200=-1,AP$9=$Q199),"",IF($I200=-1,AP199,IF(AND($I200=1,AN$9=$Q199),$K200,IF($I200=1,AO199,""))))))))</f>
        <v/>
      </c>
      <c r="AP200" t="str">
        <f ca="1">IF($E199="","",IF($G200="",AP199,IF(AND($N200=1,AP$9&gt;$B$9),"",IF(AND($N200=1,AP$9&lt;=$B$9),LOOKUP(AP$9,$A$12:$A$111,$B$12:$B$111),IF(AND($I200=-1,AQ$9=$Q199),"",IF($I200=-1,AQ199,IF(AND($I200=1,AO$9=$Q199),$K200,IF($I200=1,AP199,""))))))))</f>
        <v/>
      </c>
      <c r="AQ200" t="str">
        <f ca="1">IF($E199="","",IF($G200="",AQ199,IF(AND($N200=1,AQ$9&gt;$B$9),"",IF(AND($N200=1,AQ$9&lt;=$B$9),LOOKUP(AQ$9,$A$12:$A$111,$B$12:$B$111),IF(AND($I200=-1,AR$9=$Q199),"",IF($I200=-1,AR199,IF(AND($I200=1,AP$9=$Q199),$K200,IF($I200=1,AQ199,""))))))))</f>
        <v/>
      </c>
      <c r="AR200" t="str">
        <f ca="1">IF($E199="","",IF($G200="",AR199,IF(AND($N200=1,AR$9&gt;$B$9),"",IF(AND($N200=1,AR$9&lt;=$B$9),LOOKUP(AR$9,$A$12:$A$111,$B$12:$B$111),IF(AND($I200=-1,AS$9=$Q199),"",IF($I200=-1,AS199,IF(AND($I200=1,AQ$9=$Q199),$K200,IF($I200=1,AR199,""))))))))</f>
        <v/>
      </c>
      <c r="AS200" t="str">
        <f ca="1">IF($E199="","",IF($G200="",AS199,IF(AND($N200=1,AS$9&gt;$B$9),"",IF(AND($N200=1,AS$9&lt;=$B$9),LOOKUP(AS$9,$A$12:$A$111,$B$12:$B$111),IF(AND($I200=-1,AT$9=$Q199),"",IF($I200=-1,AT199,IF(AND($I200=1,AR$9=$Q199),$K200,IF($I200=1,AS199,""))))))))</f>
        <v/>
      </c>
      <c r="AT200" t="str">
        <f ca="1">IF($E199="","",IF($G200="",AT199,IF(AND($N200=1,AT$9&gt;$B$9),"",IF(AND($N200=1,AT$9&lt;=$B$9),LOOKUP(AT$9,$A$12:$A$111,$B$12:$B$111),IF(AND($I200=-1,AU$9=$Q199),"",IF($I200=-1,AU199,IF(AND($I200=1,AS$9=$Q199),$K200,IF($I200=1,AT199,""))))))))</f>
        <v/>
      </c>
      <c r="AU200" t="str">
        <f ca="1">IF($E199="","",IF($G200="",AU199,IF(AND($N200=1,AU$9&gt;$B$9),"",IF(AND($N200=1,AU$9&lt;=$B$9),LOOKUP(AU$9,$A$12:$A$111,$B$12:$B$111),IF(AND($I200=-1,AV$9=$Q199),"",IF($I200=-1,AV199,IF(AND($I200=1,AT$9=$Q199),$K200,IF($I200=1,AU199,""))))))))</f>
        <v/>
      </c>
      <c r="AV200" t="str">
        <f ca="1">IF($E199="","",IF($G200="",AV199,IF(AND($N200=1,AV$9&gt;$B$9),"",IF(AND($N200=1,AV$9&lt;=$B$9),LOOKUP(AV$9,$A$12:$A$111,$B$12:$B$111),IF(AND($I200=-1,AW$9=$Q199),"",IF($I200=-1,AW199,IF(AND($I200=1,AU$9=$Q199),$K200,IF($I200=1,AV199,""))))))))</f>
        <v/>
      </c>
      <c r="AW200" t="str">
        <f ca="1">IF($E199="","",IF($G200="",AW199,IF(AND($N200=1,AW$9&gt;$B$9),"",IF(AND($N200=1,AW$9&lt;=$B$9),LOOKUP(AW$9,$A$12:$A$111,$B$12:$B$111),IF(AND($I200=-1,AX$9=$Q199),"",IF($I200=-1,AX199,IF(AND($I200=1,AV$9=$Q199),$K200,IF($I200=1,AW199,""))))))))</f>
        <v/>
      </c>
      <c r="AX200" t="str">
        <f ca="1">IF($E199="","",IF($G200="",AX199,IF(AND($N200=1,AX$9&gt;$B$9),"",IF(AND($N200=1,AX$9&lt;=$B$9),LOOKUP(AX$9,$A$12:$A$111,$B$12:$B$111),IF(AND($I200=-1,AY$9=$Q199),"",IF($I200=-1,AY199,IF(AND($I200=1,AW$9=$Q199),$K200,IF($I200=1,AX199,""))))))))</f>
        <v/>
      </c>
      <c r="AY200" t="str">
        <f ca="1">IF($E199="","",IF($G200="",AY199,IF(AND($N200=1,AY$9&gt;$B$9),"",IF(AND($N200=1,AY$9&lt;=$B$9),LOOKUP(AY$9,$A$12:$A$111,$B$12:$B$111),IF(AND($I200=-1,AZ$9=$Q199),"",IF($I200=-1,AZ199,IF(AND($I200=1,AX$9=$Q199),$K200,IF($I200=1,AY199,""))))))))</f>
        <v/>
      </c>
      <c r="AZ200" t="str">
        <f ca="1">IF($E199="","",IF($G200="",AZ199,IF(AND($N200=1,AZ$9&gt;$B$9),"",IF(AND($N200=1,AZ$9&lt;=$B$9),LOOKUP(AZ$9,$A$12:$A$111,$B$12:$B$111),IF(AND($I200=-1,BA$9=$Q199),"",IF($I200=-1,BA199,IF(AND($I200=1,AY$9=$Q199),$K200,IF($I200=1,AZ199,""))))))))</f>
        <v/>
      </c>
      <c r="BA200" t="str">
        <f ca="1">IF($E199="","",IF($G200="",BA199,IF(AND($N200=1,BA$9&gt;$B$9),"",IF(AND($N200=1,BA$9&lt;=$B$9),LOOKUP(BA$9,$A$12:$A$111,$B$12:$B$111),IF(AND($I200=-1,BB$9=$Q199),"",IF($I200=-1,BB199,IF(AND($I200=1,AZ$9=$Q199),$K200,IF($I200=1,BA199,""))))))))</f>
        <v/>
      </c>
      <c r="BB200" t="str">
        <f ca="1">IF($E199="","",IF($G200="",BB199,IF(AND($N200=1,BB$9&gt;$B$9),"",IF(AND($N200=1,BB$9&lt;=$B$9),LOOKUP(BB$9,$A$12:$A$111,$B$12:$B$111),IF(AND($I200=-1,BC$9=$Q199),"",IF($I200=-1,BC199,IF(AND($I200=1,BA$9=$Q199),$K200,IF($I200=1,BB199,""))))))))</f>
        <v/>
      </c>
      <c r="BC200" t="str">
        <f ca="1">IF($E199="","",IF($G200="",BC199,IF(AND($N200=1,BC$9&gt;$B$9),"",IF(AND($N200=1,BC$9&lt;=$B$9),LOOKUP(BC$9,$A$12:$A$111,$B$12:$B$111),IF(AND($I200=-1,BD$9=$Q199),"",IF($I200=-1,BD199,IF(AND($I200=1,BB$9=$Q199),$K200,IF($I200=1,BC199,""))))))))</f>
        <v/>
      </c>
      <c r="BD200" t="str">
        <f ca="1">IF($E199="","",IF($G200="",BD199,IF(AND($N200=1,BD$9&gt;$B$9),"",IF(AND($N200=1,BD$9&lt;=$B$9),LOOKUP(BD$9,$A$12:$A$111,$B$12:$B$111),IF(AND($I200=-1,BE$9=$Q199),"",IF($I200=-1,BE199,IF(AND($I200=1,BC$9=$Q199),$K200,IF($I200=1,BD199,""))))))))</f>
        <v/>
      </c>
      <c r="BE200" t="str">
        <f ca="1">IF($E199="","",IF($G200="",BE199,IF(AND($N200=1,BE$9&gt;$B$9),"",IF(AND($N200=1,BE$9&lt;=$B$9),LOOKUP(BE$9,$A$12:$A$111,$B$12:$B$111),IF(AND($I200=-1,BF$9=$Q199),"",IF($I200=-1,BF199,IF(AND($I200=1,BD$9=$Q199),$K200,IF($I200=1,BE199,""))))))))</f>
        <v/>
      </c>
      <c r="BF200" t="str">
        <f ca="1">IF($E199="","",IF($G200="",BF199,IF(AND($N200=1,BF$9&gt;$B$9),"",IF(AND($N200=1,BF$9&lt;=$B$9),LOOKUP(BF$9,$A$12:$A$111,$B$12:$B$111),IF(AND($I200=-1,BG$9=$Q199),"",IF($I200=-1,BG199,IF(AND($I200=1,BE$9=$Q199),$K200,IF($I200=1,BF199,""))))))))</f>
        <v/>
      </c>
      <c r="BG200" t="str">
        <f ca="1">IF($E199="","",IF($G200="",BG199,IF(AND($N200=1,BG$9&gt;$B$9),"",IF(AND($N200=1,BG$9&lt;=$B$9),LOOKUP(BG$9,$A$12:$A$111,$B$12:$B$111),IF(AND($I200=-1,BH$9=$Q199),"",IF($I200=-1,BH199,IF(AND($I200=1,BF$9=$Q199),$K200,IF($I200=1,BG199,""))))))))</f>
        <v/>
      </c>
      <c r="BH200" t="str">
        <f ca="1">IF($E199="","",IF($G200="",BH199,IF(AND($N200=1,BH$9&gt;$B$9),"",IF(AND($N200=1,BH$9&lt;=$B$9),LOOKUP(BH$9,$A$12:$A$111,$B$12:$B$111),IF(AND($I200=-1,BI$9=$Q199),"",IF($I200=-1,BI199,IF(AND($I200=1,BG$9=$Q199),$K200,IF($I200=1,BH199,""))))))))</f>
        <v/>
      </c>
      <c r="BI200" t="str">
        <f ca="1">IF($E199="","",IF($G200="",BI199,IF(AND($N200=1,BI$9&gt;$B$9),"",IF(AND($N200=1,BI$9&lt;=$B$9),LOOKUP(BI$9,$A$12:$A$111,$B$12:$B$111),IF(AND($I200=-1,BJ$9=$Q199),"",IF($I200=-1,BJ199,IF(AND($I200=1,BH$9=$Q199),$K200,IF($I200=1,BI199,""))))))))</f>
        <v/>
      </c>
      <c r="BJ200" t="str">
        <f ca="1">IF($E199="","",IF($G200="",BJ199,IF(AND($N200=1,BJ$9&gt;$B$9),"",IF(AND($N200=1,BJ$9&lt;=$B$9),LOOKUP(BJ$9,$A$12:$A$111,$B$12:$B$111),IF(AND($I200=-1,BK$9=$Q199),"",IF($I200=-1,BK199,IF(AND($I200=1,BI$9=$Q199),$K200,IF($I200=1,BJ199,""))))))))</f>
        <v/>
      </c>
      <c r="BK200" t="str">
        <f ca="1">IF($E199="","",IF($G200="",BK199,IF(AND($N200=1,BK$9&gt;$B$9),"",IF(AND($N200=1,BK$9&lt;=$B$9),LOOKUP(BK$9,$A$12:$A$111,$B$12:$B$111),IF(AND($I200=-1,BL$9=$Q199),"",IF($I200=-1,BL199,IF(AND($I200=1,BJ$9=$Q199),$K200,IF($I200=1,BK199,""))))))))</f>
        <v/>
      </c>
      <c r="BL200" t="str">
        <f ca="1">IF($E199="","",IF($G200="",BL199,IF(AND($N200=1,BL$9&gt;$B$9),"",IF(AND($N200=1,BL$9&lt;=$B$9),LOOKUP(BL$9,$A$12:$A$111,$B$12:$B$111),IF(AND($I200=-1,BM$9=$Q199),"",IF($I200=-1,BM199,IF(AND($I200=1,BK$9=$Q199),$K200,IF($I200=1,BL199,""))))))))</f>
        <v/>
      </c>
      <c r="BM200" t="str">
        <f ca="1">IF($E199="","",IF($G200="",BM199,IF(AND($N200=1,BM$9&gt;$B$9),"",IF(AND($N200=1,BM$9&lt;=$B$9),LOOKUP(BM$9,$A$12:$A$111,$B$12:$B$111),IF(AND($I200=-1,BN$9=$Q199),"",IF($I200=-1,BN199,IF(AND($I200=1,BL$9=$Q199),$K200,IF($I200=1,BM199,""))))))))</f>
        <v/>
      </c>
      <c r="BN200">
        <f ca="1">IF($E199="","",IF($G200="",BN199,IF(AND($N200=1,BN$9&gt;$B$9),"",IF(AND($N200=1,BN$9&lt;=$B$9),LOOKUP(BN$9,$A$12:$A$111,$B$12:$B$111),IF(AND($I200=-1,BO$9=$Q199),"",IF($I200=-1,BO199,IF(AND($I200=1,BM$9=$Q199),$K200,IF($I200=1,BN199,""))))))))</f>
        <v>0</v>
      </c>
      <c r="BO200">
        <f ca="1">IF($E199="","",IF($G200="",BO199,IF(AND($N200=1,BO$9&gt;$B$9),"",IF(AND($N200=1,BO$9&lt;=$B$9),LOOKUP(BO$9,$A$12:$A$111,$B$12:$B$111),IF(AND($I200=-1,BP$9=$Q199),"",IF($I200=-1,BP199,IF(AND($I200=1,BN$9=$Q199),$K200,IF($I200=1,BO199,""))))))))</f>
        <v>0</v>
      </c>
    </row>
    <row r="201" spans="4:67" x14ac:dyDescent="0.25">
      <c r="D201" s="4">
        <v>191</v>
      </c>
      <c r="E201" s="1">
        <f t="shared" ca="1" si="12"/>
        <v>14</v>
      </c>
      <c r="G201" t="str">
        <f ca="1">IF(E200="","",IF($B$3=Refs!$B$17,RevLab!F201,IF(AND(B$3="Last",H200="Zero"),G200,IF(B$3="Last",H200,IF(B$3="2nd last","",IF(AND(B$3="Opposite",H200="Zero"),G200,IF(AND(B$3="Opposite",H200="Red"),"Black",IF(AND(B$3="Opposite",H200="Black"),"Red",IF(AND(B$3="Opposite",H200="Odd"),"Even",IF(AND(B$3="Opposite",H200="Even"),"Odd",IF(AND(B$3="Opposite",H200="High"),"Low",IF(AND(B$3="Opposite",H200="Low"),"High",IF(COUNTIF(Refs!$E$5:$I$6,B$3)=1,RevLab!B$3,"")))))))))))))</f>
        <v>Low</v>
      </c>
      <c r="H201" t="str">
        <f ca="1">IF(E201="","",IF(B$2="Red/Black",LOOKUP(E201,Refs!D:D,Refs!F:F),IF(B$2="High/Low",LOOKUP(E201,Refs!D:D,Refs!H:H),IF(B$2="Odd/Even",LOOKUP(E201,Refs!D:D,Refs!J:J),""))))</f>
        <v>Low</v>
      </c>
      <c r="I201">
        <f t="shared" ca="1" si="13"/>
        <v>1</v>
      </c>
      <c r="J201">
        <f ca="1">IF(E200="","",IF(G201="","",IF(AND(Q200&gt;1,O200+P200&gt;=$B$4),$B$4,IF(Q200=1,O200,O200+P200))))</f>
        <v>20</v>
      </c>
      <c r="K201">
        <f t="shared" ca="1" si="14"/>
        <v>20</v>
      </c>
      <c r="L201">
        <f t="shared" ca="1" si="15"/>
        <v>8</v>
      </c>
      <c r="M201">
        <f t="shared" ca="1" si="16"/>
        <v>14</v>
      </c>
      <c r="N201">
        <f ca="1">IF(E200="","",IF(OR(AND($A$6="Yes",$M201&gt;$M200),AND($A$8="Yes",$O200+$P200&gt;=$B$4),AND($Q200&lt;=2,$I201=-1)),1,0))</f>
        <v>1</v>
      </c>
      <c r="O201">
        <f ca="1">IF(E201="","",R201)</f>
        <v>1</v>
      </c>
      <c r="P201">
        <f ca="1">IF(E201="","",MAX(R201:DM201))</f>
        <v>4</v>
      </c>
      <c r="Q201" s="2">
        <f ca="1">IF(E201="","",COUNTIF(R201:DM201,"&gt;0"))</f>
        <v>4</v>
      </c>
      <c r="R201" s="4">
        <f ca="1">IF(E200="","",IF($G201="",R200,IF($N201=1,LOOKUP(R$9,$A$12:$A$111,$B$12:$B$111),IF(AND($I201=-1,S$9=$Q200),"",IF($I201=-1,S200,IF($I201=1,R200))))))</f>
        <v>1</v>
      </c>
      <c r="S201">
        <f ca="1">IF($E200="","",IF($G201="",S200,IF(AND($N201=1,S$9&gt;$B$9),"",IF(AND($N201=1,S$9&lt;=$B$9),LOOKUP(S$9,$A$12:$A$111,$B$12:$B$111),IF(AND($I201=-1,T$9=$Q200),"",IF($I201=-1,T200,IF(AND($I201=1,R$9=$Q200),$K201,IF($I201=1,S200,""))))))))</f>
        <v>2</v>
      </c>
      <c r="T201">
        <f ca="1">IF($E200="","",IF($G201="",T200,IF(AND($N201=1,T$9&gt;$B$9),"",IF(AND($N201=1,T$9&lt;=$B$9),LOOKUP(T$9,$A$12:$A$111,$B$12:$B$111),IF(AND($I201=-1,U$9=$Q200),"",IF($I201=-1,U200,IF(AND($I201=1,S$9=$Q200),$K201,IF($I201=1,T200,""))))))))</f>
        <v>3</v>
      </c>
      <c r="U201">
        <f ca="1">IF($E200="","",IF($G201="",U200,IF(AND($N201=1,U$9&gt;$B$9),"",IF(AND($N201=1,U$9&lt;=$B$9),LOOKUP(U$9,$A$12:$A$111,$B$12:$B$111),IF(AND($I201=-1,V$9=$Q200),"",IF($I201=-1,V200,IF(AND($I201=1,T$9=$Q200),$K201,IF($I201=1,U200,""))))))))</f>
        <v>4</v>
      </c>
      <c r="V201" t="str">
        <f ca="1">IF($E200="","",IF($G201="",V200,IF(AND($N201=1,V$9&gt;$B$9),"",IF(AND($N201=1,V$9&lt;=$B$9),LOOKUP(V$9,$A$12:$A$111,$B$12:$B$111),IF(AND($I201=-1,W$9=$Q200),"",IF($I201=-1,W200,IF(AND($I201=1,U$9=$Q200),$K201,IF($I201=1,V200,""))))))))</f>
        <v/>
      </c>
      <c r="W201" t="str">
        <f ca="1">IF($E200="","",IF($G201="",W200,IF(AND($N201=1,W$9&gt;$B$9),"",IF(AND($N201=1,W$9&lt;=$B$9),LOOKUP(W$9,$A$12:$A$111,$B$12:$B$111),IF(AND($I201=-1,X$9=$Q200),"",IF($I201=-1,X200,IF(AND($I201=1,V$9=$Q200),$K201,IF($I201=1,W200,""))))))))</f>
        <v/>
      </c>
      <c r="X201" t="str">
        <f ca="1">IF($E200="","",IF($G201="",X200,IF(AND($N201=1,X$9&gt;$B$9),"",IF(AND($N201=1,X$9&lt;=$B$9),LOOKUP(X$9,$A$12:$A$111,$B$12:$B$111),IF(AND($I201=-1,Y$9=$Q200),"",IF($I201=-1,Y200,IF(AND($I201=1,W$9=$Q200),$K201,IF($I201=1,X200,""))))))))</f>
        <v/>
      </c>
      <c r="Y201" t="str">
        <f ca="1">IF($E200="","",IF($G201="",Y200,IF(AND($N201=1,Y$9&gt;$B$9),"",IF(AND($N201=1,Y$9&lt;=$B$9),LOOKUP(Y$9,$A$12:$A$111,$B$12:$B$111),IF(AND($I201=-1,Z$9=$Q200),"",IF($I201=-1,Z200,IF(AND($I201=1,X$9=$Q200),$K201,IF($I201=1,Y200,""))))))))</f>
        <v/>
      </c>
      <c r="Z201" t="str">
        <f ca="1">IF($E200="","",IF($G201="",Z200,IF(AND($N201=1,Z$9&gt;$B$9),"",IF(AND($N201=1,Z$9&lt;=$B$9),LOOKUP(Z$9,$A$12:$A$111,$B$12:$B$111),IF(AND($I201=-1,AA$9=$Q200),"",IF($I201=-1,AA200,IF(AND($I201=1,Y$9=$Q200),$K201,IF($I201=1,Z200,""))))))))</f>
        <v/>
      </c>
      <c r="AA201" t="str">
        <f ca="1">IF($E200="","",IF($G201="",AA200,IF(AND($N201=1,AA$9&gt;$B$9),"",IF(AND($N201=1,AA$9&lt;=$B$9),LOOKUP(AA$9,$A$12:$A$111,$B$12:$B$111),IF(AND($I201=-1,AB$9=$Q200),"",IF($I201=-1,AB200,IF(AND($I201=1,Z$9=$Q200),$K201,IF($I201=1,AA200,""))))))))</f>
        <v/>
      </c>
      <c r="AB201" t="str">
        <f ca="1">IF($E200="","",IF($G201="",AB200,IF(AND($N201=1,AB$9&gt;$B$9),"",IF(AND($N201=1,AB$9&lt;=$B$9),LOOKUP(AB$9,$A$12:$A$111,$B$12:$B$111),IF(AND($I201=-1,AC$9=$Q200),"",IF($I201=-1,AC200,IF(AND($I201=1,AA$9=$Q200),$K201,IF($I201=1,AB200,""))))))))</f>
        <v/>
      </c>
      <c r="AC201" t="str">
        <f ca="1">IF($E200="","",IF($G201="",AC200,IF(AND($N201=1,AC$9&gt;$B$9),"",IF(AND($N201=1,AC$9&lt;=$B$9),LOOKUP(AC$9,$A$12:$A$111,$B$12:$B$111),IF(AND($I201=-1,AD$9=$Q200),"",IF($I201=-1,AD200,IF(AND($I201=1,AB$9=$Q200),$K201,IF($I201=1,AC200,""))))))))</f>
        <v/>
      </c>
      <c r="AD201" t="str">
        <f ca="1">IF($E200="","",IF($G201="",AD200,IF(AND($N201=1,AD$9&gt;$B$9),"",IF(AND($N201=1,AD$9&lt;=$B$9),LOOKUP(AD$9,$A$12:$A$111,$B$12:$B$111),IF(AND($I201=-1,AE$9=$Q200),"",IF($I201=-1,AE200,IF(AND($I201=1,AC$9=$Q200),$K201,IF($I201=1,AD200,""))))))))</f>
        <v/>
      </c>
      <c r="AE201" t="str">
        <f ca="1">IF($E200="","",IF($G201="",AE200,IF(AND($N201=1,AE$9&gt;$B$9),"",IF(AND($N201=1,AE$9&lt;=$B$9),LOOKUP(AE$9,$A$12:$A$111,$B$12:$B$111),IF(AND($I201=-1,AF$9=$Q200),"",IF($I201=-1,AF200,IF(AND($I201=1,AD$9=$Q200),$K201,IF($I201=1,AE200,""))))))))</f>
        <v/>
      </c>
      <c r="AF201" t="str">
        <f ca="1">IF($E200="","",IF($G201="",AF200,IF(AND($N201=1,AF$9&gt;$B$9),"",IF(AND($N201=1,AF$9&lt;=$B$9),LOOKUP(AF$9,$A$12:$A$111,$B$12:$B$111),IF(AND($I201=-1,AG$9=$Q200),"",IF($I201=-1,AG200,IF(AND($I201=1,AE$9=$Q200),$K201,IF($I201=1,AF200,""))))))))</f>
        <v/>
      </c>
      <c r="AG201" t="str">
        <f ca="1">IF($E200="","",IF($G201="",AG200,IF(AND($N201=1,AG$9&gt;$B$9),"",IF(AND($N201=1,AG$9&lt;=$B$9),LOOKUP(AG$9,$A$12:$A$111,$B$12:$B$111),IF(AND($I201=-1,AH$9=$Q200),"",IF($I201=-1,AH200,IF(AND($I201=1,AF$9=$Q200),$K201,IF($I201=1,AG200,""))))))))</f>
        <v/>
      </c>
      <c r="AH201" t="str">
        <f ca="1">IF($E200="","",IF($G201="",AH200,IF(AND($N201=1,AH$9&gt;$B$9),"",IF(AND($N201=1,AH$9&lt;=$B$9),LOOKUP(AH$9,$A$12:$A$111,$B$12:$B$111),IF(AND($I201=-1,AI$9=$Q200),"",IF($I201=-1,AI200,IF(AND($I201=1,AG$9=$Q200),$K201,IF($I201=1,AH200,""))))))))</f>
        <v/>
      </c>
      <c r="AI201" t="str">
        <f ca="1">IF($E200="","",IF($G201="",AI200,IF(AND($N201=1,AI$9&gt;$B$9),"",IF(AND($N201=1,AI$9&lt;=$B$9),LOOKUP(AI$9,$A$12:$A$111,$B$12:$B$111),IF(AND($I201=-1,AJ$9=$Q200),"",IF($I201=-1,AJ200,IF(AND($I201=1,AH$9=$Q200),$K201,IF($I201=1,AI200,""))))))))</f>
        <v/>
      </c>
      <c r="AJ201" t="str">
        <f ca="1">IF($E200="","",IF($G201="",AJ200,IF(AND($N201=1,AJ$9&gt;$B$9),"",IF(AND($N201=1,AJ$9&lt;=$B$9),LOOKUP(AJ$9,$A$12:$A$111,$B$12:$B$111),IF(AND($I201=-1,AK$9=$Q200),"",IF($I201=-1,AK200,IF(AND($I201=1,AI$9=$Q200),$K201,IF($I201=1,AJ200,""))))))))</f>
        <v/>
      </c>
      <c r="AK201" t="str">
        <f ca="1">IF($E200="","",IF($G201="",AK200,IF(AND($N201=1,AK$9&gt;$B$9),"",IF(AND($N201=1,AK$9&lt;=$B$9),LOOKUP(AK$9,$A$12:$A$111,$B$12:$B$111),IF(AND($I201=-1,AL$9=$Q200),"",IF($I201=-1,AL200,IF(AND($I201=1,AJ$9=$Q200),$K201,IF($I201=1,AK200,""))))))))</f>
        <v/>
      </c>
      <c r="AL201" t="str">
        <f ca="1">IF($E200="","",IF($G201="",AL200,IF(AND($N201=1,AL$9&gt;$B$9),"",IF(AND($N201=1,AL$9&lt;=$B$9),LOOKUP(AL$9,$A$12:$A$111,$B$12:$B$111),IF(AND($I201=-1,AM$9=$Q200),"",IF($I201=-1,AM200,IF(AND($I201=1,AK$9=$Q200),$K201,IF($I201=1,AL200,""))))))))</f>
        <v/>
      </c>
      <c r="AM201" t="str">
        <f ca="1">IF($E200="","",IF($G201="",AM200,IF(AND($N201=1,AM$9&gt;$B$9),"",IF(AND($N201=1,AM$9&lt;=$B$9),LOOKUP(AM$9,$A$12:$A$111,$B$12:$B$111),IF(AND($I201=-1,AN$9=$Q200),"",IF($I201=-1,AN200,IF(AND($I201=1,AL$9=$Q200),$K201,IF($I201=1,AM200,""))))))))</f>
        <v/>
      </c>
      <c r="AN201" t="str">
        <f ca="1">IF($E200="","",IF($G201="",AN200,IF(AND($N201=1,AN$9&gt;$B$9),"",IF(AND($N201=1,AN$9&lt;=$B$9),LOOKUP(AN$9,$A$12:$A$111,$B$12:$B$111),IF(AND($I201=-1,AO$9=$Q200),"",IF($I201=-1,AO200,IF(AND($I201=1,AM$9=$Q200),$K201,IF($I201=1,AN200,""))))))))</f>
        <v/>
      </c>
      <c r="AO201" t="str">
        <f ca="1">IF($E200="","",IF($G201="",AO200,IF(AND($N201=1,AO$9&gt;$B$9),"",IF(AND($N201=1,AO$9&lt;=$B$9),LOOKUP(AO$9,$A$12:$A$111,$B$12:$B$111),IF(AND($I201=-1,AP$9=$Q200),"",IF($I201=-1,AP200,IF(AND($I201=1,AN$9=$Q200),$K201,IF($I201=1,AO200,""))))))))</f>
        <v/>
      </c>
      <c r="AP201" t="str">
        <f ca="1">IF($E200="","",IF($G201="",AP200,IF(AND($N201=1,AP$9&gt;$B$9),"",IF(AND($N201=1,AP$9&lt;=$B$9),LOOKUP(AP$9,$A$12:$A$111,$B$12:$B$111),IF(AND($I201=-1,AQ$9=$Q200),"",IF($I201=-1,AQ200,IF(AND($I201=1,AO$9=$Q200),$K201,IF($I201=1,AP200,""))))))))</f>
        <v/>
      </c>
      <c r="AQ201" t="str">
        <f ca="1">IF($E200="","",IF($G201="",AQ200,IF(AND($N201=1,AQ$9&gt;$B$9),"",IF(AND($N201=1,AQ$9&lt;=$B$9),LOOKUP(AQ$9,$A$12:$A$111,$B$12:$B$111),IF(AND($I201=-1,AR$9=$Q200),"",IF($I201=-1,AR200,IF(AND($I201=1,AP$9=$Q200),$K201,IF($I201=1,AQ200,""))))))))</f>
        <v/>
      </c>
      <c r="AR201" t="str">
        <f ca="1">IF($E200="","",IF($G201="",AR200,IF(AND($N201=1,AR$9&gt;$B$9),"",IF(AND($N201=1,AR$9&lt;=$B$9),LOOKUP(AR$9,$A$12:$A$111,$B$12:$B$111),IF(AND($I201=-1,AS$9=$Q200),"",IF($I201=-1,AS200,IF(AND($I201=1,AQ$9=$Q200),$K201,IF($I201=1,AR200,""))))))))</f>
        <v/>
      </c>
      <c r="AS201" t="str">
        <f ca="1">IF($E200="","",IF($G201="",AS200,IF(AND($N201=1,AS$9&gt;$B$9),"",IF(AND($N201=1,AS$9&lt;=$B$9),LOOKUP(AS$9,$A$12:$A$111,$B$12:$B$111),IF(AND($I201=-1,AT$9=$Q200),"",IF($I201=-1,AT200,IF(AND($I201=1,AR$9=$Q200),$K201,IF($I201=1,AS200,""))))))))</f>
        <v/>
      </c>
      <c r="AT201" t="str">
        <f ca="1">IF($E200="","",IF($G201="",AT200,IF(AND($N201=1,AT$9&gt;$B$9),"",IF(AND($N201=1,AT$9&lt;=$B$9),LOOKUP(AT$9,$A$12:$A$111,$B$12:$B$111),IF(AND($I201=-1,AU$9=$Q200),"",IF($I201=-1,AU200,IF(AND($I201=1,AS$9=$Q200),$K201,IF($I201=1,AT200,""))))))))</f>
        <v/>
      </c>
      <c r="AU201" t="str">
        <f ca="1">IF($E200="","",IF($G201="",AU200,IF(AND($N201=1,AU$9&gt;$B$9),"",IF(AND($N201=1,AU$9&lt;=$B$9),LOOKUP(AU$9,$A$12:$A$111,$B$12:$B$111),IF(AND($I201=-1,AV$9=$Q200),"",IF($I201=-1,AV200,IF(AND($I201=1,AT$9=$Q200),$K201,IF($I201=1,AU200,""))))))))</f>
        <v/>
      </c>
      <c r="AV201" t="str">
        <f ca="1">IF($E200="","",IF($G201="",AV200,IF(AND($N201=1,AV$9&gt;$B$9),"",IF(AND($N201=1,AV$9&lt;=$B$9),LOOKUP(AV$9,$A$12:$A$111,$B$12:$B$111),IF(AND($I201=-1,AW$9=$Q200),"",IF($I201=-1,AW200,IF(AND($I201=1,AU$9=$Q200),$K201,IF($I201=1,AV200,""))))))))</f>
        <v/>
      </c>
      <c r="AW201" t="str">
        <f ca="1">IF($E200="","",IF($G201="",AW200,IF(AND($N201=1,AW$9&gt;$B$9),"",IF(AND($N201=1,AW$9&lt;=$B$9),LOOKUP(AW$9,$A$12:$A$111,$B$12:$B$111),IF(AND($I201=-1,AX$9=$Q200),"",IF($I201=-1,AX200,IF(AND($I201=1,AV$9=$Q200),$K201,IF($I201=1,AW200,""))))))))</f>
        <v/>
      </c>
      <c r="AX201" t="str">
        <f ca="1">IF($E200="","",IF($G201="",AX200,IF(AND($N201=1,AX$9&gt;$B$9),"",IF(AND($N201=1,AX$9&lt;=$B$9),LOOKUP(AX$9,$A$12:$A$111,$B$12:$B$111),IF(AND($I201=-1,AY$9=$Q200),"",IF($I201=-1,AY200,IF(AND($I201=1,AW$9=$Q200),$K201,IF($I201=1,AX200,""))))))))</f>
        <v/>
      </c>
      <c r="AY201" t="str">
        <f ca="1">IF($E200="","",IF($G201="",AY200,IF(AND($N201=1,AY$9&gt;$B$9),"",IF(AND($N201=1,AY$9&lt;=$B$9),LOOKUP(AY$9,$A$12:$A$111,$B$12:$B$111),IF(AND($I201=-1,AZ$9=$Q200),"",IF($I201=-1,AZ200,IF(AND($I201=1,AX$9=$Q200),$K201,IF($I201=1,AY200,""))))))))</f>
        <v/>
      </c>
      <c r="AZ201" t="str">
        <f ca="1">IF($E200="","",IF($G201="",AZ200,IF(AND($N201=1,AZ$9&gt;$B$9),"",IF(AND($N201=1,AZ$9&lt;=$B$9),LOOKUP(AZ$9,$A$12:$A$111,$B$12:$B$111),IF(AND($I201=-1,BA$9=$Q200),"",IF($I201=-1,BA200,IF(AND($I201=1,AY$9=$Q200),$K201,IF($I201=1,AZ200,""))))))))</f>
        <v/>
      </c>
      <c r="BA201" t="str">
        <f ca="1">IF($E200="","",IF($G201="",BA200,IF(AND($N201=1,BA$9&gt;$B$9),"",IF(AND($N201=1,BA$9&lt;=$B$9),LOOKUP(BA$9,$A$12:$A$111,$B$12:$B$111),IF(AND($I201=-1,BB$9=$Q200),"",IF($I201=-1,BB200,IF(AND($I201=1,AZ$9=$Q200),$K201,IF($I201=1,BA200,""))))))))</f>
        <v/>
      </c>
      <c r="BB201" t="str">
        <f ca="1">IF($E200="","",IF($G201="",BB200,IF(AND($N201=1,BB$9&gt;$B$9),"",IF(AND($N201=1,BB$9&lt;=$B$9),LOOKUP(BB$9,$A$12:$A$111,$B$12:$B$111),IF(AND($I201=-1,BC$9=$Q200),"",IF($I201=-1,BC200,IF(AND($I201=1,BA$9=$Q200),$K201,IF($I201=1,BB200,""))))))))</f>
        <v/>
      </c>
      <c r="BC201" t="str">
        <f ca="1">IF($E200="","",IF($G201="",BC200,IF(AND($N201=1,BC$9&gt;$B$9),"",IF(AND($N201=1,BC$9&lt;=$B$9),LOOKUP(BC$9,$A$12:$A$111,$B$12:$B$111),IF(AND($I201=-1,BD$9=$Q200),"",IF($I201=-1,BD200,IF(AND($I201=1,BB$9=$Q200),$K201,IF($I201=1,BC200,""))))))))</f>
        <v/>
      </c>
      <c r="BD201" t="str">
        <f ca="1">IF($E200="","",IF($G201="",BD200,IF(AND($N201=1,BD$9&gt;$B$9),"",IF(AND($N201=1,BD$9&lt;=$B$9),LOOKUP(BD$9,$A$12:$A$111,$B$12:$B$111),IF(AND($I201=-1,BE$9=$Q200),"",IF($I201=-1,BE200,IF(AND($I201=1,BC$9=$Q200),$K201,IF($I201=1,BD200,""))))))))</f>
        <v/>
      </c>
      <c r="BE201" t="str">
        <f ca="1">IF($E200="","",IF($G201="",BE200,IF(AND($N201=1,BE$9&gt;$B$9),"",IF(AND($N201=1,BE$9&lt;=$B$9),LOOKUP(BE$9,$A$12:$A$111,$B$12:$B$111),IF(AND($I201=-1,BF$9=$Q200),"",IF($I201=-1,BF200,IF(AND($I201=1,BD$9=$Q200),$K201,IF($I201=1,BE200,""))))))))</f>
        <v/>
      </c>
      <c r="BF201" t="str">
        <f ca="1">IF($E200="","",IF($G201="",BF200,IF(AND($N201=1,BF$9&gt;$B$9),"",IF(AND($N201=1,BF$9&lt;=$B$9),LOOKUP(BF$9,$A$12:$A$111,$B$12:$B$111),IF(AND($I201=-1,BG$9=$Q200),"",IF($I201=-1,BG200,IF(AND($I201=1,BE$9=$Q200),$K201,IF($I201=1,BF200,""))))))))</f>
        <v/>
      </c>
      <c r="BG201" t="str">
        <f ca="1">IF($E200="","",IF($G201="",BG200,IF(AND($N201=1,BG$9&gt;$B$9),"",IF(AND($N201=1,BG$9&lt;=$B$9),LOOKUP(BG$9,$A$12:$A$111,$B$12:$B$111),IF(AND($I201=-1,BH$9=$Q200),"",IF($I201=-1,BH200,IF(AND($I201=1,BF$9=$Q200),$K201,IF($I201=1,BG200,""))))))))</f>
        <v/>
      </c>
      <c r="BH201" t="str">
        <f ca="1">IF($E200="","",IF($G201="",BH200,IF(AND($N201=1,BH$9&gt;$B$9),"",IF(AND($N201=1,BH$9&lt;=$B$9),LOOKUP(BH$9,$A$12:$A$111,$B$12:$B$111),IF(AND($I201=-1,BI$9=$Q200),"",IF($I201=-1,BI200,IF(AND($I201=1,BG$9=$Q200),$K201,IF($I201=1,BH200,""))))))))</f>
        <v/>
      </c>
      <c r="BI201" t="str">
        <f ca="1">IF($E200="","",IF($G201="",BI200,IF(AND($N201=1,BI$9&gt;$B$9),"",IF(AND($N201=1,BI$9&lt;=$B$9),LOOKUP(BI$9,$A$12:$A$111,$B$12:$B$111),IF(AND($I201=-1,BJ$9=$Q200),"",IF($I201=-1,BJ200,IF(AND($I201=1,BH$9=$Q200),$K201,IF($I201=1,BI200,""))))))))</f>
        <v/>
      </c>
      <c r="BJ201" t="str">
        <f ca="1">IF($E200="","",IF($G201="",BJ200,IF(AND($N201=1,BJ$9&gt;$B$9),"",IF(AND($N201=1,BJ$9&lt;=$B$9),LOOKUP(BJ$9,$A$12:$A$111,$B$12:$B$111),IF(AND($I201=-1,BK$9=$Q200),"",IF($I201=-1,BK200,IF(AND($I201=1,BI$9=$Q200),$K201,IF($I201=1,BJ200,""))))))))</f>
        <v/>
      </c>
      <c r="BK201" t="str">
        <f ca="1">IF($E200="","",IF($G201="",BK200,IF(AND($N201=1,BK$9&gt;$B$9),"",IF(AND($N201=1,BK$9&lt;=$B$9),LOOKUP(BK$9,$A$12:$A$111,$B$12:$B$111),IF(AND($I201=-1,BL$9=$Q200),"",IF($I201=-1,BL200,IF(AND($I201=1,BJ$9=$Q200),$K201,IF($I201=1,BK200,""))))))))</f>
        <v/>
      </c>
      <c r="BL201" t="str">
        <f ca="1">IF($E200="","",IF($G201="",BL200,IF(AND($N201=1,BL$9&gt;$B$9),"",IF(AND($N201=1,BL$9&lt;=$B$9),LOOKUP(BL$9,$A$12:$A$111,$B$12:$B$111),IF(AND($I201=-1,BM$9=$Q200),"",IF($I201=-1,BM200,IF(AND($I201=1,BK$9=$Q200),$K201,IF($I201=1,BL200,""))))))))</f>
        <v/>
      </c>
      <c r="BM201" t="str">
        <f ca="1">IF($E200="","",IF($G201="",BM200,IF(AND($N201=1,BM$9&gt;$B$9),"",IF(AND($N201=1,BM$9&lt;=$B$9),LOOKUP(BM$9,$A$12:$A$111,$B$12:$B$111),IF(AND($I201=-1,BN$9=$Q200),"",IF($I201=-1,BN200,IF(AND($I201=1,BL$9=$Q200),$K201,IF($I201=1,BM200,""))))))))</f>
        <v/>
      </c>
      <c r="BN201" t="str">
        <f ca="1">IF($E200="","",IF($G201="",BN200,IF(AND($N201=1,BN$9&gt;$B$9),"",IF(AND($N201=1,BN$9&lt;=$B$9),LOOKUP(BN$9,$A$12:$A$111,$B$12:$B$111),IF(AND($I201=-1,BO$9=$Q200),"",IF($I201=-1,BO200,IF(AND($I201=1,BM$9=$Q200),$K201,IF($I201=1,BN200,""))))))))</f>
        <v/>
      </c>
      <c r="BO201" t="str">
        <f ca="1">IF($E200="","",IF($G201="",BO200,IF(AND($N201=1,BO$9&gt;$B$9),"",IF(AND($N201=1,BO$9&lt;=$B$9),LOOKUP(BO$9,$A$12:$A$111,$B$12:$B$111),IF(AND($I201=-1,BP$9=$Q200),"",IF($I201=-1,BP200,IF(AND($I201=1,BN$9=$Q200),$K201,IF($I201=1,BO200,""))))))))</f>
        <v/>
      </c>
    </row>
    <row r="202" spans="4:67" x14ac:dyDescent="0.25">
      <c r="D202" s="4">
        <v>192</v>
      </c>
      <c r="E202" s="1">
        <f t="shared" ca="1" si="12"/>
        <v>23</v>
      </c>
      <c r="G202" t="str">
        <f ca="1">IF(E201="","",IF($B$3=Refs!$B$17,RevLab!F202,IF(AND(B$3="Last",H201="Zero"),G201,IF(B$3="Last",H201,IF(B$3="2nd last","",IF(AND(B$3="Opposite",H201="Zero"),G201,IF(AND(B$3="Opposite",H201="Red"),"Black",IF(AND(B$3="Opposite",H201="Black"),"Red",IF(AND(B$3="Opposite",H201="Odd"),"Even",IF(AND(B$3="Opposite",H201="Even"),"Odd",IF(AND(B$3="Opposite",H201="High"),"Low",IF(AND(B$3="Opposite",H201="Low"),"High",IF(COUNTIF(Refs!$E$5:$I$6,B$3)=1,RevLab!B$3,"")))))))))))))</f>
        <v>Low</v>
      </c>
      <c r="H202" t="str">
        <f ca="1">IF(E202="","",IF(B$2="Red/Black",LOOKUP(E202,Refs!D:D,Refs!F:F),IF(B$2="High/Low",LOOKUP(E202,Refs!D:D,Refs!H:H),IF(B$2="Odd/Even",LOOKUP(E202,Refs!D:D,Refs!J:J),""))))</f>
        <v>High</v>
      </c>
      <c r="I202">
        <f t="shared" ca="1" si="13"/>
        <v>-1</v>
      </c>
      <c r="J202">
        <f ca="1">IF(E201="","",IF(G202="","",IF(AND(Q201&gt;1,O201+P201&gt;=$B$4),$B$4,IF(Q201=1,O201,O201+P201))))</f>
        <v>5</v>
      </c>
      <c r="K202">
        <f t="shared" ca="1" si="14"/>
        <v>-5</v>
      </c>
      <c r="L202">
        <f t="shared" ca="1" si="15"/>
        <v>3</v>
      </c>
      <c r="M202">
        <f t="shared" ca="1" si="16"/>
        <v>14</v>
      </c>
      <c r="N202">
        <f ca="1">IF(E201="","",IF(OR(AND($A$6="Yes",$M202&gt;$M201),AND($A$8="Yes",$O201+$P201&gt;=$B$4),AND($Q201&lt;=2,$I202=-1)),1,0))</f>
        <v>0</v>
      </c>
      <c r="O202">
        <f ca="1">IF(E202="","",R202)</f>
        <v>2</v>
      </c>
      <c r="P202">
        <f ca="1">IF(E202="","",MAX(R202:DM202))</f>
        <v>3</v>
      </c>
      <c r="Q202" s="2">
        <f ca="1">IF(E202="","",COUNTIF(R202:DM202,"&gt;0"))</f>
        <v>2</v>
      </c>
      <c r="R202" s="4">
        <f ca="1">IF(E201="","",IF($G202="",R201,IF($N202=1,LOOKUP(R$9,$A$12:$A$111,$B$12:$B$111),IF(AND($I202=-1,S$9=$Q201),"",IF($I202=-1,S201,IF($I202=1,R201))))))</f>
        <v>2</v>
      </c>
      <c r="S202">
        <f ca="1">IF($E201="","",IF($G202="",S201,IF(AND($N202=1,S$9&gt;$B$9),"",IF(AND($N202=1,S$9&lt;=$B$9),LOOKUP(S$9,$A$12:$A$111,$B$12:$B$111),IF(AND($I202=-1,T$9=$Q201),"",IF($I202=-1,T201,IF(AND($I202=1,R$9=$Q201),$K202,IF($I202=1,S201,""))))))))</f>
        <v>3</v>
      </c>
      <c r="T202" t="str">
        <f ca="1">IF($E201="","",IF($G202="",T201,IF(AND($N202=1,T$9&gt;$B$9),"",IF(AND($N202=1,T$9&lt;=$B$9),LOOKUP(T$9,$A$12:$A$111,$B$12:$B$111),IF(AND($I202=-1,U$9=$Q201),"",IF($I202=-1,U201,IF(AND($I202=1,S$9=$Q201),$K202,IF($I202=1,T201,""))))))))</f>
        <v/>
      </c>
      <c r="U202" t="str">
        <f ca="1">IF($E201="","",IF($G202="",U201,IF(AND($N202=1,U$9&gt;$B$9),"",IF(AND($N202=1,U$9&lt;=$B$9),LOOKUP(U$9,$A$12:$A$111,$B$12:$B$111),IF(AND($I202=-1,V$9=$Q201),"",IF($I202=-1,V201,IF(AND($I202=1,T$9=$Q201),$K202,IF($I202=1,U201,""))))))))</f>
        <v/>
      </c>
      <c r="V202" t="str">
        <f ca="1">IF($E201="","",IF($G202="",V201,IF(AND($N202=1,V$9&gt;$B$9),"",IF(AND($N202=1,V$9&lt;=$B$9),LOOKUP(V$9,$A$12:$A$111,$B$12:$B$111),IF(AND($I202=-1,W$9=$Q201),"",IF($I202=-1,W201,IF(AND($I202=1,U$9=$Q201),$K202,IF($I202=1,V201,""))))))))</f>
        <v/>
      </c>
      <c r="W202" t="str">
        <f ca="1">IF($E201="","",IF($G202="",W201,IF(AND($N202=1,W$9&gt;$B$9),"",IF(AND($N202=1,W$9&lt;=$B$9),LOOKUP(W$9,$A$12:$A$111,$B$12:$B$111),IF(AND($I202=-1,X$9=$Q201),"",IF($I202=-1,X201,IF(AND($I202=1,V$9=$Q201),$K202,IF($I202=1,W201,""))))))))</f>
        <v/>
      </c>
      <c r="X202" t="str">
        <f ca="1">IF($E201="","",IF($G202="",X201,IF(AND($N202=1,X$9&gt;$B$9),"",IF(AND($N202=1,X$9&lt;=$B$9),LOOKUP(X$9,$A$12:$A$111,$B$12:$B$111),IF(AND($I202=-1,Y$9=$Q201),"",IF($I202=-1,Y201,IF(AND($I202=1,W$9=$Q201),$K202,IF($I202=1,X201,""))))))))</f>
        <v/>
      </c>
      <c r="Y202" t="str">
        <f ca="1">IF($E201="","",IF($G202="",Y201,IF(AND($N202=1,Y$9&gt;$B$9),"",IF(AND($N202=1,Y$9&lt;=$B$9),LOOKUP(Y$9,$A$12:$A$111,$B$12:$B$111),IF(AND($I202=-1,Z$9=$Q201),"",IF($I202=-1,Z201,IF(AND($I202=1,X$9=$Q201),$K202,IF($I202=1,Y201,""))))))))</f>
        <v/>
      </c>
      <c r="Z202" t="str">
        <f ca="1">IF($E201="","",IF($G202="",Z201,IF(AND($N202=1,Z$9&gt;$B$9),"",IF(AND($N202=1,Z$9&lt;=$B$9),LOOKUP(Z$9,$A$12:$A$111,$B$12:$B$111),IF(AND($I202=-1,AA$9=$Q201),"",IF($I202=-1,AA201,IF(AND($I202=1,Y$9=$Q201),$K202,IF($I202=1,Z201,""))))))))</f>
        <v/>
      </c>
      <c r="AA202" t="str">
        <f ca="1">IF($E201="","",IF($G202="",AA201,IF(AND($N202=1,AA$9&gt;$B$9),"",IF(AND($N202=1,AA$9&lt;=$B$9),LOOKUP(AA$9,$A$12:$A$111,$B$12:$B$111),IF(AND($I202=-1,AB$9=$Q201),"",IF($I202=-1,AB201,IF(AND($I202=1,Z$9=$Q201),$K202,IF($I202=1,AA201,""))))))))</f>
        <v/>
      </c>
      <c r="AB202" t="str">
        <f ca="1">IF($E201="","",IF($G202="",AB201,IF(AND($N202=1,AB$9&gt;$B$9),"",IF(AND($N202=1,AB$9&lt;=$B$9),LOOKUP(AB$9,$A$12:$A$111,$B$12:$B$111),IF(AND($I202=-1,AC$9=$Q201),"",IF($I202=-1,AC201,IF(AND($I202=1,AA$9=$Q201),$K202,IF($I202=1,AB201,""))))))))</f>
        <v/>
      </c>
      <c r="AC202" t="str">
        <f ca="1">IF($E201="","",IF($G202="",AC201,IF(AND($N202=1,AC$9&gt;$B$9),"",IF(AND($N202=1,AC$9&lt;=$B$9),LOOKUP(AC$9,$A$12:$A$111,$B$12:$B$111),IF(AND($I202=-1,AD$9=$Q201),"",IF($I202=-1,AD201,IF(AND($I202=1,AB$9=$Q201),$K202,IF($I202=1,AC201,""))))))))</f>
        <v/>
      </c>
      <c r="AD202" t="str">
        <f ca="1">IF($E201="","",IF($G202="",AD201,IF(AND($N202=1,AD$9&gt;$B$9),"",IF(AND($N202=1,AD$9&lt;=$B$9),LOOKUP(AD$9,$A$12:$A$111,$B$12:$B$111),IF(AND($I202=-1,AE$9=$Q201),"",IF($I202=-1,AE201,IF(AND($I202=1,AC$9=$Q201),$K202,IF($I202=1,AD201,""))))))))</f>
        <v/>
      </c>
      <c r="AE202" t="str">
        <f ca="1">IF($E201="","",IF($G202="",AE201,IF(AND($N202=1,AE$9&gt;$B$9),"",IF(AND($N202=1,AE$9&lt;=$B$9),LOOKUP(AE$9,$A$12:$A$111,$B$12:$B$111),IF(AND($I202=-1,AF$9=$Q201),"",IF($I202=-1,AF201,IF(AND($I202=1,AD$9=$Q201),$K202,IF($I202=1,AE201,""))))))))</f>
        <v/>
      </c>
      <c r="AF202" t="str">
        <f ca="1">IF($E201="","",IF($G202="",AF201,IF(AND($N202=1,AF$9&gt;$B$9),"",IF(AND($N202=1,AF$9&lt;=$B$9),LOOKUP(AF$9,$A$12:$A$111,$B$12:$B$111),IF(AND($I202=-1,AG$9=$Q201),"",IF($I202=-1,AG201,IF(AND($I202=1,AE$9=$Q201),$K202,IF($I202=1,AF201,""))))))))</f>
        <v/>
      </c>
      <c r="AG202" t="str">
        <f ca="1">IF($E201="","",IF($G202="",AG201,IF(AND($N202=1,AG$9&gt;$B$9),"",IF(AND($N202=1,AG$9&lt;=$B$9),LOOKUP(AG$9,$A$12:$A$111,$B$12:$B$111),IF(AND($I202=-1,AH$9=$Q201),"",IF($I202=-1,AH201,IF(AND($I202=1,AF$9=$Q201),$K202,IF($I202=1,AG201,""))))))))</f>
        <v/>
      </c>
      <c r="AH202" t="str">
        <f ca="1">IF($E201="","",IF($G202="",AH201,IF(AND($N202=1,AH$9&gt;$B$9),"",IF(AND($N202=1,AH$9&lt;=$B$9),LOOKUP(AH$9,$A$12:$A$111,$B$12:$B$111),IF(AND($I202=-1,AI$9=$Q201),"",IF($I202=-1,AI201,IF(AND($I202=1,AG$9=$Q201),$K202,IF($I202=1,AH201,""))))))))</f>
        <v/>
      </c>
      <c r="AI202" t="str">
        <f ca="1">IF($E201="","",IF($G202="",AI201,IF(AND($N202=1,AI$9&gt;$B$9),"",IF(AND($N202=1,AI$9&lt;=$B$9),LOOKUP(AI$9,$A$12:$A$111,$B$12:$B$111),IF(AND($I202=-1,AJ$9=$Q201),"",IF($I202=-1,AJ201,IF(AND($I202=1,AH$9=$Q201),$K202,IF($I202=1,AI201,""))))))))</f>
        <v/>
      </c>
      <c r="AJ202" t="str">
        <f ca="1">IF($E201="","",IF($G202="",AJ201,IF(AND($N202=1,AJ$9&gt;$B$9),"",IF(AND($N202=1,AJ$9&lt;=$B$9),LOOKUP(AJ$9,$A$12:$A$111,$B$12:$B$111),IF(AND($I202=-1,AK$9=$Q201),"",IF($I202=-1,AK201,IF(AND($I202=1,AI$9=$Q201),$K202,IF($I202=1,AJ201,""))))))))</f>
        <v/>
      </c>
      <c r="AK202" t="str">
        <f ca="1">IF($E201="","",IF($G202="",AK201,IF(AND($N202=1,AK$9&gt;$B$9),"",IF(AND($N202=1,AK$9&lt;=$B$9),LOOKUP(AK$9,$A$12:$A$111,$B$12:$B$111),IF(AND($I202=-1,AL$9=$Q201),"",IF($I202=-1,AL201,IF(AND($I202=1,AJ$9=$Q201),$K202,IF($I202=1,AK201,""))))))))</f>
        <v/>
      </c>
      <c r="AL202" t="str">
        <f ca="1">IF($E201="","",IF($G202="",AL201,IF(AND($N202=1,AL$9&gt;$B$9),"",IF(AND($N202=1,AL$9&lt;=$B$9),LOOKUP(AL$9,$A$12:$A$111,$B$12:$B$111),IF(AND($I202=-1,AM$9=$Q201),"",IF($I202=-1,AM201,IF(AND($I202=1,AK$9=$Q201),$K202,IF($I202=1,AL201,""))))))))</f>
        <v/>
      </c>
      <c r="AM202" t="str">
        <f ca="1">IF($E201="","",IF($G202="",AM201,IF(AND($N202=1,AM$9&gt;$B$9),"",IF(AND($N202=1,AM$9&lt;=$B$9),LOOKUP(AM$9,$A$12:$A$111,$B$12:$B$111),IF(AND($I202=-1,AN$9=$Q201),"",IF($I202=-1,AN201,IF(AND($I202=1,AL$9=$Q201),$K202,IF($I202=1,AM201,""))))))))</f>
        <v/>
      </c>
      <c r="AN202" t="str">
        <f ca="1">IF($E201="","",IF($G202="",AN201,IF(AND($N202=1,AN$9&gt;$B$9),"",IF(AND($N202=1,AN$9&lt;=$B$9),LOOKUP(AN$9,$A$12:$A$111,$B$12:$B$111),IF(AND($I202=-1,AO$9=$Q201),"",IF($I202=-1,AO201,IF(AND($I202=1,AM$9=$Q201),$K202,IF($I202=1,AN201,""))))))))</f>
        <v/>
      </c>
      <c r="AO202" t="str">
        <f ca="1">IF($E201="","",IF($G202="",AO201,IF(AND($N202=1,AO$9&gt;$B$9),"",IF(AND($N202=1,AO$9&lt;=$B$9),LOOKUP(AO$9,$A$12:$A$111,$B$12:$B$111),IF(AND($I202=-1,AP$9=$Q201),"",IF($I202=-1,AP201,IF(AND($I202=1,AN$9=$Q201),$K202,IF($I202=1,AO201,""))))))))</f>
        <v/>
      </c>
      <c r="AP202" t="str">
        <f ca="1">IF($E201="","",IF($G202="",AP201,IF(AND($N202=1,AP$9&gt;$B$9),"",IF(AND($N202=1,AP$9&lt;=$B$9),LOOKUP(AP$9,$A$12:$A$111,$B$12:$B$111),IF(AND($I202=-1,AQ$9=$Q201),"",IF($I202=-1,AQ201,IF(AND($I202=1,AO$9=$Q201),$K202,IF($I202=1,AP201,""))))))))</f>
        <v/>
      </c>
      <c r="AQ202" t="str">
        <f ca="1">IF($E201="","",IF($G202="",AQ201,IF(AND($N202=1,AQ$9&gt;$B$9),"",IF(AND($N202=1,AQ$9&lt;=$B$9),LOOKUP(AQ$9,$A$12:$A$111,$B$12:$B$111),IF(AND($I202=-1,AR$9=$Q201),"",IF($I202=-1,AR201,IF(AND($I202=1,AP$9=$Q201),$K202,IF($I202=1,AQ201,""))))))))</f>
        <v/>
      </c>
      <c r="AR202" t="str">
        <f ca="1">IF($E201="","",IF($G202="",AR201,IF(AND($N202=1,AR$9&gt;$B$9),"",IF(AND($N202=1,AR$9&lt;=$B$9),LOOKUP(AR$9,$A$12:$A$111,$B$12:$B$111),IF(AND($I202=-1,AS$9=$Q201),"",IF($I202=-1,AS201,IF(AND($I202=1,AQ$9=$Q201),$K202,IF($I202=1,AR201,""))))))))</f>
        <v/>
      </c>
      <c r="AS202" t="str">
        <f ca="1">IF($E201="","",IF($G202="",AS201,IF(AND($N202=1,AS$9&gt;$B$9),"",IF(AND($N202=1,AS$9&lt;=$B$9),LOOKUP(AS$9,$A$12:$A$111,$B$12:$B$111),IF(AND($I202=-1,AT$9=$Q201),"",IF($I202=-1,AT201,IF(AND($I202=1,AR$9=$Q201),$K202,IF($I202=1,AS201,""))))))))</f>
        <v/>
      </c>
      <c r="AT202" t="str">
        <f ca="1">IF($E201="","",IF($G202="",AT201,IF(AND($N202=1,AT$9&gt;$B$9),"",IF(AND($N202=1,AT$9&lt;=$B$9),LOOKUP(AT$9,$A$12:$A$111,$B$12:$B$111),IF(AND($I202=-1,AU$9=$Q201),"",IF($I202=-1,AU201,IF(AND($I202=1,AS$9=$Q201),$K202,IF($I202=1,AT201,""))))))))</f>
        <v/>
      </c>
      <c r="AU202" t="str">
        <f ca="1">IF($E201="","",IF($G202="",AU201,IF(AND($N202=1,AU$9&gt;$B$9),"",IF(AND($N202=1,AU$9&lt;=$B$9),LOOKUP(AU$9,$A$12:$A$111,$B$12:$B$111),IF(AND($I202=-1,AV$9=$Q201),"",IF($I202=-1,AV201,IF(AND($I202=1,AT$9=$Q201),$K202,IF($I202=1,AU201,""))))))))</f>
        <v/>
      </c>
      <c r="AV202" t="str">
        <f ca="1">IF($E201="","",IF($G202="",AV201,IF(AND($N202=1,AV$9&gt;$B$9),"",IF(AND($N202=1,AV$9&lt;=$B$9),LOOKUP(AV$9,$A$12:$A$111,$B$12:$B$111),IF(AND($I202=-1,AW$9=$Q201),"",IF($I202=-1,AW201,IF(AND($I202=1,AU$9=$Q201),$K202,IF($I202=1,AV201,""))))))))</f>
        <v/>
      </c>
      <c r="AW202" t="str">
        <f ca="1">IF($E201="","",IF($G202="",AW201,IF(AND($N202=1,AW$9&gt;$B$9),"",IF(AND($N202=1,AW$9&lt;=$B$9),LOOKUP(AW$9,$A$12:$A$111,$B$12:$B$111),IF(AND($I202=-1,AX$9=$Q201),"",IF($I202=-1,AX201,IF(AND($I202=1,AV$9=$Q201),$K202,IF($I202=1,AW201,""))))))))</f>
        <v/>
      </c>
      <c r="AX202" t="str">
        <f ca="1">IF($E201="","",IF($G202="",AX201,IF(AND($N202=1,AX$9&gt;$B$9),"",IF(AND($N202=1,AX$9&lt;=$B$9),LOOKUP(AX$9,$A$12:$A$111,$B$12:$B$111),IF(AND($I202=-1,AY$9=$Q201),"",IF($I202=-1,AY201,IF(AND($I202=1,AW$9=$Q201),$K202,IF($I202=1,AX201,""))))))))</f>
        <v/>
      </c>
      <c r="AY202" t="str">
        <f ca="1">IF($E201="","",IF($G202="",AY201,IF(AND($N202=1,AY$9&gt;$B$9),"",IF(AND($N202=1,AY$9&lt;=$B$9),LOOKUP(AY$9,$A$12:$A$111,$B$12:$B$111),IF(AND($I202=-1,AZ$9=$Q201),"",IF($I202=-1,AZ201,IF(AND($I202=1,AX$9=$Q201),$K202,IF($I202=1,AY201,""))))))))</f>
        <v/>
      </c>
      <c r="AZ202" t="str">
        <f ca="1">IF($E201="","",IF($G202="",AZ201,IF(AND($N202=1,AZ$9&gt;$B$9),"",IF(AND($N202=1,AZ$9&lt;=$B$9),LOOKUP(AZ$9,$A$12:$A$111,$B$12:$B$111),IF(AND($I202=-1,BA$9=$Q201),"",IF($I202=-1,BA201,IF(AND($I202=1,AY$9=$Q201),$K202,IF($I202=1,AZ201,""))))))))</f>
        <v/>
      </c>
      <c r="BA202" t="str">
        <f ca="1">IF($E201="","",IF($G202="",BA201,IF(AND($N202=1,BA$9&gt;$B$9),"",IF(AND($N202=1,BA$9&lt;=$B$9),LOOKUP(BA$9,$A$12:$A$111,$B$12:$B$111),IF(AND($I202=-1,BB$9=$Q201),"",IF($I202=-1,BB201,IF(AND($I202=1,AZ$9=$Q201),$K202,IF($I202=1,BA201,""))))))))</f>
        <v/>
      </c>
      <c r="BB202" t="str">
        <f ca="1">IF($E201="","",IF($G202="",BB201,IF(AND($N202=1,BB$9&gt;$B$9),"",IF(AND($N202=1,BB$9&lt;=$B$9),LOOKUP(BB$9,$A$12:$A$111,$B$12:$B$111),IF(AND($I202=-1,BC$9=$Q201),"",IF($I202=-1,BC201,IF(AND($I202=1,BA$9=$Q201),$K202,IF($I202=1,BB201,""))))))))</f>
        <v/>
      </c>
      <c r="BC202" t="str">
        <f ca="1">IF($E201="","",IF($G202="",BC201,IF(AND($N202=1,BC$9&gt;$B$9),"",IF(AND($N202=1,BC$9&lt;=$B$9),LOOKUP(BC$9,$A$12:$A$111,$B$12:$B$111),IF(AND($I202=-1,BD$9=$Q201),"",IF($I202=-1,BD201,IF(AND($I202=1,BB$9=$Q201),$K202,IF($I202=1,BC201,""))))))))</f>
        <v/>
      </c>
      <c r="BD202" t="str">
        <f ca="1">IF($E201="","",IF($G202="",BD201,IF(AND($N202=1,BD$9&gt;$B$9),"",IF(AND($N202=1,BD$9&lt;=$B$9),LOOKUP(BD$9,$A$12:$A$111,$B$12:$B$111),IF(AND($I202=-1,BE$9=$Q201),"",IF($I202=-1,BE201,IF(AND($I202=1,BC$9=$Q201),$K202,IF($I202=1,BD201,""))))))))</f>
        <v/>
      </c>
      <c r="BE202" t="str">
        <f ca="1">IF($E201="","",IF($G202="",BE201,IF(AND($N202=1,BE$9&gt;$B$9),"",IF(AND($N202=1,BE$9&lt;=$B$9),LOOKUP(BE$9,$A$12:$A$111,$B$12:$B$111),IF(AND($I202=-1,BF$9=$Q201),"",IF($I202=-1,BF201,IF(AND($I202=1,BD$9=$Q201),$K202,IF($I202=1,BE201,""))))))))</f>
        <v/>
      </c>
      <c r="BF202" t="str">
        <f ca="1">IF($E201="","",IF($G202="",BF201,IF(AND($N202=1,BF$9&gt;$B$9),"",IF(AND($N202=1,BF$9&lt;=$B$9),LOOKUP(BF$9,$A$12:$A$111,$B$12:$B$111),IF(AND($I202=-1,BG$9=$Q201),"",IF($I202=-1,BG201,IF(AND($I202=1,BE$9=$Q201),$K202,IF($I202=1,BF201,""))))))))</f>
        <v/>
      </c>
      <c r="BG202" t="str">
        <f ca="1">IF($E201="","",IF($G202="",BG201,IF(AND($N202=1,BG$9&gt;$B$9),"",IF(AND($N202=1,BG$9&lt;=$B$9),LOOKUP(BG$9,$A$12:$A$111,$B$12:$B$111),IF(AND($I202=-1,BH$9=$Q201),"",IF($I202=-1,BH201,IF(AND($I202=1,BF$9=$Q201),$K202,IF($I202=1,BG201,""))))))))</f>
        <v/>
      </c>
      <c r="BH202" t="str">
        <f ca="1">IF($E201="","",IF($G202="",BH201,IF(AND($N202=1,BH$9&gt;$B$9),"",IF(AND($N202=1,BH$9&lt;=$B$9),LOOKUP(BH$9,$A$12:$A$111,$B$12:$B$111),IF(AND($I202=-1,BI$9=$Q201),"",IF($I202=-1,BI201,IF(AND($I202=1,BG$9=$Q201),$K202,IF($I202=1,BH201,""))))))))</f>
        <v/>
      </c>
      <c r="BI202" t="str">
        <f ca="1">IF($E201="","",IF($G202="",BI201,IF(AND($N202=1,BI$9&gt;$B$9),"",IF(AND($N202=1,BI$9&lt;=$B$9),LOOKUP(BI$9,$A$12:$A$111,$B$12:$B$111),IF(AND($I202=-1,BJ$9=$Q201),"",IF($I202=-1,BJ201,IF(AND($I202=1,BH$9=$Q201),$K202,IF($I202=1,BI201,""))))))))</f>
        <v/>
      </c>
      <c r="BJ202" t="str">
        <f ca="1">IF($E201="","",IF($G202="",BJ201,IF(AND($N202=1,BJ$9&gt;$B$9),"",IF(AND($N202=1,BJ$9&lt;=$B$9),LOOKUP(BJ$9,$A$12:$A$111,$B$12:$B$111),IF(AND($I202=-1,BK$9=$Q201),"",IF($I202=-1,BK201,IF(AND($I202=1,BI$9=$Q201),$K202,IF($I202=1,BJ201,""))))))))</f>
        <v/>
      </c>
      <c r="BK202" t="str">
        <f ca="1">IF($E201="","",IF($G202="",BK201,IF(AND($N202=1,BK$9&gt;$B$9),"",IF(AND($N202=1,BK$9&lt;=$B$9),LOOKUP(BK$9,$A$12:$A$111,$B$12:$B$111),IF(AND($I202=-1,BL$9=$Q201),"",IF($I202=-1,BL201,IF(AND($I202=1,BJ$9=$Q201),$K202,IF($I202=1,BK201,""))))))))</f>
        <v/>
      </c>
      <c r="BL202" t="str">
        <f ca="1">IF($E201="","",IF($G202="",BL201,IF(AND($N202=1,BL$9&gt;$B$9),"",IF(AND($N202=1,BL$9&lt;=$B$9),LOOKUP(BL$9,$A$12:$A$111,$B$12:$B$111),IF(AND($I202=-1,BM$9=$Q201),"",IF($I202=-1,BM201,IF(AND($I202=1,BK$9=$Q201),$K202,IF($I202=1,BL201,""))))))))</f>
        <v/>
      </c>
      <c r="BM202" t="str">
        <f ca="1">IF($E201="","",IF($G202="",BM201,IF(AND($N202=1,BM$9&gt;$B$9),"",IF(AND($N202=1,BM$9&lt;=$B$9),LOOKUP(BM$9,$A$12:$A$111,$B$12:$B$111),IF(AND($I202=-1,BN$9=$Q201),"",IF($I202=-1,BN201,IF(AND($I202=1,BL$9=$Q201),$K202,IF($I202=1,BM201,""))))))))</f>
        <v/>
      </c>
      <c r="BN202" t="str">
        <f ca="1">IF($E201="","",IF($G202="",BN201,IF(AND($N202=1,BN$9&gt;$B$9),"",IF(AND($N202=1,BN$9&lt;=$B$9),LOOKUP(BN$9,$A$12:$A$111,$B$12:$B$111),IF(AND($I202=-1,BO$9=$Q201),"",IF($I202=-1,BO201,IF(AND($I202=1,BM$9=$Q201),$K202,IF($I202=1,BN201,""))))))))</f>
        <v/>
      </c>
      <c r="BO202">
        <f ca="1">IF($E201="","",IF($G202="",BO201,IF(AND($N202=1,BO$9&gt;$B$9),"",IF(AND($N202=1,BO$9&lt;=$B$9),LOOKUP(BO$9,$A$12:$A$111,$B$12:$B$111),IF(AND($I202=-1,BP$9=$Q201),"",IF($I202=-1,BP201,IF(AND($I202=1,BN$9=$Q201),$K202,IF($I202=1,BO201,""))))))))</f>
        <v>0</v>
      </c>
    </row>
    <row r="203" spans="4:67" x14ac:dyDescent="0.25">
      <c r="D203" s="4">
        <v>193</v>
      </c>
      <c r="E203" s="1">
        <f t="shared" ca="1" si="12"/>
        <v>28</v>
      </c>
      <c r="G203" t="str">
        <f ca="1">IF(E202="","",IF($B$3=Refs!$B$17,RevLab!F203,IF(AND(B$3="Last",H202="Zero"),G202,IF(B$3="Last",H202,IF(B$3="2nd last","",IF(AND(B$3="Opposite",H202="Zero"),G202,IF(AND(B$3="Opposite",H202="Red"),"Black",IF(AND(B$3="Opposite",H202="Black"),"Red",IF(AND(B$3="Opposite",H202="Odd"),"Even",IF(AND(B$3="Opposite",H202="Even"),"Odd",IF(AND(B$3="Opposite",H202="High"),"Low",IF(AND(B$3="Opposite",H202="Low"),"High",IF(COUNTIF(Refs!$E$5:$I$6,B$3)=1,RevLab!B$3,"")))))))))))))</f>
        <v>Low</v>
      </c>
      <c r="H203" t="str">
        <f ca="1">IF(E203="","",IF(B$2="Red/Black",LOOKUP(E203,Refs!D:D,Refs!F:F),IF(B$2="High/Low",LOOKUP(E203,Refs!D:D,Refs!H:H),IF(B$2="Odd/Even",LOOKUP(E203,Refs!D:D,Refs!J:J),""))))</f>
        <v>High</v>
      </c>
      <c r="I203">
        <f t="shared" ca="1" si="13"/>
        <v>-1</v>
      </c>
      <c r="J203">
        <f ca="1">IF(E202="","",IF(G203="","",IF(AND(Q202&gt;1,O202+P202&gt;=$B$4),$B$4,IF(Q202=1,O202,O202+P202))))</f>
        <v>5</v>
      </c>
      <c r="K203">
        <f t="shared" ca="1" si="14"/>
        <v>-5</v>
      </c>
      <c r="L203">
        <f t="shared" ca="1" si="15"/>
        <v>-2</v>
      </c>
      <c r="M203">
        <f t="shared" ca="1" si="16"/>
        <v>14</v>
      </c>
      <c r="N203">
        <f ca="1">IF(E202="","",IF(OR(AND($A$6="Yes",$M203&gt;$M202),AND($A$8="Yes",$O202+$P202&gt;=$B$4),AND($Q202&lt;=2,$I203=-1)),1,0))</f>
        <v>1</v>
      </c>
      <c r="O203">
        <f ca="1">IF(E203="","",R203)</f>
        <v>1</v>
      </c>
      <c r="P203">
        <f ca="1">IF(E203="","",MAX(R203:DM203))</f>
        <v>4</v>
      </c>
      <c r="Q203" s="2">
        <f ca="1">IF(E203="","",COUNTIF(R203:DM203,"&gt;0"))</f>
        <v>4</v>
      </c>
      <c r="R203" s="4">
        <f ca="1">IF(E202="","",IF($G203="",R202,IF($N203=1,LOOKUP(R$9,$A$12:$A$111,$B$12:$B$111),IF(AND($I203=-1,S$9=$Q202),"",IF($I203=-1,S202,IF($I203=1,R202))))))</f>
        <v>1</v>
      </c>
      <c r="S203">
        <f ca="1">IF($E202="","",IF($G203="",S202,IF(AND($N203=1,S$9&gt;$B$9),"",IF(AND($N203=1,S$9&lt;=$B$9),LOOKUP(S$9,$A$12:$A$111,$B$12:$B$111),IF(AND($I203=-1,T$9=$Q202),"",IF($I203=-1,T202,IF(AND($I203=1,R$9=$Q202),$K203,IF($I203=1,S202,""))))))))</f>
        <v>2</v>
      </c>
      <c r="T203">
        <f ca="1">IF($E202="","",IF($G203="",T202,IF(AND($N203=1,T$9&gt;$B$9),"",IF(AND($N203=1,T$9&lt;=$B$9),LOOKUP(T$9,$A$12:$A$111,$B$12:$B$111),IF(AND($I203=-1,U$9=$Q202),"",IF($I203=-1,U202,IF(AND($I203=1,S$9=$Q202),$K203,IF($I203=1,T202,""))))))))</f>
        <v>3</v>
      </c>
      <c r="U203">
        <f ca="1">IF($E202="","",IF($G203="",U202,IF(AND($N203=1,U$9&gt;$B$9),"",IF(AND($N203=1,U$9&lt;=$B$9),LOOKUP(U$9,$A$12:$A$111,$B$12:$B$111),IF(AND($I203=-1,V$9=$Q202),"",IF($I203=-1,V202,IF(AND($I203=1,T$9=$Q202),$K203,IF($I203=1,U202,""))))))))</f>
        <v>4</v>
      </c>
      <c r="V203" t="str">
        <f ca="1">IF($E202="","",IF($G203="",V202,IF(AND($N203=1,V$9&gt;$B$9),"",IF(AND($N203=1,V$9&lt;=$B$9),LOOKUP(V$9,$A$12:$A$111,$B$12:$B$111),IF(AND($I203=-1,W$9=$Q202),"",IF($I203=-1,W202,IF(AND($I203=1,U$9=$Q202),$K203,IF($I203=1,V202,""))))))))</f>
        <v/>
      </c>
      <c r="W203" t="str">
        <f ca="1">IF($E202="","",IF($G203="",W202,IF(AND($N203=1,W$9&gt;$B$9),"",IF(AND($N203=1,W$9&lt;=$B$9),LOOKUP(W$9,$A$12:$A$111,$B$12:$B$111),IF(AND($I203=-1,X$9=$Q202),"",IF($I203=-1,X202,IF(AND($I203=1,V$9=$Q202),$K203,IF($I203=1,W202,""))))))))</f>
        <v/>
      </c>
      <c r="X203" t="str">
        <f ca="1">IF($E202="","",IF($G203="",X202,IF(AND($N203=1,X$9&gt;$B$9),"",IF(AND($N203=1,X$9&lt;=$B$9),LOOKUP(X$9,$A$12:$A$111,$B$12:$B$111),IF(AND($I203=-1,Y$9=$Q202),"",IF($I203=-1,Y202,IF(AND($I203=1,W$9=$Q202),$K203,IF($I203=1,X202,""))))))))</f>
        <v/>
      </c>
      <c r="Y203" t="str">
        <f ca="1">IF($E202="","",IF($G203="",Y202,IF(AND($N203=1,Y$9&gt;$B$9),"",IF(AND($N203=1,Y$9&lt;=$B$9),LOOKUP(Y$9,$A$12:$A$111,$B$12:$B$111),IF(AND($I203=-1,Z$9=$Q202),"",IF($I203=-1,Z202,IF(AND($I203=1,X$9=$Q202),$K203,IF($I203=1,Y202,""))))))))</f>
        <v/>
      </c>
      <c r="Z203" t="str">
        <f ca="1">IF($E202="","",IF($G203="",Z202,IF(AND($N203=1,Z$9&gt;$B$9),"",IF(AND($N203=1,Z$9&lt;=$B$9),LOOKUP(Z$9,$A$12:$A$111,$B$12:$B$111),IF(AND($I203=-1,AA$9=$Q202),"",IF($I203=-1,AA202,IF(AND($I203=1,Y$9=$Q202),$K203,IF($I203=1,Z202,""))))))))</f>
        <v/>
      </c>
      <c r="AA203" t="str">
        <f ca="1">IF($E202="","",IF($G203="",AA202,IF(AND($N203=1,AA$9&gt;$B$9),"",IF(AND($N203=1,AA$9&lt;=$B$9),LOOKUP(AA$9,$A$12:$A$111,$B$12:$B$111),IF(AND($I203=-1,AB$9=$Q202),"",IF($I203=-1,AB202,IF(AND($I203=1,Z$9=$Q202),$K203,IF($I203=1,AA202,""))))))))</f>
        <v/>
      </c>
      <c r="AB203" t="str">
        <f ca="1">IF($E202="","",IF($G203="",AB202,IF(AND($N203=1,AB$9&gt;$B$9),"",IF(AND($N203=1,AB$9&lt;=$B$9),LOOKUP(AB$9,$A$12:$A$111,$B$12:$B$111),IF(AND($I203=-1,AC$9=$Q202),"",IF($I203=-1,AC202,IF(AND($I203=1,AA$9=$Q202),$K203,IF($I203=1,AB202,""))))))))</f>
        <v/>
      </c>
      <c r="AC203" t="str">
        <f ca="1">IF($E202="","",IF($G203="",AC202,IF(AND($N203=1,AC$9&gt;$B$9),"",IF(AND($N203=1,AC$9&lt;=$B$9),LOOKUP(AC$9,$A$12:$A$111,$B$12:$B$111),IF(AND($I203=-1,AD$9=$Q202),"",IF($I203=-1,AD202,IF(AND($I203=1,AB$9=$Q202),$K203,IF($I203=1,AC202,""))))))))</f>
        <v/>
      </c>
      <c r="AD203" t="str">
        <f ca="1">IF($E202="","",IF($G203="",AD202,IF(AND($N203=1,AD$9&gt;$B$9),"",IF(AND($N203=1,AD$9&lt;=$B$9),LOOKUP(AD$9,$A$12:$A$111,$B$12:$B$111),IF(AND($I203=-1,AE$9=$Q202),"",IF($I203=-1,AE202,IF(AND($I203=1,AC$9=$Q202),$K203,IF($I203=1,AD202,""))))))))</f>
        <v/>
      </c>
      <c r="AE203" t="str">
        <f ca="1">IF($E202="","",IF($G203="",AE202,IF(AND($N203=1,AE$9&gt;$B$9),"",IF(AND($N203=1,AE$9&lt;=$B$9),LOOKUP(AE$9,$A$12:$A$111,$B$12:$B$111),IF(AND($I203=-1,AF$9=$Q202),"",IF($I203=-1,AF202,IF(AND($I203=1,AD$9=$Q202),$K203,IF($I203=1,AE202,""))))))))</f>
        <v/>
      </c>
      <c r="AF203" t="str">
        <f ca="1">IF($E202="","",IF($G203="",AF202,IF(AND($N203=1,AF$9&gt;$B$9),"",IF(AND($N203=1,AF$9&lt;=$B$9),LOOKUP(AF$9,$A$12:$A$111,$B$12:$B$111),IF(AND($I203=-1,AG$9=$Q202),"",IF($I203=-1,AG202,IF(AND($I203=1,AE$9=$Q202),$K203,IF($I203=1,AF202,""))))))))</f>
        <v/>
      </c>
      <c r="AG203" t="str">
        <f ca="1">IF($E202="","",IF($G203="",AG202,IF(AND($N203=1,AG$9&gt;$B$9),"",IF(AND($N203=1,AG$9&lt;=$B$9),LOOKUP(AG$9,$A$12:$A$111,$B$12:$B$111),IF(AND($I203=-1,AH$9=$Q202),"",IF($I203=-1,AH202,IF(AND($I203=1,AF$9=$Q202),$K203,IF($I203=1,AG202,""))))))))</f>
        <v/>
      </c>
      <c r="AH203" t="str">
        <f ca="1">IF($E202="","",IF($G203="",AH202,IF(AND($N203=1,AH$9&gt;$B$9),"",IF(AND($N203=1,AH$9&lt;=$B$9),LOOKUP(AH$9,$A$12:$A$111,$B$12:$B$111),IF(AND($I203=-1,AI$9=$Q202),"",IF($I203=-1,AI202,IF(AND($I203=1,AG$9=$Q202),$K203,IF($I203=1,AH202,""))))))))</f>
        <v/>
      </c>
      <c r="AI203" t="str">
        <f ca="1">IF($E202="","",IF($G203="",AI202,IF(AND($N203=1,AI$9&gt;$B$9),"",IF(AND($N203=1,AI$9&lt;=$B$9),LOOKUP(AI$9,$A$12:$A$111,$B$12:$B$111),IF(AND($I203=-1,AJ$9=$Q202),"",IF($I203=-1,AJ202,IF(AND($I203=1,AH$9=$Q202),$K203,IF($I203=1,AI202,""))))))))</f>
        <v/>
      </c>
      <c r="AJ203" t="str">
        <f ca="1">IF($E202="","",IF($G203="",AJ202,IF(AND($N203=1,AJ$9&gt;$B$9),"",IF(AND($N203=1,AJ$9&lt;=$B$9),LOOKUP(AJ$9,$A$12:$A$111,$B$12:$B$111),IF(AND($I203=-1,AK$9=$Q202),"",IF($I203=-1,AK202,IF(AND($I203=1,AI$9=$Q202),$K203,IF($I203=1,AJ202,""))))))))</f>
        <v/>
      </c>
      <c r="AK203" t="str">
        <f ca="1">IF($E202="","",IF($G203="",AK202,IF(AND($N203=1,AK$9&gt;$B$9),"",IF(AND($N203=1,AK$9&lt;=$B$9),LOOKUP(AK$9,$A$12:$A$111,$B$12:$B$111),IF(AND($I203=-1,AL$9=$Q202),"",IF($I203=-1,AL202,IF(AND($I203=1,AJ$9=$Q202),$K203,IF($I203=1,AK202,""))))))))</f>
        <v/>
      </c>
      <c r="AL203" t="str">
        <f ca="1">IF($E202="","",IF($G203="",AL202,IF(AND($N203=1,AL$9&gt;$B$9),"",IF(AND($N203=1,AL$9&lt;=$B$9),LOOKUP(AL$9,$A$12:$A$111,$B$12:$B$111),IF(AND($I203=-1,AM$9=$Q202),"",IF($I203=-1,AM202,IF(AND($I203=1,AK$9=$Q202),$K203,IF($I203=1,AL202,""))))))))</f>
        <v/>
      </c>
      <c r="AM203" t="str">
        <f ca="1">IF($E202="","",IF($G203="",AM202,IF(AND($N203=1,AM$9&gt;$B$9),"",IF(AND($N203=1,AM$9&lt;=$B$9),LOOKUP(AM$9,$A$12:$A$111,$B$12:$B$111),IF(AND($I203=-1,AN$9=$Q202),"",IF($I203=-1,AN202,IF(AND($I203=1,AL$9=$Q202),$K203,IF($I203=1,AM202,""))))))))</f>
        <v/>
      </c>
      <c r="AN203" t="str">
        <f ca="1">IF($E202="","",IF($G203="",AN202,IF(AND($N203=1,AN$9&gt;$B$9),"",IF(AND($N203=1,AN$9&lt;=$B$9),LOOKUP(AN$9,$A$12:$A$111,$B$12:$B$111),IF(AND($I203=-1,AO$9=$Q202),"",IF($I203=-1,AO202,IF(AND($I203=1,AM$9=$Q202),$K203,IF($I203=1,AN202,""))))))))</f>
        <v/>
      </c>
      <c r="AO203" t="str">
        <f ca="1">IF($E202="","",IF($G203="",AO202,IF(AND($N203=1,AO$9&gt;$B$9),"",IF(AND($N203=1,AO$9&lt;=$B$9),LOOKUP(AO$9,$A$12:$A$111,$B$12:$B$111),IF(AND($I203=-1,AP$9=$Q202),"",IF($I203=-1,AP202,IF(AND($I203=1,AN$9=$Q202),$K203,IF($I203=1,AO202,""))))))))</f>
        <v/>
      </c>
      <c r="AP203" t="str">
        <f ca="1">IF($E202="","",IF($G203="",AP202,IF(AND($N203=1,AP$9&gt;$B$9),"",IF(AND($N203=1,AP$9&lt;=$B$9),LOOKUP(AP$9,$A$12:$A$111,$B$12:$B$111),IF(AND($I203=-1,AQ$9=$Q202),"",IF($I203=-1,AQ202,IF(AND($I203=1,AO$9=$Q202),$K203,IF($I203=1,AP202,""))))))))</f>
        <v/>
      </c>
      <c r="AQ203" t="str">
        <f ca="1">IF($E202="","",IF($G203="",AQ202,IF(AND($N203=1,AQ$9&gt;$B$9),"",IF(AND($N203=1,AQ$9&lt;=$B$9),LOOKUP(AQ$9,$A$12:$A$111,$B$12:$B$111),IF(AND($I203=-1,AR$9=$Q202),"",IF($I203=-1,AR202,IF(AND($I203=1,AP$9=$Q202),$K203,IF($I203=1,AQ202,""))))))))</f>
        <v/>
      </c>
      <c r="AR203" t="str">
        <f ca="1">IF($E202="","",IF($G203="",AR202,IF(AND($N203=1,AR$9&gt;$B$9),"",IF(AND($N203=1,AR$9&lt;=$B$9),LOOKUP(AR$9,$A$12:$A$111,$B$12:$B$111),IF(AND($I203=-1,AS$9=$Q202),"",IF($I203=-1,AS202,IF(AND($I203=1,AQ$9=$Q202),$K203,IF($I203=1,AR202,""))))))))</f>
        <v/>
      </c>
      <c r="AS203" t="str">
        <f ca="1">IF($E202="","",IF($G203="",AS202,IF(AND($N203=1,AS$9&gt;$B$9),"",IF(AND($N203=1,AS$9&lt;=$B$9),LOOKUP(AS$9,$A$12:$A$111,$B$12:$B$111),IF(AND($I203=-1,AT$9=$Q202),"",IF($I203=-1,AT202,IF(AND($I203=1,AR$9=$Q202),$K203,IF($I203=1,AS202,""))))))))</f>
        <v/>
      </c>
      <c r="AT203" t="str">
        <f ca="1">IF($E202="","",IF($G203="",AT202,IF(AND($N203=1,AT$9&gt;$B$9),"",IF(AND($N203=1,AT$9&lt;=$B$9),LOOKUP(AT$9,$A$12:$A$111,$B$12:$B$111),IF(AND($I203=-1,AU$9=$Q202),"",IF($I203=-1,AU202,IF(AND($I203=1,AS$9=$Q202),$K203,IF($I203=1,AT202,""))))))))</f>
        <v/>
      </c>
      <c r="AU203" t="str">
        <f ca="1">IF($E202="","",IF($G203="",AU202,IF(AND($N203=1,AU$9&gt;$B$9),"",IF(AND($N203=1,AU$9&lt;=$B$9),LOOKUP(AU$9,$A$12:$A$111,$B$12:$B$111),IF(AND($I203=-1,AV$9=$Q202),"",IF($I203=-1,AV202,IF(AND($I203=1,AT$9=$Q202),$K203,IF($I203=1,AU202,""))))))))</f>
        <v/>
      </c>
      <c r="AV203" t="str">
        <f ca="1">IF($E202="","",IF($G203="",AV202,IF(AND($N203=1,AV$9&gt;$B$9),"",IF(AND($N203=1,AV$9&lt;=$B$9),LOOKUP(AV$9,$A$12:$A$111,$B$12:$B$111),IF(AND($I203=-1,AW$9=$Q202),"",IF($I203=-1,AW202,IF(AND($I203=1,AU$9=$Q202),$K203,IF($I203=1,AV202,""))))))))</f>
        <v/>
      </c>
      <c r="AW203" t="str">
        <f ca="1">IF($E202="","",IF($G203="",AW202,IF(AND($N203=1,AW$9&gt;$B$9),"",IF(AND($N203=1,AW$9&lt;=$B$9),LOOKUP(AW$9,$A$12:$A$111,$B$12:$B$111),IF(AND($I203=-1,AX$9=$Q202),"",IF($I203=-1,AX202,IF(AND($I203=1,AV$9=$Q202),$K203,IF($I203=1,AW202,""))))))))</f>
        <v/>
      </c>
      <c r="AX203" t="str">
        <f ca="1">IF($E202="","",IF($G203="",AX202,IF(AND($N203=1,AX$9&gt;$B$9),"",IF(AND($N203=1,AX$9&lt;=$B$9),LOOKUP(AX$9,$A$12:$A$111,$B$12:$B$111),IF(AND($I203=-1,AY$9=$Q202),"",IF($I203=-1,AY202,IF(AND($I203=1,AW$9=$Q202),$K203,IF($I203=1,AX202,""))))))))</f>
        <v/>
      </c>
      <c r="AY203" t="str">
        <f ca="1">IF($E202="","",IF($G203="",AY202,IF(AND($N203=1,AY$9&gt;$B$9),"",IF(AND($N203=1,AY$9&lt;=$B$9),LOOKUP(AY$9,$A$12:$A$111,$B$12:$B$111),IF(AND($I203=-1,AZ$9=$Q202),"",IF($I203=-1,AZ202,IF(AND($I203=1,AX$9=$Q202),$K203,IF($I203=1,AY202,""))))))))</f>
        <v/>
      </c>
      <c r="AZ203" t="str">
        <f ca="1">IF($E202="","",IF($G203="",AZ202,IF(AND($N203=1,AZ$9&gt;$B$9),"",IF(AND($N203=1,AZ$9&lt;=$B$9),LOOKUP(AZ$9,$A$12:$A$111,$B$12:$B$111),IF(AND($I203=-1,BA$9=$Q202),"",IF($I203=-1,BA202,IF(AND($I203=1,AY$9=$Q202),$K203,IF($I203=1,AZ202,""))))))))</f>
        <v/>
      </c>
      <c r="BA203" t="str">
        <f ca="1">IF($E202="","",IF($G203="",BA202,IF(AND($N203=1,BA$9&gt;$B$9),"",IF(AND($N203=1,BA$9&lt;=$B$9),LOOKUP(BA$9,$A$12:$A$111,$B$12:$B$111),IF(AND($I203=-1,BB$9=$Q202),"",IF($I203=-1,BB202,IF(AND($I203=1,AZ$9=$Q202),$K203,IF($I203=1,BA202,""))))))))</f>
        <v/>
      </c>
      <c r="BB203" t="str">
        <f ca="1">IF($E202="","",IF($G203="",BB202,IF(AND($N203=1,BB$9&gt;$B$9),"",IF(AND($N203=1,BB$9&lt;=$B$9),LOOKUP(BB$9,$A$12:$A$111,$B$12:$B$111),IF(AND($I203=-1,BC$9=$Q202),"",IF($I203=-1,BC202,IF(AND($I203=1,BA$9=$Q202),$K203,IF($I203=1,BB202,""))))))))</f>
        <v/>
      </c>
      <c r="BC203" t="str">
        <f ca="1">IF($E202="","",IF($G203="",BC202,IF(AND($N203=1,BC$9&gt;$B$9),"",IF(AND($N203=1,BC$9&lt;=$B$9),LOOKUP(BC$9,$A$12:$A$111,$B$12:$B$111),IF(AND($I203=-1,BD$9=$Q202),"",IF($I203=-1,BD202,IF(AND($I203=1,BB$9=$Q202),$K203,IF($I203=1,BC202,""))))))))</f>
        <v/>
      </c>
      <c r="BD203" t="str">
        <f ca="1">IF($E202="","",IF($G203="",BD202,IF(AND($N203=1,BD$9&gt;$B$9),"",IF(AND($N203=1,BD$9&lt;=$B$9),LOOKUP(BD$9,$A$12:$A$111,$B$12:$B$111),IF(AND($I203=-1,BE$9=$Q202),"",IF($I203=-1,BE202,IF(AND($I203=1,BC$9=$Q202),$K203,IF($I203=1,BD202,""))))))))</f>
        <v/>
      </c>
      <c r="BE203" t="str">
        <f ca="1">IF($E202="","",IF($G203="",BE202,IF(AND($N203=1,BE$9&gt;$B$9),"",IF(AND($N203=1,BE$9&lt;=$B$9),LOOKUP(BE$9,$A$12:$A$111,$B$12:$B$111),IF(AND($I203=-1,BF$9=$Q202),"",IF($I203=-1,BF202,IF(AND($I203=1,BD$9=$Q202),$K203,IF($I203=1,BE202,""))))))))</f>
        <v/>
      </c>
      <c r="BF203" t="str">
        <f ca="1">IF($E202="","",IF($G203="",BF202,IF(AND($N203=1,BF$9&gt;$B$9),"",IF(AND($N203=1,BF$9&lt;=$B$9),LOOKUP(BF$9,$A$12:$A$111,$B$12:$B$111),IF(AND($I203=-1,BG$9=$Q202),"",IF($I203=-1,BG202,IF(AND($I203=1,BE$9=$Q202),$K203,IF($I203=1,BF202,""))))))))</f>
        <v/>
      </c>
      <c r="BG203" t="str">
        <f ca="1">IF($E202="","",IF($G203="",BG202,IF(AND($N203=1,BG$9&gt;$B$9),"",IF(AND($N203=1,BG$9&lt;=$B$9),LOOKUP(BG$9,$A$12:$A$111,$B$12:$B$111),IF(AND($I203=-1,BH$9=$Q202),"",IF($I203=-1,BH202,IF(AND($I203=1,BF$9=$Q202),$K203,IF($I203=1,BG202,""))))))))</f>
        <v/>
      </c>
      <c r="BH203" t="str">
        <f ca="1">IF($E202="","",IF($G203="",BH202,IF(AND($N203=1,BH$9&gt;$B$9),"",IF(AND($N203=1,BH$9&lt;=$B$9),LOOKUP(BH$9,$A$12:$A$111,$B$12:$B$111),IF(AND($I203=-1,BI$9=$Q202),"",IF($I203=-1,BI202,IF(AND($I203=1,BG$9=$Q202),$K203,IF($I203=1,BH202,""))))))))</f>
        <v/>
      </c>
      <c r="BI203" t="str">
        <f ca="1">IF($E202="","",IF($G203="",BI202,IF(AND($N203=1,BI$9&gt;$B$9),"",IF(AND($N203=1,BI$9&lt;=$B$9),LOOKUP(BI$9,$A$12:$A$111,$B$12:$B$111),IF(AND($I203=-1,BJ$9=$Q202),"",IF($I203=-1,BJ202,IF(AND($I203=1,BH$9=$Q202),$K203,IF($I203=1,BI202,""))))))))</f>
        <v/>
      </c>
      <c r="BJ203" t="str">
        <f ca="1">IF($E202="","",IF($G203="",BJ202,IF(AND($N203=1,BJ$9&gt;$B$9),"",IF(AND($N203=1,BJ$9&lt;=$B$9),LOOKUP(BJ$9,$A$12:$A$111,$B$12:$B$111),IF(AND($I203=-1,BK$9=$Q202),"",IF($I203=-1,BK202,IF(AND($I203=1,BI$9=$Q202),$K203,IF($I203=1,BJ202,""))))))))</f>
        <v/>
      </c>
      <c r="BK203" t="str">
        <f ca="1">IF($E202="","",IF($G203="",BK202,IF(AND($N203=1,BK$9&gt;$B$9),"",IF(AND($N203=1,BK$9&lt;=$B$9),LOOKUP(BK$9,$A$12:$A$111,$B$12:$B$111),IF(AND($I203=-1,BL$9=$Q202),"",IF($I203=-1,BL202,IF(AND($I203=1,BJ$9=$Q202),$K203,IF($I203=1,BK202,""))))))))</f>
        <v/>
      </c>
      <c r="BL203" t="str">
        <f ca="1">IF($E202="","",IF($G203="",BL202,IF(AND($N203=1,BL$9&gt;$B$9),"",IF(AND($N203=1,BL$9&lt;=$B$9),LOOKUP(BL$9,$A$12:$A$111,$B$12:$B$111),IF(AND($I203=-1,BM$9=$Q202),"",IF($I203=-1,BM202,IF(AND($I203=1,BK$9=$Q202),$K203,IF($I203=1,BL202,""))))))))</f>
        <v/>
      </c>
      <c r="BM203" t="str">
        <f ca="1">IF($E202="","",IF($G203="",BM202,IF(AND($N203=1,BM$9&gt;$B$9),"",IF(AND($N203=1,BM$9&lt;=$B$9),LOOKUP(BM$9,$A$12:$A$111,$B$12:$B$111),IF(AND($I203=-1,BN$9=$Q202),"",IF($I203=-1,BN202,IF(AND($I203=1,BL$9=$Q202),$K203,IF($I203=1,BM202,""))))))))</f>
        <v/>
      </c>
      <c r="BN203" t="str">
        <f ca="1">IF($E202="","",IF($G203="",BN202,IF(AND($N203=1,BN$9&gt;$B$9),"",IF(AND($N203=1,BN$9&lt;=$B$9),LOOKUP(BN$9,$A$12:$A$111,$B$12:$B$111),IF(AND($I203=-1,BO$9=$Q202),"",IF($I203=-1,BO202,IF(AND($I203=1,BM$9=$Q202),$K203,IF($I203=1,BN202,""))))))))</f>
        <v/>
      </c>
      <c r="BO203" t="str">
        <f ca="1">IF($E202="","",IF($G203="",BO202,IF(AND($N203=1,BO$9&gt;$B$9),"",IF(AND($N203=1,BO$9&lt;=$B$9),LOOKUP(BO$9,$A$12:$A$111,$B$12:$B$111),IF(AND($I203=-1,BP$9=$Q202),"",IF($I203=-1,BP202,IF(AND($I203=1,BN$9=$Q202),$K203,IF($I203=1,BO202,""))))))))</f>
        <v/>
      </c>
    </row>
    <row r="204" spans="4:67" x14ac:dyDescent="0.25">
      <c r="D204" s="4">
        <v>194</v>
      </c>
      <c r="E204" s="1">
        <f t="shared" ref="E204:E210" ca="1" si="17">RANDBETWEEN(0,36)</f>
        <v>33</v>
      </c>
      <c r="G204" t="str">
        <f ca="1">IF(E203="","",IF($B$3=Refs!$B$17,RevLab!F204,IF(AND(B$3="Last",H203="Zero"),G203,IF(B$3="Last",H203,IF(B$3="2nd last","",IF(AND(B$3="Opposite",H203="Zero"),G203,IF(AND(B$3="Opposite",H203="Red"),"Black",IF(AND(B$3="Opposite",H203="Black"),"Red",IF(AND(B$3="Opposite",H203="Odd"),"Even",IF(AND(B$3="Opposite",H203="Even"),"Odd",IF(AND(B$3="Opposite",H203="High"),"Low",IF(AND(B$3="Opposite",H203="Low"),"High",IF(COUNTIF(Refs!$E$5:$I$6,B$3)=1,RevLab!B$3,"")))))))))))))</f>
        <v>Low</v>
      </c>
      <c r="H204" t="str">
        <f ca="1">IF(E204="","",IF(B$2="Red/Black",LOOKUP(E204,Refs!D:D,Refs!F:F),IF(B$2="High/Low",LOOKUP(E204,Refs!D:D,Refs!H:H),IF(B$2="Odd/Even",LOOKUP(E204,Refs!D:D,Refs!J:J),""))))</f>
        <v>High</v>
      </c>
      <c r="I204">
        <f t="shared" ref="I204:I210" ca="1" si="18">IF(E204="","",IF(G204="","",IF(H204=G204,1,-1)))</f>
        <v>-1</v>
      </c>
      <c r="J204">
        <f ca="1">IF(E203="","",IF(G204="","",IF(AND(Q203&gt;1,O203+P203&gt;=$B$4),$B$4,IF(Q203=1,O203,O203+P203))))</f>
        <v>5</v>
      </c>
      <c r="K204">
        <f t="shared" ref="K204:K210" ca="1" si="19">IF(E204="","",IF(G204="","",IF(I204=1,J204,-J204)))</f>
        <v>-5</v>
      </c>
      <c r="L204">
        <f t="shared" ca="1" si="15"/>
        <v>-7</v>
      </c>
      <c r="M204">
        <f t="shared" ca="1" si="16"/>
        <v>14</v>
      </c>
      <c r="N204">
        <f ca="1">IF(E203="","",IF(OR(AND($A$6="Yes",$M204&gt;$M203),AND($A$8="Yes",$O203+$P203&gt;=$B$4),AND($Q203&lt;=2,$I204=-1)),1,0))</f>
        <v>0</v>
      </c>
      <c r="O204">
        <f ca="1">IF(E204="","",R204)</f>
        <v>2</v>
      </c>
      <c r="P204">
        <f ca="1">IF(E204="","",MAX(R204:DM204))</f>
        <v>3</v>
      </c>
      <c r="Q204" s="2">
        <f ca="1">IF(E204="","",COUNTIF(R204:DM204,"&gt;0"))</f>
        <v>2</v>
      </c>
      <c r="R204" s="4">
        <f ca="1">IF(E203="","",IF($G204="",R203,IF($N204=1,LOOKUP(R$9,$A$12:$A$111,$B$12:$B$111),IF(AND($I204=-1,S$9=$Q203),"",IF($I204=-1,S203,IF($I204=1,R203))))))</f>
        <v>2</v>
      </c>
      <c r="S204">
        <f ca="1">IF($E203="","",IF($G204="",S203,IF(AND($N204=1,S$9&gt;$B$9),"",IF(AND($N204=1,S$9&lt;=$B$9),LOOKUP(S$9,$A$12:$A$111,$B$12:$B$111),IF(AND($I204=-1,T$9=$Q203),"",IF($I204=-1,T203,IF(AND($I204=1,R$9=$Q203),$K204,IF($I204=1,S203,""))))))))</f>
        <v>3</v>
      </c>
      <c r="T204" t="str">
        <f ca="1">IF($E203="","",IF($G204="",T203,IF(AND($N204=1,T$9&gt;$B$9),"",IF(AND($N204=1,T$9&lt;=$B$9),LOOKUP(T$9,$A$12:$A$111,$B$12:$B$111),IF(AND($I204=-1,U$9=$Q203),"",IF($I204=-1,U203,IF(AND($I204=1,S$9=$Q203),$K204,IF($I204=1,T203,""))))))))</f>
        <v/>
      </c>
      <c r="U204" t="str">
        <f ca="1">IF($E203="","",IF($G204="",U203,IF(AND($N204=1,U$9&gt;$B$9),"",IF(AND($N204=1,U$9&lt;=$B$9),LOOKUP(U$9,$A$12:$A$111,$B$12:$B$111),IF(AND($I204=-1,V$9=$Q203),"",IF($I204=-1,V203,IF(AND($I204=1,T$9=$Q203),$K204,IF($I204=1,U203,""))))))))</f>
        <v/>
      </c>
      <c r="V204" t="str">
        <f ca="1">IF($E203="","",IF($G204="",V203,IF(AND($N204=1,V$9&gt;$B$9),"",IF(AND($N204=1,V$9&lt;=$B$9),LOOKUP(V$9,$A$12:$A$111,$B$12:$B$111),IF(AND($I204=-1,W$9=$Q203),"",IF($I204=-1,W203,IF(AND($I204=1,U$9=$Q203),$K204,IF($I204=1,V203,""))))))))</f>
        <v/>
      </c>
      <c r="W204" t="str">
        <f ca="1">IF($E203="","",IF($G204="",W203,IF(AND($N204=1,W$9&gt;$B$9),"",IF(AND($N204=1,W$9&lt;=$B$9),LOOKUP(W$9,$A$12:$A$111,$B$12:$B$111),IF(AND($I204=-1,X$9=$Q203),"",IF($I204=-1,X203,IF(AND($I204=1,V$9=$Q203),$K204,IF($I204=1,W203,""))))))))</f>
        <v/>
      </c>
      <c r="X204" t="str">
        <f ca="1">IF($E203="","",IF($G204="",X203,IF(AND($N204=1,X$9&gt;$B$9),"",IF(AND($N204=1,X$9&lt;=$B$9),LOOKUP(X$9,$A$12:$A$111,$B$12:$B$111),IF(AND($I204=-1,Y$9=$Q203),"",IF($I204=-1,Y203,IF(AND($I204=1,W$9=$Q203),$K204,IF($I204=1,X203,""))))))))</f>
        <v/>
      </c>
      <c r="Y204" t="str">
        <f ca="1">IF($E203="","",IF($G204="",Y203,IF(AND($N204=1,Y$9&gt;$B$9),"",IF(AND($N204=1,Y$9&lt;=$B$9),LOOKUP(Y$9,$A$12:$A$111,$B$12:$B$111),IF(AND($I204=-1,Z$9=$Q203),"",IF($I204=-1,Z203,IF(AND($I204=1,X$9=$Q203),$K204,IF($I204=1,Y203,""))))))))</f>
        <v/>
      </c>
      <c r="Z204" t="str">
        <f ca="1">IF($E203="","",IF($G204="",Z203,IF(AND($N204=1,Z$9&gt;$B$9),"",IF(AND($N204=1,Z$9&lt;=$B$9),LOOKUP(Z$9,$A$12:$A$111,$B$12:$B$111),IF(AND($I204=-1,AA$9=$Q203),"",IF($I204=-1,AA203,IF(AND($I204=1,Y$9=$Q203),$K204,IF($I204=1,Z203,""))))))))</f>
        <v/>
      </c>
      <c r="AA204" t="str">
        <f ca="1">IF($E203="","",IF($G204="",AA203,IF(AND($N204=1,AA$9&gt;$B$9),"",IF(AND($N204=1,AA$9&lt;=$B$9),LOOKUP(AA$9,$A$12:$A$111,$B$12:$B$111),IF(AND($I204=-1,AB$9=$Q203),"",IF($I204=-1,AB203,IF(AND($I204=1,Z$9=$Q203),$K204,IF($I204=1,AA203,""))))))))</f>
        <v/>
      </c>
      <c r="AB204" t="str">
        <f ca="1">IF($E203="","",IF($G204="",AB203,IF(AND($N204=1,AB$9&gt;$B$9),"",IF(AND($N204=1,AB$9&lt;=$B$9),LOOKUP(AB$9,$A$12:$A$111,$B$12:$B$111),IF(AND($I204=-1,AC$9=$Q203),"",IF($I204=-1,AC203,IF(AND($I204=1,AA$9=$Q203),$K204,IF($I204=1,AB203,""))))))))</f>
        <v/>
      </c>
      <c r="AC204" t="str">
        <f ca="1">IF($E203="","",IF($G204="",AC203,IF(AND($N204=1,AC$9&gt;$B$9),"",IF(AND($N204=1,AC$9&lt;=$B$9),LOOKUP(AC$9,$A$12:$A$111,$B$12:$B$111),IF(AND($I204=-1,AD$9=$Q203),"",IF($I204=-1,AD203,IF(AND($I204=1,AB$9=$Q203),$K204,IF($I204=1,AC203,""))))))))</f>
        <v/>
      </c>
      <c r="AD204" t="str">
        <f ca="1">IF($E203="","",IF($G204="",AD203,IF(AND($N204=1,AD$9&gt;$B$9),"",IF(AND($N204=1,AD$9&lt;=$B$9),LOOKUP(AD$9,$A$12:$A$111,$B$12:$B$111),IF(AND($I204=-1,AE$9=$Q203),"",IF($I204=-1,AE203,IF(AND($I204=1,AC$9=$Q203),$K204,IF($I204=1,AD203,""))))))))</f>
        <v/>
      </c>
      <c r="AE204" t="str">
        <f ca="1">IF($E203="","",IF($G204="",AE203,IF(AND($N204=1,AE$9&gt;$B$9),"",IF(AND($N204=1,AE$9&lt;=$B$9),LOOKUP(AE$9,$A$12:$A$111,$B$12:$B$111),IF(AND($I204=-1,AF$9=$Q203),"",IF($I204=-1,AF203,IF(AND($I204=1,AD$9=$Q203),$K204,IF($I204=1,AE203,""))))))))</f>
        <v/>
      </c>
      <c r="AF204" t="str">
        <f ca="1">IF($E203="","",IF($G204="",AF203,IF(AND($N204=1,AF$9&gt;$B$9),"",IF(AND($N204=1,AF$9&lt;=$B$9),LOOKUP(AF$9,$A$12:$A$111,$B$12:$B$111),IF(AND($I204=-1,AG$9=$Q203),"",IF($I204=-1,AG203,IF(AND($I204=1,AE$9=$Q203),$K204,IF($I204=1,AF203,""))))))))</f>
        <v/>
      </c>
      <c r="AG204" t="str">
        <f ca="1">IF($E203="","",IF($G204="",AG203,IF(AND($N204=1,AG$9&gt;$B$9),"",IF(AND($N204=1,AG$9&lt;=$B$9),LOOKUP(AG$9,$A$12:$A$111,$B$12:$B$111),IF(AND($I204=-1,AH$9=$Q203),"",IF($I204=-1,AH203,IF(AND($I204=1,AF$9=$Q203),$K204,IF($I204=1,AG203,""))))))))</f>
        <v/>
      </c>
      <c r="AH204" t="str">
        <f ca="1">IF($E203="","",IF($G204="",AH203,IF(AND($N204=1,AH$9&gt;$B$9),"",IF(AND($N204=1,AH$9&lt;=$B$9),LOOKUP(AH$9,$A$12:$A$111,$B$12:$B$111),IF(AND($I204=-1,AI$9=$Q203),"",IF($I204=-1,AI203,IF(AND($I204=1,AG$9=$Q203),$K204,IF($I204=1,AH203,""))))))))</f>
        <v/>
      </c>
      <c r="AI204" t="str">
        <f ca="1">IF($E203="","",IF($G204="",AI203,IF(AND($N204=1,AI$9&gt;$B$9),"",IF(AND($N204=1,AI$9&lt;=$B$9),LOOKUP(AI$9,$A$12:$A$111,$B$12:$B$111),IF(AND($I204=-1,AJ$9=$Q203),"",IF($I204=-1,AJ203,IF(AND($I204=1,AH$9=$Q203),$K204,IF($I204=1,AI203,""))))))))</f>
        <v/>
      </c>
      <c r="AJ204" t="str">
        <f ca="1">IF($E203="","",IF($G204="",AJ203,IF(AND($N204=1,AJ$9&gt;$B$9),"",IF(AND($N204=1,AJ$9&lt;=$B$9),LOOKUP(AJ$9,$A$12:$A$111,$B$12:$B$111),IF(AND($I204=-1,AK$9=$Q203),"",IF($I204=-1,AK203,IF(AND($I204=1,AI$9=$Q203),$K204,IF($I204=1,AJ203,""))))))))</f>
        <v/>
      </c>
      <c r="AK204" t="str">
        <f ca="1">IF($E203="","",IF($G204="",AK203,IF(AND($N204=1,AK$9&gt;$B$9),"",IF(AND($N204=1,AK$9&lt;=$B$9),LOOKUP(AK$9,$A$12:$A$111,$B$12:$B$111),IF(AND($I204=-1,AL$9=$Q203),"",IF($I204=-1,AL203,IF(AND($I204=1,AJ$9=$Q203),$K204,IF($I204=1,AK203,""))))))))</f>
        <v/>
      </c>
      <c r="AL204" t="str">
        <f ca="1">IF($E203="","",IF($G204="",AL203,IF(AND($N204=1,AL$9&gt;$B$9),"",IF(AND($N204=1,AL$9&lt;=$B$9),LOOKUP(AL$9,$A$12:$A$111,$B$12:$B$111),IF(AND($I204=-1,AM$9=$Q203),"",IF($I204=-1,AM203,IF(AND($I204=1,AK$9=$Q203),$K204,IF($I204=1,AL203,""))))))))</f>
        <v/>
      </c>
      <c r="AM204" t="str">
        <f ca="1">IF($E203="","",IF($G204="",AM203,IF(AND($N204=1,AM$9&gt;$B$9),"",IF(AND($N204=1,AM$9&lt;=$B$9),LOOKUP(AM$9,$A$12:$A$111,$B$12:$B$111),IF(AND($I204=-1,AN$9=$Q203),"",IF($I204=-1,AN203,IF(AND($I204=1,AL$9=$Q203),$K204,IF($I204=1,AM203,""))))))))</f>
        <v/>
      </c>
      <c r="AN204" t="str">
        <f ca="1">IF($E203="","",IF($G204="",AN203,IF(AND($N204=1,AN$9&gt;$B$9),"",IF(AND($N204=1,AN$9&lt;=$B$9),LOOKUP(AN$9,$A$12:$A$111,$B$12:$B$111),IF(AND($I204=-1,AO$9=$Q203),"",IF($I204=-1,AO203,IF(AND($I204=1,AM$9=$Q203),$K204,IF($I204=1,AN203,""))))))))</f>
        <v/>
      </c>
      <c r="AO204" t="str">
        <f ca="1">IF($E203="","",IF($G204="",AO203,IF(AND($N204=1,AO$9&gt;$B$9),"",IF(AND($N204=1,AO$9&lt;=$B$9),LOOKUP(AO$9,$A$12:$A$111,$B$12:$B$111),IF(AND($I204=-1,AP$9=$Q203),"",IF($I204=-1,AP203,IF(AND($I204=1,AN$9=$Q203),$K204,IF($I204=1,AO203,""))))))))</f>
        <v/>
      </c>
      <c r="AP204" t="str">
        <f ca="1">IF($E203="","",IF($G204="",AP203,IF(AND($N204=1,AP$9&gt;$B$9),"",IF(AND($N204=1,AP$9&lt;=$B$9),LOOKUP(AP$9,$A$12:$A$111,$B$12:$B$111),IF(AND($I204=-1,AQ$9=$Q203),"",IF($I204=-1,AQ203,IF(AND($I204=1,AO$9=$Q203),$K204,IF($I204=1,AP203,""))))))))</f>
        <v/>
      </c>
      <c r="AQ204" t="str">
        <f ca="1">IF($E203="","",IF($G204="",AQ203,IF(AND($N204=1,AQ$9&gt;$B$9),"",IF(AND($N204=1,AQ$9&lt;=$B$9),LOOKUP(AQ$9,$A$12:$A$111,$B$12:$B$111),IF(AND($I204=-1,AR$9=$Q203),"",IF($I204=-1,AR203,IF(AND($I204=1,AP$9=$Q203),$K204,IF($I204=1,AQ203,""))))))))</f>
        <v/>
      </c>
      <c r="AR204" t="str">
        <f ca="1">IF($E203="","",IF($G204="",AR203,IF(AND($N204=1,AR$9&gt;$B$9),"",IF(AND($N204=1,AR$9&lt;=$B$9),LOOKUP(AR$9,$A$12:$A$111,$B$12:$B$111),IF(AND($I204=-1,AS$9=$Q203),"",IF($I204=-1,AS203,IF(AND($I204=1,AQ$9=$Q203),$K204,IF($I204=1,AR203,""))))))))</f>
        <v/>
      </c>
      <c r="AS204" t="str">
        <f ca="1">IF($E203="","",IF($G204="",AS203,IF(AND($N204=1,AS$9&gt;$B$9),"",IF(AND($N204=1,AS$9&lt;=$B$9),LOOKUP(AS$9,$A$12:$A$111,$B$12:$B$111),IF(AND($I204=-1,AT$9=$Q203),"",IF($I204=-1,AT203,IF(AND($I204=1,AR$9=$Q203),$K204,IF($I204=1,AS203,""))))))))</f>
        <v/>
      </c>
      <c r="AT204" t="str">
        <f ca="1">IF($E203="","",IF($G204="",AT203,IF(AND($N204=1,AT$9&gt;$B$9),"",IF(AND($N204=1,AT$9&lt;=$B$9),LOOKUP(AT$9,$A$12:$A$111,$B$12:$B$111),IF(AND($I204=-1,AU$9=$Q203),"",IF($I204=-1,AU203,IF(AND($I204=1,AS$9=$Q203),$K204,IF($I204=1,AT203,""))))))))</f>
        <v/>
      </c>
      <c r="AU204" t="str">
        <f ca="1">IF($E203="","",IF($G204="",AU203,IF(AND($N204=1,AU$9&gt;$B$9),"",IF(AND($N204=1,AU$9&lt;=$B$9),LOOKUP(AU$9,$A$12:$A$111,$B$12:$B$111),IF(AND($I204=-1,AV$9=$Q203),"",IF($I204=-1,AV203,IF(AND($I204=1,AT$9=$Q203),$K204,IF($I204=1,AU203,""))))))))</f>
        <v/>
      </c>
      <c r="AV204" t="str">
        <f ca="1">IF($E203="","",IF($G204="",AV203,IF(AND($N204=1,AV$9&gt;$B$9),"",IF(AND($N204=1,AV$9&lt;=$B$9),LOOKUP(AV$9,$A$12:$A$111,$B$12:$B$111),IF(AND($I204=-1,AW$9=$Q203),"",IF($I204=-1,AW203,IF(AND($I204=1,AU$9=$Q203),$K204,IF($I204=1,AV203,""))))))))</f>
        <v/>
      </c>
      <c r="AW204" t="str">
        <f ca="1">IF($E203="","",IF($G204="",AW203,IF(AND($N204=1,AW$9&gt;$B$9),"",IF(AND($N204=1,AW$9&lt;=$B$9),LOOKUP(AW$9,$A$12:$A$111,$B$12:$B$111),IF(AND($I204=-1,AX$9=$Q203),"",IF($I204=-1,AX203,IF(AND($I204=1,AV$9=$Q203),$K204,IF($I204=1,AW203,""))))))))</f>
        <v/>
      </c>
      <c r="AX204" t="str">
        <f ca="1">IF($E203="","",IF($G204="",AX203,IF(AND($N204=1,AX$9&gt;$B$9),"",IF(AND($N204=1,AX$9&lt;=$B$9),LOOKUP(AX$9,$A$12:$A$111,$B$12:$B$111),IF(AND($I204=-1,AY$9=$Q203),"",IF($I204=-1,AY203,IF(AND($I204=1,AW$9=$Q203),$K204,IF($I204=1,AX203,""))))))))</f>
        <v/>
      </c>
      <c r="AY204" t="str">
        <f ca="1">IF($E203="","",IF($G204="",AY203,IF(AND($N204=1,AY$9&gt;$B$9),"",IF(AND($N204=1,AY$9&lt;=$B$9),LOOKUP(AY$9,$A$12:$A$111,$B$12:$B$111),IF(AND($I204=-1,AZ$9=$Q203),"",IF($I204=-1,AZ203,IF(AND($I204=1,AX$9=$Q203),$K204,IF($I204=1,AY203,""))))))))</f>
        <v/>
      </c>
      <c r="AZ204" t="str">
        <f ca="1">IF($E203="","",IF($G204="",AZ203,IF(AND($N204=1,AZ$9&gt;$B$9),"",IF(AND($N204=1,AZ$9&lt;=$B$9),LOOKUP(AZ$9,$A$12:$A$111,$B$12:$B$111),IF(AND($I204=-1,BA$9=$Q203),"",IF($I204=-1,BA203,IF(AND($I204=1,AY$9=$Q203),$K204,IF($I204=1,AZ203,""))))))))</f>
        <v/>
      </c>
      <c r="BA204" t="str">
        <f ca="1">IF($E203="","",IF($G204="",BA203,IF(AND($N204=1,BA$9&gt;$B$9),"",IF(AND($N204=1,BA$9&lt;=$B$9),LOOKUP(BA$9,$A$12:$A$111,$B$12:$B$111),IF(AND($I204=-1,BB$9=$Q203),"",IF($I204=-1,BB203,IF(AND($I204=1,AZ$9=$Q203),$K204,IF($I204=1,BA203,""))))))))</f>
        <v/>
      </c>
      <c r="BB204" t="str">
        <f ca="1">IF($E203="","",IF($G204="",BB203,IF(AND($N204=1,BB$9&gt;$B$9),"",IF(AND($N204=1,BB$9&lt;=$B$9),LOOKUP(BB$9,$A$12:$A$111,$B$12:$B$111),IF(AND($I204=-1,BC$9=$Q203),"",IF($I204=-1,BC203,IF(AND($I204=1,BA$9=$Q203),$K204,IF($I204=1,BB203,""))))))))</f>
        <v/>
      </c>
      <c r="BC204" t="str">
        <f ca="1">IF($E203="","",IF($G204="",BC203,IF(AND($N204=1,BC$9&gt;$B$9),"",IF(AND($N204=1,BC$9&lt;=$B$9),LOOKUP(BC$9,$A$12:$A$111,$B$12:$B$111),IF(AND($I204=-1,BD$9=$Q203),"",IF($I204=-1,BD203,IF(AND($I204=1,BB$9=$Q203),$K204,IF($I204=1,BC203,""))))))))</f>
        <v/>
      </c>
      <c r="BD204" t="str">
        <f ca="1">IF($E203="","",IF($G204="",BD203,IF(AND($N204=1,BD$9&gt;$B$9),"",IF(AND($N204=1,BD$9&lt;=$B$9),LOOKUP(BD$9,$A$12:$A$111,$B$12:$B$111),IF(AND($I204=-1,BE$9=$Q203),"",IF($I204=-1,BE203,IF(AND($I204=1,BC$9=$Q203),$K204,IF($I204=1,BD203,""))))))))</f>
        <v/>
      </c>
      <c r="BE204" t="str">
        <f ca="1">IF($E203="","",IF($G204="",BE203,IF(AND($N204=1,BE$9&gt;$B$9),"",IF(AND($N204=1,BE$9&lt;=$B$9),LOOKUP(BE$9,$A$12:$A$111,$B$12:$B$111),IF(AND($I204=-1,BF$9=$Q203),"",IF($I204=-1,BF203,IF(AND($I204=1,BD$9=$Q203),$K204,IF($I204=1,BE203,""))))))))</f>
        <v/>
      </c>
      <c r="BF204" t="str">
        <f ca="1">IF($E203="","",IF($G204="",BF203,IF(AND($N204=1,BF$9&gt;$B$9),"",IF(AND($N204=1,BF$9&lt;=$B$9),LOOKUP(BF$9,$A$12:$A$111,$B$12:$B$111),IF(AND($I204=-1,BG$9=$Q203),"",IF($I204=-1,BG203,IF(AND($I204=1,BE$9=$Q203),$K204,IF($I204=1,BF203,""))))))))</f>
        <v/>
      </c>
      <c r="BG204" t="str">
        <f ca="1">IF($E203="","",IF($G204="",BG203,IF(AND($N204=1,BG$9&gt;$B$9),"",IF(AND($N204=1,BG$9&lt;=$B$9),LOOKUP(BG$9,$A$12:$A$111,$B$12:$B$111),IF(AND($I204=-1,BH$9=$Q203),"",IF($I204=-1,BH203,IF(AND($I204=1,BF$9=$Q203),$K204,IF($I204=1,BG203,""))))))))</f>
        <v/>
      </c>
      <c r="BH204" t="str">
        <f ca="1">IF($E203="","",IF($G204="",BH203,IF(AND($N204=1,BH$9&gt;$B$9),"",IF(AND($N204=1,BH$9&lt;=$B$9),LOOKUP(BH$9,$A$12:$A$111,$B$12:$B$111),IF(AND($I204=-1,BI$9=$Q203),"",IF($I204=-1,BI203,IF(AND($I204=1,BG$9=$Q203),$K204,IF($I204=1,BH203,""))))))))</f>
        <v/>
      </c>
      <c r="BI204" t="str">
        <f ca="1">IF($E203="","",IF($G204="",BI203,IF(AND($N204=1,BI$9&gt;$B$9),"",IF(AND($N204=1,BI$9&lt;=$B$9),LOOKUP(BI$9,$A$12:$A$111,$B$12:$B$111),IF(AND($I204=-1,BJ$9=$Q203),"",IF($I204=-1,BJ203,IF(AND($I204=1,BH$9=$Q203),$K204,IF($I204=1,BI203,""))))))))</f>
        <v/>
      </c>
      <c r="BJ204" t="str">
        <f ca="1">IF($E203="","",IF($G204="",BJ203,IF(AND($N204=1,BJ$9&gt;$B$9),"",IF(AND($N204=1,BJ$9&lt;=$B$9),LOOKUP(BJ$9,$A$12:$A$111,$B$12:$B$111),IF(AND($I204=-1,BK$9=$Q203),"",IF($I204=-1,BK203,IF(AND($I204=1,BI$9=$Q203),$K204,IF($I204=1,BJ203,""))))))))</f>
        <v/>
      </c>
      <c r="BK204" t="str">
        <f ca="1">IF($E203="","",IF($G204="",BK203,IF(AND($N204=1,BK$9&gt;$B$9),"",IF(AND($N204=1,BK$9&lt;=$B$9),LOOKUP(BK$9,$A$12:$A$111,$B$12:$B$111),IF(AND($I204=-1,BL$9=$Q203),"",IF($I204=-1,BL203,IF(AND($I204=1,BJ$9=$Q203),$K204,IF($I204=1,BK203,""))))))))</f>
        <v/>
      </c>
      <c r="BL204" t="str">
        <f ca="1">IF($E203="","",IF($G204="",BL203,IF(AND($N204=1,BL$9&gt;$B$9),"",IF(AND($N204=1,BL$9&lt;=$B$9),LOOKUP(BL$9,$A$12:$A$111,$B$12:$B$111),IF(AND($I204=-1,BM$9=$Q203),"",IF($I204=-1,BM203,IF(AND($I204=1,BK$9=$Q203),$K204,IF($I204=1,BL203,""))))))))</f>
        <v/>
      </c>
      <c r="BM204" t="str">
        <f ca="1">IF($E203="","",IF($G204="",BM203,IF(AND($N204=1,BM$9&gt;$B$9),"",IF(AND($N204=1,BM$9&lt;=$B$9),LOOKUP(BM$9,$A$12:$A$111,$B$12:$B$111),IF(AND($I204=-1,BN$9=$Q203),"",IF($I204=-1,BN203,IF(AND($I204=1,BL$9=$Q203),$K204,IF($I204=1,BM203,""))))))))</f>
        <v/>
      </c>
      <c r="BN204" t="str">
        <f ca="1">IF($E203="","",IF($G204="",BN203,IF(AND($N204=1,BN$9&gt;$B$9),"",IF(AND($N204=1,BN$9&lt;=$B$9),LOOKUP(BN$9,$A$12:$A$111,$B$12:$B$111),IF(AND($I204=-1,BO$9=$Q203),"",IF($I204=-1,BO203,IF(AND($I204=1,BM$9=$Q203),$K204,IF($I204=1,BN203,""))))))))</f>
        <v/>
      </c>
      <c r="BO204">
        <f ca="1">IF($E203="","",IF($G204="",BO203,IF(AND($N204=1,BO$9&gt;$B$9),"",IF(AND($N204=1,BO$9&lt;=$B$9),LOOKUP(BO$9,$A$12:$A$111,$B$12:$B$111),IF(AND($I204=-1,BP$9=$Q203),"",IF($I204=-1,BP203,IF(AND($I204=1,BN$9=$Q203),$K204,IF($I204=1,BO203,""))))))))</f>
        <v>0</v>
      </c>
    </row>
    <row r="205" spans="4:67" x14ac:dyDescent="0.25">
      <c r="D205" s="4">
        <v>195</v>
      </c>
      <c r="E205" s="1">
        <f t="shared" ca="1" si="17"/>
        <v>29</v>
      </c>
      <c r="G205" t="str">
        <f ca="1">IF(E204="","",IF($B$3=Refs!$B$17,RevLab!F205,IF(AND(B$3="Last",H204="Zero"),G204,IF(B$3="Last",H204,IF(B$3="2nd last","",IF(AND(B$3="Opposite",H204="Zero"),G204,IF(AND(B$3="Opposite",H204="Red"),"Black",IF(AND(B$3="Opposite",H204="Black"),"Red",IF(AND(B$3="Opposite",H204="Odd"),"Even",IF(AND(B$3="Opposite",H204="Even"),"Odd",IF(AND(B$3="Opposite",H204="High"),"Low",IF(AND(B$3="Opposite",H204="Low"),"High",IF(COUNTIF(Refs!$E$5:$I$6,B$3)=1,RevLab!B$3,"")))))))))))))</f>
        <v>Low</v>
      </c>
      <c r="H205" t="str">
        <f ca="1">IF(E205="","",IF(B$2="Red/Black",LOOKUP(E205,Refs!D:D,Refs!F:F),IF(B$2="High/Low",LOOKUP(E205,Refs!D:D,Refs!H:H),IF(B$2="Odd/Even",LOOKUP(E205,Refs!D:D,Refs!J:J),""))))</f>
        <v>High</v>
      </c>
      <c r="I205">
        <f t="shared" ca="1" si="18"/>
        <v>-1</v>
      </c>
      <c r="J205">
        <f ca="1">IF(E204="","",IF(G205="","",IF(AND(Q204&gt;1,O204+P204&gt;=$B$4),$B$4,IF(Q204=1,O204,O204+P204))))</f>
        <v>5</v>
      </c>
      <c r="K205">
        <f t="shared" ca="1" si="19"/>
        <v>-5</v>
      </c>
      <c r="L205">
        <f t="shared" ref="L205:L210" ca="1" si="20">IF(E205="","",IF(G205="",L204,K205+L204))</f>
        <v>-12</v>
      </c>
      <c r="M205">
        <f t="shared" ref="M205:M210" ca="1" si="21">IF(E205="","",IF(L205&gt;M204,L205,M204))</f>
        <v>14</v>
      </c>
      <c r="N205">
        <f ca="1">IF(E204="","",IF(OR(AND($A$6="Yes",$M205&gt;$M204),AND($A$8="Yes",$O204+$P204&gt;=$B$4),AND($Q204&lt;=2,$I205=-1)),1,0))</f>
        <v>1</v>
      </c>
      <c r="O205">
        <f ca="1">IF(E205="","",R205)</f>
        <v>1</v>
      </c>
      <c r="P205">
        <f ca="1">IF(E205="","",MAX(R205:DM205))</f>
        <v>4</v>
      </c>
      <c r="Q205" s="2">
        <f ca="1">IF(E205="","",COUNTIF(R205:DM205,"&gt;0"))</f>
        <v>4</v>
      </c>
      <c r="R205" s="4">
        <f ca="1">IF(E204="","",IF($G205="",R204,IF($N205=1,LOOKUP(R$9,$A$12:$A$111,$B$12:$B$111),IF(AND($I205=-1,S$9=$Q204),"",IF($I205=-1,S204,IF($I205=1,R204))))))</f>
        <v>1</v>
      </c>
      <c r="S205">
        <f ca="1">IF($E204="","",IF($G205="",S204,IF(AND($N205=1,S$9&gt;$B$9),"",IF(AND($N205=1,S$9&lt;=$B$9),LOOKUP(S$9,$A$12:$A$111,$B$12:$B$111),IF(AND($I205=-1,T$9=$Q204),"",IF($I205=-1,T204,IF(AND($I205=1,R$9=$Q204),$K205,IF($I205=1,S204,""))))))))</f>
        <v>2</v>
      </c>
      <c r="T205">
        <f ca="1">IF($E204="","",IF($G205="",T204,IF(AND($N205=1,T$9&gt;$B$9),"",IF(AND($N205=1,T$9&lt;=$B$9),LOOKUP(T$9,$A$12:$A$111,$B$12:$B$111),IF(AND($I205=-1,U$9=$Q204),"",IF($I205=-1,U204,IF(AND($I205=1,S$9=$Q204),$K205,IF($I205=1,T204,""))))))))</f>
        <v>3</v>
      </c>
      <c r="U205">
        <f ca="1">IF($E204="","",IF($G205="",U204,IF(AND($N205=1,U$9&gt;$B$9),"",IF(AND($N205=1,U$9&lt;=$B$9),LOOKUP(U$9,$A$12:$A$111,$B$12:$B$111),IF(AND($I205=-1,V$9=$Q204),"",IF($I205=-1,V204,IF(AND($I205=1,T$9=$Q204),$K205,IF($I205=1,U204,""))))))))</f>
        <v>4</v>
      </c>
      <c r="V205" t="str">
        <f ca="1">IF($E204="","",IF($G205="",V204,IF(AND($N205=1,V$9&gt;$B$9),"",IF(AND($N205=1,V$9&lt;=$B$9),LOOKUP(V$9,$A$12:$A$111,$B$12:$B$111),IF(AND($I205=-1,W$9=$Q204),"",IF($I205=-1,W204,IF(AND($I205=1,U$9=$Q204),$K205,IF($I205=1,V204,""))))))))</f>
        <v/>
      </c>
      <c r="W205" t="str">
        <f ca="1">IF($E204="","",IF($G205="",W204,IF(AND($N205=1,W$9&gt;$B$9),"",IF(AND($N205=1,W$9&lt;=$B$9),LOOKUP(W$9,$A$12:$A$111,$B$12:$B$111),IF(AND($I205=-1,X$9=$Q204),"",IF($I205=-1,X204,IF(AND($I205=1,V$9=$Q204),$K205,IF($I205=1,W204,""))))))))</f>
        <v/>
      </c>
      <c r="X205" t="str">
        <f ca="1">IF($E204="","",IF($G205="",X204,IF(AND($N205=1,X$9&gt;$B$9),"",IF(AND($N205=1,X$9&lt;=$B$9),LOOKUP(X$9,$A$12:$A$111,$B$12:$B$111),IF(AND($I205=-1,Y$9=$Q204),"",IF($I205=-1,Y204,IF(AND($I205=1,W$9=$Q204),$K205,IF($I205=1,X204,""))))))))</f>
        <v/>
      </c>
      <c r="Y205" t="str">
        <f ca="1">IF($E204="","",IF($G205="",Y204,IF(AND($N205=1,Y$9&gt;$B$9),"",IF(AND($N205=1,Y$9&lt;=$B$9),LOOKUP(Y$9,$A$12:$A$111,$B$12:$B$111),IF(AND($I205=-1,Z$9=$Q204),"",IF($I205=-1,Z204,IF(AND($I205=1,X$9=$Q204),$K205,IF($I205=1,Y204,""))))))))</f>
        <v/>
      </c>
      <c r="Z205" t="str">
        <f ca="1">IF($E204="","",IF($G205="",Z204,IF(AND($N205=1,Z$9&gt;$B$9),"",IF(AND($N205=1,Z$9&lt;=$B$9),LOOKUP(Z$9,$A$12:$A$111,$B$12:$B$111),IF(AND($I205=-1,AA$9=$Q204),"",IF($I205=-1,AA204,IF(AND($I205=1,Y$9=$Q204),$K205,IF($I205=1,Z204,""))))))))</f>
        <v/>
      </c>
      <c r="AA205" t="str">
        <f ca="1">IF($E204="","",IF($G205="",AA204,IF(AND($N205=1,AA$9&gt;$B$9),"",IF(AND($N205=1,AA$9&lt;=$B$9),LOOKUP(AA$9,$A$12:$A$111,$B$12:$B$111),IF(AND($I205=-1,AB$9=$Q204),"",IF($I205=-1,AB204,IF(AND($I205=1,Z$9=$Q204),$K205,IF($I205=1,AA204,""))))))))</f>
        <v/>
      </c>
      <c r="AB205" t="str">
        <f ca="1">IF($E204="","",IF($G205="",AB204,IF(AND($N205=1,AB$9&gt;$B$9),"",IF(AND($N205=1,AB$9&lt;=$B$9),LOOKUP(AB$9,$A$12:$A$111,$B$12:$B$111),IF(AND($I205=-1,AC$9=$Q204),"",IF($I205=-1,AC204,IF(AND($I205=1,AA$9=$Q204),$K205,IF($I205=1,AB204,""))))))))</f>
        <v/>
      </c>
      <c r="AC205" t="str">
        <f ca="1">IF($E204="","",IF($G205="",AC204,IF(AND($N205=1,AC$9&gt;$B$9),"",IF(AND($N205=1,AC$9&lt;=$B$9),LOOKUP(AC$9,$A$12:$A$111,$B$12:$B$111),IF(AND($I205=-1,AD$9=$Q204),"",IF($I205=-1,AD204,IF(AND($I205=1,AB$9=$Q204),$K205,IF($I205=1,AC204,""))))))))</f>
        <v/>
      </c>
      <c r="AD205" t="str">
        <f ca="1">IF($E204="","",IF($G205="",AD204,IF(AND($N205=1,AD$9&gt;$B$9),"",IF(AND($N205=1,AD$9&lt;=$B$9),LOOKUP(AD$9,$A$12:$A$111,$B$12:$B$111),IF(AND($I205=-1,AE$9=$Q204),"",IF($I205=-1,AE204,IF(AND($I205=1,AC$9=$Q204),$K205,IF($I205=1,AD204,""))))))))</f>
        <v/>
      </c>
      <c r="AE205" t="str">
        <f ca="1">IF($E204="","",IF($G205="",AE204,IF(AND($N205=1,AE$9&gt;$B$9),"",IF(AND($N205=1,AE$9&lt;=$B$9),LOOKUP(AE$9,$A$12:$A$111,$B$12:$B$111),IF(AND($I205=-1,AF$9=$Q204),"",IF($I205=-1,AF204,IF(AND($I205=1,AD$9=$Q204),$K205,IF($I205=1,AE204,""))))))))</f>
        <v/>
      </c>
      <c r="AF205" t="str">
        <f ca="1">IF($E204="","",IF($G205="",AF204,IF(AND($N205=1,AF$9&gt;$B$9),"",IF(AND($N205=1,AF$9&lt;=$B$9),LOOKUP(AF$9,$A$12:$A$111,$B$12:$B$111),IF(AND($I205=-1,AG$9=$Q204),"",IF($I205=-1,AG204,IF(AND($I205=1,AE$9=$Q204),$K205,IF($I205=1,AF204,""))))))))</f>
        <v/>
      </c>
      <c r="AG205" t="str">
        <f ca="1">IF($E204="","",IF($G205="",AG204,IF(AND($N205=1,AG$9&gt;$B$9),"",IF(AND($N205=1,AG$9&lt;=$B$9),LOOKUP(AG$9,$A$12:$A$111,$B$12:$B$111),IF(AND($I205=-1,AH$9=$Q204),"",IF($I205=-1,AH204,IF(AND($I205=1,AF$9=$Q204),$K205,IF($I205=1,AG204,""))))))))</f>
        <v/>
      </c>
      <c r="AH205" t="str">
        <f ca="1">IF($E204="","",IF($G205="",AH204,IF(AND($N205=1,AH$9&gt;$B$9),"",IF(AND($N205=1,AH$9&lt;=$B$9),LOOKUP(AH$9,$A$12:$A$111,$B$12:$B$111),IF(AND($I205=-1,AI$9=$Q204),"",IF($I205=-1,AI204,IF(AND($I205=1,AG$9=$Q204),$K205,IF($I205=1,AH204,""))))))))</f>
        <v/>
      </c>
      <c r="AI205" t="str">
        <f ca="1">IF($E204="","",IF($G205="",AI204,IF(AND($N205=1,AI$9&gt;$B$9),"",IF(AND($N205=1,AI$9&lt;=$B$9),LOOKUP(AI$9,$A$12:$A$111,$B$12:$B$111),IF(AND($I205=-1,AJ$9=$Q204),"",IF($I205=-1,AJ204,IF(AND($I205=1,AH$9=$Q204),$K205,IF($I205=1,AI204,""))))))))</f>
        <v/>
      </c>
      <c r="AJ205" t="str">
        <f ca="1">IF($E204="","",IF($G205="",AJ204,IF(AND($N205=1,AJ$9&gt;$B$9),"",IF(AND($N205=1,AJ$9&lt;=$B$9),LOOKUP(AJ$9,$A$12:$A$111,$B$12:$B$111),IF(AND($I205=-1,AK$9=$Q204),"",IF($I205=-1,AK204,IF(AND($I205=1,AI$9=$Q204),$K205,IF($I205=1,AJ204,""))))))))</f>
        <v/>
      </c>
      <c r="AK205" t="str">
        <f ca="1">IF($E204="","",IF($G205="",AK204,IF(AND($N205=1,AK$9&gt;$B$9),"",IF(AND($N205=1,AK$9&lt;=$B$9),LOOKUP(AK$9,$A$12:$A$111,$B$12:$B$111),IF(AND($I205=-1,AL$9=$Q204),"",IF($I205=-1,AL204,IF(AND($I205=1,AJ$9=$Q204),$K205,IF($I205=1,AK204,""))))))))</f>
        <v/>
      </c>
      <c r="AL205" t="str">
        <f ca="1">IF($E204="","",IF($G205="",AL204,IF(AND($N205=1,AL$9&gt;$B$9),"",IF(AND($N205=1,AL$9&lt;=$B$9),LOOKUP(AL$9,$A$12:$A$111,$B$12:$B$111),IF(AND($I205=-1,AM$9=$Q204),"",IF($I205=-1,AM204,IF(AND($I205=1,AK$9=$Q204),$K205,IF($I205=1,AL204,""))))))))</f>
        <v/>
      </c>
      <c r="AM205" t="str">
        <f ca="1">IF($E204="","",IF($G205="",AM204,IF(AND($N205=1,AM$9&gt;$B$9),"",IF(AND($N205=1,AM$9&lt;=$B$9),LOOKUP(AM$9,$A$12:$A$111,$B$12:$B$111),IF(AND($I205=-1,AN$9=$Q204),"",IF($I205=-1,AN204,IF(AND($I205=1,AL$9=$Q204),$K205,IF($I205=1,AM204,""))))))))</f>
        <v/>
      </c>
      <c r="AN205" t="str">
        <f ca="1">IF($E204="","",IF($G205="",AN204,IF(AND($N205=1,AN$9&gt;$B$9),"",IF(AND($N205=1,AN$9&lt;=$B$9),LOOKUP(AN$9,$A$12:$A$111,$B$12:$B$111),IF(AND($I205=-1,AO$9=$Q204),"",IF($I205=-1,AO204,IF(AND($I205=1,AM$9=$Q204),$K205,IF($I205=1,AN204,""))))))))</f>
        <v/>
      </c>
      <c r="AO205" t="str">
        <f ca="1">IF($E204="","",IF($G205="",AO204,IF(AND($N205=1,AO$9&gt;$B$9),"",IF(AND($N205=1,AO$9&lt;=$B$9),LOOKUP(AO$9,$A$12:$A$111,$B$12:$B$111),IF(AND($I205=-1,AP$9=$Q204),"",IF($I205=-1,AP204,IF(AND($I205=1,AN$9=$Q204),$K205,IF($I205=1,AO204,""))))))))</f>
        <v/>
      </c>
      <c r="AP205" t="str">
        <f ca="1">IF($E204="","",IF($G205="",AP204,IF(AND($N205=1,AP$9&gt;$B$9),"",IF(AND($N205=1,AP$9&lt;=$B$9),LOOKUP(AP$9,$A$12:$A$111,$B$12:$B$111),IF(AND($I205=-1,AQ$9=$Q204),"",IF($I205=-1,AQ204,IF(AND($I205=1,AO$9=$Q204),$K205,IF($I205=1,AP204,""))))))))</f>
        <v/>
      </c>
      <c r="AQ205" t="str">
        <f ca="1">IF($E204="","",IF($G205="",AQ204,IF(AND($N205=1,AQ$9&gt;$B$9),"",IF(AND($N205=1,AQ$9&lt;=$B$9),LOOKUP(AQ$9,$A$12:$A$111,$B$12:$B$111),IF(AND($I205=-1,AR$9=$Q204),"",IF($I205=-1,AR204,IF(AND($I205=1,AP$9=$Q204),$K205,IF($I205=1,AQ204,""))))))))</f>
        <v/>
      </c>
      <c r="AR205" t="str">
        <f ca="1">IF($E204="","",IF($G205="",AR204,IF(AND($N205=1,AR$9&gt;$B$9),"",IF(AND($N205=1,AR$9&lt;=$B$9),LOOKUP(AR$9,$A$12:$A$111,$B$12:$B$111),IF(AND($I205=-1,AS$9=$Q204),"",IF($I205=-1,AS204,IF(AND($I205=1,AQ$9=$Q204),$K205,IF($I205=1,AR204,""))))))))</f>
        <v/>
      </c>
      <c r="AS205" t="str">
        <f ca="1">IF($E204="","",IF($G205="",AS204,IF(AND($N205=1,AS$9&gt;$B$9),"",IF(AND($N205=1,AS$9&lt;=$B$9),LOOKUP(AS$9,$A$12:$A$111,$B$12:$B$111),IF(AND($I205=-1,AT$9=$Q204),"",IF($I205=-1,AT204,IF(AND($I205=1,AR$9=$Q204),$K205,IF($I205=1,AS204,""))))))))</f>
        <v/>
      </c>
      <c r="AT205" t="str">
        <f ca="1">IF($E204="","",IF($G205="",AT204,IF(AND($N205=1,AT$9&gt;$B$9),"",IF(AND($N205=1,AT$9&lt;=$B$9),LOOKUP(AT$9,$A$12:$A$111,$B$12:$B$111),IF(AND($I205=-1,AU$9=$Q204),"",IF($I205=-1,AU204,IF(AND($I205=1,AS$9=$Q204),$K205,IF($I205=1,AT204,""))))))))</f>
        <v/>
      </c>
      <c r="AU205" t="str">
        <f ca="1">IF($E204="","",IF($G205="",AU204,IF(AND($N205=1,AU$9&gt;$B$9),"",IF(AND($N205=1,AU$9&lt;=$B$9),LOOKUP(AU$9,$A$12:$A$111,$B$12:$B$111),IF(AND($I205=-1,AV$9=$Q204),"",IF($I205=-1,AV204,IF(AND($I205=1,AT$9=$Q204),$K205,IF($I205=1,AU204,""))))))))</f>
        <v/>
      </c>
      <c r="AV205" t="str">
        <f ca="1">IF($E204="","",IF($G205="",AV204,IF(AND($N205=1,AV$9&gt;$B$9),"",IF(AND($N205=1,AV$9&lt;=$B$9),LOOKUP(AV$9,$A$12:$A$111,$B$12:$B$111),IF(AND($I205=-1,AW$9=$Q204),"",IF($I205=-1,AW204,IF(AND($I205=1,AU$9=$Q204),$K205,IF($I205=1,AV204,""))))))))</f>
        <v/>
      </c>
      <c r="AW205" t="str">
        <f ca="1">IF($E204="","",IF($G205="",AW204,IF(AND($N205=1,AW$9&gt;$B$9),"",IF(AND($N205=1,AW$9&lt;=$B$9),LOOKUP(AW$9,$A$12:$A$111,$B$12:$B$111),IF(AND($I205=-1,AX$9=$Q204),"",IF($I205=-1,AX204,IF(AND($I205=1,AV$9=$Q204),$K205,IF($I205=1,AW204,""))))))))</f>
        <v/>
      </c>
      <c r="AX205" t="str">
        <f ca="1">IF($E204="","",IF($G205="",AX204,IF(AND($N205=1,AX$9&gt;$B$9),"",IF(AND($N205=1,AX$9&lt;=$B$9),LOOKUP(AX$9,$A$12:$A$111,$B$12:$B$111),IF(AND($I205=-1,AY$9=$Q204),"",IF($I205=-1,AY204,IF(AND($I205=1,AW$9=$Q204),$K205,IF($I205=1,AX204,""))))))))</f>
        <v/>
      </c>
      <c r="AY205" t="str">
        <f ca="1">IF($E204="","",IF($G205="",AY204,IF(AND($N205=1,AY$9&gt;$B$9),"",IF(AND($N205=1,AY$9&lt;=$B$9),LOOKUP(AY$9,$A$12:$A$111,$B$12:$B$111),IF(AND($I205=-1,AZ$9=$Q204),"",IF($I205=-1,AZ204,IF(AND($I205=1,AX$9=$Q204),$K205,IF($I205=1,AY204,""))))))))</f>
        <v/>
      </c>
      <c r="AZ205" t="str">
        <f ca="1">IF($E204="","",IF($G205="",AZ204,IF(AND($N205=1,AZ$9&gt;$B$9),"",IF(AND($N205=1,AZ$9&lt;=$B$9),LOOKUP(AZ$9,$A$12:$A$111,$B$12:$B$111),IF(AND($I205=-1,BA$9=$Q204),"",IF($I205=-1,BA204,IF(AND($I205=1,AY$9=$Q204),$K205,IF($I205=1,AZ204,""))))))))</f>
        <v/>
      </c>
      <c r="BA205" t="str">
        <f ca="1">IF($E204="","",IF($G205="",BA204,IF(AND($N205=1,BA$9&gt;$B$9),"",IF(AND($N205=1,BA$9&lt;=$B$9),LOOKUP(BA$9,$A$12:$A$111,$B$12:$B$111),IF(AND($I205=-1,BB$9=$Q204),"",IF($I205=-1,BB204,IF(AND($I205=1,AZ$9=$Q204),$K205,IF($I205=1,BA204,""))))))))</f>
        <v/>
      </c>
      <c r="BB205" t="str">
        <f ca="1">IF($E204="","",IF($G205="",BB204,IF(AND($N205=1,BB$9&gt;$B$9),"",IF(AND($N205=1,BB$9&lt;=$B$9),LOOKUP(BB$9,$A$12:$A$111,$B$12:$B$111),IF(AND($I205=-1,BC$9=$Q204),"",IF($I205=-1,BC204,IF(AND($I205=1,BA$9=$Q204),$K205,IF($I205=1,BB204,""))))))))</f>
        <v/>
      </c>
      <c r="BC205" t="str">
        <f ca="1">IF($E204="","",IF($G205="",BC204,IF(AND($N205=1,BC$9&gt;$B$9),"",IF(AND($N205=1,BC$9&lt;=$B$9),LOOKUP(BC$9,$A$12:$A$111,$B$12:$B$111),IF(AND($I205=-1,BD$9=$Q204),"",IF($I205=-1,BD204,IF(AND($I205=1,BB$9=$Q204),$K205,IF($I205=1,BC204,""))))))))</f>
        <v/>
      </c>
      <c r="BD205" t="str">
        <f ca="1">IF($E204="","",IF($G205="",BD204,IF(AND($N205=1,BD$9&gt;$B$9),"",IF(AND($N205=1,BD$9&lt;=$B$9),LOOKUP(BD$9,$A$12:$A$111,$B$12:$B$111),IF(AND($I205=-1,BE$9=$Q204),"",IF($I205=-1,BE204,IF(AND($I205=1,BC$9=$Q204),$K205,IF($I205=1,BD204,""))))))))</f>
        <v/>
      </c>
      <c r="BE205" t="str">
        <f ca="1">IF($E204="","",IF($G205="",BE204,IF(AND($N205=1,BE$9&gt;$B$9),"",IF(AND($N205=1,BE$9&lt;=$B$9),LOOKUP(BE$9,$A$12:$A$111,$B$12:$B$111),IF(AND($I205=-1,BF$9=$Q204),"",IF($I205=-1,BF204,IF(AND($I205=1,BD$9=$Q204),$K205,IF($I205=1,BE204,""))))))))</f>
        <v/>
      </c>
      <c r="BF205" t="str">
        <f ca="1">IF($E204="","",IF($G205="",BF204,IF(AND($N205=1,BF$9&gt;$B$9),"",IF(AND($N205=1,BF$9&lt;=$B$9),LOOKUP(BF$9,$A$12:$A$111,$B$12:$B$111),IF(AND($I205=-1,BG$9=$Q204),"",IF($I205=-1,BG204,IF(AND($I205=1,BE$9=$Q204),$K205,IF($I205=1,BF204,""))))))))</f>
        <v/>
      </c>
      <c r="BG205" t="str">
        <f ca="1">IF($E204="","",IF($G205="",BG204,IF(AND($N205=1,BG$9&gt;$B$9),"",IF(AND($N205=1,BG$9&lt;=$B$9),LOOKUP(BG$9,$A$12:$A$111,$B$12:$B$111),IF(AND($I205=-1,BH$9=$Q204),"",IF($I205=-1,BH204,IF(AND($I205=1,BF$9=$Q204),$K205,IF($I205=1,BG204,""))))))))</f>
        <v/>
      </c>
      <c r="BH205" t="str">
        <f ca="1">IF($E204="","",IF($G205="",BH204,IF(AND($N205=1,BH$9&gt;$B$9),"",IF(AND($N205=1,BH$9&lt;=$B$9),LOOKUP(BH$9,$A$12:$A$111,$B$12:$B$111),IF(AND($I205=-1,BI$9=$Q204),"",IF($I205=-1,BI204,IF(AND($I205=1,BG$9=$Q204),$K205,IF($I205=1,BH204,""))))))))</f>
        <v/>
      </c>
      <c r="BI205" t="str">
        <f ca="1">IF($E204="","",IF($G205="",BI204,IF(AND($N205=1,BI$9&gt;$B$9),"",IF(AND($N205=1,BI$9&lt;=$B$9),LOOKUP(BI$9,$A$12:$A$111,$B$12:$B$111),IF(AND($I205=-1,BJ$9=$Q204),"",IF($I205=-1,BJ204,IF(AND($I205=1,BH$9=$Q204),$K205,IF($I205=1,BI204,""))))))))</f>
        <v/>
      </c>
      <c r="BJ205" t="str">
        <f ca="1">IF($E204="","",IF($G205="",BJ204,IF(AND($N205=1,BJ$9&gt;$B$9),"",IF(AND($N205=1,BJ$9&lt;=$B$9),LOOKUP(BJ$9,$A$12:$A$111,$B$12:$B$111),IF(AND($I205=-1,BK$9=$Q204),"",IF($I205=-1,BK204,IF(AND($I205=1,BI$9=$Q204),$K205,IF($I205=1,BJ204,""))))))))</f>
        <v/>
      </c>
      <c r="BK205" t="str">
        <f ca="1">IF($E204="","",IF($G205="",BK204,IF(AND($N205=1,BK$9&gt;$B$9),"",IF(AND($N205=1,BK$9&lt;=$B$9),LOOKUP(BK$9,$A$12:$A$111,$B$12:$B$111),IF(AND($I205=-1,BL$9=$Q204),"",IF($I205=-1,BL204,IF(AND($I205=1,BJ$9=$Q204),$K205,IF($I205=1,BK204,""))))))))</f>
        <v/>
      </c>
      <c r="BL205" t="str">
        <f ca="1">IF($E204="","",IF($G205="",BL204,IF(AND($N205=1,BL$9&gt;$B$9),"",IF(AND($N205=1,BL$9&lt;=$B$9),LOOKUP(BL$9,$A$12:$A$111,$B$12:$B$111),IF(AND($I205=-1,BM$9=$Q204),"",IF($I205=-1,BM204,IF(AND($I205=1,BK$9=$Q204),$K205,IF($I205=1,BL204,""))))))))</f>
        <v/>
      </c>
      <c r="BM205" t="str">
        <f ca="1">IF($E204="","",IF($G205="",BM204,IF(AND($N205=1,BM$9&gt;$B$9),"",IF(AND($N205=1,BM$9&lt;=$B$9),LOOKUP(BM$9,$A$12:$A$111,$B$12:$B$111),IF(AND($I205=-1,BN$9=$Q204),"",IF($I205=-1,BN204,IF(AND($I205=1,BL$9=$Q204),$K205,IF($I205=1,BM204,""))))))))</f>
        <v/>
      </c>
      <c r="BN205" t="str">
        <f ca="1">IF($E204="","",IF($G205="",BN204,IF(AND($N205=1,BN$9&gt;$B$9),"",IF(AND($N205=1,BN$9&lt;=$B$9),LOOKUP(BN$9,$A$12:$A$111,$B$12:$B$111),IF(AND($I205=-1,BO$9=$Q204),"",IF($I205=-1,BO204,IF(AND($I205=1,BM$9=$Q204),$K205,IF($I205=1,BN204,""))))))))</f>
        <v/>
      </c>
      <c r="BO205" t="str">
        <f ca="1">IF($E204="","",IF($G205="",BO204,IF(AND($N205=1,BO$9&gt;$B$9),"",IF(AND($N205=1,BO$9&lt;=$B$9),LOOKUP(BO$9,$A$12:$A$111,$B$12:$B$111),IF(AND($I205=-1,BP$9=$Q204),"",IF($I205=-1,BP204,IF(AND($I205=1,BN$9=$Q204),$K205,IF($I205=1,BO204,""))))))))</f>
        <v/>
      </c>
    </row>
    <row r="206" spans="4:67" x14ac:dyDescent="0.25">
      <c r="D206" s="4">
        <v>196</v>
      </c>
      <c r="E206" s="1">
        <f t="shared" ca="1" si="17"/>
        <v>33</v>
      </c>
      <c r="G206" t="str">
        <f ca="1">IF(E205="","",IF($B$3=Refs!$B$17,RevLab!F206,IF(AND(B$3="Last",H205="Zero"),G205,IF(B$3="Last",H205,IF(B$3="2nd last","",IF(AND(B$3="Opposite",H205="Zero"),G205,IF(AND(B$3="Opposite",H205="Red"),"Black",IF(AND(B$3="Opposite",H205="Black"),"Red",IF(AND(B$3="Opposite",H205="Odd"),"Even",IF(AND(B$3="Opposite",H205="Even"),"Odd",IF(AND(B$3="Opposite",H205="High"),"Low",IF(AND(B$3="Opposite",H205="Low"),"High",IF(COUNTIF(Refs!$E$5:$I$6,B$3)=1,RevLab!B$3,"")))))))))))))</f>
        <v>Low</v>
      </c>
      <c r="H206" t="str">
        <f ca="1">IF(E206="","",IF(B$2="Red/Black",LOOKUP(E206,Refs!D:D,Refs!F:F),IF(B$2="High/Low",LOOKUP(E206,Refs!D:D,Refs!H:H),IF(B$2="Odd/Even",LOOKUP(E206,Refs!D:D,Refs!J:J),""))))</f>
        <v>High</v>
      </c>
      <c r="I206">
        <f t="shared" ca="1" si="18"/>
        <v>-1</v>
      </c>
      <c r="J206">
        <f ca="1">IF(E205="","",IF(G206="","",IF(AND(Q205&gt;1,O205+P205&gt;=$B$4),$B$4,IF(Q205=1,O205,O205+P205))))</f>
        <v>5</v>
      </c>
      <c r="K206">
        <f t="shared" ca="1" si="19"/>
        <v>-5</v>
      </c>
      <c r="L206">
        <f t="shared" ca="1" si="20"/>
        <v>-17</v>
      </c>
      <c r="M206">
        <f t="shared" ca="1" si="21"/>
        <v>14</v>
      </c>
      <c r="N206">
        <f ca="1">IF(E205="","",IF(OR(AND($A$6="Yes",$M206&gt;$M205),AND($A$8="Yes",$O205+$P205&gt;=$B$4),AND($Q205&lt;=2,$I206=-1)),1,0))</f>
        <v>0</v>
      </c>
      <c r="O206">
        <f ca="1">IF(E206="","",R206)</f>
        <v>2</v>
      </c>
      <c r="P206">
        <f ca="1">IF(E206="","",MAX(R206:DM206))</f>
        <v>3</v>
      </c>
      <c r="Q206" s="2">
        <f ca="1">IF(E206="","",COUNTIF(R206:DM206,"&gt;0"))</f>
        <v>2</v>
      </c>
      <c r="R206" s="4">
        <f ca="1">IF(E205="","",IF($G206="",R205,IF($N206=1,LOOKUP(R$9,$A$12:$A$111,$B$12:$B$111),IF(AND($I206=-1,S$9=$Q205),"",IF($I206=-1,S205,IF($I206=1,R205))))))</f>
        <v>2</v>
      </c>
      <c r="S206">
        <f ca="1">IF($E205="","",IF($G206="",S205,IF(AND($N206=1,S$9&gt;$B$9),"",IF(AND($N206=1,S$9&lt;=$B$9),LOOKUP(S$9,$A$12:$A$111,$B$12:$B$111),IF(AND($I206=-1,T$9=$Q205),"",IF($I206=-1,T205,IF(AND($I206=1,R$9=$Q205),$K206,IF($I206=1,S205,""))))))))</f>
        <v>3</v>
      </c>
      <c r="T206" t="str">
        <f ca="1">IF($E205="","",IF($G206="",T205,IF(AND($N206=1,T$9&gt;$B$9),"",IF(AND($N206=1,T$9&lt;=$B$9),LOOKUP(T$9,$A$12:$A$111,$B$12:$B$111),IF(AND($I206=-1,U$9=$Q205),"",IF($I206=-1,U205,IF(AND($I206=1,S$9=$Q205),$K206,IF($I206=1,T205,""))))))))</f>
        <v/>
      </c>
      <c r="U206" t="str">
        <f ca="1">IF($E205="","",IF($G206="",U205,IF(AND($N206=1,U$9&gt;$B$9),"",IF(AND($N206=1,U$9&lt;=$B$9),LOOKUP(U$9,$A$12:$A$111,$B$12:$B$111),IF(AND($I206=-1,V$9=$Q205),"",IF($I206=-1,V205,IF(AND($I206=1,T$9=$Q205),$K206,IF($I206=1,U205,""))))))))</f>
        <v/>
      </c>
      <c r="V206" t="str">
        <f ca="1">IF($E205="","",IF($G206="",V205,IF(AND($N206=1,V$9&gt;$B$9),"",IF(AND($N206=1,V$9&lt;=$B$9),LOOKUP(V$9,$A$12:$A$111,$B$12:$B$111),IF(AND($I206=-1,W$9=$Q205),"",IF($I206=-1,W205,IF(AND($I206=1,U$9=$Q205),$K206,IF($I206=1,V205,""))))))))</f>
        <v/>
      </c>
      <c r="W206" t="str">
        <f ca="1">IF($E205="","",IF($G206="",W205,IF(AND($N206=1,W$9&gt;$B$9),"",IF(AND($N206=1,W$9&lt;=$B$9),LOOKUP(W$9,$A$12:$A$111,$B$12:$B$111),IF(AND($I206=-1,X$9=$Q205),"",IF($I206=-1,X205,IF(AND($I206=1,V$9=$Q205),$K206,IF($I206=1,W205,""))))))))</f>
        <v/>
      </c>
      <c r="X206" t="str">
        <f ca="1">IF($E205="","",IF($G206="",X205,IF(AND($N206=1,X$9&gt;$B$9),"",IF(AND($N206=1,X$9&lt;=$B$9),LOOKUP(X$9,$A$12:$A$111,$B$12:$B$111),IF(AND($I206=-1,Y$9=$Q205),"",IF($I206=-1,Y205,IF(AND($I206=1,W$9=$Q205),$K206,IF($I206=1,X205,""))))))))</f>
        <v/>
      </c>
      <c r="Y206" t="str">
        <f ca="1">IF($E205="","",IF($G206="",Y205,IF(AND($N206=1,Y$9&gt;$B$9),"",IF(AND($N206=1,Y$9&lt;=$B$9),LOOKUP(Y$9,$A$12:$A$111,$B$12:$B$111),IF(AND($I206=-1,Z$9=$Q205),"",IF($I206=-1,Z205,IF(AND($I206=1,X$9=$Q205),$K206,IF($I206=1,Y205,""))))))))</f>
        <v/>
      </c>
      <c r="Z206" t="str">
        <f ca="1">IF($E205="","",IF($G206="",Z205,IF(AND($N206=1,Z$9&gt;$B$9),"",IF(AND($N206=1,Z$9&lt;=$B$9),LOOKUP(Z$9,$A$12:$A$111,$B$12:$B$111),IF(AND($I206=-1,AA$9=$Q205),"",IF($I206=-1,AA205,IF(AND($I206=1,Y$9=$Q205),$K206,IF($I206=1,Z205,""))))))))</f>
        <v/>
      </c>
      <c r="AA206" t="str">
        <f ca="1">IF($E205="","",IF($G206="",AA205,IF(AND($N206=1,AA$9&gt;$B$9),"",IF(AND($N206=1,AA$9&lt;=$B$9),LOOKUP(AA$9,$A$12:$A$111,$B$12:$B$111),IF(AND($I206=-1,AB$9=$Q205),"",IF($I206=-1,AB205,IF(AND($I206=1,Z$9=$Q205),$K206,IF($I206=1,AA205,""))))))))</f>
        <v/>
      </c>
      <c r="AB206" t="str">
        <f ca="1">IF($E205="","",IF($G206="",AB205,IF(AND($N206=1,AB$9&gt;$B$9),"",IF(AND($N206=1,AB$9&lt;=$B$9),LOOKUP(AB$9,$A$12:$A$111,$B$12:$B$111),IF(AND($I206=-1,AC$9=$Q205),"",IF($I206=-1,AC205,IF(AND($I206=1,AA$9=$Q205),$K206,IF($I206=1,AB205,""))))))))</f>
        <v/>
      </c>
      <c r="AC206" t="str">
        <f ca="1">IF($E205="","",IF($G206="",AC205,IF(AND($N206=1,AC$9&gt;$B$9),"",IF(AND($N206=1,AC$9&lt;=$B$9),LOOKUP(AC$9,$A$12:$A$111,$B$12:$B$111),IF(AND($I206=-1,AD$9=$Q205),"",IF($I206=-1,AD205,IF(AND($I206=1,AB$9=$Q205),$K206,IF($I206=1,AC205,""))))))))</f>
        <v/>
      </c>
      <c r="AD206" t="str">
        <f ca="1">IF($E205="","",IF($G206="",AD205,IF(AND($N206=1,AD$9&gt;$B$9),"",IF(AND($N206=1,AD$9&lt;=$B$9),LOOKUP(AD$9,$A$12:$A$111,$B$12:$B$111),IF(AND($I206=-1,AE$9=$Q205),"",IF($I206=-1,AE205,IF(AND($I206=1,AC$9=$Q205),$K206,IF($I206=1,AD205,""))))))))</f>
        <v/>
      </c>
      <c r="AE206" t="str">
        <f ca="1">IF($E205="","",IF($G206="",AE205,IF(AND($N206=1,AE$9&gt;$B$9),"",IF(AND($N206=1,AE$9&lt;=$B$9),LOOKUP(AE$9,$A$12:$A$111,$B$12:$B$111),IF(AND($I206=-1,AF$9=$Q205),"",IF($I206=-1,AF205,IF(AND($I206=1,AD$9=$Q205),$K206,IF($I206=1,AE205,""))))))))</f>
        <v/>
      </c>
      <c r="AF206" t="str">
        <f ca="1">IF($E205="","",IF($G206="",AF205,IF(AND($N206=1,AF$9&gt;$B$9),"",IF(AND($N206=1,AF$9&lt;=$B$9),LOOKUP(AF$9,$A$12:$A$111,$B$12:$B$111),IF(AND($I206=-1,AG$9=$Q205),"",IF($I206=-1,AG205,IF(AND($I206=1,AE$9=$Q205),$K206,IF($I206=1,AF205,""))))))))</f>
        <v/>
      </c>
      <c r="AG206" t="str">
        <f ca="1">IF($E205="","",IF($G206="",AG205,IF(AND($N206=1,AG$9&gt;$B$9),"",IF(AND($N206=1,AG$9&lt;=$B$9),LOOKUP(AG$9,$A$12:$A$111,$B$12:$B$111),IF(AND($I206=-1,AH$9=$Q205),"",IF($I206=-1,AH205,IF(AND($I206=1,AF$9=$Q205),$K206,IF($I206=1,AG205,""))))))))</f>
        <v/>
      </c>
      <c r="AH206" t="str">
        <f ca="1">IF($E205="","",IF($G206="",AH205,IF(AND($N206=1,AH$9&gt;$B$9),"",IF(AND($N206=1,AH$9&lt;=$B$9),LOOKUP(AH$9,$A$12:$A$111,$B$12:$B$111),IF(AND($I206=-1,AI$9=$Q205),"",IF($I206=-1,AI205,IF(AND($I206=1,AG$9=$Q205),$K206,IF($I206=1,AH205,""))))))))</f>
        <v/>
      </c>
      <c r="AI206" t="str">
        <f ca="1">IF($E205="","",IF($G206="",AI205,IF(AND($N206=1,AI$9&gt;$B$9),"",IF(AND($N206=1,AI$9&lt;=$B$9),LOOKUP(AI$9,$A$12:$A$111,$B$12:$B$111),IF(AND($I206=-1,AJ$9=$Q205),"",IF($I206=-1,AJ205,IF(AND($I206=1,AH$9=$Q205),$K206,IF($I206=1,AI205,""))))))))</f>
        <v/>
      </c>
      <c r="AJ206" t="str">
        <f ca="1">IF($E205="","",IF($G206="",AJ205,IF(AND($N206=1,AJ$9&gt;$B$9),"",IF(AND($N206=1,AJ$9&lt;=$B$9),LOOKUP(AJ$9,$A$12:$A$111,$B$12:$B$111),IF(AND($I206=-1,AK$9=$Q205),"",IF($I206=-1,AK205,IF(AND($I206=1,AI$9=$Q205),$K206,IF($I206=1,AJ205,""))))))))</f>
        <v/>
      </c>
      <c r="AK206" t="str">
        <f ca="1">IF($E205="","",IF($G206="",AK205,IF(AND($N206=1,AK$9&gt;$B$9),"",IF(AND($N206=1,AK$9&lt;=$B$9),LOOKUP(AK$9,$A$12:$A$111,$B$12:$B$111),IF(AND($I206=-1,AL$9=$Q205),"",IF($I206=-1,AL205,IF(AND($I206=1,AJ$9=$Q205),$K206,IF($I206=1,AK205,""))))))))</f>
        <v/>
      </c>
      <c r="AL206" t="str">
        <f ca="1">IF($E205="","",IF($G206="",AL205,IF(AND($N206=1,AL$9&gt;$B$9),"",IF(AND($N206=1,AL$9&lt;=$B$9),LOOKUP(AL$9,$A$12:$A$111,$B$12:$B$111),IF(AND($I206=-1,AM$9=$Q205),"",IF($I206=-1,AM205,IF(AND($I206=1,AK$9=$Q205),$K206,IF($I206=1,AL205,""))))))))</f>
        <v/>
      </c>
      <c r="AM206" t="str">
        <f ca="1">IF($E205="","",IF($G206="",AM205,IF(AND($N206=1,AM$9&gt;$B$9),"",IF(AND($N206=1,AM$9&lt;=$B$9),LOOKUP(AM$9,$A$12:$A$111,$B$12:$B$111),IF(AND($I206=-1,AN$9=$Q205),"",IF($I206=-1,AN205,IF(AND($I206=1,AL$9=$Q205),$K206,IF($I206=1,AM205,""))))))))</f>
        <v/>
      </c>
      <c r="AN206" t="str">
        <f ca="1">IF($E205="","",IF($G206="",AN205,IF(AND($N206=1,AN$9&gt;$B$9),"",IF(AND($N206=1,AN$9&lt;=$B$9),LOOKUP(AN$9,$A$12:$A$111,$B$12:$B$111),IF(AND($I206=-1,AO$9=$Q205),"",IF($I206=-1,AO205,IF(AND($I206=1,AM$9=$Q205),$K206,IF($I206=1,AN205,""))))))))</f>
        <v/>
      </c>
      <c r="AO206" t="str">
        <f ca="1">IF($E205="","",IF($G206="",AO205,IF(AND($N206=1,AO$9&gt;$B$9),"",IF(AND($N206=1,AO$9&lt;=$B$9),LOOKUP(AO$9,$A$12:$A$111,$B$12:$B$111),IF(AND($I206=-1,AP$9=$Q205),"",IF($I206=-1,AP205,IF(AND($I206=1,AN$9=$Q205),$K206,IF($I206=1,AO205,""))))))))</f>
        <v/>
      </c>
      <c r="AP206" t="str">
        <f ca="1">IF($E205="","",IF($G206="",AP205,IF(AND($N206=1,AP$9&gt;$B$9),"",IF(AND($N206=1,AP$9&lt;=$B$9),LOOKUP(AP$9,$A$12:$A$111,$B$12:$B$111),IF(AND($I206=-1,AQ$9=$Q205),"",IF($I206=-1,AQ205,IF(AND($I206=1,AO$9=$Q205),$K206,IF($I206=1,AP205,""))))))))</f>
        <v/>
      </c>
      <c r="AQ206" t="str">
        <f ca="1">IF($E205="","",IF($G206="",AQ205,IF(AND($N206=1,AQ$9&gt;$B$9),"",IF(AND($N206=1,AQ$9&lt;=$B$9),LOOKUP(AQ$9,$A$12:$A$111,$B$12:$B$111),IF(AND($I206=-1,AR$9=$Q205),"",IF($I206=-1,AR205,IF(AND($I206=1,AP$9=$Q205),$K206,IF($I206=1,AQ205,""))))))))</f>
        <v/>
      </c>
      <c r="AR206" t="str">
        <f ca="1">IF($E205="","",IF($G206="",AR205,IF(AND($N206=1,AR$9&gt;$B$9),"",IF(AND($N206=1,AR$9&lt;=$B$9),LOOKUP(AR$9,$A$12:$A$111,$B$12:$B$111),IF(AND($I206=-1,AS$9=$Q205),"",IF($I206=-1,AS205,IF(AND($I206=1,AQ$9=$Q205),$K206,IF($I206=1,AR205,""))))))))</f>
        <v/>
      </c>
      <c r="AS206" t="str">
        <f ca="1">IF($E205="","",IF($G206="",AS205,IF(AND($N206=1,AS$9&gt;$B$9),"",IF(AND($N206=1,AS$9&lt;=$B$9),LOOKUP(AS$9,$A$12:$A$111,$B$12:$B$111),IF(AND($I206=-1,AT$9=$Q205),"",IF($I206=-1,AT205,IF(AND($I206=1,AR$9=$Q205),$K206,IF($I206=1,AS205,""))))))))</f>
        <v/>
      </c>
      <c r="AT206" t="str">
        <f ca="1">IF($E205="","",IF($G206="",AT205,IF(AND($N206=1,AT$9&gt;$B$9),"",IF(AND($N206=1,AT$9&lt;=$B$9),LOOKUP(AT$9,$A$12:$A$111,$B$12:$B$111),IF(AND($I206=-1,AU$9=$Q205),"",IF($I206=-1,AU205,IF(AND($I206=1,AS$9=$Q205),$K206,IF($I206=1,AT205,""))))))))</f>
        <v/>
      </c>
      <c r="AU206" t="str">
        <f ca="1">IF($E205="","",IF($G206="",AU205,IF(AND($N206=1,AU$9&gt;$B$9),"",IF(AND($N206=1,AU$9&lt;=$B$9),LOOKUP(AU$9,$A$12:$A$111,$B$12:$B$111),IF(AND($I206=-1,AV$9=$Q205),"",IF($I206=-1,AV205,IF(AND($I206=1,AT$9=$Q205),$K206,IF($I206=1,AU205,""))))))))</f>
        <v/>
      </c>
      <c r="AV206" t="str">
        <f ca="1">IF($E205="","",IF($G206="",AV205,IF(AND($N206=1,AV$9&gt;$B$9),"",IF(AND($N206=1,AV$9&lt;=$B$9),LOOKUP(AV$9,$A$12:$A$111,$B$12:$B$111),IF(AND($I206=-1,AW$9=$Q205),"",IF($I206=-1,AW205,IF(AND($I206=1,AU$9=$Q205),$K206,IF($I206=1,AV205,""))))))))</f>
        <v/>
      </c>
      <c r="AW206" t="str">
        <f ca="1">IF($E205="","",IF($G206="",AW205,IF(AND($N206=1,AW$9&gt;$B$9),"",IF(AND($N206=1,AW$9&lt;=$B$9),LOOKUP(AW$9,$A$12:$A$111,$B$12:$B$111),IF(AND($I206=-1,AX$9=$Q205),"",IF($I206=-1,AX205,IF(AND($I206=1,AV$9=$Q205),$K206,IF($I206=1,AW205,""))))))))</f>
        <v/>
      </c>
      <c r="AX206" t="str">
        <f ca="1">IF($E205="","",IF($G206="",AX205,IF(AND($N206=1,AX$9&gt;$B$9),"",IF(AND($N206=1,AX$9&lt;=$B$9),LOOKUP(AX$9,$A$12:$A$111,$B$12:$B$111),IF(AND($I206=-1,AY$9=$Q205),"",IF($I206=-1,AY205,IF(AND($I206=1,AW$9=$Q205),$K206,IF($I206=1,AX205,""))))))))</f>
        <v/>
      </c>
      <c r="AY206" t="str">
        <f ca="1">IF($E205="","",IF($G206="",AY205,IF(AND($N206=1,AY$9&gt;$B$9),"",IF(AND($N206=1,AY$9&lt;=$B$9),LOOKUP(AY$9,$A$12:$A$111,$B$12:$B$111),IF(AND($I206=-1,AZ$9=$Q205),"",IF($I206=-1,AZ205,IF(AND($I206=1,AX$9=$Q205),$K206,IF($I206=1,AY205,""))))))))</f>
        <v/>
      </c>
      <c r="AZ206" t="str">
        <f ca="1">IF($E205="","",IF($G206="",AZ205,IF(AND($N206=1,AZ$9&gt;$B$9),"",IF(AND($N206=1,AZ$9&lt;=$B$9),LOOKUP(AZ$9,$A$12:$A$111,$B$12:$B$111),IF(AND($I206=-1,BA$9=$Q205),"",IF($I206=-1,BA205,IF(AND($I206=1,AY$9=$Q205),$K206,IF($I206=1,AZ205,""))))))))</f>
        <v/>
      </c>
      <c r="BA206" t="str">
        <f ca="1">IF($E205="","",IF($G206="",BA205,IF(AND($N206=1,BA$9&gt;$B$9),"",IF(AND($N206=1,BA$9&lt;=$B$9),LOOKUP(BA$9,$A$12:$A$111,$B$12:$B$111),IF(AND($I206=-1,BB$9=$Q205),"",IF($I206=-1,BB205,IF(AND($I206=1,AZ$9=$Q205),$K206,IF($I206=1,BA205,""))))))))</f>
        <v/>
      </c>
      <c r="BB206" t="str">
        <f ca="1">IF($E205="","",IF($G206="",BB205,IF(AND($N206=1,BB$9&gt;$B$9),"",IF(AND($N206=1,BB$9&lt;=$B$9),LOOKUP(BB$9,$A$12:$A$111,$B$12:$B$111),IF(AND($I206=-1,BC$9=$Q205),"",IF($I206=-1,BC205,IF(AND($I206=1,BA$9=$Q205),$K206,IF($I206=1,BB205,""))))))))</f>
        <v/>
      </c>
      <c r="BC206" t="str">
        <f ca="1">IF($E205="","",IF($G206="",BC205,IF(AND($N206=1,BC$9&gt;$B$9),"",IF(AND($N206=1,BC$9&lt;=$B$9),LOOKUP(BC$9,$A$12:$A$111,$B$12:$B$111),IF(AND($I206=-1,BD$9=$Q205),"",IF($I206=-1,BD205,IF(AND($I206=1,BB$9=$Q205),$K206,IF($I206=1,BC205,""))))))))</f>
        <v/>
      </c>
      <c r="BD206" t="str">
        <f ca="1">IF($E205="","",IF($G206="",BD205,IF(AND($N206=1,BD$9&gt;$B$9),"",IF(AND($N206=1,BD$9&lt;=$B$9),LOOKUP(BD$9,$A$12:$A$111,$B$12:$B$111),IF(AND($I206=-1,BE$9=$Q205),"",IF($I206=-1,BE205,IF(AND($I206=1,BC$9=$Q205),$K206,IF($I206=1,BD205,""))))))))</f>
        <v/>
      </c>
      <c r="BE206" t="str">
        <f ca="1">IF($E205="","",IF($G206="",BE205,IF(AND($N206=1,BE$9&gt;$B$9),"",IF(AND($N206=1,BE$9&lt;=$B$9),LOOKUP(BE$9,$A$12:$A$111,$B$12:$B$111),IF(AND($I206=-1,BF$9=$Q205),"",IF($I206=-1,BF205,IF(AND($I206=1,BD$9=$Q205),$K206,IF($I206=1,BE205,""))))))))</f>
        <v/>
      </c>
      <c r="BF206" t="str">
        <f ca="1">IF($E205="","",IF($G206="",BF205,IF(AND($N206=1,BF$9&gt;$B$9),"",IF(AND($N206=1,BF$9&lt;=$B$9),LOOKUP(BF$9,$A$12:$A$111,$B$12:$B$111),IF(AND($I206=-1,BG$9=$Q205),"",IF($I206=-1,BG205,IF(AND($I206=1,BE$9=$Q205),$K206,IF($I206=1,BF205,""))))))))</f>
        <v/>
      </c>
      <c r="BG206" t="str">
        <f ca="1">IF($E205="","",IF($G206="",BG205,IF(AND($N206=1,BG$9&gt;$B$9),"",IF(AND($N206=1,BG$9&lt;=$B$9),LOOKUP(BG$9,$A$12:$A$111,$B$12:$B$111),IF(AND($I206=-1,BH$9=$Q205),"",IF($I206=-1,BH205,IF(AND($I206=1,BF$9=$Q205),$K206,IF($I206=1,BG205,""))))))))</f>
        <v/>
      </c>
      <c r="BH206" t="str">
        <f ca="1">IF($E205="","",IF($G206="",BH205,IF(AND($N206=1,BH$9&gt;$B$9),"",IF(AND($N206=1,BH$9&lt;=$B$9),LOOKUP(BH$9,$A$12:$A$111,$B$12:$B$111),IF(AND($I206=-1,BI$9=$Q205),"",IF($I206=-1,BI205,IF(AND($I206=1,BG$9=$Q205),$K206,IF($I206=1,BH205,""))))))))</f>
        <v/>
      </c>
      <c r="BI206" t="str">
        <f ca="1">IF($E205="","",IF($G206="",BI205,IF(AND($N206=1,BI$9&gt;$B$9),"",IF(AND($N206=1,BI$9&lt;=$B$9),LOOKUP(BI$9,$A$12:$A$111,$B$12:$B$111),IF(AND($I206=-1,BJ$9=$Q205),"",IF($I206=-1,BJ205,IF(AND($I206=1,BH$9=$Q205),$K206,IF($I206=1,BI205,""))))))))</f>
        <v/>
      </c>
      <c r="BJ206" t="str">
        <f ca="1">IF($E205="","",IF($G206="",BJ205,IF(AND($N206=1,BJ$9&gt;$B$9),"",IF(AND($N206=1,BJ$9&lt;=$B$9),LOOKUP(BJ$9,$A$12:$A$111,$B$12:$B$111),IF(AND($I206=-1,BK$9=$Q205),"",IF($I206=-1,BK205,IF(AND($I206=1,BI$9=$Q205),$K206,IF($I206=1,BJ205,""))))))))</f>
        <v/>
      </c>
      <c r="BK206" t="str">
        <f ca="1">IF($E205="","",IF($G206="",BK205,IF(AND($N206=1,BK$9&gt;$B$9),"",IF(AND($N206=1,BK$9&lt;=$B$9),LOOKUP(BK$9,$A$12:$A$111,$B$12:$B$111),IF(AND($I206=-1,BL$9=$Q205),"",IF($I206=-1,BL205,IF(AND($I206=1,BJ$9=$Q205),$K206,IF($I206=1,BK205,""))))))))</f>
        <v/>
      </c>
      <c r="BL206" t="str">
        <f ca="1">IF($E205="","",IF($G206="",BL205,IF(AND($N206=1,BL$9&gt;$B$9),"",IF(AND($N206=1,BL$9&lt;=$B$9),LOOKUP(BL$9,$A$12:$A$111,$B$12:$B$111),IF(AND($I206=-1,BM$9=$Q205),"",IF($I206=-1,BM205,IF(AND($I206=1,BK$9=$Q205),$K206,IF($I206=1,BL205,""))))))))</f>
        <v/>
      </c>
      <c r="BM206" t="str">
        <f ca="1">IF($E205="","",IF($G206="",BM205,IF(AND($N206=1,BM$9&gt;$B$9),"",IF(AND($N206=1,BM$9&lt;=$B$9),LOOKUP(BM$9,$A$12:$A$111,$B$12:$B$111),IF(AND($I206=-1,BN$9=$Q205),"",IF($I206=-1,BN205,IF(AND($I206=1,BL$9=$Q205),$K206,IF($I206=1,BM205,""))))))))</f>
        <v/>
      </c>
      <c r="BN206" t="str">
        <f ca="1">IF($E205="","",IF($G206="",BN205,IF(AND($N206=1,BN$9&gt;$B$9),"",IF(AND($N206=1,BN$9&lt;=$B$9),LOOKUP(BN$9,$A$12:$A$111,$B$12:$B$111),IF(AND($I206=-1,BO$9=$Q205),"",IF($I206=-1,BO205,IF(AND($I206=1,BM$9=$Q205),$K206,IF($I206=1,BN205,""))))))))</f>
        <v/>
      </c>
      <c r="BO206">
        <f ca="1">IF($E205="","",IF($G206="",BO205,IF(AND($N206=1,BO$9&gt;$B$9),"",IF(AND($N206=1,BO$9&lt;=$B$9),LOOKUP(BO$9,$A$12:$A$111,$B$12:$B$111),IF(AND($I206=-1,BP$9=$Q205),"",IF($I206=-1,BP205,IF(AND($I206=1,BN$9=$Q205),$K206,IF($I206=1,BO205,""))))))))</f>
        <v>0</v>
      </c>
    </row>
    <row r="207" spans="4:67" x14ac:dyDescent="0.25">
      <c r="D207" s="4">
        <v>197</v>
      </c>
      <c r="E207" s="1">
        <f t="shared" ca="1" si="17"/>
        <v>1</v>
      </c>
      <c r="G207" t="str">
        <f ca="1">IF(E206="","",IF($B$3=Refs!$B$17,RevLab!F207,IF(AND(B$3="Last",H206="Zero"),G206,IF(B$3="Last",H206,IF(B$3="2nd last","",IF(AND(B$3="Opposite",H206="Zero"),G206,IF(AND(B$3="Opposite",H206="Red"),"Black",IF(AND(B$3="Opposite",H206="Black"),"Red",IF(AND(B$3="Opposite",H206="Odd"),"Even",IF(AND(B$3="Opposite",H206="Even"),"Odd",IF(AND(B$3="Opposite",H206="High"),"Low",IF(AND(B$3="Opposite",H206="Low"),"High",IF(COUNTIF(Refs!$E$5:$I$6,B$3)=1,RevLab!B$3,"")))))))))))))</f>
        <v>Low</v>
      </c>
      <c r="H207" t="str">
        <f ca="1">IF(E207="","",IF(B$2="Red/Black",LOOKUP(E207,Refs!D:D,Refs!F:F),IF(B$2="High/Low",LOOKUP(E207,Refs!D:D,Refs!H:H),IF(B$2="Odd/Even",LOOKUP(E207,Refs!D:D,Refs!J:J),""))))</f>
        <v>Low</v>
      </c>
      <c r="I207">
        <f t="shared" ca="1" si="18"/>
        <v>1</v>
      </c>
      <c r="J207">
        <f ca="1">IF(E206="","",IF(G207="","",IF(AND(Q206&gt;1,O206+P206&gt;=$B$4),$B$4,IF(Q206=1,O206,O206+P206))))</f>
        <v>5</v>
      </c>
      <c r="K207">
        <f t="shared" ca="1" si="19"/>
        <v>5</v>
      </c>
      <c r="L207">
        <f t="shared" ca="1" si="20"/>
        <v>-12</v>
      </c>
      <c r="M207">
        <f t="shared" ca="1" si="21"/>
        <v>14</v>
      </c>
      <c r="N207">
        <f ca="1">IF(E206="","",IF(OR(AND($A$6="Yes",$M207&gt;$M206),AND($A$8="Yes",$O206+$P206&gt;=$B$4),AND($Q206&lt;=2,$I207=-1)),1,0))</f>
        <v>0</v>
      </c>
      <c r="O207">
        <f ca="1">IF(E207="","",R207)</f>
        <v>2</v>
      </c>
      <c r="P207">
        <f ca="1">IF(E207="","",MAX(R207:DM207))</f>
        <v>5</v>
      </c>
      <c r="Q207" s="2">
        <f ca="1">IF(E207="","",COUNTIF(R207:DM207,"&gt;0"))</f>
        <v>3</v>
      </c>
      <c r="R207" s="4">
        <f ca="1">IF(E206="","",IF($G207="",R206,IF($N207=1,LOOKUP(R$9,$A$12:$A$111,$B$12:$B$111),IF(AND($I207=-1,S$9=$Q206),"",IF($I207=-1,S206,IF($I207=1,R206))))))</f>
        <v>2</v>
      </c>
      <c r="S207">
        <f ca="1">IF($E206="","",IF($G207="",S206,IF(AND($N207=1,S$9&gt;$B$9),"",IF(AND($N207=1,S$9&lt;=$B$9),LOOKUP(S$9,$A$12:$A$111,$B$12:$B$111),IF(AND($I207=-1,T$9=$Q206),"",IF($I207=-1,T206,IF(AND($I207=1,R$9=$Q206),$K207,IF($I207=1,S206,""))))))))</f>
        <v>3</v>
      </c>
      <c r="T207">
        <f ca="1">IF($E206="","",IF($G207="",T206,IF(AND($N207=1,T$9&gt;$B$9),"",IF(AND($N207=1,T$9&lt;=$B$9),LOOKUP(T$9,$A$12:$A$111,$B$12:$B$111),IF(AND($I207=-1,U$9=$Q206),"",IF($I207=-1,U206,IF(AND($I207=1,S$9=$Q206),$K207,IF($I207=1,T206,""))))))))</f>
        <v>5</v>
      </c>
      <c r="U207" t="str">
        <f ca="1">IF($E206="","",IF($G207="",U206,IF(AND($N207=1,U$9&gt;$B$9),"",IF(AND($N207=1,U$9&lt;=$B$9),LOOKUP(U$9,$A$12:$A$111,$B$12:$B$111),IF(AND($I207=-1,V$9=$Q206),"",IF($I207=-1,V206,IF(AND($I207=1,T$9=$Q206),$K207,IF($I207=1,U206,""))))))))</f>
        <v/>
      </c>
      <c r="V207" t="str">
        <f ca="1">IF($E206="","",IF($G207="",V206,IF(AND($N207=1,V$9&gt;$B$9),"",IF(AND($N207=1,V$9&lt;=$B$9),LOOKUP(V$9,$A$12:$A$111,$B$12:$B$111),IF(AND($I207=-1,W$9=$Q206),"",IF($I207=-1,W206,IF(AND($I207=1,U$9=$Q206),$K207,IF($I207=1,V206,""))))))))</f>
        <v/>
      </c>
      <c r="W207" t="str">
        <f ca="1">IF($E206="","",IF($G207="",W206,IF(AND($N207=1,W$9&gt;$B$9),"",IF(AND($N207=1,W$9&lt;=$B$9),LOOKUP(W$9,$A$12:$A$111,$B$12:$B$111),IF(AND($I207=-1,X$9=$Q206),"",IF($I207=-1,X206,IF(AND($I207=1,V$9=$Q206),$K207,IF($I207=1,W206,""))))))))</f>
        <v/>
      </c>
      <c r="X207" t="str">
        <f ca="1">IF($E206="","",IF($G207="",X206,IF(AND($N207=1,X$9&gt;$B$9),"",IF(AND($N207=1,X$9&lt;=$B$9),LOOKUP(X$9,$A$12:$A$111,$B$12:$B$111),IF(AND($I207=-1,Y$9=$Q206),"",IF($I207=-1,Y206,IF(AND($I207=1,W$9=$Q206),$K207,IF($I207=1,X206,""))))))))</f>
        <v/>
      </c>
      <c r="Y207" t="str">
        <f ca="1">IF($E206="","",IF($G207="",Y206,IF(AND($N207=1,Y$9&gt;$B$9),"",IF(AND($N207=1,Y$9&lt;=$B$9),LOOKUP(Y$9,$A$12:$A$111,$B$12:$B$111),IF(AND($I207=-1,Z$9=$Q206),"",IF($I207=-1,Z206,IF(AND($I207=1,X$9=$Q206),$K207,IF($I207=1,Y206,""))))))))</f>
        <v/>
      </c>
      <c r="Z207" t="str">
        <f ca="1">IF($E206="","",IF($G207="",Z206,IF(AND($N207=1,Z$9&gt;$B$9),"",IF(AND($N207=1,Z$9&lt;=$B$9),LOOKUP(Z$9,$A$12:$A$111,$B$12:$B$111),IF(AND($I207=-1,AA$9=$Q206),"",IF($I207=-1,AA206,IF(AND($I207=1,Y$9=$Q206),$K207,IF($I207=1,Z206,""))))))))</f>
        <v/>
      </c>
      <c r="AA207" t="str">
        <f ca="1">IF($E206="","",IF($G207="",AA206,IF(AND($N207=1,AA$9&gt;$B$9),"",IF(AND($N207=1,AA$9&lt;=$B$9),LOOKUP(AA$9,$A$12:$A$111,$B$12:$B$111),IF(AND($I207=-1,AB$9=$Q206),"",IF($I207=-1,AB206,IF(AND($I207=1,Z$9=$Q206),$K207,IF($I207=1,AA206,""))))))))</f>
        <v/>
      </c>
      <c r="AB207" t="str">
        <f ca="1">IF($E206="","",IF($G207="",AB206,IF(AND($N207=1,AB$9&gt;$B$9),"",IF(AND($N207=1,AB$9&lt;=$B$9),LOOKUP(AB$9,$A$12:$A$111,$B$12:$B$111),IF(AND($I207=-1,AC$9=$Q206),"",IF($I207=-1,AC206,IF(AND($I207=1,AA$9=$Q206),$K207,IF($I207=1,AB206,""))))))))</f>
        <v/>
      </c>
      <c r="AC207" t="str">
        <f ca="1">IF($E206="","",IF($G207="",AC206,IF(AND($N207=1,AC$9&gt;$B$9),"",IF(AND($N207=1,AC$9&lt;=$B$9),LOOKUP(AC$9,$A$12:$A$111,$B$12:$B$111),IF(AND($I207=-1,AD$9=$Q206),"",IF($I207=-1,AD206,IF(AND($I207=1,AB$9=$Q206),$K207,IF($I207=1,AC206,""))))))))</f>
        <v/>
      </c>
      <c r="AD207" t="str">
        <f ca="1">IF($E206="","",IF($G207="",AD206,IF(AND($N207=1,AD$9&gt;$B$9),"",IF(AND($N207=1,AD$9&lt;=$B$9),LOOKUP(AD$9,$A$12:$A$111,$B$12:$B$111),IF(AND($I207=-1,AE$9=$Q206),"",IF($I207=-1,AE206,IF(AND($I207=1,AC$9=$Q206),$K207,IF($I207=1,AD206,""))))))))</f>
        <v/>
      </c>
      <c r="AE207" t="str">
        <f ca="1">IF($E206="","",IF($G207="",AE206,IF(AND($N207=1,AE$9&gt;$B$9),"",IF(AND($N207=1,AE$9&lt;=$B$9),LOOKUP(AE$9,$A$12:$A$111,$B$12:$B$111),IF(AND($I207=-1,AF$9=$Q206),"",IF($I207=-1,AF206,IF(AND($I207=1,AD$9=$Q206),$K207,IF($I207=1,AE206,""))))))))</f>
        <v/>
      </c>
      <c r="AF207" t="str">
        <f ca="1">IF($E206="","",IF($G207="",AF206,IF(AND($N207=1,AF$9&gt;$B$9),"",IF(AND($N207=1,AF$9&lt;=$B$9),LOOKUP(AF$9,$A$12:$A$111,$B$12:$B$111),IF(AND($I207=-1,AG$9=$Q206),"",IF($I207=-1,AG206,IF(AND($I207=1,AE$9=$Q206),$K207,IF($I207=1,AF206,""))))))))</f>
        <v/>
      </c>
      <c r="AG207" t="str">
        <f ca="1">IF($E206="","",IF($G207="",AG206,IF(AND($N207=1,AG$9&gt;$B$9),"",IF(AND($N207=1,AG$9&lt;=$B$9),LOOKUP(AG$9,$A$12:$A$111,$B$12:$B$111),IF(AND($I207=-1,AH$9=$Q206),"",IF($I207=-1,AH206,IF(AND($I207=1,AF$9=$Q206),$K207,IF($I207=1,AG206,""))))))))</f>
        <v/>
      </c>
      <c r="AH207" t="str">
        <f ca="1">IF($E206="","",IF($G207="",AH206,IF(AND($N207=1,AH$9&gt;$B$9),"",IF(AND($N207=1,AH$9&lt;=$B$9),LOOKUP(AH$9,$A$12:$A$111,$B$12:$B$111),IF(AND($I207=-1,AI$9=$Q206),"",IF($I207=-1,AI206,IF(AND($I207=1,AG$9=$Q206),$K207,IF($I207=1,AH206,""))))))))</f>
        <v/>
      </c>
      <c r="AI207" t="str">
        <f ca="1">IF($E206="","",IF($G207="",AI206,IF(AND($N207=1,AI$9&gt;$B$9),"",IF(AND($N207=1,AI$9&lt;=$B$9),LOOKUP(AI$9,$A$12:$A$111,$B$12:$B$111),IF(AND($I207=-1,AJ$9=$Q206),"",IF($I207=-1,AJ206,IF(AND($I207=1,AH$9=$Q206),$K207,IF($I207=1,AI206,""))))))))</f>
        <v/>
      </c>
      <c r="AJ207" t="str">
        <f ca="1">IF($E206="","",IF($G207="",AJ206,IF(AND($N207=1,AJ$9&gt;$B$9),"",IF(AND($N207=1,AJ$9&lt;=$B$9),LOOKUP(AJ$9,$A$12:$A$111,$B$12:$B$111),IF(AND($I207=-1,AK$9=$Q206),"",IF($I207=-1,AK206,IF(AND($I207=1,AI$9=$Q206),$K207,IF($I207=1,AJ206,""))))))))</f>
        <v/>
      </c>
      <c r="AK207" t="str">
        <f ca="1">IF($E206="","",IF($G207="",AK206,IF(AND($N207=1,AK$9&gt;$B$9),"",IF(AND($N207=1,AK$9&lt;=$B$9),LOOKUP(AK$9,$A$12:$A$111,$B$12:$B$111),IF(AND($I207=-1,AL$9=$Q206),"",IF($I207=-1,AL206,IF(AND($I207=1,AJ$9=$Q206),$K207,IF($I207=1,AK206,""))))))))</f>
        <v/>
      </c>
      <c r="AL207" t="str">
        <f ca="1">IF($E206="","",IF($G207="",AL206,IF(AND($N207=1,AL$9&gt;$B$9),"",IF(AND($N207=1,AL$9&lt;=$B$9),LOOKUP(AL$9,$A$12:$A$111,$B$12:$B$111),IF(AND($I207=-1,AM$9=$Q206),"",IF($I207=-1,AM206,IF(AND($I207=1,AK$9=$Q206),$K207,IF($I207=1,AL206,""))))))))</f>
        <v/>
      </c>
      <c r="AM207" t="str">
        <f ca="1">IF($E206="","",IF($G207="",AM206,IF(AND($N207=1,AM$9&gt;$B$9),"",IF(AND($N207=1,AM$9&lt;=$B$9),LOOKUP(AM$9,$A$12:$A$111,$B$12:$B$111),IF(AND($I207=-1,AN$9=$Q206),"",IF($I207=-1,AN206,IF(AND($I207=1,AL$9=$Q206),$K207,IF($I207=1,AM206,""))))))))</f>
        <v/>
      </c>
      <c r="AN207" t="str">
        <f ca="1">IF($E206="","",IF($G207="",AN206,IF(AND($N207=1,AN$9&gt;$B$9),"",IF(AND($N207=1,AN$9&lt;=$B$9),LOOKUP(AN$9,$A$12:$A$111,$B$12:$B$111),IF(AND($I207=-1,AO$9=$Q206),"",IF($I207=-1,AO206,IF(AND($I207=1,AM$9=$Q206),$K207,IF($I207=1,AN206,""))))))))</f>
        <v/>
      </c>
      <c r="AO207" t="str">
        <f ca="1">IF($E206="","",IF($G207="",AO206,IF(AND($N207=1,AO$9&gt;$B$9),"",IF(AND($N207=1,AO$9&lt;=$B$9),LOOKUP(AO$9,$A$12:$A$111,$B$12:$B$111),IF(AND($I207=-1,AP$9=$Q206),"",IF($I207=-1,AP206,IF(AND($I207=1,AN$9=$Q206),$K207,IF($I207=1,AO206,""))))))))</f>
        <v/>
      </c>
      <c r="AP207" t="str">
        <f ca="1">IF($E206="","",IF($G207="",AP206,IF(AND($N207=1,AP$9&gt;$B$9),"",IF(AND($N207=1,AP$9&lt;=$B$9),LOOKUP(AP$9,$A$12:$A$111,$B$12:$B$111),IF(AND($I207=-1,AQ$9=$Q206),"",IF($I207=-1,AQ206,IF(AND($I207=1,AO$9=$Q206),$K207,IF($I207=1,AP206,""))))))))</f>
        <v/>
      </c>
      <c r="AQ207" t="str">
        <f ca="1">IF($E206="","",IF($G207="",AQ206,IF(AND($N207=1,AQ$9&gt;$B$9),"",IF(AND($N207=1,AQ$9&lt;=$B$9),LOOKUP(AQ$9,$A$12:$A$111,$B$12:$B$111),IF(AND($I207=-1,AR$9=$Q206),"",IF($I207=-1,AR206,IF(AND($I207=1,AP$9=$Q206),$K207,IF($I207=1,AQ206,""))))))))</f>
        <v/>
      </c>
      <c r="AR207" t="str">
        <f ca="1">IF($E206="","",IF($G207="",AR206,IF(AND($N207=1,AR$9&gt;$B$9),"",IF(AND($N207=1,AR$9&lt;=$B$9),LOOKUP(AR$9,$A$12:$A$111,$B$12:$B$111),IF(AND($I207=-1,AS$9=$Q206),"",IF($I207=-1,AS206,IF(AND($I207=1,AQ$9=$Q206),$K207,IF($I207=1,AR206,""))))))))</f>
        <v/>
      </c>
      <c r="AS207" t="str">
        <f ca="1">IF($E206="","",IF($G207="",AS206,IF(AND($N207=1,AS$9&gt;$B$9),"",IF(AND($N207=1,AS$9&lt;=$B$9),LOOKUP(AS$9,$A$12:$A$111,$B$12:$B$111),IF(AND($I207=-1,AT$9=$Q206),"",IF($I207=-1,AT206,IF(AND($I207=1,AR$9=$Q206),$K207,IF($I207=1,AS206,""))))))))</f>
        <v/>
      </c>
      <c r="AT207" t="str">
        <f ca="1">IF($E206="","",IF($G207="",AT206,IF(AND($N207=1,AT$9&gt;$B$9),"",IF(AND($N207=1,AT$9&lt;=$B$9),LOOKUP(AT$9,$A$12:$A$111,$B$12:$B$111),IF(AND($I207=-1,AU$9=$Q206),"",IF($I207=-1,AU206,IF(AND($I207=1,AS$9=$Q206),$K207,IF($I207=1,AT206,""))))))))</f>
        <v/>
      </c>
      <c r="AU207" t="str">
        <f ca="1">IF($E206="","",IF($G207="",AU206,IF(AND($N207=1,AU$9&gt;$B$9),"",IF(AND($N207=1,AU$9&lt;=$B$9),LOOKUP(AU$9,$A$12:$A$111,$B$12:$B$111),IF(AND($I207=-1,AV$9=$Q206),"",IF($I207=-1,AV206,IF(AND($I207=1,AT$9=$Q206),$K207,IF($I207=1,AU206,""))))))))</f>
        <v/>
      </c>
      <c r="AV207" t="str">
        <f ca="1">IF($E206="","",IF($G207="",AV206,IF(AND($N207=1,AV$9&gt;$B$9),"",IF(AND($N207=1,AV$9&lt;=$B$9),LOOKUP(AV$9,$A$12:$A$111,$B$12:$B$111),IF(AND($I207=-1,AW$9=$Q206),"",IF($I207=-1,AW206,IF(AND($I207=1,AU$9=$Q206),$K207,IF($I207=1,AV206,""))))))))</f>
        <v/>
      </c>
      <c r="AW207" t="str">
        <f ca="1">IF($E206="","",IF($G207="",AW206,IF(AND($N207=1,AW$9&gt;$B$9),"",IF(AND($N207=1,AW$9&lt;=$B$9),LOOKUP(AW$9,$A$12:$A$111,$B$12:$B$111),IF(AND($I207=-1,AX$9=$Q206),"",IF($I207=-1,AX206,IF(AND($I207=1,AV$9=$Q206),$K207,IF($I207=1,AW206,""))))))))</f>
        <v/>
      </c>
      <c r="AX207" t="str">
        <f ca="1">IF($E206="","",IF($G207="",AX206,IF(AND($N207=1,AX$9&gt;$B$9),"",IF(AND($N207=1,AX$9&lt;=$B$9),LOOKUP(AX$9,$A$12:$A$111,$B$12:$B$111),IF(AND($I207=-1,AY$9=$Q206),"",IF($I207=-1,AY206,IF(AND($I207=1,AW$9=$Q206),$K207,IF($I207=1,AX206,""))))))))</f>
        <v/>
      </c>
      <c r="AY207" t="str">
        <f ca="1">IF($E206="","",IF($G207="",AY206,IF(AND($N207=1,AY$9&gt;$B$9),"",IF(AND($N207=1,AY$9&lt;=$B$9),LOOKUP(AY$9,$A$12:$A$111,$B$12:$B$111),IF(AND($I207=-1,AZ$9=$Q206),"",IF($I207=-1,AZ206,IF(AND($I207=1,AX$9=$Q206),$K207,IF($I207=1,AY206,""))))))))</f>
        <v/>
      </c>
      <c r="AZ207" t="str">
        <f ca="1">IF($E206="","",IF($G207="",AZ206,IF(AND($N207=1,AZ$9&gt;$B$9),"",IF(AND($N207=1,AZ$9&lt;=$B$9),LOOKUP(AZ$9,$A$12:$A$111,$B$12:$B$111),IF(AND($I207=-1,BA$9=$Q206),"",IF($I207=-1,BA206,IF(AND($I207=1,AY$9=$Q206),$K207,IF($I207=1,AZ206,""))))))))</f>
        <v/>
      </c>
      <c r="BA207" t="str">
        <f ca="1">IF($E206="","",IF($G207="",BA206,IF(AND($N207=1,BA$9&gt;$B$9),"",IF(AND($N207=1,BA$9&lt;=$B$9),LOOKUP(BA$9,$A$12:$A$111,$B$12:$B$111),IF(AND($I207=-1,BB$9=$Q206),"",IF($I207=-1,BB206,IF(AND($I207=1,AZ$9=$Q206),$K207,IF($I207=1,BA206,""))))))))</f>
        <v/>
      </c>
      <c r="BB207" t="str">
        <f ca="1">IF($E206="","",IF($G207="",BB206,IF(AND($N207=1,BB$9&gt;$B$9),"",IF(AND($N207=1,BB$9&lt;=$B$9),LOOKUP(BB$9,$A$12:$A$111,$B$12:$B$111),IF(AND($I207=-1,BC$9=$Q206),"",IF($I207=-1,BC206,IF(AND($I207=1,BA$9=$Q206),$K207,IF($I207=1,BB206,""))))))))</f>
        <v/>
      </c>
      <c r="BC207" t="str">
        <f ca="1">IF($E206="","",IF($G207="",BC206,IF(AND($N207=1,BC$9&gt;$B$9),"",IF(AND($N207=1,BC$9&lt;=$B$9),LOOKUP(BC$9,$A$12:$A$111,$B$12:$B$111),IF(AND($I207=-1,BD$9=$Q206),"",IF($I207=-1,BD206,IF(AND($I207=1,BB$9=$Q206),$K207,IF($I207=1,BC206,""))))))))</f>
        <v/>
      </c>
      <c r="BD207" t="str">
        <f ca="1">IF($E206="","",IF($G207="",BD206,IF(AND($N207=1,BD$9&gt;$B$9),"",IF(AND($N207=1,BD$9&lt;=$B$9),LOOKUP(BD$9,$A$12:$A$111,$B$12:$B$111),IF(AND($I207=-1,BE$9=$Q206),"",IF($I207=-1,BE206,IF(AND($I207=1,BC$9=$Q206),$K207,IF($I207=1,BD206,""))))))))</f>
        <v/>
      </c>
      <c r="BE207" t="str">
        <f ca="1">IF($E206="","",IF($G207="",BE206,IF(AND($N207=1,BE$9&gt;$B$9),"",IF(AND($N207=1,BE$9&lt;=$B$9),LOOKUP(BE$9,$A$12:$A$111,$B$12:$B$111),IF(AND($I207=-1,BF$9=$Q206),"",IF($I207=-1,BF206,IF(AND($I207=1,BD$9=$Q206),$K207,IF($I207=1,BE206,""))))))))</f>
        <v/>
      </c>
      <c r="BF207" t="str">
        <f ca="1">IF($E206="","",IF($G207="",BF206,IF(AND($N207=1,BF$9&gt;$B$9),"",IF(AND($N207=1,BF$9&lt;=$B$9),LOOKUP(BF$9,$A$12:$A$111,$B$12:$B$111),IF(AND($I207=-1,BG$9=$Q206),"",IF($I207=-1,BG206,IF(AND($I207=1,BE$9=$Q206),$K207,IF($I207=1,BF206,""))))))))</f>
        <v/>
      </c>
      <c r="BG207" t="str">
        <f ca="1">IF($E206="","",IF($G207="",BG206,IF(AND($N207=1,BG$9&gt;$B$9),"",IF(AND($N207=1,BG$9&lt;=$B$9),LOOKUP(BG$9,$A$12:$A$111,$B$12:$B$111),IF(AND($I207=-1,BH$9=$Q206),"",IF($I207=-1,BH206,IF(AND($I207=1,BF$9=$Q206),$K207,IF($I207=1,BG206,""))))))))</f>
        <v/>
      </c>
      <c r="BH207" t="str">
        <f ca="1">IF($E206="","",IF($G207="",BH206,IF(AND($N207=1,BH$9&gt;$B$9),"",IF(AND($N207=1,BH$9&lt;=$B$9),LOOKUP(BH$9,$A$12:$A$111,$B$12:$B$111),IF(AND($I207=-1,BI$9=$Q206),"",IF($I207=-1,BI206,IF(AND($I207=1,BG$9=$Q206),$K207,IF($I207=1,BH206,""))))))))</f>
        <v/>
      </c>
      <c r="BI207" t="str">
        <f ca="1">IF($E206="","",IF($G207="",BI206,IF(AND($N207=1,BI$9&gt;$B$9),"",IF(AND($N207=1,BI$9&lt;=$B$9),LOOKUP(BI$9,$A$12:$A$111,$B$12:$B$111),IF(AND($I207=-1,BJ$9=$Q206),"",IF($I207=-1,BJ206,IF(AND($I207=1,BH$9=$Q206),$K207,IF($I207=1,BI206,""))))))))</f>
        <v/>
      </c>
      <c r="BJ207" t="str">
        <f ca="1">IF($E206="","",IF($G207="",BJ206,IF(AND($N207=1,BJ$9&gt;$B$9),"",IF(AND($N207=1,BJ$9&lt;=$B$9),LOOKUP(BJ$9,$A$12:$A$111,$B$12:$B$111),IF(AND($I207=-1,BK$9=$Q206),"",IF($I207=-1,BK206,IF(AND($I207=1,BI$9=$Q206),$K207,IF($I207=1,BJ206,""))))))))</f>
        <v/>
      </c>
      <c r="BK207" t="str">
        <f ca="1">IF($E206="","",IF($G207="",BK206,IF(AND($N207=1,BK$9&gt;$B$9),"",IF(AND($N207=1,BK$9&lt;=$B$9),LOOKUP(BK$9,$A$12:$A$111,$B$12:$B$111),IF(AND($I207=-1,BL$9=$Q206),"",IF($I207=-1,BL206,IF(AND($I207=1,BJ$9=$Q206),$K207,IF($I207=1,BK206,""))))))))</f>
        <v/>
      </c>
      <c r="BL207" t="str">
        <f ca="1">IF($E206="","",IF($G207="",BL206,IF(AND($N207=1,BL$9&gt;$B$9),"",IF(AND($N207=1,BL$9&lt;=$B$9),LOOKUP(BL$9,$A$12:$A$111,$B$12:$B$111),IF(AND($I207=-1,BM$9=$Q206),"",IF($I207=-1,BM206,IF(AND($I207=1,BK$9=$Q206),$K207,IF($I207=1,BL206,""))))))))</f>
        <v/>
      </c>
      <c r="BM207" t="str">
        <f ca="1">IF($E206="","",IF($G207="",BM206,IF(AND($N207=1,BM$9&gt;$B$9),"",IF(AND($N207=1,BM$9&lt;=$B$9),LOOKUP(BM$9,$A$12:$A$111,$B$12:$B$111),IF(AND($I207=-1,BN$9=$Q206),"",IF($I207=-1,BN206,IF(AND($I207=1,BL$9=$Q206),$K207,IF($I207=1,BM206,""))))))))</f>
        <v/>
      </c>
      <c r="BN207" t="str">
        <f ca="1">IF($E206="","",IF($G207="",BN206,IF(AND($N207=1,BN$9&gt;$B$9),"",IF(AND($N207=1,BN$9&lt;=$B$9),LOOKUP(BN$9,$A$12:$A$111,$B$12:$B$111),IF(AND($I207=-1,BO$9=$Q206),"",IF($I207=-1,BO206,IF(AND($I207=1,BM$9=$Q206),$K207,IF($I207=1,BN206,""))))))))</f>
        <v/>
      </c>
      <c r="BO207">
        <f ca="1">IF($E206="","",IF($G207="",BO206,IF(AND($N207=1,BO$9&gt;$B$9),"",IF(AND($N207=1,BO$9&lt;=$B$9),LOOKUP(BO$9,$A$12:$A$111,$B$12:$B$111),IF(AND($I207=-1,BP$9=$Q206),"",IF($I207=-1,BP206,IF(AND($I207=1,BN$9=$Q206),$K207,IF($I207=1,BO206,""))))))))</f>
        <v>0</v>
      </c>
    </row>
    <row r="208" spans="4:67" x14ac:dyDescent="0.25">
      <c r="D208" s="4">
        <v>198</v>
      </c>
      <c r="E208" s="1">
        <f t="shared" ca="1" si="17"/>
        <v>8</v>
      </c>
      <c r="G208" t="str">
        <f ca="1">IF(E207="","",IF($B$3=Refs!$B$17,RevLab!F208,IF(AND(B$3="Last",H207="Zero"),G207,IF(B$3="Last",H207,IF(B$3="2nd last","",IF(AND(B$3="Opposite",H207="Zero"),G207,IF(AND(B$3="Opposite",H207="Red"),"Black",IF(AND(B$3="Opposite",H207="Black"),"Red",IF(AND(B$3="Opposite",H207="Odd"),"Even",IF(AND(B$3="Opposite",H207="Even"),"Odd",IF(AND(B$3="Opposite",H207="High"),"Low",IF(AND(B$3="Opposite",H207="Low"),"High",IF(COUNTIF(Refs!$E$5:$I$6,B$3)=1,RevLab!B$3,"")))))))))))))</f>
        <v>Low</v>
      </c>
      <c r="H208" t="str">
        <f ca="1">IF(E208="","",IF(B$2="Red/Black",LOOKUP(E208,Refs!D:D,Refs!F:F),IF(B$2="High/Low",LOOKUP(E208,Refs!D:D,Refs!H:H),IF(B$2="Odd/Even",LOOKUP(E208,Refs!D:D,Refs!J:J),""))))</f>
        <v>Low</v>
      </c>
      <c r="I208">
        <f t="shared" ca="1" si="18"/>
        <v>1</v>
      </c>
      <c r="J208">
        <f ca="1">IF(E207="","",IF(G208="","",IF(AND(Q207&gt;1,O207+P207&gt;=$B$4),$B$4,IF(Q207=1,O207,O207+P207))))</f>
        <v>7</v>
      </c>
      <c r="K208">
        <f t="shared" ca="1" si="19"/>
        <v>7</v>
      </c>
      <c r="L208">
        <f t="shared" ca="1" si="20"/>
        <v>-5</v>
      </c>
      <c r="M208">
        <f t="shared" ca="1" si="21"/>
        <v>14</v>
      </c>
      <c r="N208">
        <f ca="1">IF(E207="","",IF(OR(AND($A$6="Yes",$M208&gt;$M207),AND($A$8="Yes",$O207+$P207&gt;=$B$4),AND($Q207&lt;=2,$I208=-1)),1,0))</f>
        <v>0</v>
      </c>
      <c r="O208">
        <f ca="1">IF(E208="","",R208)</f>
        <v>2</v>
      </c>
      <c r="P208">
        <f ca="1">IF(E208="","",MAX(R208:DM208))</f>
        <v>7</v>
      </c>
      <c r="Q208" s="2">
        <f ca="1">IF(E208="","",COUNTIF(R208:DM208,"&gt;0"))</f>
        <v>4</v>
      </c>
      <c r="R208" s="4">
        <f ca="1">IF(E207="","",IF($G208="",R207,IF($N208=1,LOOKUP(R$9,$A$12:$A$111,$B$12:$B$111),IF(AND($I208=-1,S$9=$Q207),"",IF($I208=-1,S207,IF($I208=1,R207))))))</f>
        <v>2</v>
      </c>
      <c r="S208">
        <f ca="1">IF($E207="","",IF($G208="",S207,IF(AND($N208=1,S$9&gt;$B$9),"",IF(AND($N208=1,S$9&lt;=$B$9),LOOKUP(S$9,$A$12:$A$111,$B$12:$B$111),IF(AND($I208=-1,T$9=$Q207),"",IF($I208=-1,T207,IF(AND($I208=1,R$9=$Q207),$K208,IF($I208=1,S207,""))))))))</f>
        <v>3</v>
      </c>
      <c r="T208">
        <f ca="1">IF($E207="","",IF($G208="",T207,IF(AND($N208=1,T$9&gt;$B$9),"",IF(AND($N208=1,T$9&lt;=$B$9),LOOKUP(T$9,$A$12:$A$111,$B$12:$B$111),IF(AND($I208=-1,U$9=$Q207),"",IF($I208=-1,U207,IF(AND($I208=1,S$9=$Q207),$K208,IF($I208=1,T207,""))))))))</f>
        <v>5</v>
      </c>
      <c r="U208">
        <f ca="1">IF($E207="","",IF($G208="",U207,IF(AND($N208=1,U$9&gt;$B$9),"",IF(AND($N208=1,U$9&lt;=$B$9),LOOKUP(U$9,$A$12:$A$111,$B$12:$B$111),IF(AND($I208=-1,V$9=$Q207),"",IF($I208=-1,V207,IF(AND($I208=1,T$9=$Q207),$K208,IF($I208=1,U207,""))))))))</f>
        <v>7</v>
      </c>
      <c r="V208" t="str">
        <f ca="1">IF($E207="","",IF($G208="",V207,IF(AND($N208=1,V$9&gt;$B$9),"",IF(AND($N208=1,V$9&lt;=$B$9),LOOKUP(V$9,$A$12:$A$111,$B$12:$B$111),IF(AND($I208=-1,W$9=$Q207),"",IF($I208=-1,W207,IF(AND($I208=1,U$9=$Q207),$K208,IF($I208=1,V207,""))))))))</f>
        <v/>
      </c>
      <c r="W208" t="str">
        <f ca="1">IF($E207="","",IF($G208="",W207,IF(AND($N208=1,W$9&gt;$B$9),"",IF(AND($N208=1,W$9&lt;=$B$9),LOOKUP(W$9,$A$12:$A$111,$B$12:$B$111),IF(AND($I208=-1,X$9=$Q207),"",IF($I208=-1,X207,IF(AND($I208=1,V$9=$Q207),$K208,IF($I208=1,W207,""))))))))</f>
        <v/>
      </c>
      <c r="X208" t="str">
        <f ca="1">IF($E207="","",IF($G208="",X207,IF(AND($N208=1,X$9&gt;$B$9),"",IF(AND($N208=1,X$9&lt;=$B$9),LOOKUP(X$9,$A$12:$A$111,$B$12:$B$111),IF(AND($I208=-1,Y$9=$Q207),"",IF($I208=-1,Y207,IF(AND($I208=1,W$9=$Q207),$K208,IF($I208=1,X207,""))))))))</f>
        <v/>
      </c>
      <c r="Y208" t="str">
        <f ca="1">IF($E207="","",IF($G208="",Y207,IF(AND($N208=1,Y$9&gt;$B$9),"",IF(AND($N208=1,Y$9&lt;=$B$9),LOOKUP(Y$9,$A$12:$A$111,$B$12:$B$111),IF(AND($I208=-1,Z$9=$Q207),"",IF($I208=-1,Z207,IF(AND($I208=1,X$9=$Q207),$K208,IF($I208=1,Y207,""))))))))</f>
        <v/>
      </c>
      <c r="Z208" t="str">
        <f ca="1">IF($E207="","",IF($G208="",Z207,IF(AND($N208=1,Z$9&gt;$B$9),"",IF(AND($N208=1,Z$9&lt;=$B$9),LOOKUP(Z$9,$A$12:$A$111,$B$12:$B$111),IF(AND($I208=-1,AA$9=$Q207),"",IF($I208=-1,AA207,IF(AND($I208=1,Y$9=$Q207),$K208,IF($I208=1,Z207,""))))))))</f>
        <v/>
      </c>
      <c r="AA208" t="str">
        <f ca="1">IF($E207="","",IF($G208="",AA207,IF(AND($N208=1,AA$9&gt;$B$9),"",IF(AND($N208=1,AA$9&lt;=$B$9),LOOKUP(AA$9,$A$12:$A$111,$B$12:$B$111),IF(AND($I208=-1,AB$9=$Q207),"",IF($I208=-1,AB207,IF(AND($I208=1,Z$9=$Q207),$K208,IF($I208=1,AA207,""))))))))</f>
        <v/>
      </c>
      <c r="AB208" t="str">
        <f ca="1">IF($E207="","",IF($G208="",AB207,IF(AND($N208=1,AB$9&gt;$B$9),"",IF(AND($N208=1,AB$9&lt;=$B$9),LOOKUP(AB$9,$A$12:$A$111,$B$12:$B$111),IF(AND($I208=-1,AC$9=$Q207),"",IF($I208=-1,AC207,IF(AND($I208=1,AA$9=$Q207),$K208,IF($I208=1,AB207,""))))))))</f>
        <v/>
      </c>
      <c r="AC208" t="str">
        <f ca="1">IF($E207="","",IF($G208="",AC207,IF(AND($N208=1,AC$9&gt;$B$9),"",IF(AND($N208=1,AC$9&lt;=$B$9),LOOKUP(AC$9,$A$12:$A$111,$B$12:$B$111),IF(AND($I208=-1,AD$9=$Q207),"",IF($I208=-1,AD207,IF(AND($I208=1,AB$9=$Q207),$K208,IF($I208=1,AC207,""))))))))</f>
        <v/>
      </c>
      <c r="AD208" t="str">
        <f ca="1">IF($E207="","",IF($G208="",AD207,IF(AND($N208=1,AD$9&gt;$B$9),"",IF(AND($N208=1,AD$9&lt;=$B$9),LOOKUP(AD$9,$A$12:$A$111,$B$12:$B$111),IF(AND($I208=-1,AE$9=$Q207),"",IF($I208=-1,AE207,IF(AND($I208=1,AC$9=$Q207),$K208,IF($I208=1,AD207,""))))))))</f>
        <v/>
      </c>
      <c r="AE208" t="str">
        <f ca="1">IF($E207="","",IF($G208="",AE207,IF(AND($N208=1,AE$9&gt;$B$9),"",IF(AND($N208=1,AE$9&lt;=$B$9),LOOKUP(AE$9,$A$12:$A$111,$B$12:$B$111),IF(AND($I208=-1,AF$9=$Q207),"",IF($I208=-1,AF207,IF(AND($I208=1,AD$9=$Q207),$K208,IF($I208=1,AE207,""))))))))</f>
        <v/>
      </c>
      <c r="AF208" t="str">
        <f ca="1">IF($E207="","",IF($G208="",AF207,IF(AND($N208=1,AF$9&gt;$B$9),"",IF(AND($N208=1,AF$9&lt;=$B$9),LOOKUP(AF$9,$A$12:$A$111,$B$12:$B$111),IF(AND($I208=-1,AG$9=$Q207),"",IF($I208=-1,AG207,IF(AND($I208=1,AE$9=$Q207),$K208,IF($I208=1,AF207,""))))))))</f>
        <v/>
      </c>
      <c r="AG208" t="str">
        <f ca="1">IF($E207="","",IF($G208="",AG207,IF(AND($N208=1,AG$9&gt;$B$9),"",IF(AND($N208=1,AG$9&lt;=$B$9),LOOKUP(AG$9,$A$12:$A$111,$B$12:$B$111),IF(AND($I208=-1,AH$9=$Q207),"",IF($I208=-1,AH207,IF(AND($I208=1,AF$9=$Q207),$K208,IF($I208=1,AG207,""))))))))</f>
        <v/>
      </c>
      <c r="AH208" t="str">
        <f ca="1">IF($E207="","",IF($G208="",AH207,IF(AND($N208=1,AH$9&gt;$B$9),"",IF(AND($N208=1,AH$9&lt;=$B$9),LOOKUP(AH$9,$A$12:$A$111,$B$12:$B$111),IF(AND($I208=-1,AI$9=$Q207),"",IF($I208=-1,AI207,IF(AND($I208=1,AG$9=$Q207),$K208,IF($I208=1,AH207,""))))))))</f>
        <v/>
      </c>
      <c r="AI208" t="str">
        <f ca="1">IF($E207="","",IF($G208="",AI207,IF(AND($N208=1,AI$9&gt;$B$9),"",IF(AND($N208=1,AI$9&lt;=$B$9),LOOKUP(AI$9,$A$12:$A$111,$B$12:$B$111),IF(AND($I208=-1,AJ$9=$Q207),"",IF($I208=-1,AJ207,IF(AND($I208=1,AH$9=$Q207),$K208,IF($I208=1,AI207,""))))))))</f>
        <v/>
      </c>
      <c r="AJ208" t="str">
        <f ca="1">IF($E207="","",IF($G208="",AJ207,IF(AND($N208=1,AJ$9&gt;$B$9),"",IF(AND($N208=1,AJ$9&lt;=$B$9),LOOKUP(AJ$9,$A$12:$A$111,$B$12:$B$111),IF(AND($I208=-1,AK$9=$Q207),"",IF($I208=-1,AK207,IF(AND($I208=1,AI$9=$Q207),$K208,IF($I208=1,AJ207,""))))))))</f>
        <v/>
      </c>
      <c r="AK208" t="str">
        <f ca="1">IF($E207="","",IF($G208="",AK207,IF(AND($N208=1,AK$9&gt;$B$9),"",IF(AND($N208=1,AK$9&lt;=$B$9),LOOKUP(AK$9,$A$12:$A$111,$B$12:$B$111),IF(AND($I208=-1,AL$9=$Q207),"",IF($I208=-1,AL207,IF(AND($I208=1,AJ$9=$Q207),$K208,IF($I208=1,AK207,""))))))))</f>
        <v/>
      </c>
      <c r="AL208" t="str">
        <f ca="1">IF($E207="","",IF($G208="",AL207,IF(AND($N208=1,AL$9&gt;$B$9),"",IF(AND($N208=1,AL$9&lt;=$B$9),LOOKUP(AL$9,$A$12:$A$111,$B$12:$B$111),IF(AND($I208=-1,AM$9=$Q207),"",IF($I208=-1,AM207,IF(AND($I208=1,AK$9=$Q207),$K208,IF($I208=1,AL207,""))))))))</f>
        <v/>
      </c>
      <c r="AM208" t="str">
        <f ca="1">IF($E207="","",IF($G208="",AM207,IF(AND($N208=1,AM$9&gt;$B$9),"",IF(AND($N208=1,AM$9&lt;=$B$9),LOOKUP(AM$9,$A$12:$A$111,$B$12:$B$111),IF(AND($I208=-1,AN$9=$Q207),"",IF($I208=-1,AN207,IF(AND($I208=1,AL$9=$Q207),$K208,IF($I208=1,AM207,""))))))))</f>
        <v/>
      </c>
      <c r="AN208" t="str">
        <f ca="1">IF($E207="","",IF($G208="",AN207,IF(AND($N208=1,AN$9&gt;$B$9),"",IF(AND($N208=1,AN$9&lt;=$B$9),LOOKUP(AN$9,$A$12:$A$111,$B$12:$B$111),IF(AND($I208=-1,AO$9=$Q207),"",IF($I208=-1,AO207,IF(AND($I208=1,AM$9=$Q207),$K208,IF($I208=1,AN207,""))))))))</f>
        <v/>
      </c>
      <c r="AO208" t="str">
        <f ca="1">IF($E207="","",IF($G208="",AO207,IF(AND($N208=1,AO$9&gt;$B$9),"",IF(AND($N208=1,AO$9&lt;=$B$9),LOOKUP(AO$9,$A$12:$A$111,$B$12:$B$111),IF(AND($I208=-1,AP$9=$Q207),"",IF($I208=-1,AP207,IF(AND($I208=1,AN$9=$Q207),$K208,IF($I208=1,AO207,""))))))))</f>
        <v/>
      </c>
      <c r="AP208" t="str">
        <f ca="1">IF($E207="","",IF($G208="",AP207,IF(AND($N208=1,AP$9&gt;$B$9),"",IF(AND($N208=1,AP$9&lt;=$B$9),LOOKUP(AP$9,$A$12:$A$111,$B$12:$B$111),IF(AND($I208=-1,AQ$9=$Q207),"",IF($I208=-1,AQ207,IF(AND($I208=1,AO$9=$Q207),$K208,IF($I208=1,AP207,""))))))))</f>
        <v/>
      </c>
      <c r="AQ208" t="str">
        <f ca="1">IF($E207="","",IF($G208="",AQ207,IF(AND($N208=1,AQ$9&gt;$B$9),"",IF(AND($N208=1,AQ$9&lt;=$B$9),LOOKUP(AQ$9,$A$12:$A$111,$B$12:$B$111),IF(AND($I208=-1,AR$9=$Q207),"",IF($I208=-1,AR207,IF(AND($I208=1,AP$9=$Q207),$K208,IF($I208=1,AQ207,""))))))))</f>
        <v/>
      </c>
      <c r="AR208" t="str">
        <f ca="1">IF($E207="","",IF($G208="",AR207,IF(AND($N208=1,AR$9&gt;$B$9),"",IF(AND($N208=1,AR$9&lt;=$B$9),LOOKUP(AR$9,$A$12:$A$111,$B$12:$B$111),IF(AND($I208=-1,AS$9=$Q207),"",IF($I208=-1,AS207,IF(AND($I208=1,AQ$9=$Q207),$K208,IF($I208=1,AR207,""))))))))</f>
        <v/>
      </c>
      <c r="AS208" t="str">
        <f ca="1">IF($E207="","",IF($G208="",AS207,IF(AND($N208=1,AS$9&gt;$B$9),"",IF(AND($N208=1,AS$9&lt;=$B$9),LOOKUP(AS$9,$A$12:$A$111,$B$12:$B$111),IF(AND($I208=-1,AT$9=$Q207),"",IF($I208=-1,AT207,IF(AND($I208=1,AR$9=$Q207),$K208,IF($I208=1,AS207,""))))))))</f>
        <v/>
      </c>
      <c r="AT208" t="str">
        <f ca="1">IF($E207="","",IF($G208="",AT207,IF(AND($N208=1,AT$9&gt;$B$9),"",IF(AND($N208=1,AT$9&lt;=$B$9),LOOKUP(AT$9,$A$12:$A$111,$B$12:$B$111),IF(AND($I208=-1,AU$9=$Q207),"",IF($I208=-1,AU207,IF(AND($I208=1,AS$9=$Q207),$K208,IF($I208=1,AT207,""))))))))</f>
        <v/>
      </c>
      <c r="AU208" t="str">
        <f ca="1">IF($E207="","",IF($G208="",AU207,IF(AND($N208=1,AU$9&gt;$B$9),"",IF(AND($N208=1,AU$9&lt;=$B$9),LOOKUP(AU$9,$A$12:$A$111,$B$12:$B$111),IF(AND($I208=-1,AV$9=$Q207),"",IF($I208=-1,AV207,IF(AND($I208=1,AT$9=$Q207),$K208,IF($I208=1,AU207,""))))))))</f>
        <v/>
      </c>
      <c r="AV208" t="str">
        <f ca="1">IF($E207="","",IF($G208="",AV207,IF(AND($N208=1,AV$9&gt;$B$9),"",IF(AND($N208=1,AV$9&lt;=$B$9),LOOKUP(AV$9,$A$12:$A$111,$B$12:$B$111),IF(AND($I208=-1,AW$9=$Q207),"",IF($I208=-1,AW207,IF(AND($I208=1,AU$9=$Q207),$K208,IF($I208=1,AV207,""))))))))</f>
        <v/>
      </c>
      <c r="AW208" t="str">
        <f ca="1">IF($E207="","",IF($G208="",AW207,IF(AND($N208=1,AW$9&gt;$B$9),"",IF(AND($N208=1,AW$9&lt;=$B$9),LOOKUP(AW$9,$A$12:$A$111,$B$12:$B$111),IF(AND($I208=-1,AX$9=$Q207),"",IF($I208=-1,AX207,IF(AND($I208=1,AV$9=$Q207),$K208,IF($I208=1,AW207,""))))))))</f>
        <v/>
      </c>
      <c r="AX208" t="str">
        <f ca="1">IF($E207="","",IF($G208="",AX207,IF(AND($N208=1,AX$9&gt;$B$9),"",IF(AND($N208=1,AX$9&lt;=$B$9),LOOKUP(AX$9,$A$12:$A$111,$B$12:$B$111),IF(AND($I208=-1,AY$9=$Q207),"",IF($I208=-1,AY207,IF(AND($I208=1,AW$9=$Q207),$K208,IF($I208=1,AX207,""))))))))</f>
        <v/>
      </c>
      <c r="AY208" t="str">
        <f ca="1">IF($E207="","",IF($G208="",AY207,IF(AND($N208=1,AY$9&gt;$B$9),"",IF(AND($N208=1,AY$9&lt;=$B$9),LOOKUP(AY$9,$A$12:$A$111,$B$12:$B$111),IF(AND($I208=-1,AZ$9=$Q207),"",IF($I208=-1,AZ207,IF(AND($I208=1,AX$9=$Q207),$K208,IF($I208=1,AY207,""))))))))</f>
        <v/>
      </c>
      <c r="AZ208" t="str">
        <f ca="1">IF($E207="","",IF($G208="",AZ207,IF(AND($N208=1,AZ$9&gt;$B$9),"",IF(AND($N208=1,AZ$9&lt;=$B$9),LOOKUP(AZ$9,$A$12:$A$111,$B$12:$B$111),IF(AND($I208=-1,BA$9=$Q207),"",IF($I208=-1,BA207,IF(AND($I208=1,AY$9=$Q207),$K208,IF($I208=1,AZ207,""))))))))</f>
        <v/>
      </c>
      <c r="BA208" t="str">
        <f ca="1">IF($E207="","",IF($G208="",BA207,IF(AND($N208=1,BA$9&gt;$B$9),"",IF(AND($N208=1,BA$9&lt;=$B$9),LOOKUP(BA$9,$A$12:$A$111,$B$12:$B$111),IF(AND($I208=-1,BB$9=$Q207),"",IF($I208=-1,BB207,IF(AND($I208=1,AZ$9=$Q207),$K208,IF($I208=1,BA207,""))))))))</f>
        <v/>
      </c>
      <c r="BB208" t="str">
        <f ca="1">IF($E207="","",IF($G208="",BB207,IF(AND($N208=1,BB$9&gt;$B$9),"",IF(AND($N208=1,BB$9&lt;=$B$9),LOOKUP(BB$9,$A$12:$A$111,$B$12:$B$111),IF(AND($I208=-1,BC$9=$Q207),"",IF($I208=-1,BC207,IF(AND($I208=1,BA$9=$Q207),$K208,IF($I208=1,BB207,""))))))))</f>
        <v/>
      </c>
      <c r="BC208" t="str">
        <f ca="1">IF($E207="","",IF($G208="",BC207,IF(AND($N208=1,BC$9&gt;$B$9),"",IF(AND($N208=1,BC$9&lt;=$B$9),LOOKUP(BC$9,$A$12:$A$111,$B$12:$B$111),IF(AND($I208=-1,BD$9=$Q207),"",IF($I208=-1,BD207,IF(AND($I208=1,BB$9=$Q207),$K208,IF($I208=1,BC207,""))))))))</f>
        <v/>
      </c>
      <c r="BD208" t="str">
        <f ca="1">IF($E207="","",IF($G208="",BD207,IF(AND($N208=1,BD$9&gt;$B$9),"",IF(AND($N208=1,BD$9&lt;=$B$9),LOOKUP(BD$9,$A$12:$A$111,$B$12:$B$111),IF(AND($I208=-1,BE$9=$Q207),"",IF($I208=-1,BE207,IF(AND($I208=1,BC$9=$Q207),$K208,IF($I208=1,BD207,""))))))))</f>
        <v/>
      </c>
      <c r="BE208" t="str">
        <f ca="1">IF($E207="","",IF($G208="",BE207,IF(AND($N208=1,BE$9&gt;$B$9),"",IF(AND($N208=1,BE$9&lt;=$B$9),LOOKUP(BE$9,$A$12:$A$111,$B$12:$B$111),IF(AND($I208=-1,BF$9=$Q207),"",IF($I208=-1,BF207,IF(AND($I208=1,BD$9=$Q207),$K208,IF($I208=1,BE207,""))))))))</f>
        <v/>
      </c>
      <c r="BF208" t="str">
        <f ca="1">IF($E207="","",IF($G208="",BF207,IF(AND($N208=1,BF$9&gt;$B$9),"",IF(AND($N208=1,BF$9&lt;=$B$9),LOOKUP(BF$9,$A$12:$A$111,$B$12:$B$111),IF(AND($I208=-1,BG$9=$Q207),"",IF($I208=-1,BG207,IF(AND($I208=1,BE$9=$Q207),$K208,IF($I208=1,BF207,""))))))))</f>
        <v/>
      </c>
      <c r="BG208" t="str">
        <f ca="1">IF($E207="","",IF($G208="",BG207,IF(AND($N208=1,BG$9&gt;$B$9),"",IF(AND($N208=1,BG$9&lt;=$B$9),LOOKUP(BG$9,$A$12:$A$111,$B$12:$B$111),IF(AND($I208=-1,BH$9=$Q207),"",IF($I208=-1,BH207,IF(AND($I208=1,BF$9=$Q207),$K208,IF($I208=1,BG207,""))))))))</f>
        <v/>
      </c>
      <c r="BH208" t="str">
        <f ca="1">IF($E207="","",IF($G208="",BH207,IF(AND($N208=1,BH$9&gt;$B$9),"",IF(AND($N208=1,BH$9&lt;=$B$9),LOOKUP(BH$9,$A$12:$A$111,$B$12:$B$111),IF(AND($I208=-1,BI$9=$Q207),"",IF($I208=-1,BI207,IF(AND($I208=1,BG$9=$Q207),$K208,IF($I208=1,BH207,""))))))))</f>
        <v/>
      </c>
      <c r="BI208" t="str">
        <f ca="1">IF($E207="","",IF($G208="",BI207,IF(AND($N208=1,BI$9&gt;$B$9),"",IF(AND($N208=1,BI$9&lt;=$B$9),LOOKUP(BI$9,$A$12:$A$111,$B$12:$B$111),IF(AND($I208=-1,BJ$9=$Q207),"",IF($I208=-1,BJ207,IF(AND($I208=1,BH$9=$Q207),$K208,IF($I208=1,BI207,""))))))))</f>
        <v/>
      </c>
      <c r="BJ208" t="str">
        <f ca="1">IF($E207="","",IF($G208="",BJ207,IF(AND($N208=1,BJ$9&gt;$B$9),"",IF(AND($N208=1,BJ$9&lt;=$B$9),LOOKUP(BJ$9,$A$12:$A$111,$B$12:$B$111),IF(AND($I208=-1,BK$9=$Q207),"",IF($I208=-1,BK207,IF(AND($I208=1,BI$9=$Q207),$K208,IF($I208=1,BJ207,""))))))))</f>
        <v/>
      </c>
      <c r="BK208" t="str">
        <f ca="1">IF($E207="","",IF($G208="",BK207,IF(AND($N208=1,BK$9&gt;$B$9),"",IF(AND($N208=1,BK$9&lt;=$B$9),LOOKUP(BK$9,$A$12:$A$111,$B$12:$B$111),IF(AND($I208=-1,BL$9=$Q207),"",IF($I208=-1,BL207,IF(AND($I208=1,BJ$9=$Q207),$K208,IF($I208=1,BK207,""))))))))</f>
        <v/>
      </c>
      <c r="BL208" t="str">
        <f ca="1">IF($E207="","",IF($G208="",BL207,IF(AND($N208=1,BL$9&gt;$B$9),"",IF(AND($N208=1,BL$9&lt;=$B$9),LOOKUP(BL$9,$A$12:$A$111,$B$12:$B$111),IF(AND($I208=-1,BM$9=$Q207),"",IF($I208=-1,BM207,IF(AND($I208=1,BK$9=$Q207),$K208,IF($I208=1,BL207,""))))))))</f>
        <v/>
      </c>
      <c r="BM208" t="str">
        <f ca="1">IF($E207="","",IF($G208="",BM207,IF(AND($N208=1,BM$9&gt;$B$9),"",IF(AND($N208=1,BM$9&lt;=$B$9),LOOKUP(BM$9,$A$12:$A$111,$B$12:$B$111),IF(AND($I208=-1,BN$9=$Q207),"",IF($I208=-1,BN207,IF(AND($I208=1,BL$9=$Q207),$K208,IF($I208=1,BM207,""))))))))</f>
        <v/>
      </c>
      <c r="BN208" t="str">
        <f ca="1">IF($E207="","",IF($G208="",BN207,IF(AND($N208=1,BN$9&gt;$B$9),"",IF(AND($N208=1,BN$9&lt;=$B$9),LOOKUP(BN$9,$A$12:$A$111,$B$12:$B$111),IF(AND($I208=-1,BO$9=$Q207),"",IF($I208=-1,BO207,IF(AND($I208=1,BM$9=$Q207),$K208,IF($I208=1,BN207,""))))))))</f>
        <v/>
      </c>
      <c r="BO208">
        <f ca="1">IF($E207="","",IF($G208="",BO207,IF(AND($N208=1,BO$9&gt;$B$9),"",IF(AND($N208=1,BO$9&lt;=$B$9),LOOKUP(BO$9,$A$12:$A$111,$B$12:$B$111),IF(AND($I208=-1,BP$9=$Q207),"",IF($I208=-1,BP207,IF(AND($I208=1,BN$9=$Q207),$K208,IF($I208=1,BO207,""))))))))</f>
        <v>0</v>
      </c>
    </row>
    <row r="209" spans="4:67" x14ac:dyDescent="0.25">
      <c r="D209" s="4">
        <v>199</v>
      </c>
      <c r="E209" s="1">
        <f t="shared" ca="1" si="17"/>
        <v>14</v>
      </c>
      <c r="G209" t="str">
        <f ca="1">IF(E208="","",IF($B$3=Refs!$B$17,RevLab!F209,IF(AND(B$3="Last",H208="Zero"),G208,IF(B$3="Last",H208,IF(B$3="2nd last","",IF(AND(B$3="Opposite",H208="Zero"),G208,IF(AND(B$3="Opposite",H208="Red"),"Black",IF(AND(B$3="Opposite",H208="Black"),"Red",IF(AND(B$3="Opposite",H208="Odd"),"Even",IF(AND(B$3="Opposite",H208="Even"),"Odd",IF(AND(B$3="Opposite",H208="High"),"Low",IF(AND(B$3="Opposite",H208="Low"),"High",IF(COUNTIF(Refs!$E$5:$I$6,B$3)=1,RevLab!B$3,"")))))))))))))</f>
        <v>Low</v>
      </c>
      <c r="H209" t="str">
        <f ca="1">IF(E209="","",IF(B$2="Red/Black",LOOKUP(E209,Refs!D:D,Refs!F:F),IF(B$2="High/Low",LOOKUP(E209,Refs!D:D,Refs!H:H),IF(B$2="Odd/Even",LOOKUP(E209,Refs!D:D,Refs!J:J),""))))</f>
        <v>Low</v>
      </c>
      <c r="I209">
        <f t="shared" ca="1" si="18"/>
        <v>1</v>
      </c>
      <c r="J209">
        <f ca="1">IF(E208="","",IF(G209="","",IF(AND(Q208&gt;1,O208+P208&gt;=$B$4),$B$4,IF(Q208=1,O208,O208+P208))))</f>
        <v>9</v>
      </c>
      <c r="K209">
        <f t="shared" ca="1" si="19"/>
        <v>9</v>
      </c>
      <c r="L209">
        <f t="shared" ca="1" si="20"/>
        <v>4</v>
      </c>
      <c r="M209">
        <f t="shared" ca="1" si="21"/>
        <v>14</v>
      </c>
      <c r="N209">
        <f ca="1">IF(E208="","",IF(OR(AND($A$6="Yes",$M209&gt;$M208),AND($A$8="Yes",$O208+$P208&gt;=$B$4),AND($Q208&lt;=2,$I209=-1)),1,0))</f>
        <v>0</v>
      </c>
      <c r="O209">
        <f ca="1">IF(E209="","",R209)</f>
        <v>2</v>
      </c>
      <c r="P209">
        <f ca="1">IF(E209="","",MAX(R209:DM209))</f>
        <v>9</v>
      </c>
      <c r="Q209" s="2">
        <f ca="1">IF(E209="","",COUNTIF(R209:DM209,"&gt;0"))</f>
        <v>5</v>
      </c>
      <c r="R209" s="4">
        <f ca="1">IF(E208="","",IF($G209="",R208,IF($N209=1,LOOKUP(R$9,$A$12:$A$111,$B$12:$B$111),IF(AND($I209=-1,S$9=$Q208),"",IF($I209=-1,S208,IF($I209=1,R208))))))</f>
        <v>2</v>
      </c>
      <c r="S209">
        <f ca="1">IF($E208="","",IF($G209="",S208,IF(AND($N209=1,S$9&gt;$B$9),"",IF(AND($N209=1,S$9&lt;=$B$9),LOOKUP(S$9,$A$12:$A$111,$B$12:$B$111),IF(AND($I209=-1,T$9=$Q208),"",IF($I209=-1,T208,IF(AND($I209=1,R$9=$Q208),$K209,IF($I209=1,S208,""))))))))</f>
        <v>3</v>
      </c>
      <c r="T209">
        <f ca="1">IF($E208="","",IF($G209="",T208,IF(AND($N209=1,T$9&gt;$B$9),"",IF(AND($N209=1,T$9&lt;=$B$9),LOOKUP(T$9,$A$12:$A$111,$B$12:$B$111),IF(AND($I209=-1,U$9=$Q208),"",IF($I209=-1,U208,IF(AND($I209=1,S$9=$Q208),$K209,IF($I209=1,T208,""))))))))</f>
        <v>5</v>
      </c>
      <c r="U209">
        <f ca="1">IF($E208="","",IF($G209="",U208,IF(AND($N209=1,U$9&gt;$B$9),"",IF(AND($N209=1,U$9&lt;=$B$9),LOOKUP(U$9,$A$12:$A$111,$B$12:$B$111),IF(AND($I209=-1,V$9=$Q208),"",IF($I209=-1,V208,IF(AND($I209=1,T$9=$Q208),$K209,IF($I209=1,U208,""))))))))</f>
        <v>7</v>
      </c>
      <c r="V209">
        <f ca="1">IF($E208="","",IF($G209="",V208,IF(AND($N209=1,V$9&gt;$B$9),"",IF(AND($N209=1,V$9&lt;=$B$9),LOOKUP(V$9,$A$12:$A$111,$B$12:$B$111),IF(AND($I209=-1,W$9=$Q208),"",IF($I209=-1,W208,IF(AND($I209=1,U$9=$Q208),$K209,IF($I209=1,V208,""))))))))</f>
        <v>9</v>
      </c>
      <c r="W209" t="str">
        <f ca="1">IF($E208="","",IF($G209="",W208,IF(AND($N209=1,W$9&gt;$B$9),"",IF(AND($N209=1,W$9&lt;=$B$9),LOOKUP(W$9,$A$12:$A$111,$B$12:$B$111),IF(AND($I209=-1,X$9=$Q208),"",IF($I209=-1,X208,IF(AND($I209=1,V$9=$Q208),$K209,IF($I209=1,W208,""))))))))</f>
        <v/>
      </c>
      <c r="X209" t="str">
        <f ca="1">IF($E208="","",IF($G209="",X208,IF(AND($N209=1,X$9&gt;$B$9),"",IF(AND($N209=1,X$9&lt;=$B$9),LOOKUP(X$9,$A$12:$A$111,$B$12:$B$111),IF(AND($I209=-1,Y$9=$Q208),"",IF($I209=-1,Y208,IF(AND($I209=1,W$9=$Q208),$K209,IF($I209=1,X208,""))))))))</f>
        <v/>
      </c>
      <c r="Y209" t="str">
        <f ca="1">IF($E208="","",IF($G209="",Y208,IF(AND($N209=1,Y$9&gt;$B$9),"",IF(AND($N209=1,Y$9&lt;=$B$9),LOOKUP(Y$9,$A$12:$A$111,$B$12:$B$111),IF(AND($I209=-1,Z$9=$Q208),"",IF($I209=-1,Z208,IF(AND($I209=1,X$9=$Q208),$K209,IF($I209=1,Y208,""))))))))</f>
        <v/>
      </c>
      <c r="Z209" t="str">
        <f ca="1">IF($E208="","",IF($G209="",Z208,IF(AND($N209=1,Z$9&gt;$B$9),"",IF(AND($N209=1,Z$9&lt;=$B$9),LOOKUP(Z$9,$A$12:$A$111,$B$12:$B$111),IF(AND($I209=-1,AA$9=$Q208),"",IF($I209=-1,AA208,IF(AND($I209=1,Y$9=$Q208),$K209,IF($I209=1,Z208,""))))))))</f>
        <v/>
      </c>
      <c r="AA209" t="str">
        <f ca="1">IF($E208="","",IF($G209="",AA208,IF(AND($N209=1,AA$9&gt;$B$9),"",IF(AND($N209=1,AA$9&lt;=$B$9),LOOKUP(AA$9,$A$12:$A$111,$B$12:$B$111),IF(AND($I209=-1,AB$9=$Q208),"",IF($I209=-1,AB208,IF(AND($I209=1,Z$9=$Q208),$K209,IF($I209=1,AA208,""))))))))</f>
        <v/>
      </c>
      <c r="AB209" t="str">
        <f ca="1">IF($E208="","",IF($G209="",AB208,IF(AND($N209=1,AB$9&gt;$B$9),"",IF(AND($N209=1,AB$9&lt;=$B$9),LOOKUP(AB$9,$A$12:$A$111,$B$12:$B$111),IF(AND($I209=-1,AC$9=$Q208),"",IF($I209=-1,AC208,IF(AND($I209=1,AA$9=$Q208),$K209,IF($I209=1,AB208,""))))))))</f>
        <v/>
      </c>
      <c r="AC209" t="str">
        <f ca="1">IF($E208="","",IF($G209="",AC208,IF(AND($N209=1,AC$9&gt;$B$9),"",IF(AND($N209=1,AC$9&lt;=$B$9),LOOKUP(AC$9,$A$12:$A$111,$B$12:$B$111),IF(AND($I209=-1,AD$9=$Q208),"",IF($I209=-1,AD208,IF(AND($I209=1,AB$9=$Q208),$K209,IF($I209=1,AC208,""))))))))</f>
        <v/>
      </c>
      <c r="AD209" t="str">
        <f ca="1">IF($E208="","",IF($G209="",AD208,IF(AND($N209=1,AD$9&gt;$B$9),"",IF(AND($N209=1,AD$9&lt;=$B$9),LOOKUP(AD$9,$A$12:$A$111,$B$12:$B$111),IF(AND($I209=-1,AE$9=$Q208),"",IF($I209=-1,AE208,IF(AND($I209=1,AC$9=$Q208),$K209,IF($I209=1,AD208,""))))))))</f>
        <v/>
      </c>
      <c r="AE209" t="str">
        <f ca="1">IF($E208="","",IF($G209="",AE208,IF(AND($N209=1,AE$9&gt;$B$9),"",IF(AND($N209=1,AE$9&lt;=$B$9),LOOKUP(AE$9,$A$12:$A$111,$B$12:$B$111),IF(AND($I209=-1,AF$9=$Q208),"",IF($I209=-1,AF208,IF(AND($I209=1,AD$9=$Q208),$K209,IF($I209=1,AE208,""))))))))</f>
        <v/>
      </c>
      <c r="AF209" t="str">
        <f ca="1">IF($E208="","",IF($G209="",AF208,IF(AND($N209=1,AF$9&gt;$B$9),"",IF(AND($N209=1,AF$9&lt;=$B$9),LOOKUP(AF$9,$A$12:$A$111,$B$12:$B$111),IF(AND($I209=-1,AG$9=$Q208),"",IF($I209=-1,AG208,IF(AND($I209=1,AE$9=$Q208),$K209,IF($I209=1,AF208,""))))))))</f>
        <v/>
      </c>
      <c r="AG209" t="str">
        <f ca="1">IF($E208="","",IF($G209="",AG208,IF(AND($N209=1,AG$9&gt;$B$9),"",IF(AND($N209=1,AG$9&lt;=$B$9),LOOKUP(AG$9,$A$12:$A$111,$B$12:$B$111),IF(AND($I209=-1,AH$9=$Q208),"",IF($I209=-1,AH208,IF(AND($I209=1,AF$9=$Q208),$K209,IF($I209=1,AG208,""))))))))</f>
        <v/>
      </c>
      <c r="AH209" t="str">
        <f ca="1">IF($E208="","",IF($G209="",AH208,IF(AND($N209=1,AH$9&gt;$B$9),"",IF(AND($N209=1,AH$9&lt;=$B$9),LOOKUP(AH$9,$A$12:$A$111,$B$12:$B$111),IF(AND($I209=-1,AI$9=$Q208),"",IF($I209=-1,AI208,IF(AND($I209=1,AG$9=$Q208),$K209,IF($I209=1,AH208,""))))))))</f>
        <v/>
      </c>
      <c r="AI209" t="str">
        <f ca="1">IF($E208="","",IF($G209="",AI208,IF(AND($N209=1,AI$9&gt;$B$9),"",IF(AND($N209=1,AI$9&lt;=$B$9),LOOKUP(AI$9,$A$12:$A$111,$B$12:$B$111),IF(AND($I209=-1,AJ$9=$Q208),"",IF($I209=-1,AJ208,IF(AND($I209=1,AH$9=$Q208),$K209,IF($I209=1,AI208,""))))))))</f>
        <v/>
      </c>
      <c r="AJ209" t="str">
        <f ca="1">IF($E208="","",IF($G209="",AJ208,IF(AND($N209=1,AJ$9&gt;$B$9),"",IF(AND($N209=1,AJ$9&lt;=$B$9),LOOKUP(AJ$9,$A$12:$A$111,$B$12:$B$111),IF(AND($I209=-1,AK$9=$Q208),"",IF($I209=-1,AK208,IF(AND($I209=1,AI$9=$Q208),$K209,IF($I209=1,AJ208,""))))))))</f>
        <v/>
      </c>
      <c r="AK209" t="str">
        <f ca="1">IF($E208="","",IF($G209="",AK208,IF(AND($N209=1,AK$9&gt;$B$9),"",IF(AND($N209=1,AK$9&lt;=$B$9),LOOKUP(AK$9,$A$12:$A$111,$B$12:$B$111),IF(AND($I209=-1,AL$9=$Q208),"",IF($I209=-1,AL208,IF(AND($I209=1,AJ$9=$Q208),$K209,IF($I209=1,AK208,""))))))))</f>
        <v/>
      </c>
      <c r="AL209" t="str">
        <f ca="1">IF($E208="","",IF($G209="",AL208,IF(AND($N209=1,AL$9&gt;$B$9),"",IF(AND($N209=1,AL$9&lt;=$B$9),LOOKUP(AL$9,$A$12:$A$111,$B$12:$B$111),IF(AND($I209=-1,AM$9=$Q208),"",IF($I209=-1,AM208,IF(AND($I209=1,AK$9=$Q208),$K209,IF($I209=1,AL208,""))))))))</f>
        <v/>
      </c>
      <c r="AM209" t="str">
        <f ca="1">IF($E208="","",IF($G209="",AM208,IF(AND($N209=1,AM$9&gt;$B$9),"",IF(AND($N209=1,AM$9&lt;=$B$9),LOOKUP(AM$9,$A$12:$A$111,$B$12:$B$111),IF(AND($I209=-1,AN$9=$Q208),"",IF($I209=-1,AN208,IF(AND($I209=1,AL$9=$Q208),$K209,IF($I209=1,AM208,""))))))))</f>
        <v/>
      </c>
      <c r="AN209" t="str">
        <f ca="1">IF($E208="","",IF($G209="",AN208,IF(AND($N209=1,AN$9&gt;$B$9),"",IF(AND($N209=1,AN$9&lt;=$B$9),LOOKUP(AN$9,$A$12:$A$111,$B$12:$B$111),IF(AND($I209=-1,AO$9=$Q208),"",IF($I209=-1,AO208,IF(AND($I209=1,AM$9=$Q208),$K209,IF($I209=1,AN208,""))))))))</f>
        <v/>
      </c>
      <c r="AO209" t="str">
        <f ca="1">IF($E208="","",IF($G209="",AO208,IF(AND($N209=1,AO$9&gt;$B$9),"",IF(AND($N209=1,AO$9&lt;=$B$9),LOOKUP(AO$9,$A$12:$A$111,$B$12:$B$111),IF(AND($I209=-1,AP$9=$Q208),"",IF($I209=-1,AP208,IF(AND($I209=1,AN$9=$Q208),$K209,IF($I209=1,AO208,""))))))))</f>
        <v/>
      </c>
      <c r="AP209" t="str">
        <f ca="1">IF($E208="","",IF($G209="",AP208,IF(AND($N209=1,AP$9&gt;$B$9),"",IF(AND($N209=1,AP$9&lt;=$B$9),LOOKUP(AP$9,$A$12:$A$111,$B$12:$B$111),IF(AND($I209=-1,AQ$9=$Q208),"",IF($I209=-1,AQ208,IF(AND($I209=1,AO$9=$Q208),$K209,IF($I209=1,AP208,""))))))))</f>
        <v/>
      </c>
      <c r="AQ209" t="str">
        <f ca="1">IF($E208="","",IF($G209="",AQ208,IF(AND($N209=1,AQ$9&gt;$B$9),"",IF(AND($N209=1,AQ$9&lt;=$B$9),LOOKUP(AQ$9,$A$12:$A$111,$B$12:$B$111),IF(AND($I209=-1,AR$9=$Q208),"",IF($I209=-1,AR208,IF(AND($I209=1,AP$9=$Q208),$K209,IF($I209=1,AQ208,""))))))))</f>
        <v/>
      </c>
      <c r="AR209" t="str">
        <f ca="1">IF($E208="","",IF($G209="",AR208,IF(AND($N209=1,AR$9&gt;$B$9),"",IF(AND($N209=1,AR$9&lt;=$B$9),LOOKUP(AR$9,$A$12:$A$111,$B$12:$B$111),IF(AND($I209=-1,AS$9=$Q208),"",IF($I209=-1,AS208,IF(AND($I209=1,AQ$9=$Q208),$K209,IF($I209=1,AR208,""))))))))</f>
        <v/>
      </c>
      <c r="AS209" t="str">
        <f ca="1">IF($E208="","",IF($G209="",AS208,IF(AND($N209=1,AS$9&gt;$B$9),"",IF(AND($N209=1,AS$9&lt;=$B$9),LOOKUP(AS$9,$A$12:$A$111,$B$12:$B$111),IF(AND($I209=-1,AT$9=$Q208),"",IF($I209=-1,AT208,IF(AND($I209=1,AR$9=$Q208),$K209,IF($I209=1,AS208,""))))))))</f>
        <v/>
      </c>
      <c r="AT209" t="str">
        <f ca="1">IF($E208="","",IF($G209="",AT208,IF(AND($N209=1,AT$9&gt;$B$9),"",IF(AND($N209=1,AT$9&lt;=$B$9),LOOKUP(AT$9,$A$12:$A$111,$B$12:$B$111),IF(AND($I209=-1,AU$9=$Q208),"",IF($I209=-1,AU208,IF(AND($I209=1,AS$9=$Q208),$K209,IF($I209=1,AT208,""))))))))</f>
        <v/>
      </c>
      <c r="AU209" t="str">
        <f ca="1">IF($E208="","",IF($G209="",AU208,IF(AND($N209=1,AU$9&gt;$B$9),"",IF(AND($N209=1,AU$9&lt;=$B$9),LOOKUP(AU$9,$A$12:$A$111,$B$12:$B$111),IF(AND($I209=-1,AV$9=$Q208),"",IF($I209=-1,AV208,IF(AND($I209=1,AT$9=$Q208),$K209,IF($I209=1,AU208,""))))))))</f>
        <v/>
      </c>
      <c r="AV209" t="str">
        <f ca="1">IF($E208="","",IF($G209="",AV208,IF(AND($N209=1,AV$9&gt;$B$9),"",IF(AND($N209=1,AV$9&lt;=$B$9),LOOKUP(AV$9,$A$12:$A$111,$B$12:$B$111),IF(AND($I209=-1,AW$9=$Q208),"",IF($I209=-1,AW208,IF(AND($I209=1,AU$9=$Q208),$K209,IF($I209=1,AV208,""))))))))</f>
        <v/>
      </c>
      <c r="AW209" t="str">
        <f ca="1">IF($E208="","",IF($G209="",AW208,IF(AND($N209=1,AW$9&gt;$B$9),"",IF(AND($N209=1,AW$9&lt;=$B$9),LOOKUP(AW$9,$A$12:$A$111,$B$12:$B$111),IF(AND($I209=-1,AX$9=$Q208),"",IF($I209=-1,AX208,IF(AND($I209=1,AV$9=$Q208),$K209,IF($I209=1,AW208,""))))))))</f>
        <v/>
      </c>
      <c r="AX209" t="str">
        <f ca="1">IF($E208="","",IF($G209="",AX208,IF(AND($N209=1,AX$9&gt;$B$9),"",IF(AND($N209=1,AX$9&lt;=$B$9),LOOKUP(AX$9,$A$12:$A$111,$B$12:$B$111),IF(AND($I209=-1,AY$9=$Q208),"",IF($I209=-1,AY208,IF(AND($I209=1,AW$9=$Q208),$K209,IF($I209=1,AX208,""))))))))</f>
        <v/>
      </c>
      <c r="AY209" t="str">
        <f ca="1">IF($E208="","",IF($G209="",AY208,IF(AND($N209=1,AY$9&gt;$B$9),"",IF(AND($N209=1,AY$9&lt;=$B$9),LOOKUP(AY$9,$A$12:$A$111,$B$12:$B$111),IF(AND($I209=-1,AZ$9=$Q208),"",IF($I209=-1,AZ208,IF(AND($I209=1,AX$9=$Q208),$K209,IF($I209=1,AY208,""))))))))</f>
        <v/>
      </c>
      <c r="AZ209" t="str">
        <f ca="1">IF($E208="","",IF($G209="",AZ208,IF(AND($N209=1,AZ$9&gt;$B$9),"",IF(AND($N209=1,AZ$9&lt;=$B$9),LOOKUP(AZ$9,$A$12:$A$111,$B$12:$B$111),IF(AND($I209=-1,BA$9=$Q208),"",IF($I209=-1,BA208,IF(AND($I209=1,AY$9=$Q208),$K209,IF($I209=1,AZ208,""))))))))</f>
        <v/>
      </c>
      <c r="BA209" t="str">
        <f ca="1">IF($E208="","",IF($G209="",BA208,IF(AND($N209=1,BA$9&gt;$B$9),"",IF(AND($N209=1,BA$9&lt;=$B$9),LOOKUP(BA$9,$A$12:$A$111,$B$12:$B$111),IF(AND($I209=-1,BB$9=$Q208),"",IF($I209=-1,BB208,IF(AND($I209=1,AZ$9=$Q208),$K209,IF($I209=1,BA208,""))))))))</f>
        <v/>
      </c>
      <c r="BB209" t="str">
        <f ca="1">IF($E208="","",IF($G209="",BB208,IF(AND($N209=1,BB$9&gt;$B$9),"",IF(AND($N209=1,BB$9&lt;=$B$9),LOOKUP(BB$9,$A$12:$A$111,$B$12:$B$111),IF(AND($I209=-1,BC$9=$Q208),"",IF($I209=-1,BC208,IF(AND($I209=1,BA$9=$Q208),$K209,IF($I209=1,BB208,""))))))))</f>
        <v/>
      </c>
      <c r="BC209" t="str">
        <f ca="1">IF($E208="","",IF($G209="",BC208,IF(AND($N209=1,BC$9&gt;$B$9),"",IF(AND($N209=1,BC$9&lt;=$B$9),LOOKUP(BC$9,$A$12:$A$111,$B$12:$B$111),IF(AND($I209=-1,BD$9=$Q208),"",IF($I209=-1,BD208,IF(AND($I209=1,BB$9=$Q208),$K209,IF($I209=1,BC208,""))))))))</f>
        <v/>
      </c>
      <c r="BD209" t="str">
        <f ca="1">IF($E208="","",IF($G209="",BD208,IF(AND($N209=1,BD$9&gt;$B$9),"",IF(AND($N209=1,BD$9&lt;=$B$9),LOOKUP(BD$9,$A$12:$A$111,$B$12:$B$111),IF(AND($I209=-1,BE$9=$Q208),"",IF($I209=-1,BE208,IF(AND($I209=1,BC$9=$Q208),$K209,IF($I209=1,BD208,""))))))))</f>
        <v/>
      </c>
      <c r="BE209" t="str">
        <f ca="1">IF($E208="","",IF($G209="",BE208,IF(AND($N209=1,BE$9&gt;$B$9),"",IF(AND($N209=1,BE$9&lt;=$B$9),LOOKUP(BE$9,$A$12:$A$111,$B$12:$B$111),IF(AND($I209=-1,BF$9=$Q208),"",IF($I209=-1,BF208,IF(AND($I209=1,BD$9=$Q208),$K209,IF($I209=1,BE208,""))))))))</f>
        <v/>
      </c>
      <c r="BF209" t="str">
        <f ca="1">IF($E208="","",IF($G209="",BF208,IF(AND($N209=1,BF$9&gt;$B$9),"",IF(AND($N209=1,BF$9&lt;=$B$9),LOOKUP(BF$9,$A$12:$A$111,$B$12:$B$111),IF(AND($I209=-1,BG$9=$Q208),"",IF($I209=-1,BG208,IF(AND($I209=1,BE$9=$Q208),$K209,IF($I209=1,BF208,""))))))))</f>
        <v/>
      </c>
      <c r="BG209" t="str">
        <f ca="1">IF($E208="","",IF($G209="",BG208,IF(AND($N209=1,BG$9&gt;$B$9),"",IF(AND($N209=1,BG$9&lt;=$B$9),LOOKUP(BG$9,$A$12:$A$111,$B$12:$B$111),IF(AND($I209=-1,BH$9=$Q208),"",IF($I209=-1,BH208,IF(AND($I209=1,BF$9=$Q208),$K209,IF($I209=1,BG208,""))))))))</f>
        <v/>
      </c>
      <c r="BH209" t="str">
        <f ca="1">IF($E208="","",IF($G209="",BH208,IF(AND($N209=1,BH$9&gt;$B$9),"",IF(AND($N209=1,BH$9&lt;=$B$9),LOOKUP(BH$9,$A$12:$A$111,$B$12:$B$111),IF(AND($I209=-1,BI$9=$Q208),"",IF($I209=-1,BI208,IF(AND($I209=1,BG$9=$Q208),$K209,IF($I209=1,BH208,""))))))))</f>
        <v/>
      </c>
      <c r="BI209" t="str">
        <f ca="1">IF($E208="","",IF($G209="",BI208,IF(AND($N209=1,BI$9&gt;$B$9),"",IF(AND($N209=1,BI$9&lt;=$B$9),LOOKUP(BI$9,$A$12:$A$111,$B$12:$B$111),IF(AND($I209=-1,BJ$9=$Q208),"",IF($I209=-1,BJ208,IF(AND($I209=1,BH$9=$Q208),$K209,IF($I209=1,BI208,""))))))))</f>
        <v/>
      </c>
      <c r="BJ209" t="str">
        <f ca="1">IF($E208="","",IF($G209="",BJ208,IF(AND($N209=1,BJ$9&gt;$B$9),"",IF(AND($N209=1,BJ$9&lt;=$B$9),LOOKUP(BJ$9,$A$12:$A$111,$B$12:$B$111),IF(AND($I209=-1,BK$9=$Q208),"",IF($I209=-1,BK208,IF(AND($I209=1,BI$9=$Q208),$K209,IF($I209=1,BJ208,""))))))))</f>
        <v/>
      </c>
      <c r="BK209" t="str">
        <f ca="1">IF($E208="","",IF($G209="",BK208,IF(AND($N209=1,BK$9&gt;$B$9),"",IF(AND($N209=1,BK$9&lt;=$B$9),LOOKUP(BK$9,$A$12:$A$111,$B$12:$B$111),IF(AND($I209=-1,BL$9=$Q208),"",IF($I209=-1,BL208,IF(AND($I209=1,BJ$9=$Q208),$K209,IF($I209=1,BK208,""))))))))</f>
        <v/>
      </c>
      <c r="BL209" t="str">
        <f ca="1">IF($E208="","",IF($G209="",BL208,IF(AND($N209=1,BL$9&gt;$B$9),"",IF(AND($N209=1,BL$9&lt;=$B$9),LOOKUP(BL$9,$A$12:$A$111,$B$12:$B$111),IF(AND($I209=-1,BM$9=$Q208),"",IF($I209=-1,BM208,IF(AND($I209=1,BK$9=$Q208),$K209,IF($I209=1,BL208,""))))))))</f>
        <v/>
      </c>
      <c r="BM209" t="str">
        <f ca="1">IF($E208="","",IF($G209="",BM208,IF(AND($N209=1,BM$9&gt;$B$9),"",IF(AND($N209=1,BM$9&lt;=$B$9),LOOKUP(BM$9,$A$12:$A$111,$B$12:$B$111),IF(AND($I209=-1,BN$9=$Q208),"",IF($I209=-1,BN208,IF(AND($I209=1,BL$9=$Q208),$K209,IF($I209=1,BM208,""))))))))</f>
        <v/>
      </c>
      <c r="BN209" t="str">
        <f ca="1">IF($E208="","",IF($G209="",BN208,IF(AND($N209=1,BN$9&gt;$B$9),"",IF(AND($N209=1,BN$9&lt;=$B$9),LOOKUP(BN$9,$A$12:$A$111,$B$12:$B$111),IF(AND($I209=-1,BO$9=$Q208),"",IF($I209=-1,BO208,IF(AND($I209=1,BM$9=$Q208),$K209,IF($I209=1,BN208,""))))))))</f>
        <v/>
      </c>
      <c r="BO209">
        <f ca="1">IF($E208="","",IF($G209="",BO208,IF(AND($N209=1,BO$9&gt;$B$9),"",IF(AND($N209=1,BO$9&lt;=$B$9),LOOKUP(BO$9,$A$12:$A$111,$B$12:$B$111),IF(AND($I209=-1,BP$9=$Q208),"",IF($I209=-1,BP208,IF(AND($I209=1,BN$9=$Q208),$K209,IF($I209=1,BO208,""))))))))</f>
        <v>0</v>
      </c>
    </row>
    <row r="210" spans="4:67" x14ac:dyDescent="0.25">
      <c r="D210" s="4">
        <v>200</v>
      </c>
      <c r="E210" s="1">
        <f t="shared" ca="1" si="17"/>
        <v>1</v>
      </c>
      <c r="G210" t="str">
        <f ca="1">IF(E209="","",IF($B$3=Refs!$B$17,RevLab!F210,IF(AND(B$3="Last",H209="Zero"),G209,IF(B$3="Last",H209,IF(B$3="2nd last","",IF(AND(B$3="Opposite",H209="Zero"),G209,IF(AND(B$3="Opposite",H209="Red"),"Black",IF(AND(B$3="Opposite",H209="Black"),"Red",IF(AND(B$3="Opposite",H209="Odd"),"Even",IF(AND(B$3="Opposite",H209="Even"),"Odd",IF(AND(B$3="Opposite",H209="High"),"Low",IF(AND(B$3="Opposite",H209="Low"),"High",IF(COUNTIF(Refs!$E$5:$I$6,B$3)=1,RevLab!B$3,"")))))))))))))</f>
        <v>Low</v>
      </c>
      <c r="H210" t="str">
        <f ca="1">IF(E210="","",IF(B$2="Red/Black",LOOKUP(E210,Refs!D:D,Refs!F:F),IF(B$2="High/Low",LOOKUP(E210,Refs!D:D,Refs!H:H),IF(B$2="Odd/Even",LOOKUP(E210,Refs!D:D,Refs!J:J),""))))</f>
        <v>Low</v>
      </c>
      <c r="I210">
        <f t="shared" ca="1" si="18"/>
        <v>1</v>
      </c>
      <c r="J210">
        <f ca="1">IF(E209="","",IF(G210="","",IF(AND(Q209&gt;1,O209+P209&gt;=$B$4),$B$4,IF(Q209=1,O209,O209+P209))))</f>
        <v>11</v>
      </c>
      <c r="K210">
        <f t="shared" ca="1" si="19"/>
        <v>11</v>
      </c>
      <c r="L210">
        <f t="shared" ca="1" si="20"/>
        <v>15</v>
      </c>
      <c r="M210">
        <f t="shared" ca="1" si="21"/>
        <v>15</v>
      </c>
      <c r="N210">
        <f ca="1">IF(E209="","",IF(OR(AND($A$6="Yes",$M210&gt;$M209),AND($A$8="Yes",$O209+$P209&gt;=$B$4),AND($Q209&lt;=2,$I210=-1)),1,0))</f>
        <v>0</v>
      </c>
      <c r="O210">
        <f ca="1">IF(E210="","",R210)</f>
        <v>2</v>
      </c>
      <c r="P210">
        <f ca="1">IF(E210="","",MAX(R210:DM210))</f>
        <v>11</v>
      </c>
      <c r="Q210" s="2">
        <f ca="1">IF(E210="","",COUNTIF(R210:DM210,"&gt;0"))</f>
        <v>6</v>
      </c>
      <c r="R210" s="4">
        <f ca="1">IF(E209="","",IF($G210="",R209,IF($N210=1,LOOKUP(R$9,$A$12:$A$111,$B$12:$B$111),IF(AND($I210=-1,S$9=$Q209),"",IF($I210=-1,S209,IF($I210=1,R209))))))</f>
        <v>2</v>
      </c>
      <c r="S210">
        <f ca="1">IF($E209="","",IF($G210="",S209,IF(AND($N210=1,S$9&gt;$B$9),"",IF(AND($N210=1,S$9&lt;=$B$9),LOOKUP(S$9,$A$12:$A$111,$B$12:$B$111),IF(AND($I210=-1,T$9=$Q209),"",IF($I210=-1,T209,IF(AND($I210=1,R$9=$Q209),$K210,IF($I210=1,S209,""))))))))</f>
        <v>3</v>
      </c>
      <c r="T210">
        <f ca="1">IF($E209="","",IF($G210="",T209,IF(AND($N210=1,T$9&gt;$B$9),"",IF(AND($N210=1,T$9&lt;=$B$9),LOOKUP(T$9,$A$12:$A$111,$B$12:$B$111),IF(AND($I210=-1,U$9=$Q209),"",IF($I210=-1,U209,IF(AND($I210=1,S$9=$Q209),$K210,IF($I210=1,T209,""))))))))</f>
        <v>5</v>
      </c>
      <c r="U210">
        <f ca="1">IF($E209="","",IF($G210="",U209,IF(AND($N210=1,U$9&gt;$B$9),"",IF(AND($N210=1,U$9&lt;=$B$9),LOOKUP(U$9,$A$12:$A$111,$B$12:$B$111),IF(AND($I210=-1,V$9=$Q209),"",IF($I210=-1,V209,IF(AND($I210=1,T$9=$Q209),$K210,IF($I210=1,U209,""))))))))</f>
        <v>7</v>
      </c>
      <c r="V210">
        <f ca="1">IF($E209="","",IF($G210="",V209,IF(AND($N210=1,V$9&gt;$B$9),"",IF(AND($N210=1,V$9&lt;=$B$9),LOOKUP(V$9,$A$12:$A$111,$B$12:$B$111),IF(AND($I210=-1,W$9=$Q209),"",IF($I210=-1,W209,IF(AND($I210=1,U$9=$Q209),$K210,IF($I210=1,V209,""))))))))</f>
        <v>9</v>
      </c>
      <c r="W210">
        <f ca="1">IF($E209="","",IF($G210="",W209,IF(AND($N210=1,W$9&gt;$B$9),"",IF(AND($N210=1,W$9&lt;=$B$9),LOOKUP(W$9,$A$12:$A$111,$B$12:$B$111),IF(AND($I210=-1,X$9=$Q209),"",IF($I210=-1,X209,IF(AND($I210=1,V$9=$Q209),$K210,IF($I210=1,W209,""))))))))</f>
        <v>11</v>
      </c>
      <c r="X210" t="str">
        <f ca="1">IF($E209="","",IF($G210="",X209,IF(AND($N210=1,X$9&gt;$B$9),"",IF(AND($N210=1,X$9&lt;=$B$9),LOOKUP(X$9,$A$12:$A$111,$B$12:$B$111),IF(AND($I210=-1,Y$9=$Q209),"",IF($I210=-1,Y209,IF(AND($I210=1,W$9=$Q209),$K210,IF($I210=1,X209,""))))))))</f>
        <v/>
      </c>
      <c r="Y210" t="str">
        <f ca="1">IF($E209="","",IF($G210="",Y209,IF(AND($N210=1,Y$9&gt;$B$9),"",IF(AND($N210=1,Y$9&lt;=$B$9),LOOKUP(Y$9,$A$12:$A$111,$B$12:$B$111),IF(AND($I210=-1,Z$9=$Q209),"",IF($I210=-1,Z209,IF(AND($I210=1,X$9=$Q209),$K210,IF($I210=1,Y209,""))))))))</f>
        <v/>
      </c>
      <c r="Z210" t="str">
        <f ca="1">IF($E209="","",IF($G210="",Z209,IF(AND($N210=1,Z$9&gt;$B$9),"",IF(AND($N210=1,Z$9&lt;=$B$9),LOOKUP(Z$9,$A$12:$A$111,$B$12:$B$111),IF(AND($I210=-1,AA$9=$Q209),"",IF($I210=-1,AA209,IF(AND($I210=1,Y$9=$Q209),$K210,IF($I210=1,Z209,""))))))))</f>
        <v/>
      </c>
      <c r="AA210" t="str">
        <f ca="1">IF($E209="","",IF($G210="",AA209,IF(AND($N210=1,AA$9&gt;$B$9),"",IF(AND($N210=1,AA$9&lt;=$B$9),LOOKUP(AA$9,$A$12:$A$111,$B$12:$B$111),IF(AND($I210=-1,AB$9=$Q209),"",IF($I210=-1,AB209,IF(AND($I210=1,Z$9=$Q209),$K210,IF($I210=1,AA209,""))))))))</f>
        <v/>
      </c>
      <c r="AB210" t="str">
        <f ca="1">IF($E209="","",IF($G210="",AB209,IF(AND($N210=1,AB$9&gt;$B$9),"",IF(AND($N210=1,AB$9&lt;=$B$9),LOOKUP(AB$9,$A$12:$A$111,$B$12:$B$111),IF(AND($I210=-1,AC$9=$Q209),"",IF($I210=-1,AC209,IF(AND($I210=1,AA$9=$Q209),$K210,IF($I210=1,AB209,""))))))))</f>
        <v/>
      </c>
      <c r="AC210" t="str">
        <f ca="1">IF($E209="","",IF($G210="",AC209,IF(AND($N210=1,AC$9&gt;$B$9),"",IF(AND($N210=1,AC$9&lt;=$B$9),LOOKUP(AC$9,$A$12:$A$111,$B$12:$B$111),IF(AND($I210=-1,AD$9=$Q209),"",IF($I210=-1,AD209,IF(AND($I210=1,AB$9=$Q209),$K210,IF($I210=1,AC209,""))))))))</f>
        <v/>
      </c>
      <c r="AD210" t="str">
        <f ca="1">IF($E209="","",IF($G210="",AD209,IF(AND($N210=1,AD$9&gt;$B$9),"",IF(AND($N210=1,AD$9&lt;=$B$9),LOOKUP(AD$9,$A$12:$A$111,$B$12:$B$111),IF(AND($I210=-1,AE$9=$Q209),"",IF($I210=-1,AE209,IF(AND($I210=1,AC$9=$Q209),$K210,IF($I210=1,AD209,""))))))))</f>
        <v/>
      </c>
      <c r="AE210" t="str">
        <f ca="1">IF($E209="","",IF($G210="",AE209,IF(AND($N210=1,AE$9&gt;$B$9),"",IF(AND($N210=1,AE$9&lt;=$B$9),LOOKUP(AE$9,$A$12:$A$111,$B$12:$B$111),IF(AND($I210=-1,AF$9=$Q209),"",IF($I210=-1,AF209,IF(AND($I210=1,AD$9=$Q209),$K210,IF($I210=1,AE209,""))))))))</f>
        <v/>
      </c>
      <c r="AF210" t="str">
        <f ca="1">IF($E209="","",IF($G210="",AF209,IF(AND($N210=1,AF$9&gt;$B$9),"",IF(AND($N210=1,AF$9&lt;=$B$9),LOOKUP(AF$9,$A$12:$A$111,$B$12:$B$111),IF(AND($I210=-1,AG$9=$Q209),"",IF($I210=-1,AG209,IF(AND($I210=1,AE$9=$Q209),$K210,IF($I210=1,AF209,""))))))))</f>
        <v/>
      </c>
      <c r="AG210" t="str">
        <f ca="1">IF($E209="","",IF($G210="",AG209,IF(AND($N210=1,AG$9&gt;$B$9),"",IF(AND($N210=1,AG$9&lt;=$B$9),LOOKUP(AG$9,$A$12:$A$111,$B$12:$B$111),IF(AND($I210=-1,AH$9=$Q209),"",IF($I210=-1,AH209,IF(AND($I210=1,AF$9=$Q209),$K210,IF($I210=1,AG209,""))))))))</f>
        <v/>
      </c>
      <c r="AH210" t="str">
        <f ca="1">IF($E209="","",IF($G210="",AH209,IF(AND($N210=1,AH$9&gt;$B$9),"",IF(AND($N210=1,AH$9&lt;=$B$9),LOOKUP(AH$9,$A$12:$A$111,$B$12:$B$111),IF(AND($I210=-1,AI$9=$Q209),"",IF($I210=-1,AI209,IF(AND($I210=1,AG$9=$Q209),$K210,IF($I210=1,AH209,""))))))))</f>
        <v/>
      </c>
      <c r="AI210" t="str">
        <f ca="1">IF($E209="","",IF($G210="",AI209,IF(AND($N210=1,AI$9&gt;$B$9),"",IF(AND($N210=1,AI$9&lt;=$B$9),LOOKUP(AI$9,$A$12:$A$111,$B$12:$B$111),IF(AND($I210=-1,AJ$9=$Q209),"",IF($I210=-1,AJ209,IF(AND($I210=1,AH$9=$Q209),$K210,IF($I210=1,AI209,""))))))))</f>
        <v/>
      </c>
      <c r="AJ210" t="str">
        <f ca="1">IF($E209="","",IF($G210="",AJ209,IF(AND($N210=1,AJ$9&gt;$B$9),"",IF(AND($N210=1,AJ$9&lt;=$B$9),LOOKUP(AJ$9,$A$12:$A$111,$B$12:$B$111),IF(AND($I210=-1,AK$9=$Q209),"",IF($I210=-1,AK209,IF(AND($I210=1,AI$9=$Q209),$K210,IF($I210=1,AJ209,""))))))))</f>
        <v/>
      </c>
      <c r="AK210" t="str">
        <f ca="1">IF($E209="","",IF($G210="",AK209,IF(AND($N210=1,AK$9&gt;$B$9),"",IF(AND($N210=1,AK$9&lt;=$B$9),LOOKUP(AK$9,$A$12:$A$111,$B$12:$B$111),IF(AND($I210=-1,AL$9=$Q209),"",IF($I210=-1,AL209,IF(AND($I210=1,AJ$9=$Q209),$K210,IF($I210=1,AK209,""))))))))</f>
        <v/>
      </c>
      <c r="AL210" t="str">
        <f ca="1">IF($E209="","",IF($G210="",AL209,IF(AND($N210=1,AL$9&gt;$B$9),"",IF(AND($N210=1,AL$9&lt;=$B$9),LOOKUP(AL$9,$A$12:$A$111,$B$12:$B$111),IF(AND($I210=-1,AM$9=$Q209),"",IF($I210=-1,AM209,IF(AND($I210=1,AK$9=$Q209),$K210,IF($I210=1,AL209,""))))))))</f>
        <v/>
      </c>
      <c r="AM210" t="str">
        <f ca="1">IF($E209="","",IF($G210="",AM209,IF(AND($N210=1,AM$9&gt;$B$9),"",IF(AND($N210=1,AM$9&lt;=$B$9),LOOKUP(AM$9,$A$12:$A$111,$B$12:$B$111),IF(AND($I210=-1,AN$9=$Q209),"",IF($I210=-1,AN209,IF(AND($I210=1,AL$9=$Q209),$K210,IF($I210=1,AM209,""))))))))</f>
        <v/>
      </c>
      <c r="AN210" t="str">
        <f ca="1">IF($E209="","",IF($G210="",AN209,IF(AND($N210=1,AN$9&gt;$B$9),"",IF(AND($N210=1,AN$9&lt;=$B$9),LOOKUP(AN$9,$A$12:$A$111,$B$12:$B$111),IF(AND($I210=-1,AO$9=$Q209),"",IF($I210=-1,AO209,IF(AND($I210=1,AM$9=$Q209),$K210,IF($I210=1,AN209,""))))))))</f>
        <v/>
      </c>
      <c r="AO210" t="str">
        <f ca="1">IF($E209="","",IF($G210="",AO209,IF(AND($N210=1,AO$9&gt;$B$9),"",IF(AND($N210=1,AO$9&lt;=$B$9),LOOKUP(AO$9,$A$12:$A$111,$B$12:$B$111),IF(AND($I210=-1,AP$9=$Q209),"",IF($I210=-1,AP209,IF(AND($I210=1,AN$9=$Q209),$K210,IF($I210=1,AO209,""))))))))</f>
        <v/>
      </c>
      <c r="AP210" t="str">
        <f ca="1">IF($E209="","",IF($G210="",AP209,IF(AND($N210=1,AP$9&gt;$B$9),"",IF(AND($N210=1,AP$9&lt;=$B$9),LOOKUP(AP$9,$A$12:$A$111,$B$12:$B$111),IF(AND($I210=-1,AQ$9=$Q209),"",IF($I210=-1,AQ209,IF(AND($I210=1,AO$9=$Q209),$K210,IF($I210=1,AP209,""))))))))</f>
        <v/>
      </c>
      <c r="AQ210" t="str">
        <f ca="1">IF($E209="","",IF($G210="",AQ209,IF(AND($N210=1,AQ$9&gt;$B$9),"",IF(AND($N210=1,AQ$9&lt;=$B$9),LOOKUP(AQ$9,$A$12:$A$111,$B$12:$B$111),IF(AND($I210=-1,AR$9=$Q209),"",IF($I210=-1,AR209,IF(AND($I210=1,AP$9=$Q209),$K210,IF($I210=1,AQ209,""))))))))</f>
        <v/>
      </c>
      <c r="AR210" t="str">
        <f ca="1">IF($E209="","",IF($G210="",AR209,IF(AND($N210=1,AR$9&gt;$B$9),"",IF(AND($N210=1,AR$9&lt;=$B$9),LOOKUP(AR$9,$A$12:$A$111,$B$12:$B$111),IF(AND($I210=-1,AS$9=$Q209),"",IF($I210=-1,AS209,IF(AND($I210=1,AQ$9=$Q209),$K210,IF($I210=1,AR209,""))))))))</f>
        <v/>
      </c>
      <c r="AS210" t="str">
        <f ca="1">IF($E209="","",IF($G210="",AS209,IF(AND($N210=1,AS$9&gt;$B$9),"",IF(AND($N210=1,AS$9&lt;=$B$9),LOOKUP(AS$9,$A$12:$A$111,$B$12:$B$111),IF(AND($I210=-1,AT$9=$Q209),"",IF($I210=-1,AT209,IF(AND($I210=1,AR$9=$Q209),$K210,IF($I210=1,AS209,""))))))))</f>
        <v/>
      </c>
      <c r="AT210" t="str">
        <f ca="1">IF($E209="","",IF($G210="",AT209,IF(AND($N210=1,AT$9&gt;$B$9),"",IF(AND($N210=1,AT$9&lt;=$B$9),LOOKUP(AT$9,$A$12:$A$111,$B$12:$B$111),IF(AND($I210=-1,AU$9=$Q209),"",IF($I210=-1,AU209,IF(AND($I210=1,AS$9=$Q209),$K210,IF($I210=1,AT209,""))))))))</f>
        <v/>
      </c>
      <c r="AU210" t="str">
        <f ca="1">IF($E209="","",IF($G210="",AU209,IF(AND($N210=1,AU$9&gt;$B$9),"",IF(AND($N210=1,AU$9&lt;=$B$9),LOOKUP(AU$9,$A$12:$A$111,$B$12:$B$111),IF(AND($I210=-1,AV$9=$Q209),"",IF($I210=-1,AV209,IF(AND($I210=1,AT$9=$Q209),$K210,IF($I210=1,AU209,""))))))))</f>
        <v/>
      </c>
      <c r="AV210" t="str">
        <f ca="1">IF($E209="","",IF($G210="",AV209,IF(AND($N210=1,AV$9&gt;$B$9),"",IF(AND($N210=1,AV$9&lt;=$B$9),LOOKUP(AV$9,$A$12:$A$111,$B$12:$B$111),IF(AND($I210=-1,AW$9=$Q209),"",IF($I210=-1,AW209,IF(AND($I210=1,AU$9=$Q209),$K210,IF($I210=1,AV209,""))))))))</f>
        <v/>
      </c>
      <c r="AW210" t="str">
        <f ca="1">IF($E209="","",IF($G210="",AW209,IF(AND($N210=1,AW$9&gt;$B$9),"",IF(AND($N210=1,AW$9&lt;=$B$9),LOOKUP(AW$9,$A$12:$A$111,$B$12:$B$111),IF(AND($I210=-1,AX$9=$Q209),"",IF($I210=-1,AX209,IF(AND($I210=1,AV$9=$Q209),$K210,IF($I210=1,AW209,""))))))))</f>
        <v/>
      </c>
      <c r="AX210" t="str">
        <f ca="1">IF($E209="","",IF($G210="",AX209,IF(AND($N210=1,AX$9&gt;$B$9),"",IF(AND($N210=1,AX$9&lt;=$B$9),LOOKUP(AX$9,$A$12:$A$111,$B$12:$B$111),IF(AND($I210=-1,AY$9=$Q209),"",IF($I210=-1,AY209,IF(AND($I210=1,AW$9=$Q209),$K210,IF($I210=1,AX209,""))))))))</f>
        <v/>
      </c>
      <c r="AY210" t="str">
        <f ca="1">IF($E209="","",IF($G210="",AY209,IF(AND($N210=1,AY$9&gt;$B$9),"",IF(AND($N210=1,AY$9&lt;=$B$9),LOOKUP(AY$9,$A$12:$A$111,$B$12:$B$111),IF(AND($I210=-1,AZ$9=$Q209),"",IF($I210=-1,AZ209,IF(AND($I210=1,AX$9=$Q209),$K210,IF($I210=1,AY209,""))))))))</f>
        <v/>
      </c>
      <c r="AZ210" t="str">
        <f ca="1">IF($E209="","",IF($G210="",AZ209,IF(AND($N210=1,AZ$9&gt;$B$9),"",IF(AND($N210=1,AZ$9&lt;=$B$9),LOOKUP(AZ$9,$A$12:$A$111,$B$12:$B$111),IF(AND($I210=-1,BA$9=$Q209),"",IF($I210=-1,BA209,IF(AND($I210=1,AY$9=$Q209),$K210,IF($I210=1,AZ209,""))))))))</f>
        <v/>
      </c>
      <c r="BA210" t="str">
        <f ca="1">IF($E209="","",IF($G210="",BA209,IF(AND($N210=1,BA$9&gt;$B$9),"",IF(AND($N210=1,BA$9&lt;=$B$9),LOOKUP(BA$9,$A$12:$A$111,$B$12:$B$111),IF(AND($I210=-1,BB$9=$Q209),"",IF($I210=-1,BB209,IF(AND($I210=1,AZ$9=$Q209),$K210,IF($I210=1,BA209,""))))))))</f>
        <v/>
      </c>
      <c r="BB210" t="str">
        <f ca="1">IF($E209="","",IF($G210="",BB209,IF(AND($N210=1,BB$9&gt;$B$9),"",IF(AND($N210=1,BB$9&lt;=$B$9),LOOKUP(BB$9,$A$12:$A$111,$B$12:$B$111),IF(AND($I210=-1,BC$9=$Q209),"",IF($I210=-1,BC209,IF(AND($I210=1,BA$9=$Q209),$K210,IF($I210=1,BB209,""))))))))</f>
        <v/>
      </c>
      <c r="BC210" t="str">
        <f ca="1">IF($E209="","",IF($G210="",BC209,IF(AND($N210=1,BC$9&gt;$B$9),"",IF(AND($N210=1,BC$9&lt;=$B$9),LOOKUP(BC$9,$A$12:$A$111,$B$12:$B$111),IF(AND($I210=-1,BD$9=$Q209),"",IF($I210=-1,BD209,IF(AND($I210=1,BB$9=$Q209),$K210,IF($I210=1,BC209,""))))))))</f>
        <v/>
      </c>
      <c r="BD210" t="str">
        <f ca="1">IF($E209="","",IF($G210="",BD209,IF(AND($N210=1,BD$9&gt;$B$9),"",IF(AND($N210=1,BD$9&lt;=$B$9),LOOKUP(BD$9,$A$12:$A$111,$B$12:$B$111),IF(AND($I210=-1,BE$9=$Q209),"",IF($I210=-1,BE209,IF(AND($I210=1,BC$9=$Q209),$K210,IF($I210=1,BD209,""))))))))</f>
        <v/>
      </c>
      <c r="BE210" t="str">
        <f ca="1">IF($E209="","",IF($G210="",BE209,IF(AND($N210=1,BE$9&gt;$B$9),"",IF(AND($N210=1,BE$9&lt;=$B$9),LOOKUP(BE$9,$A$12:$A$111,$B$12:$B$111),IF(AND($I210=-1,BF$9=$Q209),"",IF($I210=-1,BF209,IF(AND($I210=1,BD$9=$Q209),$K210,IF($I210=1,BE209,""))))))))</f>
        <v/>
      </c>
      <c r="BF210" t="str">
        <f ca="1">IF($E209="","",IF($G210="",BF209,IF(AND($N210=1,BF$9&gt;$B$9),"",IF(AND($N210=1,BF$9&lt;=$B$9),LOOKUP(BF$9,$A$12:$A$111,$B$12:$B$111),IF(AND($I210=-1,BG$9=$Q209),"",IF($I210=-1,BG209,IF(AND($I210=1,BE$9=$Q209),$K210,IF($I210=1,BF209,""))))))))</f>
        <v/>
      </c>
      <c r="BG210" t="str">
        <f ca="1">IF($E209="","",IF($G210="",BG209,IF(AND($N210=1,BG$9&gt;$B$9),"",IF(AND($N210=1,BG$9&lt;=$B$9),LOOKUP(BG$9,$A$12:$A$111,$B$12:$B$111),IF(AND($I210=-1,BH$9=$Q209),"",IF($I210=-1,BH209,IF(AND($I210=1,BF$9=$Q209),$K210,IF($I210=1,BG209,""))))))))</f>
        <v/>
      </c>
      <c r="BH210" t="str">
        <f ca="1">IF($E209="","",IF($G210="",BH209,IF(AND($N210=1,BH$9&gt;$B$9),"",IF(AND($N210=1,BH$9&lt;=$B$9),LOOKUP(BH$9,$A$12:$A$111,$B$12:$B$111),IF(AND($I210=-1,BI$9=$Q209),"",IF($I210=-1,BI209,IF(AND($I210=1,BG$9=$Q209),$K210,IF($I210=1,BH209,""))))))))</f>
        <v/>
      </c>
      <c r="BI210" t="str">
        <f ca="1">IF($E209="","",IF($G210="",BI209,IF(AND($N210=1,BI$9&gt;$B$9),"",IF(AND($N210=1,BI$9&lt;=$B$9),LOOKUP(BI$9,$A$12:$A$111,$B$12:$B$111),IF(AND($I210=-1,BJ$9=$Q209),"",IF($I210=-1,BJ209,IF(AND($I210=1,BH$9=$Q209),$K210,IF($I210=1,BI209,""))))))))</f>
        <v/>
      </c>
      <c r="BJ210" t="str">
        <f ca="1">IF($E209="","",IF($G210="",BJ209,IF(AND($N210=1,BJ$9&gt;$B$9),"",IF(AND($N210=1,BJ$9&lt;=$B$9),LOOKUP(BJ$9,$A$12:$A$111,$B$12:$B$111),IF(AND($I210=-1,BK$9=$Q209),"",IF($I210=-1,BK209,IF(AND($I210=1,BI$9=$Q209),$K210,IF($I210=1,BJ209,""))))))))</f>
        <v/>
      </c>
      <c r="BK210" t="str">
        <f ca="1">IF($E209="","",IF($G210="",BK209,IF(AND($N210=1,BK$9&gt;$B$9),"",IF(AND($N210=1,BK$9&lt;=$B$9),LOOKUP(BK$9,$A$12:$A$111,$B$12:$B$111),IF(AND($I210=-1,BL$9=$Q209),"",IF($I210=-1,BL209,IF(AND($I210=1,BJ$9=$Q209),$K210,IF($I210=1,BK209,""))))))))</f>
        <v/>
      </c>
      <c r="BL210" t="str">
        <f ca="1">IF($E209="","",IF($G210="",BL209,IF(AND($N210=1,BL$9&gt;$B$9),"",IF(AND($N210=1,BL$9&lt;=$B$9),LOOKUP(BL$9,$A$12:$A$111,$B$12:$B$111),IF(AND($I210=-1,BM$9=$Q209),"",IF($I210=-1,BM209,IF(AND($I210=1,BK$9=$Q209),$K210,IF($I210=1,BL209,""))))))))</f>
        <v/>
      </c>
      <c r="BM210" t="str">
        <f ca="1">IF($E209="","",IF($G210="",BM209,IF(AND($N210=1,BM$9&gt;$B$9),"",IF(AND($N210=1,BM$9&lt;=$B$9),LOOKUP(BM$9,$A$12:$A$111,$B$12:$B$111),IF(AND($I210=-1,BN$9=$Q209),"",IF($I210=-1,BN209,IF(AND($I210=1,BL$9=$Q209),$K210,IF($I210=1,BM209,""))))))))</f>
        <v/>
      </c>
      <c r="BN210" t="str">
        <f ca="1">IF($E209="","",IF($G210="",BN209,IF(AND($N210=1,BN$9&gt;$B$9),"",IF(AND($N210=1,BN$9&lt;=$B$9),LOOKUP(BN$9,$A$12:$A$111,$B$12:$B$111),IF(AND($I210=-1,BO$9=$Q209),"",IF($I210=-1,BO209,IF(AND($I210=1,BM$9=$Q209),$K210,IF($I210=1,BN209,""))))))))</f>
        <v/>
      </c>
      <c r="BO210">
        <f ca="1">IF($E209="","",IF($G210="",BO209,IF(AND($N210=1,BO$9&gt;$B$9),"",IF(AND($N210=1,BO$9&lt;=$B$9),LOOKUP(BO$9,$A$12:$A$111,$B$12:$B$111),IF(AND($I210=-1,BP$9=$Q209),"",IF($I210=-1,BP209,IF(AND($I210=1,BN$9=$Q209),$K210,IF($I210=1,BO209,""))))))))</f>
        <v>0</v>
      </c>
    </row>
  </sheetData>
  <mergeCells count="6">
    <mergeCell ref="R8:V8"/>
    <mergeCell ref="A10:B10"/>
    <mergeCell ref="A5:B5"/>
    <mergeCell ref="A6:B6"/>
    <mergeCell ref="A7:B7"/>
    <mergeCell ref="A8:B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Refs!$B$2:$B$4</xm:f>
          </x14:formula1>
          <xm:sqref>B2</xm:sqref>
        </x14:dataValidation>
        <x14:dataValidation type="list" allowBlank="1" showInputMessage="1" showErrorMessage="1" xr:uid="{00000000-0002-0000-0000-000001000000}">
          <x14:formula1>
            <xm:f>Refs!$B$6:$B$11</xm:f>
          </x14:formula1>
          <xm:sqref>B3</xm:sqref>
        </x14:dataValidation>
        <x14:dataValidation type="list" allowBlank="1" showInputMessage="1" showErrorMessage="1" xr:uid="{00000000-0002-0000-0000-000002000000}">
          <x14:formula1>
            <xm:f>Refs!$C$2:$C$3</xm:f>
          </x14:formula1>
          <xm:sqref>A6 A8:B8</xm:sqref>
        </x14:dataValidation>
        <x14:dataValidation type="list" allowBlank="1" showInputMessage="1" showErrorMessage="1" xr:uid="{8A533754-747E-440D-9AFB-DC2A5AB38940}">
          <x14:formula1>
            <xm:f>Refs!$B$12:$B$13</xm:f>
          </x14:formula1>
          <xm:sqref>F11:F210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B3-77E9-4AA5-AE1E-85CF381A266B}">
  <dimension ref="A1:DM210"/>
  <sheetViews>
    <sheetView workbookViewId="0">
      <pane xSplit="5" ySplit="10" topLeftCell="F203" activePane="bottomRight" state="frozen"/>
      <selection pane="topRight" activeCell="F1" sqref="F1"/>
      <selection pane="bottomLeft" activeCell="A11" sqref="A11"/>
      <selection pane="bottomRight" activeCell="E4" sqref="E4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5" width="6.85546875" style="1" customWidth="1"/>
    <col min="6" max="6" width="7.7109375" style="1" bestFit="1" customWidth="1"/>
    <col min="7" max="7" width="8.5703125" bestFit="1" customWidth="1"/>
    <col min="8" max="8" width="6.5703125" bestFit="1" customWidth="1"/>
    <col min="9" max="9" width="4" bestFit="1" customWidth="1"/>
    <col min="10" max="10" width="5" customWidth="1"/>
    <col min="11" max="11" width="4.7109375" bestFit="1" customWidth="1"/>
    <col min="12" max="12" width="8.42578125" bestFit="1" customWidth="1"/>
    <col min="13" max="13" width="6.42578125" hidden="1" customWidth="1"/>
    <col min="14" max="14" width="4" hidden="1" customWidth="1"/>
    <col min="15" max="16" width="9.140625" customWidth="1"/>
    <col min="17" max="17" width="9.140625" style="2" hidden="1" customWidth="1"/>
    <col min="18" max="18" width="4.85546875" style="4" customWidth="1"/>
    <col min="19" max="23" width="4.85546875" customWidth="1"/>
    <col min="24" max="56" width="4.28515625" customWidth="1"/>
    <col min="57" max="67" width="4.140625" customWidth="1"/>
    <col min="68" max="117" width="3.5703125" customWidth="1"/>
  </cols>
  <sheetData>
    <row r="1" spans="1:117" ht="32.25" customHeight="1" thickBot="1" x14ac:dyDescent="0.3"/>
    <row r="2" spans="1:117" x14ac:dyDescent="0.25">
      <c r="A2" s="6" t="s">
        <v>8</v>
      </c>
      <c r="B2" s="7" t="s">
        <v>10</v>
      </c>
      <c r="D2" s="6" t="s">
        <v>37</v>
      </c>
      <c r="E2" s="13">
        <f ca="1">COUNTIF(I11:I210,"1")</f>
        <v>86</v>
      </c>
      <c r="F2" s="5"/>
    </row>
    <row r="3" spans="1:117" x14ac:dyDescent="0.25">
      <c r="A3" s="10" t="s">
        <v>18</v>
      </c>
      <c r="B3" s="12" t="s">
        <v>16</v>
      </c>
      <c r="D3" s="10" t="s">
        <v>38</v>
      </c>
      <c r="E3" s="11">
        <f ca="1">COUNTIF(I11:I210,"-1")</f>
        <v>114</v>
      </c>
      <c r="F3" s="5"/>
    </row>
    <row r="4" spans="1:117" ht="15.75" thickBot="1" x14ac:dyDescent="0.3">
      <c r="A4" s="15" t="s">
        <v>35</v>
      </c>
      <c r="B4" s="16">
        <v>100</v>
      </c>
      <c r="D4" s="10" t="s">
        <v>39</v>
      </c>
      <c r="E4" s="11">
        <f ca="1">OFFSET(L10,MAX(D:D),0,1,1)</f>
        <v>-75</v>
      </c>
      <c r="F4" s="5"/>
    </row>
    <row r="5" spans="1:117" x14ac:dyDescent="0.25">
      <c r="A5" s="22" t="s">
        <v>31</v>
      </c>
      <c r="B5" s="23"/>
      <c r="D5" s="10" t="s">
        <v>29</v>
      </c>
      <c r="E5" s="11">
        <f ca="1">MAX(L:L)</f>
        <v>20</v>
      </c>
      <c r="F5" s="5"/>
    </row>
    <row r="6" spans="1:117" ht="15" customHeight="1" thickBot="1" x14ac:dyDescent="0.3">
      <c r="A6" s="24" t="s">
        <v>33</v>
      </c>
      <c r="B6" s="25"/>
      <c r="D6" s="8" t="s">
        <v>35</v>
      </c>
      <c r="E6" s="14">
        <f ca="1">MAX(J11:J210)</f>
        <v>100</v>
      </c>
      <c r="F6" s="5"/>
    </row>
    <row r="7" spans="1:117" ht="15.75" thickBot="1" x14ac:dyDescent="0.3">
      <c r="A7" s="26" t="s">
        <v>36</v>
      </c>
      <c r="B7" s="27"/>
    </row>
    <row r="8" spans="1:117" ht="15.75" thickBot="1" x14ac:dyDescent="0.3">
      <c r="A8" s="24" t="s">
        <v>32</v>
      </c>
      <c r="B8" s="25"/>
      <c r="O8" t="s">
        <v>43</v>
      </c>
      <c r="P8" t="s">
        <v>44</v>
      </c>
      <c r="Q8" s="5" t="s">
        <v>40</v>
      </c>
      <c r="R8" s="17" t="s">
        <v>41</v>
      </c>
      <c r="S8" s="18"/>
      <c r="T8" s="18"/>
      <c r="U8" s="18"/>
      <c r="V8" s="19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7" ht="15.75" hidden="1" thickBot="1" x14ac:dyDescent="0.3">
      <c r="A9" t="s">
        <v>34</v>
      </c>
      <c r="B9">
        <f>COUNTIF(B12:B111,"&gt;0")</f>
        <v>4</v>
      </c>
      <c r="O9" t="s">
        <v>28</v>
      </c>
      <c r="P9" t="s">
        <v>29</v>
      </c>
      <c r="Q9" s="2" t="s">
        <v>30</v>
      </c>
      <c r="R9" s="4">
        <v>1</v>
      </c>
      <c r="S9">
        <v>2</v>
      </c>
      <c r="T9">
        <v>3</v>
      </c>
      <c r="U9">
        <v>4</v>
      </c>
      <c r="V9">
        <v>5</v>
      </c>
      <c r="W9">
        <v>6</v>
      </c>
      <c r="X9">
        <v>7</v>
      </c>
      <c r="Y9">
        <v>8</v>
      </c>
      <c r="Z9">
        <v>9</v>
      </c>
      <c r="AA9">
        <v>10</v>
      </c>
      <c r="AB9">
        <v>11</v>
      </c>
      <c r="AC9">
        <v>12</v>
      </c>
      <c r="AD9">
        <v>13</v>
      </c>
      <c r="AE9">
        <v>14</v>
      </c>
      <c r="AF9">
        <v>15</v>
      </c>
      <c r="AG9">
        <v>16</v>
      </c>
      <c r="AH9">
        <v>17</v>
      </c>
      <c r="AI9">
        <v>18</v>
      </c>
      <c r="AJ9">
        <v>19</v>
      </c>
      <c r="AK9">
        <v>20</v>
      </c>
      <c r="AL9">
        <v>21</v>
      </c>
      <c r="AM9">
        <v>22</v>
      </c>
      <c r="AN9">
        <v>23</v>
      </c>
      <c r="AO9">
        <v>24</v>
      </c>
      <c r="AP9">
        <v>25</v>
      </c>
      <c r="AQ9">
        <v>26</v>
      </c>
      <c r="AR9">
        <v>27</v>
      </c>
      <c r="AS9">
        <v>28</v>
      </c>
      <c r="AT9">
        <v>29</v>
      </c>
      <c r="AU9">
        <v>30</v>
      </c>
      <c r="AV9">
        <v>31</v>
      </c>
      <c r="AW9">
        <v>32</v>
      </c>
      <c r="AX9">
        <v>33</v>
      </c>
      <c r="AY9">
        <v>34</v>
      </c>
      <c r="AZ9">
        <v>35</v>
      </c>
      <c r="BA9">
        <v>36</v>
      </c>
      <c r="BB9">
        <v>37</v>
      </c>
      <c r="BC9">
        <v>38</v>
      </c>
      <c r="BD9">
        <v>39</v>
      </c>
      <c r="BE9">
        <v>40</v>
      </c>
      <c r="BF9">
        <v>41</v>
      </c>
      <c r="BG9">
        <v>42</v>
      </c>
      <c r="BH9">
        <v>43</v>
      </c>
      <c r="BI9">
        <v>44</v>
      </c>
      <c r="BJ9">
        <v>45</v>
      </c>
      <c r="BK9">
        <v>46</v>
      </c>
      <c r="BL9">
        <v>47</v>
      </c>
      <c r="BM9">
        <v>48</v>
      </c>
      <c r="BN9">
        <v>49</v>
      </c>
      <c r="BO9">
        <v>50</v>
      </c>
    </row>
    <row r="10" spans="1:117" x14ac:dyDescent="0.25">
      <c r="A10" s="20" t="s">
        <v>5</v>
      </c>
      <c r="B10" s="21"/>
      <c r="D10" s="4" t="s">
        <v>4</v>
      </c>
      <c r="E10" s="1" t="s">
        <v>0</v>
      </c>
      <c r="F10" s="1" t="s">
        <v>45</v>
      </c>
      <c r="G10" t="s">
        <v>21</v>
      </c>
      <c r="H10" t="s">
        <v>25</v>
      </c>
      <c r="I10" t="s">
        <v>23</v>
      </c>
      <c r="J10" t="s">
        <v>24</v>
      </c>
      <c r="K10" t="s">
        <v>26</v>
      </c>
      <c r="L10" t="s">
        <v>27</v>
      </c>
      <c r="M10" t="s">
        <v>29</v>
      </c>
      <c r="N10" t="s">
        <v>42</v>
      </c>
      <c r="O10">
        <f>IF(E10="","",R10)</f>
        <v>1</v>
      </c>
      <c r="P10">
        <f>IF(E10="","",MAX(R10:DM10))</f>
        <v>4</v>
      </c>
      <c r="Q10" s="2">
        <f>IF(E10="","",COUNTIF(R10:DM10,"&gt;0"))</f>
        <v>4</v>
      </c>
      <c r="R10" s="4">
        <f t="shared" ref="R10:BO10" si="0">IF(R9&gt;$B$9,"",IF($D11=1,LOOKUP(R9,$A12:$A111,$B12:$B111),""))</f>
        <v>1</v>
      </c>
      <c r="S10">
        <f t="shared" si="0"/>
        <v>2</v>
      </c>
      <c r="T10">
        <f t="shared" si="0"/>
        <v>3</v>
      </c>
      <c r="U10">
        <f t="shared" si="0"/>
        <v>4</v>
      </c>
      <c r="V10" t="str">
        <f t="shared" si="0"/>
        <v/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si="0"/>
        <v/>
      </c>
      <c r="AY10" t="str">
        <f t="shared" si="0"/>
        <v/>
      </c>
      <c r="AZ10" t="str">
        <f t="shared" si="0"/>
        <v/>
      </c>
      <c r="BA10" t="str">
        <f t="shared" si="0"/>
        <v/>
      </c>
      <c r="BB10" t="str">
        <f t="shared" si="0"/>
        <v/>
      </c>
      <c r="BC10" t="str">
        <f t="shared" si="0"/>
        <v/>
      </c>
      <c r="BD10" t="str">
        <f t="shared" si="0"/>
        <v/>
      </c>
      <c r="BE10" t="str">
        <f t="shared" si="0"/>
        <v/>
      </c>
      <c r="BF10" t="str">
        <f t="shared" si="0"/>
        <v/>
      </c>
      <c r="BG10" t="str">
        <f t="shared" si="0"/>
        <v/>
      </c>
      <c r="BH10" t="str">
        <f t="shared" si="0"/>
        <v/>
      </c>
      <c r="BI10" t="str">
        <f t="shared" si="0"/>
        <v/>
      </c>
      <c r="BJ10" t="str">
        <f t="shared" si="0"/>
        <v/>
      </c>
      <c r="BK10" t="str">
        <f t="shared" si="0"/>
        <v/>
      </c>
      <c r="BL10" t="str">
        <f t="shared" si="0"/>
        <v/>
      </c>
      <c r="BM10" t="str">
        <f t="shared" si="0"/>
        <v/>
      </c>
      <c r="BN10" t="str">
        <f t="shared" si="0"/>
        <v/>
      </c>
      <c r="BO10" t="str">
        <f t="shared" si="0"/>
        <v/>
      </c>
    </row>
    <row r="11" spans="1:117" x14ac:dyDescent="0.25">
      <c r="A11" s="10" t="s">
        <v>6</v>
      </c>
      <c r="B11" s="11" t="s">
        <v>7</v>
      </c>
      <c r="D11" s="4">
        <v>1</v>
      </c>
      <c r="E11" s="1">
        <f ca="1">RANDBETWEEN(0,36)</f>
        <v>15</v>
      </c>
      <c r="G11" t="str">
        <f>IF(E10="","",IF($B$3=Refs!$B$11,Labouchere!F11,IF(COUNTIF(Refs!$E$5:$I$6,B$3)=1,Labouchere!B$3,"")))</f>
        <v>High</v>
      </c>
      <c r="H11" t="str">
        <f ca="1">IF(E11="","",IF(B$2="Red/Black",LOOKUP(E11,Refs!D:D,Refs!F:F),IF(B$2="High/Low",LOOKUP(E11,Refs!D:D,Refs!H:H),IF(B$2="Odd/Even",LOOKUP(E11,Refs!D:D,Refs!J:J),""))))</f>
        <v>Low</v>
      </c>
      <c r="I11">
        <f ca="1">IF(E11="","",IF(G11="","",IF(H11=G11,1,-1)))</f>
        <v>-1</v>
      </c>
      <c r="J11">
        <f>IF(E10="","",IF(G11="","",IF(AND(Q10&gt;1,O10+P10&gt;=$B$4),$B$4,IF(Q10=1,O10,O10+P10))))</f>
        <v>5</v>
      </c>
      <c r="K11">
        <f ca="1">IF(E11="","",IF(G11="","",IF(I11=1,J11,-J11)))</f>
        <v>-5</v>
      </c>
      <c r="L11">
        <f ca="1">IF(E11="","",IF(G11="",0,K11))</f>
        <v>-5</v>
      </c>
      <c r="N11">
        <f ca="1">IF(E10="","",IF(OR(AND($A$6="Yes",$M11&gt;$M10),AND($A$8="Yes",$O10+$P10&gt;=$B$4),AND($Q10&lt;=2,$I11=1)),1,0))</f>
        <v>0</v>
      </c>
      <c r="O11">
        <f ca="1">IF(E11="","",R11)</f>
        <v>1</v>
      </c>
      <c r="P11">
        <f ca="1">IF(E11="","",MAX(R11:DM11))</f>
        <v>5</v>
      </c>
      <c r="Q11" s="2">
        <f ca="1">IF(E11="","",COUNTIF(R11:DM11,"&gt;0"))</f>
        <v>5</v>
      </c>
      <c r="R11" s="4">
        <f ca="1">IF(E10="","",IF($G11="",R10,IF($N11=1,LOOKUP(R$9,$A$12:$A$111,$B$12:$B$111),IF(AND($I11=1,S$9=$Q10),"",IF($I11=1,S10,IF($I11=-1,R10))))))</f>
        <v>1</v>
      </c>
      <c r="S11">
        <f ca="1">IF($E10="","",IF($G11="",S10,IF(AND($N11=1,S$9&gt;$B$9),"",IF(AND($N11=1,S$9&lt;=$B$9),LOOKUP(S$9,$A$12:$A$111,$B$12:$B$111),IF(AND($I11=1,T$9=$Q10),"",IF($I11=1,T10,IF(AND($I11=-1,R$9=$Q10),$J11,IF($I11=-1,S10,""))))))))</f>
        <v>2</v>
      </c>
      <c r="T11">
        <f ca="1">IF($E10="","",IF($G11="",T10,IF(AND($N11=1,T$9&gt;$B$9),"",IF(AND($N11=1,T$9&lt;=$B$9),LOOKUP(T$9,$A$12:$A$111,$B$12:$B$111),IF(AND($I11=1,U$9=$Q10),"",IF($I11=1,U10,IF(AND($I11=-1,S$9=$Q10),$J11,IF($I11=-1,T10,""))))))))</f>
        <v>3</v>
      </c>
      <c r="U11">
        <f ca="1">IF($E10="","",IF($G11="",U10,IF(AND($N11=1,U$9&gt;$B$9),"",IF(AND($N11=1,U$9&lt;=$B$9),LOOKUP(U$9,$A$12:$A$111,$B$12:$B$111),IF(AND($I11=1,V$9=$Q10),"",IF($I11=1,V10,IF(AND($I11=-1,T$9=$Q10),$J11,IF($I11=-1,U10,""))))))))</f>
        <v>4</v>
      </c>
      <c r="V11">
        <f ca="1">IF($E10="","",IF($G11="",V10,IF(AND($N11=1,V$9&gt;$B$9),"",IF(AND($N11=1,V$9&lt;=$B$9),LOOKUP(V$9,$A$12:$A$111,$B$12:$B$111),IF(AND($I11=1,W$9=$Q10),"",IF($I11=1,W10,IF(AND($I11=-1,U$9=$Q10),$J11,IF($I11=-1,V10,""))))))))</f>
        <v>5</v>
      </c>
      <c r="W11" t="str">
        <f ca="1">IF($E10="","",IF($G11="",W10,IF(AND($N11=1,W$9&gt;$B$9),"",IF(AND($N11=1,W$9&lt;=$B$9),LOOKUP(W$9,$A$12:$A$111,$B$12:$B$111),IF(AND($I11=1,X$9=$Q10),"",IF($I11=1,X10,IF(AND($I11=-1,V$9=$Q10),$J11,IF($I11=-1,W10,""))))))))</f>
        <v/>
      </c>
      <c r="X11" t="str">
        <f ca="1">IF($E10="","",IF($G11="",X10,IF(AND($N11=1,X$9&gt;$B$9),"",IF(AND($N11=1,X$9&lt;=$B$9),LOOKUP(X$9,$A$12:$A$111,$B$12:$B$111),IF(AND($I11=1,Y$9=$Q10),"",IF($I11=1,Y10,IF(AND($I11=-1,W$9=$Q10),$J11,IF($I11=-1,X10,""))))))))</f>
        <v/>
      </c>
      <c r="Y11" t="str">
        <f ca="1">IF($E10="","",IF($G11="",Y10,IF(AND($N11=1,Y$9&gt;$B$9),"",IF(AND($N11=1,Y$9&lt;=$B$9),LOOKUP(Y$9,$A$12:$A$111,$B$12:$B$111),IF(AND($I11=1,Z$9=$Q10),"",IF($I11=1,Z10,IF(AND($I11=-1,X$9=$Q10),$J11,IF($I11=-1,Y10,""))))))))</f>
        <v/>
      </c>
      <c r="Z11" t="str">
        <f ca="1">IF($E10="","",IF($G11="",Z10,IF(AND($N11=1,Z$9&gt;$B$9),"",IF(AND($N11=1,Z$9&lt;=$B$9),LOOKUP(Z$9,$A$12:$A$111,$B$12:$B$111),IF(AND($I11=1,AA$9=$Q10),"",IF($I11=1,AA10,IF(AND($I11=-1,Y$9=$Q10),$J11,IF($I11=-1,Z10,""))))))))</f>
        <v/>
      </c>
      <c r="AA11" t="str">
        <f ca="1">IF($E10="","",IF($G11="",AA10,IF(AND($N11=1,AA$9&gt;$B$9),"",IF(AND($N11=1,AA$9&lt;=$B$9),LOOKUP(AA$9,$A$12:$A$111,$B$12:$B$111),IF(AND($I11=1,AB$9=$Q10),"",IF($I11=1,AB10,IF(AND($I11=-1,Z$9=$Q10),$J11,IF($I11=-1,AA10,""))))))))</f>
        <v/>
      </c>
      <c r="AB11" t="str">
        <f ca="1">IF($E10="","",IF($G11="",AB10,IF(AND($N11=1,AB$9&gt;$B$9),"",IF(AND($N11=1,AB$9&lt;=$B$9),LOOKUP(AB$9,$A$12:$A$111,$B$12:$B$111),IF(AND($I11=1,AC$9=$Q10),"",IF($I11=1,AC10,IF(AND($I11=-1,AA$9=$Q10),$J11,IF($I11=-1,AB10,""))))))))</f>
        <v/>
      </c>
      <c r="AC11" t="str">
        <f ca="1">IF($E10="","",IF($G11="",AC10,IF(AND($N11=1,AC$9&gt;$B$9),"",IF(AND($N11=1,AC$9&lt;=$B$9),LOOKUP(AC$9,$A$12:$A$111,$B$12:$B$111),IF(AND($I11=1,AD$9=$Q10),"",IF($I11=1,AD10,IF(AND($I11=-1,AB$9=$Q10),$J11,IF($I11=-1,AC10,""))))))))</f>
        <v/>
      </c>
      <c r="AD11" t="str">
        <f ca="1">IF($E10="","",IF($G11="",AD10,IF(AND($N11=1,AD$9&gt;$B$9),"",IF(AND($N11=1,AD$9&lt;=$B$9),LOOKUP(AD$9,$A$12:$A$111,$B$12:$B$111),IF(AND($I11=1,AE$9=$Q10),"",IF($I11=1,AE10,IF(AND($I11=-1,AC$9=$Q10),$J11,IF($I11=-1,AD10,""))))))))</f>
        <v/>
      </c>
      <c r="AE11" t="str">
        <f ca="1">IF($E10="","",IF($G11="",AE10,IF(AND($N11=1,AE$9&gt;$B$9),"",IF(AND($N11=1,AE$9&lt;=$B$9),LOOKUP(AE$9,$A$12:$A$111,$B$12:$B$111),IF(AND($I11=1,AF$9=$Q10),"",IF($I11=1,AF10,IF(AND($I11=-1,AD$9=$Q10),$J11,IF($I11=-1,AE10,""))))))))</f>
        <v/>
      </c>
      <c r="AF11" t="str">
        <f ca="1">IF($E10="","",IF($G11="",AF10,IF(AND($N11=1,AF$9&gt;$B$9),"",IF(AND($N11=1,AF$9&lt;=$B$9),LOOKUP(AF$9,$A$12:$A$111,$B$12:$B$111),IF(AND($I11=1,AG$9=$Q10),"",IF($I11=1,AG10,IF(AND($I11=-1,AE$9=$Q10),$J11,IF($I11=-1,AF10,""))))))))</f>
        <v/>
      </c>
      <c r="AG11" t="str">
        <f ca="1">IF($E10="","",IF($G11="",AG10,IF(AND($N11=1,AG$9&gt;$B$9),"",IF(AND($N11=1,AG$9&lt;=$B$9),LOOKUP(AG$9,$A$12:$A$111,$B$12:$B$111),IF(AND($I11=1,AH$9=$Q10),"",IF($I11=1,AH10,IF(AND($I11=-1,AF$9=$Q10),$J11,IF($I11=-1,AG10,""))))))))</f>
        <v/>
      </c>
      <c r="AH11" t="str">
        <f ca="1">IF($E10="","",IF($G11="",AH10,IF(AND($N11=1,AH$9&gt;$B$9),"",IF(AND($N11=1,AH$9&lt;=$B$9),LOOKUP(AH$9,$A$12:$A$111,$B$12:$B$111),IF(AND($I11=1,AI$9=$Q10),"",IF($I11=1,AI10,IF(AND($I11=-1,AG$9=$Q10),$J11,IF($I11=-1,AH10,""))))))))</f>
        <v/>
      </c>
      <c r="AI11" t="str">
        <f ca="1">IF($E10="","",IF($G11="",AI10,IF(AND($N11=1,AI$9&gt;$B$9),"",IF(AND($N11=1,AI$9&lt;=$B$9),LOOKUP(AI$9,$A$12:$A$111,$B$12:$B$111),IF(AND($I11=1,AJ$9=$Q10),"",IF($I11=1,AJ10,IF(AND($I11=-1,AH$9=$Q10),$J11,IF($I11=-1,AI10,""))))))))</f>
        <v/>
      </c>
      <c r="AJ11" t="str">
        <f ca="1">IF($E10="","",IF($G11="",AJ10,IF(AND($N11=1,AJ$9&gt;$B$9),"",IF(AND($N11=1,AJ$9&lt;=$B$9),LOOKUP(AJ$9,$A$12:$A$111,$B$12:$B$111),IF(AND($I11=1,AK$9=$Q10),"",IF($I11=1,AK10,IF(AND($I11=-1,AI$9=$Q10),$J11,IF($I11=-1,AJ10,""))))))))</f>
        <v/>
      </c>
      <c r="AK11" t="str">
        <f ca="1">IF($E10="","",IF($G11="",AK10,IF(AND($N11=1,AK$9&gt;$B$9),"",IF(AND($N11=1,AK$9&lt;=$B$9),LOOKUP(AK$9,$A$12:$A$111,$B$12:$B$111),IF(AND($I11=1,AL$9=$Q10),"",IF($I11=1,AL10,IF(AND($I11=-1,AJ$9=$Q10),$J11,IF($I11=-1,AK10,""))))))))</f>
        <v/>
      </c>
      <c r="AL11" t="str">
        <f ca="1">IF($E10="","",IF($G11="",AL10,IF(AND($N11=1,AL$9&gt;$B$9),"",IF(AND($N11=1,AL$9&lt;=$B$9),LOOKUP(AL$9,$A$12:$A$111,$B$12:$B$111),IF(AND($I11=1,AM$9=$Q10),"",IF($I11=1,AM10,IF(AND($I11=-1,AK$9=$Q10),$J11,IF($I11=-1,AL10,""))))))))</f>
        <v/>
      </c>
      <c r="AM11" t="str">
        <f ca="1">IF($E10="","",IF($G11="",AM10,IF(AND($N11=1,AM$9&gt;$B$9),"",IF(AND($N11=1,AM$9&lt;=$B$9),LOOKUP(AM$9,$A$12:$A$111,$B$12:$B$111),IF(AND($I11=1,AN$9=$Q10),"",IF($I11=1,AN10,IF(AND($I11=-1,AL$9=$Q10),$J11,IF($I11=-1,AM10,""))))))))</f>
        <v/>
      </c>
      <c r="AN11" t="str">
        <f ca="1">IF($E10="","",IF($G11="",AN10,IF(AND($N11=1,AN$9&gt;$B$9),"",IF(AND($N11=1,AN$9&lt;=$B$9),LOOKUP(AN$9,$A$12:$A$111,$B$12:$B$111),IF(AND($I11=1,AO$9=$Q10),"",IF($I11=1,AO10,IF(AND($I11=-1,AM$9=$Q10),$J11,IF($I11=-1,AN10,""))))))))</f>
        <v/>
      </c>
      <c r="AO11" t="str">
        <f ca="1">IF($E10="","",IF($G11="",AO10,IF(AND($N11=1,AO$9&gt;$B$9),"",IF(AND($N11=1,AO$9&lt;=$B$9),LOOKUP(AO$9,$A$12:$A$111,$B$12:$B$111),IF(AND($I11=1,AP$9=$Q10),"",IF($I11=1,AP10,IF(AND($I11=-1,AN$9=$Q10),$J11,IF($I11=-1,AO10,""))))))))</f>
        <v/>
      </c>
      <c r="AP11" t="str">
        <f ca="1">IF($E10="","",IF($G11="",AP10,IF(AND($N11=1,AP$9&gt;$B$9),"",IF(AND($N11=1,AP$9&lt;=$B$9),LOOKUP(AP$9,$A$12:$A$111,$B$12:$B$111),IF(AND($I11=1,AQ$9=$Q10),"",IF($I11=1,AQ10,IF(AND($I11=-1,AO$9=$Q10),$J11,IF($I11=-1,AP10,""))))))))</f>
        <v/>
      </c>
      <c r="AQ11" t="str">
        <f ca="1">IF($E10="","",IF($G11="",AQ10,IF(AND($N11=1,AQ$9&gt;$B$9),"",IF(AND($N11=1,AQ$9&lt;=$B$9),LOOKUP(AQ$9,$A$12:$A$111,$B$12:$B$111),IF(AND($I11=1,AR$9=$Q10),"",IF($I11=1,AR10,IF(AND($I11=-1,AP$9=$Q10),$J11,IF($I11=-1,AQ10,""))))))))</f>
        <v/>
      </c>
      <c r="AR11" t="str">
        <f ca="1">IF($E10="","",IF($G11="",AR10,IF(AND($N11=1,AR$9&gt;$B$9),"",IF(AND($N11=1,AR$9&lt;=$B$9),LOOKUP(AR$9,$A$12:$A$111,$B$12:$B$111),IF(AND($I11=1,AS$9=$Q10),"",IF($I11=1,AS10,IF(AND($I11=-1,AQ$9=$Q10),$J11,IF($I11=-1,AR10,""))))))))</f>
        <v/>
      </c>
      <c r="AS11" t="str">
        <f ca="1">IF($E10="","",IF($G11="",AS10,IF(AND($N11=1,AS$9&gt;$B$9),"",IF(AND($N11=1,AS$9&lt;=$B$9),LOOKUP(AS$9,$A$12:$A$111,$B$12:$B$111),IF(AND($I11=1,AT$9=$Q10),"",IF($I11=1,AT10,IF(AND($I11=-1,AR$9=$Q10),$J11,IF($I11=-1,AS10,""))))))))</f>
        <v/>
      </c>
      <c r="AT11" t="str">
        <f ca="1">IF($E10="","",IF($G11="",AT10,IF(AND($N11=1,AT$9&gt;$B$9),"",IF(AND($N11=1,AT$9&lt;=$B$9),LOOKUP(AT$9,$A$12:$A$111,$B$12:$B$111),IF(AND($I11=1,AU$9=$Q10),"",IF($I11=1,AU10,IF(AND($I11=-1,AS$9=$Q10),$J11,IF($I11=-1,AT10,""))))))))</f>
        <v/>
      </c>
      <c r="AU11" t="str">
        <f ca="1">IF($E10="","",IF($G11="",AU10,IF(AND($N11=1,AU$9&gt;$B$9),"",IF(AND($N11=1,AU$9&lt;=$B$9),LOOKUP(AU$9,$A$12:$A$111,$B$12:$B$111),IF(AND($I11=1,AV$9=$Q10),"",IF($I11=1,AV10,IF(AND($I11=-1,AT$9=$Q10),$J11,IF($I11=-1,AU10,""))))))))</f>
        <v/>
      </c>
      <c r="AV11" t="str">
        <f ca="1">IF($E10="","",IF($G11="",AV10,IF(AND($N11=1,AV$9&gt;$B$9),"",IF(AND($N11=1,AV$9&lt;=$B$9),LOOKUP(AV$9,$A$12:$A$111,$B$12:$B$111),IF(AND($I11=1,AW$9=$Q10),"",IF($I11=1,AW10,IF(AND($I11=-1,AU$9=$Q10),$J11,IF($I11=-1,AV10,""))))))))</f>
        <v/>
      </c>
      <c r="AW11" t="str">
        <f ca="1">IF($E10="","",IF($G11="",AW10,IF(AND($N11=1,AW$9&gt;$B$9),"",IF(AND($N11=1,AW$9&lt;=$B$9),LOOKUP(AW$9,$A$12:$A$111,$B$12:$B$111),IF(AND($I11=1,AX$9=$Q10),"",IF($I11=1,AX10,IF(AND($I11=-1,AV$9=$Q10),$J11,IF($I11=-1,AW10,""))))))))</f>
        <v/>
      </c>
      <c r="AX11" t="str">
        <f ca="1">IF($E10="","",IF($G11="",AX10,IF(AND($N11=1,AX$9&gt;$B$9),"",IF(AND($N11=1,AX$9&lt;=$B$9),LOOKUP(AX$9,$A$12:$A$111,$B$12:$B$111),IF(AND($I11=1,AY$9=$Q10),"",IF($I11=1,AY10,IF(AND($I11=-1,AW$9=$Q10),$J11,IF($I11=-1,AX10,""))))))))</f>
        <v/>
      </c>
      <c r="AY11" t="str">
        <f ca="1">IF($E10="","",IF($G11="",AY10,IF(AND($N11=1,AY$9&gt;$B$9),"",IF(AND($N11=1,AY$9&lt;=$B$9),LOOKUP(AY$9,$A$12:$A$111,$B$12:$B$111),IF(AND($I11=1,AZ$9=$Q10),"",IF($I11=1,AZ10,IF(AND($I11=-1,AX$9=$Q10),$J11,IF($I11=-1,AY10,""))))))))</f>
        <v/>
      </c>
      <c r="AZ11" t="str">
        <f ca="1">IF($E10="","",IF($G11="",AZ10,IF(AND($N11=1,AZ$9&gt;$B$9),"",IF(AND($N11=1,AZ$9&lt;=$B$9),LOOKUP(AZ$9,$A$12:$A$111,$B$12:$B$111),IF(AND($I11=1,BA$9=$Q10),"",IF($I11=1,BA10,IF(AND($I11=-1,AY$9=$Q10),$J11,IF($I11=-1,AZ10,""))))))))</f>
        <v/>
      </c>
      <c r="BA11" t="str">
        <f ca="1">IF($E10="","",IF($G11="",BA10,IF(AND($N11=1,BA$9&gt;$B$9),"",IF(AND($N11=1,BA$9&lt;=$B$9),LOOKUP(BA$9,$A$12:$A$111,$B$12:$B$111),IF(AND($I11=1,BB$9=$Q10),"",IF($I11=1,BB10,IF(AND($I11=-1,AZ$9=$Q10),$J11,IF($I11=-1,BA10,""))))))))</f>
        <v/>
      </c>
      <c r="BB11" t="str">
        <f ca="1">IF($E10="","",IF($G11="",BB10,IF(AND($N11=1,BB$9&gt;$B$9),"",IF(AND($N11=1,BB$9&lt;=$B$9),LOOKUP(BB$9,$A$12:$A$111,$B$12:$B$111),IF(AND($I11=1,BC$9=$Q10),"",IF($I11=1,BC10,IF(AND($I11=-1,BA$9=$Q10),$J11,IF($I11=-1,BB10,""))))))))</f>
        <v/>
      </c>
      <c r="BC11" t="str">
        <f ca="1">IF($E10="","",IF($G11="",BC10,IF(AND($N11=1,BC$9&gt;$B$9),"",IF(AND($N11=1,BC$9&lt;=$B$9),LOOKUP(BC$9,$A$12:$A$111,$B$12:$B$111),IF(AND($I11=1,BD$9=$Q10),"",IF($I11=1,BD10,IF(AND($I11=-1,BB$9=$Q10),$J11,IF($I11=-1,BC10,""))))))))</f>
        <v/>
      </c>
      <c r="BD11" t="str">
        <f ca="1">IF($E10="","",IF($G11="",BD10,IF(AND($N11=1,BD$9&gt;$B$9),"",IF(AND($N11=1,BD$9&lt;=$B$9),LOOKUP(BD$9,$A$12:$A$111,$B$12:$B$111),IF(AND($I11=1,BE$9=$Q10),"",IF($I11=1,BE10,IF(AND($I11=-1,BC$9=$Q10),$J11,IF($I11=-1,BD10,""))))))))</f>
        <v/>
      </c>
      <c r="BE11" t="str">
        <f ca="1">IF($E10="","",IF($G11="",BE10,IF(AND($N11=1,BE$9&gt;$B$9),"",IF(AND($N11=1,BE$9&lt;=$B$9),LOOKUP(BE$9,$A$12:$A$111,$B$12:$B$111),IF(AND($I11=1,BF$9=$Q10),"",IF($I11=1,BF10,IF(AND($I11=-1,BD$9=$Q10),$J11,IF($I11=-1,BE10,""))))))))</f>
        <v/>
      </c>
      <c r="BF11" t="str">
        <f ca="1">IF($E10="","",IF($G11="",BF10,IF(AND($N11=1,BF$9&gt;$B$9),"",IF(AND($N11=1,BF$9&lt;=$B$9),LOOKUP(BF$9,$A$12:$A$111,$B$12:$B$111),IF(AND($I11=1,BG$9=$Q10),"",IF($I11=1,BG10,IF(AND($I11=-1,BE$9=$Q10),$J11,IF($I11=-1,BF10,""))))))))</f>
        <v/>
      </c>
      <c r="BG11" t="str">
        <f ca="1">IF($E10="","",IF($G11="",BG10,IF(AND($N11=1,BG$9&gt;$B$9),"",IF(AND($N11=1,BG$9&lt;=$B$9),LOOKUP(BG$9,$A$12:$A$111,$B$12:$B$111),IF(AND($I11=1,BH$9=$Q10),"",IF($I11=1,BH10,IF(AND($I11=-1,BF$9=$Q10),$J11,IF($I11=-1,BG10,""))))))))</f>
        <v/>
      </c>
      <c r="BH11" t="str">
        <f ca="1">IF($E10="","",IF($G11="",BH10,IF(AND($N11=1,BH$9&gt;$B$9),"",IF(AND($N11=1,BH$9&lt;=$B$9),LOOKUP(BH$9,$A$12:$A$111,$B$12:$B$111),IF(AND($I11=1,BI$9=$Q10),"",IF($I11=1,BI10,IF(AND($I11=-1,BG$9=$Q10),$J11,IF($I11=-1,BH10,""))))))))</f>
        <v/>
      </c>
      <c r="BI11" t="str">
        <f ca="1">IF($E10="","",IF($G11="",BI10,IF(AND($N11=1,BI$9&gt;$B$9),"",IF(AND($N11=1,BI$9&lt;=$B$9),LOOKUP(BI$9,$A$12:$A$111,$B$12:$B$111),IF(AND($I11=1,BJ$9=$Q10),"",IF($I11=1,BJ10,IF(AND($I11=-1,BH$9=$Q10),$J11,IF($I11=-1,BI10,""))))))))</f>
        <v/>
      </c>
      <c r="BJ11" t="str">
        <f ca="1">IF($E10="","",IF($G11="",BJ10,IF(AND($N11=1,BJ$9&gt;$B$9),"",IF(AND($N11=1,BJ$9&lt;=$B$9),LOOKUP(BJ$9,$A$12:$A$111,$B$12:$B$111),IF(AND($I11=1,BK$9=$Q10),"",IF($I11=1,BK10,IF(AND($I11=-1,BI$9=$Q10),$J11,IF($I11=-1,BJ10,""))))))))</f>
        <v/>
      </c>
      <c r="BK11" t="str">
        <f ca="1">IF($E10="","",IF($G11="",BK10,IF(AND($N11=1,BK$9&gt;$B$9),"",IF(AND($N11=1,BK$9&lt;=$B$9),LOOKUP(BK$9,$A$12:$A$111,$B$12:$B$111),IF(AND($I11=1,BL$9=$Q10),"",IF($I11=1,BL10,IF(AND($I11=-1,BJ$9=$Q10),$J11,IF($I11=-1,BK10,""))))))))</f>
        <v/>
      </c>
      <c r="BL11" t="str">
        <f ca="1">IF($E10="","",IF($G11="",BL10,IF(AND($N11=1,BL$9&gt;$B$9),"",IF(AND($N11=1,BL$9&lt;=$B$9),LOOKUP(BL$9,$A$12:$A$111,$B$12:$B$111),IF(AND($I11=1,BM$9=$Q10),"",IF($I11=1,BM10,IF(AND($I11=-1,BK$9=$Q10),$J11,IF($I11=-1,BL10,""))))))))</f>
        <v/>
      </c>
      <c r="BM11" t="str">
        <f ca="1">IF($E10="","",IF($G11="",BM10,IF(AND($N11=1,BM$9&gt;$B$9),"",IF(AND($N11=1,BM$9&lt;=$B$9),LOOKUP(BM$9,$A$12:$A$111,$B$12:$B$111),IF(AND($I11=1,BN$9=$Q10),"",IF($I11=1,BN10,IF(AND($I11=-1,BL$9=$Q10),$J11,IF($I11=-1,BM10,""))))))))</f>
        <v/>
      </c>
      <c r="BN11" t="str">
        <f ca="1">IF($E10="","",IF($G11="",BN10,IF(AND($N11=1,BN$9&gt;$B$9),"",IF(AND($N11=1,BN$9&lt;=$B$9),LOOKUP(BN$9,$A$12:$A$111,$B$12:$B$111),IF(AND($I11=1,BO$9=$Q10),"",IF($I11=1,BO10,IF(AND($I11=-1,BM$9=$Q10),$J11,IF($I11=-1,BN10,""))))))))</f>
        <v/>
      </c>
      <c r="BO11" t="str">
        <f ca="1">IF($E10="","",IF($G11="",BO10,IF(AND($N11=1,BO$9&gt;$B$9),"",IF(AND($N11=1,BO$9&lt;=$B$9),LOOKUP(BO$9,$A$12:$A$111,$B$12:$B$111),IF(AND($I11=1,BP$9=$Q10),"",IF($I11=1,BP10,IF(AND($I11=-1,BN$9=$Q10),$J11,IF($I11=-1,BO10,""))))))))</f>
        <v/>
      </c>
    </row>
    <row r="12" spans="1:117" x14ac:dyDescent="0.25">
      <c r="A12" s="10">
        <v>1</v>
      </c>
      <c r="B12" s="12">
        <v>1</v>
      </c>
      <c r="D12" s="4">
        <v>2</v>
      </c>
      <c r="E12" s="1">
        <f t="shared" ref="E12:E24" ca="1" si="1">RANDBETWEEN(0,36)</f>
        <v>2</v>
      </c>
      <c r="G12" t="str">
        <f ca="1">IF(E11="","",IF($B$3=Refs!$B$11,Labouchere!F12,IF(AND(B$3="Last",H11="Zero"),G11,IF(B$3="Last",H11,IF(B$3="2nd last","",IF(AND(B$3="Opposite",H11="Zero"),G11,IF(AND(B$3="Opposite",H11="Red"),"Black",IF(AND(B$3="Opposite",H11="Black"),"Red",IF(AND(B$3="Opposite",H11="Odd"),"Even",IF(AND(B$3="Opposite",H11="Even"),"Odd",IF(AND(B$3="Opposite",H11="High"),"Low",IF(AND(B$3="Opposite",H11="Low"),"High",IF(COUNTIF(Refs!$E$5:$I$6,B$3)=1,Labouchere!B$3,"")))))))))))))</f>
        <v>High</v>
      </c>
      <c r="H12" t="str">
        <f ca="1">IF(E12="","",IF(B$2="Red/Black",LOOKUP(E12,Refs!D:D,Refs!F:F),IF(B$2="High/Low",LOOKUP(E12,Refs!D:D,Refs!H:H),IF(B$2="Odd/Even",LOOKUP(E12,Refs!D:D,Refs!J:J),""))))</f>
        <v>Low</v>
      </c>
      <c r="I12">
        <f t="shared" ref="I12:I75" ca="1" si="2">IF(E12="","",IF(G12="","",IF(H12=G12,1,-1)))</f>
        <v>-1</v>
      </c>
      <c r="J12">
        <f ca="1">IF(E11="","",IF(G12="","",IF(AND(Q11&gt;1,O11+P11&gt;=$B$4),$B$4,IF(Q11=1,O11,O11+P11))))</f>
        <v>6</v>
      </c>
      <c r="K12">
        <f t="shared" ref="K12:K75" ca="1" si="3">IF(E12="","",IF(G12="","",IF(I12=1,J12,-J12)))</f>
        <v>-6</v>
      </c>
      <c r="L12">
        <f ca="1">IF(E12="","",IF(G12="",L11,K12+L11))</f>
        <v>-11</v>
      </c>
      <c r="M12">
        <f ca="1">IF(E12="","",IF(L12&gt;M11,L12,M11))</f>
        <v>0</v>
      </c>
      <c r="N12">
        <f ca="1">IF(E11="","",IF(OR(AND($A$6="Yes",$M12&gt;$M11),AND($A$8="Yes",$O11+$P11&gt;=$B$4),AND($Q11&lt;=2,$I12=1)),1,0))</f>
        <v>0</v>
      </c>
      <c r="O12">
        <f ca="1">IF(E12="","",R12)</f>
        <v>1</v>
      </c>
      <c r="P12">
        <f ca="1">IF(E12="","",MAX(R12:DM12))</f>
        <v>6</v>
      </c>
      <c r="Q12" s="2">
        <f ca="1">IF(E12="","",COUNTIF(R12:DM12,"&gt;0"))</f>
        <v>6</v>
      </c>
      <c r="R12" s="4">
        <f ca="1">IF(E11="","",IF($G12="",R11,IF($N12=1,LOOKUP(R$9,$A$12:$A$111,$B$12:$B$111),IF(AND($I12=1,S$9=$Q11),"",IF($I12=1,S11,IF($I12=-1,R11))))))</f>
        <v>1</v>
      </c>
      <c r="S12">
        <f ca="1">IF($E11="","",IF($G12="",S11,IF(AND($N12=1,S$9&gt;$B$9),"",IF(AND($N12=1,S$9&lt;=$B$9),LOOKUP(S$9,$A$12:$A$111,$B$12:$B$111),IF(AND($I12=1,T$9=$Q11),"",IF($I12=1,T11,IF(AND($I12=-1,R$9=$Q11),$J12,IF($I12=-1,S11,""))))))))</f>
        <v>2</v>
      </c>
      <c r="T12">
        <f ca="1">IF($E11="","",IF($G12="",T11,IF(AND($N12=1,T$9&gt;$B$9),"",IF(AND($N12=1,T$9&lt;=$B$9),LOOKUP(T$9,$A$12:$A$111,$B$12:$B$111),IF(AND($I12=1,U$9=$Q11),"",IF($I12=1,U11,IF(AND($I12=-1,S$9=$Q11),$J12,IF($I12=-1,T11,""))))))))</f>
        <v>3</v>
      </c>
      <c r="U12">
        <f ca="1">IF($E11="","",IF($G12="",U11,IF(AND($N12=1,U$9&gt;$B$9),"",IF(AND($N12=1,U$9&lt;=$B$9),LOOKUP(U$9,$A$12:$A$111,$B$12:$B$111),IF(AND($I12=1,V$9=$Q11),"",IF($I12=1,V11,IF(AND($I12=-1,T$9=$Q11),$J12,IF($I12=-1,U11,""))))))))</f>
        <v>4</v>
      </c>
      <c r="V12">
        <f ca="1">IF($E11="","",IF($G12="",V11,IF(AND($N12=1,V$9&gt;$B$9),"",IF(AND($N12=1,V$9&lt;=$B$9),LOOKUP(V$9,$A$12:$A$111,$B$12:$B$111),IF(AND($I12=1,W$9=$Q11),"",IF($I12=1,W11,IF(AND($I12=-1,U$9=$Q11),$J12,IF($I12=-1,V11,""))))))))</f>
        <v>5</v>
      </c>
      <c r="W12">
        <f ca="1">IF($E11="","",IF($G12="",W11,IF(AND($N12=1,W$9&gt;$B$9),"",IF(AND($N12=1,W$9&lt;=$B$9),LOOKUP(W$9,$A$12:$A$111,$B$12:$B$111),IF(AND($I12=1,X$9=$Q11),"",IF($I12=1,X11,IF(AND($I12=-1,V$9=$Q11),$J12,IF($I12=-1,W11,""))))))))</f>
        <v>6</v>
      </c>
      <c r="X12" t="str">
        <f ca="1">IF($E11="","",IF($G12="",X11,IF(AND($N12=1,X$9&gt;$B$9),"",IF(AND($N12=1,X$9&lt;=$B$9),LOOKUP(X$9,$A$12:$A$111,$B$12:$B$111),IF(AND($I12=1,Y$9=$Q11),"",IF($I12=1,Y11,IF(AND($I12=-1,W$9=$Q11),$J12,IF($I12=-1,X11,""))))))))</f>
        <v/>
      </c>
      <c r="Y12" t="str">
        <f ca="1">IF($E11="","",IF($G12="",Y11,IF(AND($N12=1,Y$9&gt;$B$9),"",IF(AND($N12=1,Y$9&lt;=$B$9),LOOKUP(Y$9,$A$12:$A$111,$B$12:$B$111),IF(AND($I12=1,Z$9=$Q11),"",IF($I12=1,Z11,IF(AND($I12=-1,X$9=$Q11),$J12,IF($I12=-1,Y11,""))))))))</f>
        <v/>
      </c>
      <c r="Z12" t="str">
        <f ca="1">IF($E11="","",IF($G12="",Z11,IF(AND($N12=1,Z$9&gt;$B$9),"",IF(AND($N12=1,Z$9&lt;=$B$9),LOOKUP(Z$9,$A$12:$A$111,$B$12:$B$111),IF(AND($I12=1,AA$9=$Q11),"",IF($I12=1,AA11,IF(AND($I12=-1,Y$9=$Q11),$J12,IF($I12=-1,Z11,""))))))))</f>
        <v/>
      </c>
      <c r="AA12" t="str">
        <f ca="1">IF($E11="","",IF($G12="",AA11,IF(AND($N12=1,AA$9&gt;$B$9),"",IF(AND($N12=1,AA$9&lt;=$B$9),LOOKUP(AA$9,$A$12:$A$111,$B$12:$B$111),IF(AND($I12=1,AB$9=$Q11),"",IF($I12=1,AB11,IF(AND($I12=-1,Z$9=$Q11),$J12,IF($I12=-1,AA11,""))))))))</f>
        <v/>
      </c>
      <c r="AB12" t="str">
        <f ca="1">IF($E11="","",IF($G12="",AB11,IF(AND($N12=1,AB$9&gt;$B$9),"",IF(AND($N12=1,AB$9&lt;=$B$9),LOOKUP(AB$9,$A$12:$A$111,$B$12:$B$111),IF(AND($I12=1,AC$9=$Q11),"",IF($I12=1,AC11,IF(AND($I12=-1,AA$9=$Q11),$J12,IF($I12=-1,AB11,""))))))))</f>
        <v/>
      </c>
      <c r="AC12" t="str">
        <f ca="1">IF($E11="","",IF($G12="",AC11,IF(AND($N12=1,AC$9&gt;$B$9),"",IF(AND($N12=1,AC$9&lt;=$B$9),LOOKUP(AC$9,$A$12:$A$111,$B$12:$B$111),IF(AND($I12=1,AD$9=$Q11),"",IF($I12=1,AD11,IF(AND($I12=-1,AB$9=$Q11),$J12,IF($I12=-1,AC11,""))))))))</f>
        <v/>
      </c>
      <c r="AD12" t="str">
        <f ca="1">IF($E11="","",IF($G12="",AD11,IF(AND($N12=1,AD$9&gt;$B$9),"",IF(AND($N12=1,AD$9&lt;=$B$9),LOOKUP(AD$9,$A$12:$A$111,$B$12:$B$111),IF(AND($I12=1,AE$9=$Q11),"",IF($I12=1,AE11,IF(AND($I12=-1,AC$9=$Q11),$J12,IF($I12=-1,AD11,""))))))))</f>
        <v/>
      </c>
      <c r="AE12" t="str">
        <f ca="1">IF($E11="","",IF($G12="",AE11,IF(AND($N12=1,AE$9&gt;$B$9),"",IF(AND($N12=1,AE$9&lt;=$B$9),LOOKUP(AE$9,$A$12:$A$111,$B$12:$B$111),IF(AND($I12=1,AF$9=$Q11),"",IF($I12=1,AF11,IF(AND($I12=-1,AD$9=$Q11),$J12,IF($I12=-1,AE11,""))))))))</f>
        <v/>
      </c>
      <c r="AF12" t="str">
        <f ca="1">IF($E11="","",IF($G12="",AF11,IF(AND($N12=1,AF$9&gt;$B$9),"",IF(AND($N12=1,AF$9&lt;=$B$9),LOOKUP(AF$9,$A$12:$A$111,$B$12:$B$111),IF(AND($I12=1,AG$9=$Q11),"",IF($I12=1,AG11,IF(AND($I12=-1,AE$9=$Q11),$J12,IF($I12=-1,AF11,""))))))))</f>
        <v/>
      </c>
      <c r="AG12" t="str">
        <f ca="1">IF($E11="","",IF($G12="",AG11,IF(AND($N12=1,AG$9&gt;$B$9),"",IF(AND($N12=1,AG$9&lt;=$B$9),LOOKUP(AG$9,$A$12:$A$111,$B$12:$B$111),IF(AND($I12=1,AH$9=$Q11),"",IF($I12=1,AH11,IF(AND($I12=-1,AF$9=$Q11),$J12,IF($I12=-1,AG11,""))))))))</f>
        <v/>
      </c>
      <c r="AH12" t="str">
        <f ca="1">IF($E11="","",IF($G12="",AH11,IF(AND($N12=1,AH$9&gt;$B$9),"",IF(AND($N12=1,AH$9&lt;=$B$9),LOOKUP(AH$9,$A$12:$A$111,$B$12:$B$111),IF(AND($I12=1,AI$9=$Q11),"",IF($I12=1,AI11,IF(AND($I12=-1,AG$9=$Q11),$J12,IF($I12=-1,AH11,""))))))))</f>
        <v/>
      </c>
      <c r="AI12" t="str">
        <f ca="1">IF($E11="","",IF($G12="",AI11,IF(AND($N12=1,AI$9&gt;$B$9),"",IF(AND($N12=1,AI$9&lt;=$B$9),LOOKUP(AI$9,$A$12:$A$111,$B$12:$B$111),IF(AND($I12=1,AJ$9=$Q11),"",IF($I12=1,AJ11,IF(AND($I12=-1,AH$9=$Q11),$J12,IF($I12=-1,AI11,""))))))))</f>
        <v/>
      </c>
      <c r="AJ12" t="str">
        <f ca="1">IF($E11="","",IF($G12="",AJ11,IF(AND($N12=1,AJ$9&gt;$B$9),"",IF(AND($N12=1,AJ$9&lt;=$B$9),LOOKUP(AJ$9,$A$12:$A$111,$B$12:$B$111),IF(AND($I12=1,AK$9=$Q11),"",IF($I12=1,AK11,IF(AND($I12=-1,AI$9=$Q11),$J12,IF($I12=-1,AJ11,""))))))))</f>
        <v/>
      </c>
      <c r="AK12" t="str">
        <f ca="1">IF($E11="","",IF($G12="",AK11,IF(AND($N12=1,AK$9&gt;$B$9),"",IF(AND($N12=1,AK$9&lt;=$B$9),LOOKUP(AK$9,$A$12:$A$111,$B$12:$B$111),IF(AND($I12=1,AL$9=$Q11),"",IF($I12=1,AL11,IF(AND($I12=-1,AJ$9=$Q11),$J12,IF($I12=-1,AK11,""))))))))</f>
        <v/>
      </c>
      <c r="AL12" t="str">
        <f ca="1">IF($E11="","",IF($G12="",AL11,IF(AND($N12=1,AL$9&gt;$B$9),"",IF(AND($N12=1,AL$9&lt;=$B$9),LOOKUP(AL$9,$A$12:$A$111,$B$12:$B$111),IF(AND($I12=1,AM$9=$Q11),"",IF($I12=1,AM11,IF(AND($I12=-1,AK$9=$Q11),$J12,IF($I12=-1,AL11,""))))))))</f>
        <v/>
      </c>
      <c r="AM12" t="str">
        <f ca="1">IF($E11="","",IF($G12="",AM11,IF(AND($N12=1,AM$9&gt;$B$9),"",IF(AND($N12=1,AM$9&lt;=$B$9),LOOKUP(AM$9,$A$12:$A$111,$B$12:$B$111),IF(AND($I12=1,AN$9=$Q11),"",IF($I12=1,AN11,IF(AND($I12=-1,AL$9=$Q11),$J12,IF($I12=-1,AM11,""))))))))</f>
        <v/>
      </c>
      <c r="AN12" t="str">
        <f ca="1">IF($E11="","",IF($G12="",AN11,IF(AND($N12=1,AN$9&gt;$B$9),"",IF(AND($N12=1,AN$9&lt;=$B$9),LOOKUP(AN$9,$A$12:$A$111,$B$12:$B$111),IF(AND($I12=1,AO$9=$Q11),"",IF($I12=1,AO11,IF(AND($I12=-1,AM$9=$Q11),$J12,IF($I12=-1,AN11,""))))))))</f>
        <v/>
      </c>
      <c r="AO12" t="str">
        <f ca="1">IF($E11="","",IF($G12="",AO11,IF(AND($N12=1,AO$9&gt;$B$9),"",IF(AND($N12=1,AO$9&lt;=$B$9),LOOKUP(AO$9,$A$12:$A$111,$B$12:$B$111),IF(AND($I12=1,AP$9=$Q11),"",IF($I12=1,AP11,IF(AND($I12=-1,AN$9=$Q11),$J12,IF($I12=-1,AO11,""))))))))</f>
        <v/>
      </c>
      <c r="AP12" t="str">
        <f ca="1">IF($E11="","",IF($G12="",AP11,IF(AND($N12=1,AP$9&gt;$B$9),"",IF(AND($N12=1,AP$9&lt;=$B$9),LOOKUP(AP$9,$A$12:$A$111,$B$12:$B$111),IF(AND($I12=1,AQ$9=$Q11),"",IF($I12=1,AQ11,IF(AND($I12=-1,AO$9=$Q11),$J12,IF($I12=-1,AP11,""))))))))</f>
        <v/>
      </c>
      <c r="AQ12" t="str">
        <f ca="1">IF($E11="","",IF($G12="",AQ11,IF(AND($N12=1,AQ$9&gt;$B$9),"",IF(AND($N12=1,AQ$9&lt;=$B$9),LOOKUP(AQ$9,$A$12:$A$111,$B$12:$B$111),IF(AND($I12=1,AR$9=$Q11),"",IF($I12=1,AR11,IF(AND($I12=-1,AP$9=$Q11),$J12,IF($I12=-1,AQ11,""))))))))</f>
        <v/>
      </c>
      <c r="AR12" t="str">
        <f ca="1">IF($E11="","",IF($G12="",AR11,IF(AND($N12=1,AR$9&gt;$B$9),"",IF(AND($N12=1,AR$9&lt;=$B$9),LOOKUP(AR$9,$A$12:$A$111,$B$12:$B$111),IF(AND($I12=1,AS$9=$Q11),"",IF($I12=1,AS11,IF(AND($I12=-1,AQ$9=$Q11),$J12,IF($I12=-1,AR11,""))))))))</f>
        <v/>
      </c>
      <c r="AS12" t="str">
        <f ca="1">IF($E11="","",IF($G12="",AS11,IF(AND($N12=1,AS$9&gt;$B$9),"",IF(AND($N12=1,AS$9&lt;=$B$9),LOOKUP(AS$9,$A$12:$A$111,$B$12:$B$111),IF(AND($I12=1,AT$9=$Q11),"",IF($I12=1,AT11,IF(AND($I12=-1,AR$9=$Q11),$J12,IF($I12=-1,AS11,""))))))))</f>
        <v/>
      </c>
      <c r="AT12" t="str">
        <f ca="1">IF($E11="","",IF($G12="",AT11,IF(AND($N12=1,AT$9&gt;$B$9),"",IF(AND($N12=1,AT$9&lt;=$B$9),LOOKUP(AT$9,$A$12:$A$111,$B$12:$B$111),IF(AND($I12=1,AU$9=$Q11),"",IF($I12=1,AU11,IF(AND($I12=-1,AS$9=$Q11),$J12,IF($I12=-1,AT11,""))))))))</f>
        <v/>
      </c>
      <c r="AU12" t="str">
        <f ca="1">IF($E11="","",IF($G12="",AU11,IF(AND($N12=1,AU$9&gt;$B$9),"",IF(AND($N12=1,AU$9&lt;=$B$9),LOOKUP(AU$9,$A$12:$A$111,$B$12:$B$111),IF(AND($I12=1,AV$9=$Q11),"",IF($I12=1,AV11,IF(AND($I12=-1,AT$9=$Q11),$J12,IF($I12=-1,AU11,""))))))))</f>
        <v/>
      </c>
      <c r="AV12" t="str">
        <f ca="1">IF($E11="","",IF($G12="",AV11,IF(AND($N12=1,AV$9&gt;$B$9),"",IF(AND($N12=1,AV$9&lt;=$B$9),LOOKUP(AV$9,$A$12:$A$111,$B$12:$B$111),IF(AND($I12=1,AW$9=$Q11),"",IF($I12=1,AW11,IF(AND($I12=-1,AU$9=$Q11),$J12,IF($I12=-1,AV11,""))))))))</f>
        <v/>
      </c>
      <c r="AW12" t="str">
        <f ca="1">IF($E11="","",IF($G12="",AW11,IF(AND($N12=1,AW$9&gt;$B$9),"",IF(AND($N12=1,AW$9&lt;=$B$9),LOOKUP(AW$9,$A$12:$A$111,$B$12:$B$111),IF(AND($I12=1,AX$9=$Q11),"",IF($I12=1,AX11,IF(AND($I12=-1,AV$9=$Q11),$J12,IF($I12=-1,AW11,""))))))))</f>
        <v/>
      </c>
      <c r="AX12" t="str">
        <f ca="1">IF($E11="","",IF($G12="",AX11,IF(AND($N12=1,AX$9&gt;$B$9),"",IF(AND($N12=1,AX$9&lt;=$B$9),LOOKUP(AX$9,$A$12:$A$111,$B$12:$B$111),IF(AND($I12=1,AY$9=$Q11),"",IF($I12=1,AY11,IF(AND($I12=-1,AW$9=$Q11),$J12,IF($I12=-1,AX11,""))))))))</f>
        <v/>
      </c>
      <c r="AY12" t="str">
        <f ca="1">IF($E11="","",IF($G12="",AY11,IF(AND($N12=1,AY$9&gt;$B$9),"",IF(AND($N12=1,AY$9&lt;=$B$9),LOOKUP(AY$9,$A$12:$A$111,$B$12:$B$111),IF(AND($I12=1,AZ$9=$Q11),"",IF($I12=1,AZ11,IF(AND($I12=-1,AX$9=$Q11),$J12,IF($I12=-1,AY11,""))))))))</f>
        <v/>
      </c>
      <c r="AZ12" t="str">
        <f ca="1">IF($E11="","",IF($G12="",AZ11,IF(AND($N12=1,AZ$9&gt;$B$9),"",IF(AND($N12=1,AZ$9&lt;=$B$9),LOOKUP(AZ$9,$A$12:$A$111,$B$12:$B$111),IF(AND($I12=1,BA$9=$Q11),"",IF($I12=1,BA11,IF(AND($I12=-1,AY$9=$Q11),$J12,IF($I12=-1,AZ11,""))))))))</f>
        <v/>
      </c>
      <c r="BA12" t="str">
        <f ca="1">IF($E11="","",IF($G12="",BA11,IF(AND($N12=1,BA$9&gt;$B$9),"",IF(AND($N12=1,BA$9&lt;=$B$9),LOOKUP(BA$9,$A$12:$A$111,$B$12:$B$111),IF(AND($I12=1,BB$9=$Q11),"",IF($I12=1,BB11,IF(AND($I12=-1,AZ$9=$Q11),$J12,IF($I12=-1,BA11,""))))))))</f>
        <v/>
      </c>
      <c r="BB12" t="str">
        <f ca="1">IF($E11="","",IF($G12="",BB11,IF(AND($N12=1,BB$9&gt;$B$9),"",IF(AND($N12=1,BB$9&lt;=$B$9),LOOKUP(BB$9,$A$12:$A$111,$B$12:$B$111),IF(AND($I12=1,BC$9=$Q11),"",IF($I12=1,BC11,IF(AND($I12=-1,BA$9=$Q11),$J12,IF($I12=-1,BB11,""))))))))</f>
        <v/>
      </c>
      <c r="BC12" t="str">
        <f ca="1">IF($E11="","",IF($G12="",BC11,IF(AND($N12=1,BC$9&gt;$B$9),"",IF(AND($N12=1,BC$9&lt;=$B$9),LOOKUP(BC$9,$A$12:$A$111,$B$12:$B$111),IF(AND($I12=1,BD$9=$Q11),"",IF($I12=1,BD11,IF(AND($I12=-1,BB$9=$Q11),$J12,IF($I12=-1,BC11,""))))))))</f>
        <v/>
      </c>
      <c r="BD12" t="str">
        <f ca="1">IF($E11="","",IF($G12="",BD11,IF(AND($N12=1,BD$9&gt;$B$9),"",IF(AND($N12=1,BD$9&lt;=$B$9),LOOKUP(BD$9,$A$12:$A$111,$B$12:$B$111),IF(AND($I12=1,BE$9=$Q11),"",IF($I12=1,BE11,IF(AND($I12=-1,BC$9=$Q11),$J12,IF($I12=-1,BD11,""))))))))</f>
        <v/>
      </c>
      <c r="BE12" t="str">
        <f ca="1">IF($E11="","",IF($G12="",BE11,IF(AND($N12=1,BE$9&gt;$B$9),"",IF(AND($N12=1,BE$9&lt;=$B$9),LOOKUP(BE$9,$A$12:$A$111,$B$12:$B$111),IF(AND($I12=1,BF$9=$Q11),"",IF($I12=1,BF11,IF(AND($I12=-1,BD$9=$Q11),$J12,IF($I12=-1,BE11,""))))))))</f>
        <v/>
      </c>
      <c r="BF12" t="str">
        <f ca="1">IF($E11="","",IF($G12="",BF11,IF(AND($N12=1,BF$9&gt;$B$9),"",IF(AND($N12=1,BF$9&lt;=$B$9),LOOKUP(BF$9,$A$12:$A$111,$B$12:$B$111),IF(AND($I12=1,BG$9=$Q11),"",IF($I12=1,BG11,IF(AND($I12=-1,BE$9=$Q11),$J12,IF($I12=-1,BF11,""))))))))</f>
        <v/>
      </c>
      <c r="BG12" t="str">
        <f ca="1">IF($E11="","",IF($G12="",BG11,IF(AND($N12=1,BG$9&gt;$B$9),"",IF(AND($N12=1,BG$9&lt;=$B$9),LOOKUP(BG$9,$A$12:$A$111,$B$12:$B$111),IF(AND($I12=1,BH$9=$Q11),"",IF($I12=1,BH11,IF(AND($I12=-1,BF$9=$Q11),$J12,IF($I12=-1,BG11,""))))))))</f>
        <v/>
      </c>
      <c r="BH12" t="str">
        <f ca="1">IF($E11="","",IF($G12="",BH11,IF(AND($N12=1,BH$9&gt;$B$9),"",IF(AND($N12=1,BH$9&lt;=$B$9),LOOKUP(BH$9,$A$12:$A$111,$B$12:$B$111),IF(AND($I12=1,BI$9=$Q11),"",IF($I12=1,BI11,IF(AND($I12=-1,BG$9=$Q11),$J12,IF($I12=-1,BH11,""))))))))</f>
        <v/>
      </c>
      <c r="BI12" t="str">
        <f ca="1">IF($E11="","",IF($G12="",BI11,IF(AND($N12=1,BI$9&gt;$B$9),"",IF(AND($N12=1,BI$9&lt;=$B$9),LOOKUP(BI$9,$A$12:$A$111,$B$12:$B$111),IF(AND($I12=1,BJ$9=$Q11),"",IF($I12=1,BJ11,IF(AND($I12=-1,BH$9=$Q11),$J12,IF($I12=-1,BI11,""))))))))</f>
        <v/>
      </c>
      <c r="BJ12" t="str">
        <f ca="1">IF($E11="","",IF($G12="",BJ11,IF(AND($N12=1,BJ$9&gt;$B$9),"",IF(AND($N12=1,BJ$9&lt;=$B$9),LOOKUP(BJ$9,$A$12:$A$111,$B$12:$B$111),IF(AND($I12=1,BK$9=$Q11),"",IF($I12=1,BK11,IF(AND($I12=-1,BI$9=$Q11),$J12,IF($I12=-1,BJ11,""))))))))</f>
        <v/>
      </c>
      <c r="BK12" t="str">
        <f ca="1">IF($E11="","",IF($G12="",BK11,IF(AND($N12=1,BK$9&gt;$B$9),"",IF(AND($N12=1,BK$9&lt;=$B$9),LOOKUP(BK$9,$A$12:$A$111,$B$12:$B$111),IF(AND($I12=1,BL$9=$Q11),"",IF($I12=1,BL11,IF(AND($I12=-1,BJ$9=$Q11),$J12,IF($I12=-1,BK11,""))))))))</f>
        <v/>
      </c>
      <c r="BL12" t="str">
        <f ca="1">IF($E11="","",IF($G12="",BL11,IF(AND($N12=1,BL$9&gt;$B$9),"",IF(AND($N12=1,BL$9&lt;=$B$9),LOOKUP(BL$9,$A$12:$A$111,$B$12:$B$111),IF(AND($I12=1,BM$9=$Q11),"",IF($I12=1,BM11,IF(AND($I12=-1,BK$9=$Q11),$J12,IF($I12=-1,BL11,""))))))))</f>
        <v/>
      </c>
      <c r="BM12" t="str">
        <f ca="1">IF($E11="","",IF($G12="",BM11,IF(AND($N12=1,BM$9&gt;$B$9),"",IF(AND($N12=1,BM$9&lt;=$B$9),LOOKUP(BM$9,$A$12:$A$111,$B$12:$B$111),IF(AND($I12=1,BN$9=$Q11),"",IF($I12=1,BN11,IF(AND($I12=-1,BL$9=$Q11),$J12,IF($I12=-1,BM11,""))))))))</f>
        <v/>
      </c>
      <c r="BN12" t="str">
        <f ca="1">IF($E11="","",IF($G12="",BN11,IF(AND($N12=1,BN$9&gt;$B$9),"",IF(AND($N12=1,BN$9&lt;=$B$9),LOOKUP(BN$9,$A$12:$A$111,$B$12:$B$111),IF(AND($I12=1,BO$9=$Q11),"",IF($I12=1,BO11,IF(AND($I12=-1,BM$9=$Q11),$J12,IF($I12=-1,BN11,""))))))))</f>
        <v/>
      </c>
      <c r="BO12" t="str">
        <f ca="1">IF($E11="","",IF($G12="",BO11,IF(AND($N12=1,BO$9&gt;$B$9),"",IF(AND($N12=1,BO$9&lt;=$B$9),LOOKUP(BO$9,$A$12:$A$111,$B$12:$B$111),IF(AND($I12=1,BP$9=$Q11),"",IF($I12=1,BP11,IF(AND($I12=-1,BN$9=$Q11),$J12,IF($I12=-1,BO11,""))))))))</f>
        <v/>
      </c>
    </row>
    <row r="13" spans="1:117" x14ac:dyDescent="0.25">
      <c r="A13" s="10">
        <v>2</v>
      </c>
      <c r="B13" s="12">
        <v>2</v>
      </c>
      <c r="D13" s="4">
        <v>3</v>
      </c>
      <c r="E13" s="1">
        <f t="shared" ca="1" si="1"/>
        <v>13</v>
      </c>
      <c r="G13" t="str">
        <f ca="1">IF(E12="","",IF($B$3=Refs!$B$11,Labouchere!F13,IF(AND(B$3="Last",H12="Zero"),G12,IF(B$3="Last",H12,IF(B$3="2nd last","",IF(AND(B$3="Opposite",H12="Zero"),G12,IF(AND(B$3="Opposite",H12="Red"),"Black",IF(AND(B$3="Opposite",H12="Black"),"Red",IF(AND(B$3="Opposite",H12="Odd"),"Even",IF(AND(B$3="Opposite",H12="Even"),"Odd",IF(AND(B$3="Opposite",H12="High"),"Low",IF(AND(B$3="Opposite",H12="Low"),"High",IF(COUNTIF(Refs!$E$5:$I$6,B$3)=1,Labouchere!B$3,"")))))))))))))</f>
        <v>High</v>
      </c>
      <c r="H13" t="str">
        <f ca="1">IF(E13="","",IF(B$2="Red/Black",LOOKUP(E13,Refs!D:D,Refs!F:F),IF(B$2="High/Low",LOOKUP(E13,Refs!D:D,Refs!H:H),IF(B$2="Odd/Even",LOOKUP(E13,Refs!D:D,Refs!J:J),""))))</f>
        <v>Low</v>
      </c>
      <c r="I13">
        <f t="shared" ca="1" si="2"/>
        <v>-1</v>
      </c>
      <c r="J13">
        <f ca="1">IF(E12="","",IF(G13="","",IF(AND(Q12&gt;1,O12+P12&gt;=$B$4),$B$4,IF(Q12=1,O12,O12+P12))))</f>
        <v>7</v>
      </c>
      <c r="K13">
        <f t="shared" ca="1" si="3"/>
        <v>-7</v>
      </c>
      <c r="L13">
        <f t="shared" ref="L13:L76" ca="1" si="4">IF(E13="","",IF(G13="",L12,K13+L12))</f>
        <v>-18</v>
      </c>
      <c r="M13">
        <f t="shared" ref="M13:M76" ca="1" si="5">IF(E13="","",IF(L13&gt;M12,L13,M12))</f>
        <v>0</v>
      </c>
      <c r="N13">
        <f ca="1">IF(E12="","",IF(OR(AND($A$6="Yes",$M13&gt;$M12),AND($A$8="Yes",$O12+$P12&gt;=$B$4),AND($Q12&lt;=2,$I13=1)),1,0))</f>
        <v>0</v>
      </c>
      <c r="O13">
        <f ca="1">IF(E13="","",R13)</f>
        <v>1</v>
      </c>
      <c r="P13">
        <f ca="1">IF(E13="","",MAX(R13:DM13))</f>
        <v>7</v>
      </c>
      <c r="Q13" s="2">
        <f ca="1">IF(E13="","",COUNTIF(R13:DM13,"&gt;0"))</f>
        <v>7</v>
      </c>
      <c r="R13" s="4">
        <f ca="1">IF(E12="","",IF($G13="",R12,IF($N13=1,LOOKUP(R$9,$A$12:$A$111,$B$12:$B$111),IF(AND($I13=1,S$9=$Q12),"",IF($I13=1,S12,IF($I13=-1,R12))))))</f>
        <v>1</v>
      </c>
      <c r="S13">
        <f ca="1">IF($E12="","",IF($G13="",S12,IF(AND($N13=1,S$9&gt;$B$9),"",IF(AND($N13=1,S$9&lt;=$B$9),LOOKUP(S$9,$A$12:$A$111,$B$12:$B$111),IF(AND($I13=1,T$9=$Q12),"",IF($I13=1,T12,IF(AND($I13=-1,R$9=$Q12),$J13,IF($I13=-1,S12,""))))))))</f>
        <v>2</v>
      </c>
      <c r="T13">
        <f ca="1">IF($E12="","",IF($G13="",T12,IF(AND($N13=1,T$9&gt;$B$9),"",IF(AND($N13=1,T$9&lt;=$B$9),LOOKUP(T$9,$A$12:$A$111,$B$12:$B$111),IF(AND($I13=1,U$9=$Q12),"",IF($I13=1,U12,IF(AND($I13=-1,S$9=$Q12),$J13,IF($I13=-1,T12,""))))))))</f>
        <v>3</v>
      </c>
      <c r="U13">
        <f ca="1">IF($E12="","",IF($G13="",U12,IF(AND($N13=1,U$9&gt;$B$9),"",IF(AND($N13=1,U$9&lt;=$B$9),LOOKUP(U$9,$A$12:$A$111,$B$12:$B$111),IF(AND($I13=1,V$9=$Q12),"",IF($I13=1,V12,IF(AND($I13=-1,T$9=$Q12),$J13,IF($I13=-1,U12,""))))))))</f>
        <v>4</v>
      </c>
      <c r="V13">
        <f ca="1">IF($E12="","",IF($G13="",V12,IF(AND($N13=1,V$9&gt;$B$9),"",IF(AND($N13=1,V$9&lt;=$B$9),LOOKUP(V$9,$A$12:$A$111,$B$12:$B$111),IF(AND($I13=1,W$9=$Q12),"",IF($I13=1,W12,IF(AND($I13=-1,U$9=$Q12),$J13,IF($I13=-1,V12,""))))))))</f>
        <v>5</v>
      </c>
      <c r="W13">
        <f ca="1">IF($E12="","",IF($G13="",W12,IF(AND($N13=1,W$9&gt;$B$9),"",IF(AND($N13=1,W$9&lt;=$B$9),LOOKUP(W$9,$A$12:$A$111,$B$12:$B$111),IF(AND($I13=1,X$9=$Q12),"",IF($I13=1,X12,IF(AND($I13=-1,V$9=$Q12),$J13,IF($I13=-1,W12,""))))))))</f>
        <v>6</v>
      </c>
      <c r="X13">
        <f ca="1">IF($E12="","",IF($G13="",X12,IF(AND($N13=1,X$9&gt;$B$9),"",IF(AND($N13=1,X$9&lt;=$B$9),LOOKUP(X$9,$A$12:$A$111,$B$12:$B$111),IF(AND($I13=1,Y$9=$Q12),"",IF($I13=1,Y12,IF(AND($I13=-1,W$9=$Q12),$J13,IF($I13=-1,X12,""))))))))</f>
        <v>7</v>
      </c>
      <c r="Y13" t="str">
        <f ca="1">IF($E12="","",IF($G13="",Y12,IF(AND($N13=1,Y$9&gt;$B$9),"",IF(AND($N13=1,Y$9&lt;=$B$9),LOOKUP(Y$9,$A$12:$A$111,$B$12:$B$111),IF(AND($I13=1,Z$9=$Q12),"",IF($I13=1,Z12,IF(AND($I13=-1,X$9=$Q12),$J13,IF($I13=-1,Y12,""))))))))</f>
        <v/>
      </c>
      <c r="Z13" t="str">
        <f ca="1">IF($E12="","",IF($G13="",Z12,IF(AND($N13=1,Z$9&gt;$B$9),"",IF(AND($N13=1,Z$9&lt;=$B$9),LOOKUP(Z$9,$A$12:$A$111,$B$12:$B$111),IF(AND($I13=1,AA$9=$Q12),"",IF($I13=1,AA12,IF(AND($I13=-1,Y$9=$Q12),$J13,IF($I13=-1,Z12,""))))))))</f>
        <v/>
      </c>
      <c r="AA13" t="str">
        <f ca="1">IF($E12="","",IF($G13="",AA12,IF(AND($N13=1,AA$9&gt;$B$9),"",IF(AND($N13=1,AA$9&lt;=$B$9),LOOKUP(AA$9,$A$12:$A$111,$B$12:$B$111),IF(AND($I13=1,AB$9=$Q12),"",IF($I13=1,AB12,IF(AND($I13=-1,Z$9=$Q12),$J13,IF($I13=-1,AA12,""))))))))</f>
        <v/>
      </c>
      <c r="AB13" t="str">
        <f ca="1">IF($E12="","",IF($G13="",AB12,IF(AND($N13=1,AB$9&gt;$B$9),"",IF(AND($N13=1,AB$9&lt;=$B$9),LOOKUP(AB$9,$A$12:$A$111,$B$12:$B$111),IF(AND($I13=1,AC$9=$Q12),"",IF($I13=1,AC12,IF(AND($I13=-1,AA$9=$Q12),$J13,IF($I13=-1,AB12,""))))))))</f>
        <v/>
      </c>
      <c r="AC13" t="str">
        <f ca="1">IF($E12="","",IF($G13="",AC12,IF(AND($N13=1,AC$9&gt;$B$9),"",IF(AND($N13=1,AC$9&lt;=$B$9),LOOKUP(AC$9,$A$12:$A$111,$B$12:$B$111),IF(AND($I13=1,AD$9=$Q12),"",IF($I13=1,AD12,IF(AND($I13=-1,AB$9=$Q12),$J13,IF($I13=-1,AC12,""))))))))</f>
        <v/>
      </c>
      <c r="AD13" t="str">
        <f ca="1">IF($E12="","",IF($G13="",AD12,IF(AND($N13=1,AD$9&gt;$B$9),"",IF(AND($N13=1,AD$9&lt;=$B$9),LOOKUP(AD$9,$A$12:$A$111,$B$12:$B$111),IF(AND($I13=1,AE$9=$Q12),"",IF($I13=1,AE12,IF(AND($I13=-1,AC$9=$Q12),$J13,IF($I13=-1,AD12,""))))))))</f>
        <v/>
      </c>
      <c r="AE13" t="str">
        <f ca="1">IF($E12="","",IF($G13="",AE12,IF(AND($N13=1,AE$9&gt;$B$9),"",IF(AND($N13=1,AE$9&lt;=$B$9),LOOKUP(AE$9,$A$12:$A$111,$B$12:$B$111),IF(AND($I13=1,AF$9=$Q12),"",IF($I13=1,AF12,IF(AND($I13=-1,AD$9=$Q12),$J13,IF($I13=-1,AE12,""))))))))</f>
        <v/>
      </c>
      <c r="AF13" t="str">
        <f ca="1">IF($E12="","",IF($G13="",AF12,IF(AND($N13=1,AF$9&gt;$B$9),"",IF(AND($N13=1,AF$9&lt;=$B$9),LOOKUP(AF$9,$A$12:$A$111,$B$12:$B$111),IF(AND($I13=1,AG$9=$Q12),"",IF($I13=1,AG12,IF(AND($I13=-1,AE$9=$Q12),$J13,IF($I13=-1,AF12,""))))))))</f>
        <v/>
      </c>
      <c r="AG13" t="str">
        <f ca="1">IF($E12="","",IF($G13="",AG12,IF(AND($N13=1,AG$9&gt;$B$9),"",IF(AND($N13=1,AG$9&lt;=$B$9),LOOKUP(AG$9,$A$12:$A$111,$B$12:$B$111),IF(AND($I13=1,AH$9=$Q12),"",IF($I13=1,AH12,IF(AND($I13=-1,AF$9=$Q12),$J13,IF($I13=-1,AG12,""))))))))</f>
        <v/>
      </c>
      <c r="AH13" t="str">
        <f ca="1">IF($E12="","",IF($G13="",AH12,IF(AND($N13=1,AH$9&gt;$B$9),"",IF(AND($N13=1,AH$9&lt;=$B$9),LOOKUP(AH$9,$A$12:$A$111,$B$12:$B$111),IF(AND($I13=1,AI$9=$Q12),"",IF($I13=1,AI12,IF(AND($I13=-1,AG$9=$Q12),$J13,IF($I13=-1,AH12,""))))))))</f>
        <v/>
      </c>
      <c r="AI13" t="str">
        <f ca="1">IF($E12="","",IF($G13="",AI12,IF(AND($N13=1,AI$9&gt;$B$9),"",IF(AND($N13=1,AI$9&lt;=$B$9),LOOKUP(AI$9,$A$12:$A$111,$B$12:$B$111),IF(AND($I13=1,AJ$9=$Q12),"",IF($I13=1,AJ12,IF(AND($I13=-1,AH$9=$Q12),$J13,IF($I13=-1,AI12,""))))))))</f>
        <v/>
      </c>
      <c r="AJ13" t="str">
        <f ca="1">IF($E12="","",IF($G13="",AJ12,IF(AND($N13=1,AJ$9&gt;$B$9),"",IF(AND($N13=1,AJ$9&lt;=$B$9),LOOKUP(AJ$9,$A$12:$A$111,$B$12:$B$111),IF(AND($I13=1,AK$9=$Q12),"",IF($I13=1,AK12,IF(AND($I13=-1,AI$9=$Q12),$J13,IF($I13=-1,AJ12,""))))))))</f>
        <v/>
      </c>
      <c r="AK13" t="str">
        <f ca="1">IF($E12="","",IF($G13="",AK12,IF(AND($N13=1,AK$9&gt;$B$9),"",IF(AND($N13=1,AK$9&lt;=$B$9),LOOKUP(AK$9,$A$12:$A$111,$B$12:$B$111),IF(AND($I13=1,AL$9=$Q12),"",IF($I13=1,AL12,IF(AND($I13=-1,AJ$9=$Q12),$J13,IF($I13=-1,AK12,""))))))))</f>
        <v/>
      </c>
      <c r="AL13" t="str">
        <f ca="1">IF($E12="","",IF($G13="",AL12,IF(AND($N13=1,AL$9&gt;$B$9),"",IF(AND($N13=1,AL$9&lt;=$B$9),LOOKUP(AL$9,$A$12:$A$111,$B$12:$B$111),IF(AND($I13=1,AM$9=$Q12),"",IF($I13=1,AM12,IF(AND($I13=-1,AK$9=$Q12),$J13,IF($I13=-1,AL12,""))))))))</f>
        <v/>
      </c>
      <c r="AM13" t="str">
        <f ca="1">IF($E12="","",IF($G13="",AM12,IF(AND($N13=1,AM$9&gt;$B$9),"",IF(AND($N13=1,AM$9&lt;=$B$9),LOOKUP(AM$9,$A$12:$A$111,$B$12:$B$111),IF(AND($I13=1,AN$9=$Q12),"",IF($I13=1,AN12,IF(AND($I13=-1,AL$9=$Q12),$J13,IF($I13=-1,AM12,""))))))))</f>
        <v/>
      </c>
      <c r="AN13" t="str">
        <f ca="1">IF($E12="","",IF($G13="",AN12,IF(AND($N13=1,AN$9&gt;$B$9),"",IF(AND($N13=1,AN$9&lt;=$B$9),LOOKUP(AN$9,$A$12:$A$111,$B$12:$B$111),IF(AND($I13=1,AO$9=$Q12),"",IF($I13=1,AO12,IF(AND($I13=-1,AM$9=$Q12),$J13,IF($I13=-1,AN12,""))))))))</f>
        <v/>
      </c>
      <c r="AO13" t="str">
        <f ca="1">IF($E12="","",IF($G13="",AO12,IF(AND($N13=1,AO$9&gt;$B$9),"",IF(AND($N13=1,AO$9&lt;=$B$9),LOOKUP(AO$9,$A$12:$A$111,$B$12:$B$111),IF(AND($I13=1,AP$9=$Q12),"",IF($I13=1,AP12,IF(AND($I13=-1,AN$9=$Q12),$J13,IF($I13=-1,AO12,""))))))))</f>
        <v/>
      </c>
      <c r="AP13" t="str">
        <f ca="1">IF($E12="","",IF($G13="",AP12,IF(AND($N13=1,AP$9&gt;$B$9),"",IF(AND($N13=1,AP$9&lt;=$B$9),LOOKUP(AP$9,$A$12:$A$111,$B$12:$B$111),IF(AND($I13=1,AQ$9=$Q12),"",IF($I13=1,AQ12,IF(AND($I13=-1,AO$9=$Q12),$J13,IF($I13=-1,AP12,""))))))))</f>
        <v/>
      </c>
      <c r="AQ13" t="str">
        <f ca="1">IF($E12="","",IF($G13="",AQ12,IF(AND($N13=1,AQ$9&gt;$B$9),"",IF(AND($N13=1,AQ$9&lt;=$B$9),LOOKUP(AQ$9,$A$12:$A$111,$B$12:$B$111),IF(AND($I13=1,AR$9=$Q12),"",IF($I13=1,AR12,IF(AND($I13=-1,AP$9=$Q12),$J13,IF($I13=-1,AQ12,""))))))))</f>
        <v/>
      </c>
      <c r="AR13" t="str">
        <f ca="1">IF($E12="","",IF($G13="",AR12,IF(AND($N13=1,AR$9&gt;$B$9),"",IF(AND($N13=1,AR$9&lt;=$B$9),LOOKUP(AR$9,$A$12:$A$111,$B$12:$B$111),IF(AND($I13=1,AS$9=$Q12),"",IF($I13=1,AS12,IF(AND($I13=-1,AQ$9=$Q12),$J13,IF($I13=-1,AR12,""))))))))</f>
        <v/>
      </c>
      <c r="AS13" t="str">
        <f ca="1">IF($E12="","",IF($G13="",AS12,IF(AND($N13=1,AS$9&gt;$B$9),"",IF(AND($N13=1,AS$9&lt;=$B$9),LOOKUP(AS$9,$A$12:$A$111,$B$12:$B$111),IF(AND($I13=1,AT$9=$Q12),"",IF($I13=1,AT12,IF(AND($I13=-1,AR$9=$Q12),$J13,IF($I13=-1,AS12,""))))))))</f>
        <v/>
      </c>
      <c r="AT13" t="str">
        <f ca="1">IF($E12="","",IF($G13="",AT12,IF(AND($N13=1,AT$9&gt;$B$9),"",IF(AND($N13=1,AT$9&lt;=$B$9),LOOKUP(AT$9,$A$12:$A$111,$B$12:$B$111),IF(AND($I13=1,AU$9=$Q12),"",IF($I13=1,AU12,IF(AND($I13=-1,AS$9=$Q12),$J13,IF($I13=-1,AT12,""))))))))</f>
        <v/>
      </c>
      <c r="AU13" t="str">
        <f ca="1">IF($E12="","",IF($G13="",AU12,IF(AND($N13=1,AU$9&gt;$B$9),"",IF(AND($N13=1,AU$9&lt;=$B$9),LOOKUP(AU$9,$A$12:$A$111,$B$12:$B$111),IF(AND($I13=1,AV$9=$Q12),"",IF($I13=1,AV12,IF(AND($I13=-1,AT$9=$Q12),$J13,IF($I13=-1,AU12,""))))))))</f>
        <v/>
      </c>
      <c r="AV13" t="str">
        <f ca="1">IF($E12="","",IF($G13="",AV12,IF(AND($N13=1,AV$9&gt;$B$9),"",IF(AND($N13=1,AV$9&lt;=$B$9),LOOKUP(AV$9,$A$12:$A$111,$B$12:$B$111),IF(AND($I13=1,AW$9=$Q12),"",IF($I13=1,AW12,IF(AND($I13=-1,AU$9=$Q12),$J13,IF($I13=-1,AV12,""))))))))</f>
        <v/>
      </c>
      <c r="AW13" t="str">
        <f ca="1">IF($E12="","",IF($G13="",AW12,IF(AND($N13=1,AW$9&gt;$B$9),"",IF(AND($N13=1,AW$9&lt;=$B$9),LOOKUP(AW$9,$A$12:$A$111,$B$12:$B$111),IF(AND($I13=1,AX$9=$Q12),"",IF($I13=1,AX12,IF(AND($I13=-1,AV$9=$Q12),$J13,IF($I13=-1,AW12,""))))))))</f>
        <v/>
      </c>
      <c r="AX13" t="str">
        <f ca="1">IF($E12="","",IF($G13="",AX12,IF(AND($N13=1,AX$9&gt;$B$9),"",IF(AND($N13=1,AX$9&lt;=$B$9),LOOKUP(AX$9,$A$12:$A$111,$B$12:$B$111),IF(AND($I13=1,AY$9=$Q12),"",IF($I13=1,AY12,IF(AND($I13=-1,AW$9=$Q12),$J13,IF($I13=-1,AX12,""))))))))</f>
        <v/>
      </c>
      <c r="AY13" t="str">
        <f ca="1">IF($E12="","",IF($G13="",AY12,IF(AND($N13=1,AY$9&gt;$B$9),"",IF(AND($N13=1,AY$9&lt;=$B$9),LOOKUP(AY$9,$A$12:$A$111,$B$12:$B$111),IF(AND($I13=1,AZ$9=$Q12),"",IF($I13=1,AZ12,IF(AND($I13=-1,AX$9=$Q12),$J13,IF($I13=-1,AY12,""))))))))</f>
        <v/>
      </c>
      <c r="AZ13" t="str">
        <f ca="1">IF($E12="","",IF($G13="",AZ12,IF(AND($N13=1,AZ$9&gt;$B$9),"",IF(AND($N13=1,AZ$9&lt;=$B$9),LOOKUP(AZ$9,$A$12:$A$111,$B$12:$B$111),IF(AND($I13=1,BA$9=$Q12),"",IF($I13=1,BA12,IF(AND($I13=-1,AY$9=$Q12),$J13,IF($I13=-1,AZ12,""))))))))</f>
        <v/>
      </c>
      <c r="BA13" t="str">
        <f ca="1">IF($E12="","",IF($G13="",BA12,IF(AND($N13=1,BA$9&gt;$B$9),"",IF(AND($N13=1,BA$9&lt;=$B$9),LOOKUP(BA$9,$A$12:$A$111,$B$12:$B$111),IF(AND($I13=1,BB$9=$Q12),"",IF($I13=1,BB12,IF(AND($I13=-1,AZ$9=$Q12),$J13,IF($I13=-1,BA12,""))))))))</f>
        <v/>
      </c>
      <c r="BB13" t="str">
        <f ca="1">IF($E12="","",IF($G13="",BB12,IF(AND($N13=1,BB$9&gt;$B$9),"",IF(AND($N13=1,BB$9&lt;=$B$9),LOOKUP(BB$9,$A$12:$A$111,$B$12:$B$111),IF(AND($I13=1,BC$9=$Q12),"",IF($I13=1,BC12,IF(AND($I13=-1,BA$9=$Q12),$J13,IF($I13=-1,BB12,""))))))))</f>
        <v/>
      </c>
      <c r="BC13" t="str">
        <f ca="1">IF($E12="","",IF($G13="",BC12,IF(AND($N13=1,BC$9&gt;$B$9),"",IF(AND($N13=1,BC$9&lt;=$B$9),LOOKUP(BC$9,$A$12:$A$111,$B$12:$B$111),IF(AND($I13=1,BD$9=$Q12),"",IF($I13=1,BD12,IF(AND($I13=-1,BB$9=$Q12),$J13,IF($I13=-1,BC12,""))))))))</f>
        <v/>
      </c>
      <c r="BD13" t="str">
        <f ca="1">IF($E12="","",IF($G13="",BD12,IF(AND($N13=1,BD$9&gt;$B$9),"",IF(AND($N13=1,BD$9&lt;=$B$9),LOOKUP(BD$9,$A$12:$A$111,$B$12:$B$111),IF(AND($I13=1,BE$9=$Q12),"",IF($I13=1,BE12,IF(AND($I13=-1,BC$9=$Q12),$J13,IF($I13=-1,BD12,""))))))))</f>
        <v/>
      </c>
      <c r="BE13" t="str">
        <f ca="1">IF($E12="","",IF($G13="",BE12,IF(AND($N13=1,BE$9&gt;$B$9),"",IF(AND($N13=1,BE$9&lt;=$B$9),LOOKUP(BE$9,$A$12:$A$111,$B$12:$B$111),IF(AND($I13=1,BF$9=$Q12),"",IF($I13=1,BF12,IF(AND($I13=-1,BD$9=$Q12),$J13,IF($I13=-1,BE12,""))))))))</f>
        <v/>
      </c>
      <c r="BF13" t="str">
        <f ca="1">IF($E12="","",IF($G13="",BF12,IF(AND($N13=1,BF$9&gt;$B$9),"",IF(AND($N13=1,BF$9&lt;=$B$9),LOOKUP(BF$9,$A$12:$A$111,$B$12:$B$111),IF(AND($I13=1,BG$9=$Q12),"",IF($I13=1,BG12,IF(AND($I13=-1,BE$9=$Q12),$J13,IF($I13=-1,BF12,""))))))))</f>
        <v/>
      </c>
      <c r="BG13" t="str">
        <f ca="1">IF($E12="","",IF($G13="",BG12,IF(AND($N13=1,BG$9&gt;$B$9),"",IF(AND($N13=1,BG$9&lt;=$B$9),LOOKUP(BG$9,$A$12:$A$111,$B$12:$B$111),IF(AND($I13=1,BH$9=$Q12),"",IF($I13=1,BH12,IF(AND($I13=-1,BF$9=$Q12),$J13,IF($I13=-1,BG12,""))))))))</f>
        <v/>
      </c>
      <c r="BH13" t="str">
        <f ca="1">IF($E12="","",IF($G13="",BH12,IF(AND($N13=1,BH$9&gt;$B$9),"",IF(AND($N13=1,BH$9&lt;=$B$9),LOOKUP(BH$9,$A$12:$A$111,$B$12:$B$111),IF(AND($I13=1,BI$9=$Q12),"",IF($I13=1,BI12,IF(AND($I13=-1,BG$9=$Q12),$J13,IF($I13=-1,BH12,""))))))))</f>
        <v/>
      </c>
      <c r="BI13" t="str">
        <f ca="1">IF($E12="","",IF($G13="",BI12,IF(AND($N13=1,BI$9&gt;$B$9),"",IF(AND($N13=1,BI$9&lt;=$B$9),LOOKUP(BI$9,$A$12:$A$111,$B$12:$B$111),IF(AND($I13=1,BJ$9=$Q12),"",IF($I13=1,BJ12,IF(AND($I13=-1,BH$9=$Q12),$J13,IF($I13=-1,BI12,""))))))))</f>
        <v/>
      </c>
      <c r="BJ13" t="str">
        <f ca="1">IF($E12="","",IF($G13="",BJ12,IF(AND($N13=1,BJ$9&gt;$B$9),"",IF(AND($N13=1,BJ$9&lt;=$B$9),LOOKUP(BJ$9,$A$12:$A$111,$B$12:$B$111),IF(AND($I13=1,BK$9=$Q12),"",IF($I13=1,BK12,IF(AND($I13=-1,BI$9=$Q12),$J13,IF($I13=-1,BJ12,""))))))))</f>
        <v/>
      </c>
      <c r="BK13" t="str">
        <f ca="1">IF($E12="","",IF($G13="",BK12,IF(AND($N13=1,BK$9&gt;$B$9),"",IF(AND($N13=1,BK$9&lt;=$B$9),LOOKUP(BK$9,$A$12:$A$111,$B$12:$B$111),IF(AND($I13=1,BL$9=$Q12),"",IF($I13=1,BL12,IF(AND($I13=-1,BJ$9=$Q12),$J13,IF($I13=-1,BK12,""))))))))</f>
        <v/>
      </c>
      <c r="BL13" t="str">
        <f ca="1">IF($E12="","",IF($G13="",BL12,IF(AND($N13=1,BL$9&gt;$B$9),"",IF(AND($N13=1,BL$9&lt;=$B$9),LOOKUP(BL$9,$A$12:$A$111,$B$12:$B$111),IF(AND($I13=1,BM$9=$Q12),"",IF($I13=1,BM12,IF(AND($I13=-1,BK$9=$Q12),$J13,IF($I13=-1,BL12,""))))))))</f>
        <v/>
      </c>
      <c r="BM13" t="str">
        <f ca="1">IF($E12="","",IF($G13="",BM12,IF(AND($N13=1,BM$9&gt;$B$9),"",IF(AND($N13=1,BM$9&lt;=$B$9),LOOKUP(BM$9,$A$12:$A$111,$B$12:$B$111),IF(AND($I13=1,BN$9=$Q12),"",IF($I13=1,BN12,IF(AND($I13=-1,BL$9=$Q12),$J13,IF($I13=-1,BM12,""))))))))</f>
        <v/>
      </c>
      <c r="BN13" t="str">
        <f ca="1">IF($E12="","",IF($G13="",BN12,IF(AND($N13=1,BN$9&gt;$B$9),"",IF(AND($N13=1,BN$9&lt;=$B$9),LOOKUP(BN$9,$A$12:$A$111,$B$12:$B$111),IF(AND($I13=1,BO$9=$Q12),"",IF($I13=1,BO12,IF(AND($I13=-1,BM$9=$Q12),$J13,IF($I13=-1,BN12,""))))))))</f>
        <v/>
      </c>
      <c r="BO13" t="str">
        <f ca="1">IF($E12="","",IF($G13="",BO12,IF(AND($N13=1,BO$9&gt;$B$9),"",IF(AND($N13=1,BO$9&lt;=$B$9),LOOKUP(BO$9,$A$12:$A$111,$B$12:$B$111),IF(AND($I13=1,BP$9=$Q12),"",IF($I13=1,BP12,IF(AND($I13=-1,BN$9=$Q12),$J13,IF($I13=-1,BO12,""))))))))</f>
        <v/>
      </c>
    </row>
    <row r="14" spans="1:117" x14ac:dyDescent="0.25">
      <c r="A14" s="10">
        <v>3</v>
      </c>
      <c r="B14" s="12">
        <v>3</v>
      </c>
      <c r="D14" s="4">
        <v>4</v>
      </c>
      <c r="E14" s="1">
        <f t="shared" ca="1" si="1"/>
        <v>22</v>
      </c>
      <c r="G14" t="str">
        <f ca="1">IF(E13="","",IF($B$3=Refs!$B$11,Labouchere!F14,IF(AND(B$3="Last",H13="Zero"),G13,IF(B$3="Last",H13,IF(B$3="2nd last","",IF(AND(B$3="Opposite",H13="Zero"),G13,IF(AND(B$3="Opposite",H13="Red"),"Black",IF(AND(B$3="Opposite",H13="Black"),"Red",IF(AND(B$3="Opposite",H13="Odd"),"Even",IF(AND(B$3="Opposite",H13="Even"),"Odd",IF(AND(B$3="Opposite",H13="High"),"Low",IF(AND(B$3="Opposite",H13="Low"),"High",IF(COUNTIF(Refs!$E$5:$I$6,B$3)=1,Labouchere!B$3,"")))))))))))))</f>
        <v>High</v>
      </c>
      <c r="H14" t="str">
        <f ca="1">IF(E14="","",IF(B$2="Red/Black",LOOKUP(E14,Refs!D:D,Refs!F:F),IF(B$2="High/Low",LOOKUP(E14,Refs!D:D,Refs!H:H),IF(B$2="Odd/Even",LOOKUP(E14,Refs!D:D,Refs!J:J),""))))</f>
        <v>High</v>
      </c>
      <c r="I14">
        <f t="shared" ca="1" si="2"/>
        <v>1</v>
      </c>
      <c r="J14">
        <f ca="1">IF(E13="","",IF(G14="","",IF(AND(Q13&gt;1,O13+P13&gt;=$B$4),$B$4,IF(Q13=1,O13,O13+P13))))</f>
        <v>8</v>
      </c>
      <c r="K14">
        <f t="shared" ca="1" si="3"/>
        <v>8</v>
      </c>
      <c r="L14">
        <f t="shared" ca="1" si="4"/>
        <v>-10</v>
      </c>
      <c r="M14">
        <f t="shared" ca="1" si="5"/>
        <v>0</v>
      </c>
      <c r="N14">
        <f ca="1">IF(E13="","",IF(OR(AND($A$6="Yes",$M14&gt;$M13),AND($A$8="Yes",$O13+$P13&gt;=$B$4),AND($Q13&lt;=2,$I14=1)),1,0))</f>
        <v>0</v>
      </c>
      <c r="O14">
        <f ca="1">IF(E14="","",R14)</f>
        <v>2</v>
      </c>
      <c r="P14">
        <f ca="1">IF(E14="","",MAX(R14:DM14))</f>
        <v>6</v>
      </c>
      <c r="Q14" s="2">
        <f ca="1">IF(E14="","",COUNTIF(R14:DM14,"&gt;0"))</f>
        <v>5</v>
      </c>
      <c r="R14" s="4">
        <f ca="1">IF(E13="","",IF($G14="",R13,IF($N14=1,LOOKUP(R$9,$A$12:$A$111,$B$12:$B$111),IF(AND($I14=1,S$9=$Q13),"",IF($I14=1,S13,IF($I14=-1,R13))))))</f>
        <v>2</v>
      </c>
      <c r="S14">
        <f ca="1">IF($E13="","",IF($G14="",S13,IF(AND($N14=1,S$9&gt;$B$9),"",IF(AND($N14=1,S$9&lt;=$B$9),LOOKUP(S$9,$A$12:$A$111,$B$12:$B$111),IF(AND($I14=1,T$9=$Q13),"",IF($I14=1,T13,IF(AND($I14=-1,R$9=$Q13),$J14,IF($I14=-1,S13,""))))))))</f>
        <v>3</v>
      </c>
      <c r="T14">
        <f ca="1">IF($E13="","",IF($G14="",T13,IF(AND($N14=1,T$9&gt;$B$9),"",IF(AND($N14=1,T$9&lt;=$B$9),LOOKUP(T$9,$A$12:$A$111,$B$12:$B$111),IF(AND($I14=1,U$9=$Q13),"",IF($I14=1,U13,IF(AND($I14=-1,S$9=$Q13),$J14,IF($I14=-1,T13,""))))))))</f>
        <v>4</v>
      </c>
      <c r="U14">
        <f ca="1">IF($E13="","",IF($G14="",U13,IF(AND($N14=1,U$9&gt;$B$9),"",IF(AND($N14=1,U$9&lt;=$B$9),LOOKUP(U$9,$A$12:$A$111,$B$12:$B$111),IF(AND($I14=1,V$9=$Q13),"",IF($I14=1,V13,IF(AND($I14=-1,T$9=$Q13),$J14,IF($I14=-1,U13,""))))))))</f>
        <v>5</v>
      </c>
      <c r="V14">
        <f ca="1">IF($E13="","",IF($G14="",V13,IF(AND($N14=1,V$9&gt;$B$9),"",IF(AND($N14=1,V$9&lt;=$B$9),LOOKUP(V$9,$A$12:$A$111,$B$12:$B$111),IF(AND($I14=1,W$9=$Q13),"",IF($I14=1,W13,IF(AND($I14=-1,U$9=$Q13),$J14,IF($I14=-1,V13,""))))))))</f>
        <v>6</v>
      </c>
      <c r="W14" t="str">
        <f ca="1">IF($E13="","",IF($G14="",W13,IF(AND($N14=1,W$9&gt;$B$9),"",IF(AND($N14=1,W$9&lt;=$B$9),LOOKUP(W$9,$A$12:$A$111,$B$12:$B$111),IF(AND($I14=1,X$9=$Q13),"",IF($I14=1,X13,IF(AND($I14=-1,V$9=$Q13),$J14,IF($I14=-1,W13,""))))))))</f>
        <v/>
      </c>
      <c r="X14" t="str">
        <f ca="1">IF($E13="","",IF($G14="",X13,IF(AND($N14=1,X$9&gt;$B$9),"",IF(AND($N14=1,X$9&lt;=$B$9),LOOKUP(X$9,$A$12:$A$111,$B$12:$B$111),IF(AND($I14=1,Y$9=$Q13),"",IF($I14=1,Y13,IF(AND($I14=-1,W$9=$Q13),$J14,IF($I14=-1,X13,""))))))))</f>
        <v/>
      </c>
      <c r="Y14" t="str">
        <f ca="1">IF($E13="","",IF($G14="",Y13,IF(AND($N14=1,Y$9&gt;$B$9),"",IF(AND($N14=1,Y$9&lt;=$B$9),LOOKUP(Y$9,$A$12:$A$111,$B$12:$B$111),IF(AND($I14=1,Z$9=$Q13),"",IF($I14=1,Z13,IF(AND($I14=-1,X$9=$Q13),$J14,IF($I14=-1,Y13,""))))))))</f>
        <v/>
      </c>
      <c r="Z14" t="str">
        <f ca="1">IF($E13="","",IF($G14="",Z13,IF(AND($N14=1,Z$9&gt;$B$9),"",IF(AND($N14=1,Z$9&lt;=$B$9),LOOKUP(Z$9,$A$12:$A$111,$B$12:$B$111),IF(AND($I14=1,AA$9=$Q13),"",IF($I14=1,AA13,IF(AND($I14=-1,Y$9=$Q13),$J14,IF($I14=-1,Z13,""))))))))</f>
        <v/>
      </c>
      <c r="AA14" t="str">
        <f ca="1">IF($E13="","",IF($G14="",AA13,IF(AND($N14=1,AA$9&gt;$B$9),"",IF(AND($N14=1,AA$9&lt;=$B$9),LOOKUP(AA$9,$A$12:$A$111,$B$12:$B$111),IF(AND($I14=1,AB$9=$Q13),"",IF($I14=1,AB13,IF(AND($I14=-1,Z$9=$Q13),$J14,IF($I14=-1,AA13,""))))))))</f>
        <v/>
      </c>
      <c r="AB14" t="str">
        <f ca="1">IF($E13="","",IF($G14="",AB13,IF(AND($N14=1,AB$9&gt;$B$9),"",IF(AND($N14=1,AB$9&lt;=$B$9),LOOKUP(AB$9,$A$12:$A$111,$B$12:$B$111),IF(AND($I14=1,AC$9=$Q13),"",IF($I14=1,AC13,IF(AND($I14=-1,AA$9=$Q13),$J14,IF($I14=-1,AB13,""))))))))</f>
        <v/>
      </c>
      <c r="AC14" t="str">
        <f ca="1">IF($E13="","",IF($G14="",AC13,IF(AND($N14=1,AC$9&gt;$B$9),"",IF(AND($N14=1,AC$9&lt;=$B$9),LOOKUP(AC$9,$A$12:$A$111,$B$12:$B$111),IF(AND($I14=1,AD$9=$Q13),"",IF($I14=1,AD13,IF(AND($I14=-1,AB$9=$Q13),$J14,IF($I14=-1,AC13,""))))))))</f>
        <v/>
      </c>
      <c r="AD14" t="str">
        <f ca="1">IF($E13="","",IF($G14="",AD13,IF(AND($N14=1,AD$9&gt;$B$9),"",IF(AND($N14=1,AD$9&lt;=$B$9),LOOKUP(AD$9,$A$12:$A$111,$B$12:$B$111),IF(AND($I14=1,AE$9=$Q13),"",IF($I14=1,AE13,IF(AND($I14=-1,AC$9=$Q13),$J14,IF($I14=-1,AD13,""))))))))</f>
        <v/>
      </c>
      <c r="AE14" t="str">
        <f ca="1">IF($E13="","",IF($G14="",AE13,IF(AND($N14=1,AE$9&gt;$B$9),"",IF(AND($N14=1,AE$9&lt;=$B$9),LOOKUP(AE$9,$A$12:$A$111,$B$12:$B$111),IF(AND($I14=1,AF$9=$Q13),"",IF($I14=1,AF13,IF(AND($I14=-1,AD$9=$Q13),$J14,IF($I14=-1,AE13,""))))))))</f>
        <v/>
      </c>
      <c r="AF14" t="str">
        <f ca="1">IF($E13="","",IF($G14="",AF13,IF(AND($N14=1,AF$9&gt;$B$9),"",IF(AND($N14=1,AF$9&lt;=$B$9),LOOKUP(AF$9,$A$12:$A$111,$B$12:$B$111),IF(AND($I14=1,AG$9=$Q13),"",IF($I14=1,AG13,IF(AND($I14=-1,AE$9=$Q13),$J14,IF($I14=-1,AF13,""))))))))</f>
        <v/>
      </c>
      <c r="AG14" t="str">
        <f ca="1">IF($E13="","",IF($G14="",AG13,IF(AND($N14=1,AG$9&gt;$B$9),"",IF(AND($N14=1,AG$9&lt;=$B$9),LOOKUP(AG$9,$A$12:$A$111,$B$12:$B$111),IF(AND($I14=1,AH$9=$Q13),"",IF($I14=1,AH13,IF(AND($I14=-1,AF$9=$Q13),$J14,IF($I14=-1,AG13,""))))))))</f>
        <v/>
      </c>
      <c r="AH14" t="str">
        <f ca="1">IF($E13="","",IF($G14="",AH13,IF(AND($N14=1,AH$9&gt;$B$9),"",IF(AND($N14=1,AH$9&lt;=$B$9),LOOKUP(AH$9,$A$12:$A$111,$B$12:$B$111),IF(AND($I14=1,AI$9=$Q13),"",IF($I14=1,AI13,IF(AND($I14=-1,AG$9=$Q13),$J14,IF($I14=-1,AH13,""))))))))</f>
        <v/>
      </c>
      <c r="AI14" t="str">
        <f ca="1">IF($E13="","",IF($G14="",AI13,IF(AND($N14=1,AI$9&gt;$B$9),"",IF(AND($N14=1,AI$9&lt;=$B$9),LOOKUP(AI$9,$A$12:$A$111,$B$12:$B$111),IF(AND($I14=1,AJ$9=$Q13),"",IF($I14=1,AJ13,IF(AND($I14=-1,AH$9=$Q13),$J14,IF($I14=-1,AI13,""))))))))</f>
        <v/>
      </c>
      <c r="AJ14" t="str">
        <f ca="1">IF($E13="","",IF($G14="",AJ13,IF(AND($N14=1,AJ$9&gt;$B$9),"",IF(AND($N14=1,AJ$9&lt;=$B$9),LOOKUP(AJ$9,$A$12:$A$111,$B$12:$B$111),IF(AND($I14=1,AK$9=$Q13),"",IF($I14=1,AK13,IF(AND($I14=-1,AI$9=$Q13),$J14,IF($I14=-1,AJ13,""))))))))</f>
        <v/>
      </c>
      <c r="AK14" t="str">
        <f ca="1">IF($E13="","",IF($G14="",AK13,IF(AND($N14=1,AK$9&gt;$B$9),"",IF(AND($N14=1,AK$9&lt;=$B$9),LOOKUP(AK$9,$A$12:$A$111,$B$12:$B$111),IF(AND($I14=1,AL$9=$Q13),"",IF($I14=1,AL13,IF(AND($I14=-1,AJ$9=$Q13),$J14,IF($I14=-1,AK13,""))))))))</f>
        <v/>
      </c>
      <c r="AL14" t="str">
        <f ca="1">IF($E13="","",IF($G14="",AL13,IF(AND($N14=1,AL$9&gt;$B$9),"",IF(AND($N14=1,AL$9&lt;=$B$9),LOOKUP(AL$9,$A$12:$A$111,$B$12:$B$111),IF(AND($I14=1,AM$9=$Q13),"",IF($I14=1,AM13,IF(AND($I14=-1,AK$9=$Q13),$J14,IF($I14=-1,AL13,""))))))))</f>
        <v/>
      </c>
      <c r="AM14" t="str">
        <f ca="1">IF($E13="","",IF($G14="",AM13,IF(AND($N14=1,AM$9&gt;$B$9),"",IF(AND($N14=1,AM$9&lt;=$B$9),LOOKUP(AM$9,$A$12:$A$111,$B$12:$B$111),IF(AND($I14=1,AN$9=$Q13),"",IF($I14=1,AN13,IF(AND($I14=-1,AL$9=$Q13),$J14,IF($I14=-1,AM13,""))))))))</f>
        <v/>
      </c>
      <c r="AN14" t="str">
        <f ca="1">IF($E13="","",IF($G14="",AN13,IF(AND($N14=1,AN$9&gt;$B$9),"",IF(AND($N14=1,AN$9&lt;=$B$9),LOOKUP(AN$9,$A$12:$A$111,$B$12:$B$111),IF(AND($I14=1,AO$9=$Q13),"",IF($I14=1,AO13,IF(AND($I14=-1,AM$9=$Q13),$J14,IF($I14=-1,AN13,""))))))))</f>
        <v/>
      </c>
      <c r="AO14" t="str">
        <f ca="1">IF($E13="","",IF($G14="",AO13,IF(AND($N14=1,AO$9&gt;$B$9),"",IF(AND($N14=1,AO$9&lt;=$B$9),LOOKUP(AO$9,$A$12:$A$111,$B$12:$B$111),IF(AND($I14=1,AP$9=$Q13),"",IF($I14=1,AP13,IF(AND($I14=-1,AN$9=$Q13),$J14,IF($I14=-1,AO13,""))))))))</f>
        <v/>
      </c>
      <c r="AP14" t="str">
        <f ca="1">IF($E13="","",IF($G14="",AP13,IF(AND($N14=1,AP$9&gt;$B$9),"",IF(AND($N14=1,AP$9&lt;=$B$9),LOOKUP(AP$9,$A$12:$A$111,$B$12:$B$111),IF(AND($I14=1,AQ$9=$Q13),"",IF($I14=1,AQ13,IF(AND($I14=-1,AO$9=$Q13),$J14,IF($I14=-1,AP13,""))))))))</f>
        <v/>
      </c>
      <c r="AQ14" t="str">
        <f ca="1">IF($E13="","",IF($G14="",AQ13,IF(AND($N14=1,AQ$9&gt;$B$9),"",IF(AND($N14=1,AQ$9&lt;=$B$9),LOOKUP(AQ$9,$A$12:$A$111,$B$12:$B$111),IF(AND($I14=1,AR$9=$Q13),"",IF($I14=1,AR13,IF(AND($I14=-1,AP$9=$Q13),$J14,IF($I14=-1,AQ13,""))))))))</f>
        <v/>
      </c>
      <c r="AR14" t="str">
        <f ca="1">IF($E13="","",IF($G14="",AR13,IF(AND($N14=1,AR$9&gt;$B$9),"",IF(AND($N14=1,AR$9&lt;=$B$9),LOOKUP(AR$9,$A$12:$A$111,$B$12:$B$111),IF(AND($I14=1,AS$9=$Q13),"",IF($I14=1,AS13,IF(AND($I14=-1,AQ$9=$Q13),$J14,IF($I14=-1,AR13,""))))))))</f>
        <v/>
      </c>
      <c r="AS14" t="str">
        <f ca="1">IF($E13="","",IF($G14="",AS13,IF(AND($N14=1,AS$9&gt;$B$9),"",IF(AND($N14=1,AS$9&lt;=$B$9),LOOKUP(AS$9,$A$12:$A$111,$B$12:$B$111),IF(AND($I14=1,AT$9=$Q13),"",IF($I14=1,AT13,IF(AND($I14=-1,AR$9=$Q13),$J14,IF($I14=-1,AS13,""))))))))</f>
        <v/>
      </c>
      <c r="AT14" t="str">
        <f ca="1">IF($E13="","",IF($G14="",AT13,IF(AND($N14=1,AT$9&gt;$B$9),"",IF(AND($N14=1,AT$9&lt;=$B$9),LOOKUP(AT$9,$A$12:$A$111,$B$12:$B$111),IF(AND($I14=1,AU$9=$Q13),"",IF($I14=1,AU13,IF(AND($I14=-1,AS$9=$Q13),$J14,IF($I14=-1,AT13,""))))))))</f>
        <v/>
      </c>
      <c r="AU14" t="str">
        <f ca="1">IF($E13="","",IF($G14="",AU13,IF(AND($N14=1,AU$9&gt;$B$9),"",IF(AND($N14=1,AU$9&lt;=$B$9),LOOKUP(AU$9,$A$12:$A$111,$B$12:$B$111),IF(AND($I14=1,AV$9=$Q13),"",IF($I14=1,AV13,IF(AND($I14=-1,AT$9=$Q13),$J14,IF($I14=-1,AU13,""))))))))</f>
        <v/>
      </c>
      <c r="AV14" t="str">
        <f ca="1">IF($E13="","",IF($G14="",AV13,IF(AND($N14=1,AV$9&gt;$B$9),"",IF(AND($N14=1,AV$9&lt;=$B$9),LOOKUP(AV$9,$A$12:$A$111,$B$12:$B$111),IF(AND($I14=1,AW$9=$Q13),"",IF($I14=1,AW13,IF(AND($I14=-1,AU$9=$Q13),$J14,IF($I14=-1,AV13,""))))))))</f>
        <v/>
      </c>
      <c r="AW14" t="str">
        <f ca="1">IF($E13="","",IF($G14="",AW13,IF(AND($N14=1,AW$9&gt;$B$9),"",IF(AND($N14=1,AW$9&lt;=$B$9),LOOKUP(AW$9,$A$12:$A$111,$B$12:$B$111),IF(AND($I14=1,AX$9=$Q13),"",IF($I14=1,AX13,IF(AND($I14=-1,AV$9=$Q13),$J14,IF($I14=-1,AW13,""))))))))</f>
        <v/>
      </c>
      <c r="AX14" t="str">
        <f ca="1">IF($E13="","",IF($G14="",AX13,IF(AND($N14=1,AX$9&gt;$B$9),"",IF(AND($N14=1,AX$9&lt;=$B$9),LOOKUP(AX$9,$A$12:$A$111,$B$12:$B$111),IF(AND($I14=1,AY$9=$Q13),"",IF($I14=1,AY13,IF(AND($I14=-1,AW$9=$Q13),$J14,IF($I14=-1,AX13,""))))))))</f>
        <v/>
      </c>
      <c r="AY14" t="str">
        <f ca="1">IF($E13="","",IF($G14="",AY13,IF(AND($N14=1,AY$9&gt;$B$9),"",IF(AND($N14=1,AY$9&lt;=$B$9),LOOKUP(AY$9,$A$12:$A$111,$B$12:$B$111),IF(AND($I14=1,AZ$9=$Q13),"",IF($I14=1,AZ13,IF(AND($I14=-1,AX$9=$Q13),$J14,IF($I14=-1,AY13,""))))))))</f>
        <v/>
      </c>
      <c r="AZ14" t="str">
        <f ca="1">IF($E13="","",IF($G14="",AZ13,IF(AND($N14=1,AZ$9&gt;$B$9),"",IF(AND($N14=1,AZ$9&lt;=$B$9),LOOKUP(AZ$9,$A$12:$A$111,$B$12:$B$111),IF(AND($I14=1,BA$9=$Q13),"",IF($I14=1,BA13,IF(AND($I14=-1,AY$9=$Q13),$J14,IF($I14=-1,AZ13,""))))))))</f>
        <v/>
      </c>
      <c r="BA14" t="str">
        <f ca="1">IF($E13="","",IF($G14="",BA13,IF(AND($N14=1,BA$9&gt;$B$9),"",IF(AND($N14=1,BA$9&lt;=$B$9),LOOKUP(BA$9,$A$12:$A$111,$B$12:$B$111),IF(AND($I14=1,BB$9=$Q13),"",IF($I14=1,BB13,IF(AND($I14=-1,AZ$9=$Q13),$J14,IF($I14=-1,BA13,""))))))))</f>
        <v/>
      </c>
      <c r="BB14" t="str">
        <f ca="1">IF($E13="","",IF($G14="",BB13,IF(AND($N14=1,BB$9&gt;$B$9),"",IF(AND($N14=1,BB$9&lt;=$B$9),LOOKUP(BB$9,$A$12:$A$111,$B$12:$B$111),IF(AND($I14=1,BC$9=$Q13),"",IF($I14=1,BC13,IF(AND($I14=-1,BA$9=$Q13),$J14,IF($I14=-1,BB13,""))))))))</f>
        <v/>
      </c>
      <c r="BC14" t="str">
        <f ca="1">IF($E13="","",IF($G14="",BC13,IF(AND($N14=1,BC$9&gt;$B$9),"",IF(AND($N14=1,BC$9&lt;=$B$9),LOOKUP(BC$9,$A$12:$A$111,$B$12:$B$111),IF(AND($I14=1,BD$9=$Q13),"",IF($I14=1,BD13,IF(AND($I14=-1,BB$9=$Q13),$J14,IF($I14=-1,BC13,""))))))))</f>
        <v/>
      </c>
      <c r="BD14" t="str">
        <f ca="1">IF($E13="","",IF($G14="",BD13,IF(AND($N14=1,BD$9&gt;$B$9),"",IF(AND($N14=1,BD$9&lt;=$B$9),LOOKUP(BD$9,$A$12:$A$111,$B$12:$B$111),IF(AND($I14=1,BE$9=$Q13),"",IF($I14=1,BE13,IF(AND($I14=-1,BC$9=$Q13),$J14,IF($I14=-1,BD13,""))))))))</f>
        <v/>
      </c>
      <c r="BE14" t="str">
        <f ca="1">IF($E13="","",IF($G14="",BE13,IF(AND($N14=1,BE$9&gt;$B$9),"",IF(AND($N14=1,BE$9&lt;=$B$9),LOOKUP(BE$9,$A$12:$A$111,$B$12:$B$111),IF(AND($I14=1,BF$9=$Q13),"",IF($I14=1,BF13,IF(AND($I14=-1,BD$9=$Q13),$J14,IF($I14=-1,BE13,""))))))))</f>
        <v/>
      </c>
      <c r="BF14" t="str">
        <f ca="1">IF($E13="","",IF($G14="",BF13,IF(AND($N14=1,BF$9&gt;$B$9),"",IF(AND($N14=1,BF$9&lt;=$B$9),LOOKUP(BF$9,$A$12:$A$111,$B$12:$B$111),IF(AND($I14=1,BG$9=$Q13),"",IF($I14=1,BG13,IF(AND($I14=-1,BE$9=$Q13),$J14,IF($I14=-1,BF13,""))))))))</f>
        <v/>
      </c>
      <c r="BG14" t="str">
        <f ca="1">IF($E13="","",IF($G14="",BG13,IF(AND($N14=1,BG$9&gt;$B$9),"",IF(AND($N14=1,BG$9&lt;=$B$9),LOOKUP(BG$9,$A$12:$A$111,$B$12:$B$111),IF(AND($I14=1,BH$9=$Q13),"",IF($I14=1,BH13,IF(AND($I14=-1,BF$9=$Q13),$J14,IF($I14=-1,BG13,""))))))))</f>
        <v/>
      </c>
      <c r="BH14" t="str">
        <f ca="1">IF($E13="","",IF($G14="",BH13,IF(AND($N14=1,BH$9&gt;$B$9),"",IF(AND($N14=1,BH$9&lt;=$B$9),LOOKUP(BH$9,$A$12:$A$111,$B$12:$B$111),IF(AND($I14=1,BI$9=$Q13),"",IF($I14=1,BI13,IF(AND($I14=-1,BG$9=$Q13),$J14,IF($I14=-1,BH13,""))))))))</f>
        <v/>
      </c>
      <c r="BI14" t="str">
        <f ca="1">IF($E13="","",IF($G14="",BI13,IF(AND($N14=1,BI$9&gt;$B$9),"",IF(AND($N14=1,BI$9&lt;=$B$9),LOOKUP(BI$9,$A$12:$A$111,$B$12:$B$111),IF(AND($I14=1,BJ$9=$Q13),"",IF($I14=1,BJ13,IF(AND($I14=-1,BH$9=$Q13),$J14,IF($I14=-1,BI13,""))))))))</f>
        <v/>
      </c>
      <c r="BJ14" t="str">
        <f ca="1">IF($E13="","",IF($G14="",BJ13,IF(AND($N14=1,BJ$9&gt;$B$9),"",IF(AND($N14=1,BJ$9&lt;=$B$9),LOOKUP(BJ$9,$A$12:$A$111,$B$12:$B$111),IF(AND($I14=1,BK$9=$Q13),"",IF($I14=1,BK13,IF(AND($I14=-1,BI$9=$Q13),$J14,IF($I14=-1,BJ13,""))))))))</f>
        <v/>
      </c>
      <c r="BK14" t="str">
        <f ca="1">IF($E13="","",IF($G14="",BK13,IF(AND($N14=1,BK$9&gt;$B$9),"",IF(AND($N14=1,BK$9&lt;=$B$9),LOOKUP(BK$9,$A$12:$A$111,$B$12:$B$111),IF(AND($I14=1,BL$9=$Q13),"",IF($I14=1,BL13,IF(AND($I14=-1,BJ$9=$Q13),$J14,IF($I14=-1,BK13,""))))))))</f>
        <v/>
      </c>
      <c r="BL14" t="str">
        <f ca="1">IF($E13="","",IF($G14="",BL13,IF(AND($N14=1,BL$9&gt;$B$9),"",IF(AND($N14=1,BL$9&lt;=$B$9),LOOKUP(BL$9,$A$12:$A$111,$B$12:$B$111),IF(AND($I14=1,BM$9=$Q13),"",IF($I14=1,BM13,IF(AND($I14=-1,BK$9=$Q13),$J14,IF($I14=-1,BL13,""))))))))</f>
        <v/>
      </c>
      <c r="BM14" t="str">
        <f ca="1">IF($E13="","",IF($G14="",BM13,IF(AND($N14=1,BM$9&gt;$B$9),"",IF(AND($N14=1,BM$9&lt;=$B$9),LOOKUP(BM$9,$A$12:$A$111,$B$12:$B$111),IF(AND($I14=1,BN$9=$Q13),"",IF($I14=1,BN13,IF(AND($I14=-1,BL$9=$Q13),$J14,IF($I14=-1,BM13,""))))))))</f>
        <v/>
      </c>
      <c r="BN14" t="str">
        <f ca="1">IF($E13="","",IF($G14="",BN13,IF(AND($N14=1,BN$9&gt;$B$9),"",IF(AND($N14=1,BN$9&lt;=$B$9),LOOKUP(BN$9,$A$12:$A$111,$B$12:$B$111),IF(AND($I14=1,BO$9=$Q13),"",IF($I14=1,BO13,IF(AND($I14=-1,BM$9=$Q13),$J14,IF($I14=-1,BN13,""))))))))</f>
        <v/>
      </c>
      <c r="BO14">
        <f ca="1">IF($E13="","",IF($G14="",BO13,IF(AND($N14=1,BO$9&gt;$B$9),"",IF(AND($N14=1,BO$9&lt;=$B$9),LOOKUP(BO$9,$A$12:$A$111,$B$12:$B$111),IF(AND($I14=1,BP$9=$Q13),"",IF($I14=1,BP13,IF(AND($I14=-1,BN$9=$Q13),$J14,IF($I14=-1,BO13,""))))))))</f>
        <v>0</v>
      </c>
    </row>
    <row r="15" spans="1:117" x14ac:dyDescent="0.25">
      <c r="A15" s="10">
        <v>4</v>
      </c>
      <c r="B15" s="12">
        <v>4</v>
      </c>
      <c r="D15" s="4">
        <v>5</v>
      </c>
      <c r="E15" s="1">
        <f t="shared" ca="1" si="1"/>
        <v>7</v>
      </c>
      <c r="G15" t="str">
        <f ca="1">IF(E14="","",IF($B$3=Refs!$B$11,Labouchere!F15,IF(AND(B$3="Last",H14="Zero"),G14,IF(B$3="Last",H14,IF(B$3="2nd last","",IF(AND(B$3="Opposite",H14="Zero"),G14,IF(AND(B$3="Opposite",H14="Red"),"Black",IF(AND(B$3="Opposite",H14="Black"),"Red",IF(AND(B$3="Opposite",H14="Odd"),"Even",IF(AND(B$3="Opposite",H14="Even"),"Odd",IF(AND(B$3="Opposite",H14="High"),"Low",IF(AND(B$3="Opposite",H14="Low"),"High",IF(COUNTIF(Refs!$E$5:$I$6,B$3)=1,Labouchere!B$3,"")))))))))))))</f>
        <v>High</v>
      </c>
      <c r="H15" t="str">
        <f ca="1">IF(E15="","",IF(B$2="Red/Black",LOOKUP(E15,Refs!D:D,Refs!F:F),IF(B$2="High/Low",LOOKUP(E15,Refs!D:D,Refs!H:H),IF(B$2="Odd/Even",LOOKUP(E15,Refs!D:D,Refs!J:J),""))))</f>
        <v>Low</v>
      </c>
      <c r="I15">
        <f t="shared" ca="1" si="2"/>
        <v>-1</v>
      </c>
      <c r="J15">
        <f ca="1">IF(E14="","",IF(G15="","",IF(AND(Q14&gt;1,O14+P14&gt;=$B$4),$B$4,IF(Q14=1,O14,O14+P14))))</f>
        <v>8</v>
      </c>
      <c r="K15">
        <f t="shared" ca="1" si="3"/>
        <v>-8</v>
      </c>
      <c r="L15">
        <f t="shared" ca="1" si="4"/>
        <v>-18</v>
      </c>
      <c r="M15">
        <f t="shared" ca="1" si="5"/>
        <v>0</v>
      </c>
      <c r="N15">
        <f ca="1">IF(E14="","",IF(OR(AND($A$6="Yes",$M15&gt;$M14),AND($A$8="Yes",$O14+$P14&gt;=$B$4),AND($Q14&lt;=2,$I15=1)),1,0))</f>
        <v>0</v>
      </c>
      <c r="O15">
        <f ca="1">IF(E15="","",R15)</f>
        <v>2</v>
      </c>
      <c r="P15">
        <f ca="1">IF(E15="","",MAX(R15:DM15))</f>
        <v>8</v>
      </c>
      <c r="Q15" s="2">
        <f ca="1">IF(E15="","",COUNTIF(R15:DM15,"&gt;0"))</f>
        <v>6</v>
      </c>
      <c r="R15" s="4">
        <f ca="1">IF(E14="","",IF($G15="",R14,IF($N15=1,LOOKUP(R$9,$A$12:$A$111,$B$12:$B$111),IF(AND($I15=1,S$9=$Q14),"",IF($I15=1,S14,IF($I15=-1,R14))))))</f>
        <v>2</v>
      </c>
      <c r="S15">
        <f ca="1">IF($E14="","",IF($G15="",S14,IF(AND($N15=1,S$9&gt;$B$9),"",IF(AND($N15=1,S$9&lt;=$B$9),LOOKUP(S$9,$A$12:$A$111,$B$12:$B$111),IF(AND($I15=1,T$9=$Q14),"",IF($I15=1,T14,IF(AND($I15=-1,R$9=$Q14),$J15,IF($I15=-1,S14,""))))))))</f>
        <v>3</v>
      </c>
      <c r="T15">
        <f ca="1">IF($E14="","",IF($G15="",T14,IF(AND($N15=1,T$9&gt;$B$9),"",IF(AND($N15=1,T$9&lt;=$B$9),LOOKUP(T$9,$A$12:$A$111,$B$12:$B$111),IF(AND($I15=1,U$9=$Q14),"",IF($I15=1,U14,IF(AND($I15=-1,S$9=$Q14),$J15,IF($I15=-1,T14,""))))))))</f>
        <v>4</v>
      </c>
      <c r="U15">
        <f ca="1">IF($E14="","",IF($G15="",U14,IF(AND($N15=1,U$9&gt;$B$9),"",IF(AND($N15=1,U$9&lt;=$B$9),LOOKUP(U$9,$A$12:$A$111,$B$12:$B$111),IF(AND($I15=1,V$9=$Q14),"",IF($I15=1,V14,IF(AND($I15=-1,T$9=$Q14),$J15,IF($I15=-1,U14,""))))))))</f>
        <v>5</v>
      </c>
      <c r="V15">
        <f ca="1">IF($E14="","",IF($G15="",V14,IF(AND($N15=1,V$9&gt;$B$9),"",IF(AND($N15=1,V$9&lt;=$B$9),LOOKUP(V$9,$A$12:$A$111,$B$12:$B$111),IF(AND($I15=1,W$9=$Q14),"",IF($I15=1,W14,IF(AND($I15=-1,U$9=$Q14),$J15,IF($I15=-1,V14,""))))))))</f>
        <v>6</v>
      </c>
      <c r="W15">
        <f ca="1">IF($E14="","",IF($G15="",W14,IF(AND($N15=1,W$9&gt;$B$9),"",IF(AND($N15=1,W$9&lt;=$B$9),LOOKUP(W$9,$A$12:$A$111,$B$12:$B$111),IF(AND($I15=1,X$9=$Q14),"",IF($I15=1,X14,IF(AND($I15=-1,V$9=$Q14),$J15,IF($I15=-1,W14,""))))))))</f>
        <v>8</v>
      </c>
      <c r="X15" t="str">
        <f ca="1">IF($E14="","",IF($G15="",X14,IF(AND($N15=1,X$9&gt;$B$9),"",IF(AND($N15=1,X$9&lt;=$B$9),LOOKUP(X$9,$A$12:$A$111,$B$12:$B$111),IF(AND($I15=1,Y$9=$Q14),"",IF($I15=1,Y14,IF(AND($I15=-1,W$9=$Q14),$J15,IF($I15=-1,X14,""))))))))</f>
        <v/>
      </c>
      <c r="Y15" t="str">
        <f ca="1">IF($E14="","",IF($G15="",Y14,IF(AND($N15=1,Y$9&gt;$B$9),"",IF(AND($N15=1,Y$9&lt;=$B$9),LOOKUP(Y$9,$A$12:$A$111,$B$12:$B$111),IF(AND($I15=1,Z$9=$Q14),"",IF($I15=1,Z14,IF(AND($I15=-1,X$9=$Q14),$J15,IF($I15=-1,Y14,""))))))))</f>
        <v/>
      </c>
      <c r="Z15" t="str">
        <f ca="1">IF($E14="","",IF($G15="",Z14,IF(AND($N15=1,Z$9&gt;$B$9),"",IF(AND($N15=1,Z$9&lt;=$B$9),LOOKUP(Z$9,$A$12:$A$111,$B$12:$B$111),IF(AND($I15=1,AA$9=$Q14),"",IF($I15=1,AA14,IF(AND($I15=-1,Y$9=$Q14),$J15,IF($I15=-1,Z14,""))))))))</f>
        <v/>
      </c>
      <c r="AA15" t="str">
        <f ca="1">IF($E14="","",IF($G15="",AA14,IF(AND($N15=1,AA$9&gt;$B$9),"",IF(AND($N15=1,AA$9&lt;=$B$9),LOOKUP(AA$9,$A$12:$A$111,$B$12:$B$111),IF(AND($I15=1,AB$9=$Q14),"",IF($I15=1,AB14,IF(AND($I15=-1,Z$9=$Q14),$J15,IF($I15=-1,AA14,""))))))))</f>
        <v/>
      </c>
      <c r="AB15" t="str">
        <f ca="1">IF($E14="","",IF($G15="",AB14,IF(AND($N15=1,AB$9&gt;$B$9),"",IF(AND($N15=1,AB$9&lt;=$B$9),LOOKUP(AB$9,$A$12:$A$111,$B$12:$B$111),IF(AND($I15=1,AC$9=$Q14),"",IF($I15=1,AC14,IF(AND($I15=-1,AA$9=$Q14),$J15,IF($I15=-1,AB14,""))))))))</f>
        <v/>
      </c>
      <c r="AC15" t="str">
        <f ca="1">IF($E14="","",IF($G15="",AC14,IF(AND($N15=1,AC$9&gt;$B$9),"",IF(AND($N15=1,AC$9&lt;=$B$9),LOOKUP(AC$9,$A$12:$A$111,$B$12:$B$111),IF(AND($I15=1,AD$9=$Q14),"",IF($I15=1,AD14,IF(AND($I15=-1,AB$9=$Q14),$J15,IF($I15=-1,AC14,""))))))))</f>
        <v/>
      </c>
      <c r="AD15" t="str">
        <f ca="1">IF($E14="","",IF($G15="",AD14,IF(AND($N15=1,AD$9&gt;$B$9),"",IF(AND($N15=1,AD$9&lt;=$B$9),LOOKUP(AD$9,$A$12:$A$111,$B$12:$B$111),IF(AND($I15=1,AE$9=$Q14),"",IF($I15=1,AE14,IF(AND($I15=-1,AC$9=$Q14),$J15,IF($I15=-1,AD14,""))))))))</f>
        <v/>
      </c>
      <c r="AE15" t="str">
        <f ca="1">IF($E14="","",IF($G15="",AE14,IF(AND($N15=1,AE$9&gt;$B$9),"",IF(AND($N15=1,AE$9&lt;=$B$9),LOOKUP(AE$9,$A$12:$A$111,$B$12:$B$111),IF(AND($I15=1,AF$9=$Q14),"",IF($I15=1,AF14,IF(AND($I15=-1,AD$9=$Q14),$J15,IF($I15=-1,AE14,""))))))))</f>
        <v/>
      </c>
      <c r="AF15" t="str">
        <f ca="1">IF($E14="","",IF($G15="",AF14,IF(AND($N15=1,AF$9&gt;$B$9),"",IF(AND($N15=1,AF$9&lt;=$B$9),LOOKUP(AF$9,$A$12:$A$111,$B$12:$B$111),IF(AND($I15=1,AG$9=$Q14),"",IF($I15=1,AG14,IF(AND($I15=-1,AE$9=$Q14),$J15,IF($I15=-1,AF14,""))))))))</f>
        <v/>
      </c>
      <c r="AG15" t="str">
        <f ca="1">IF($E14="","",IF($G15="",AG14,IF(AND($N15=1,AG$9&gt;$B$9),"",IF(AND($N15=1,AG$9&lt;=$B$9),LOOKUP(AG$9,$A$12:$A$111,$B$12:$B$111),IF(AND($I15=1,AH$9=$Q14),"",IF($I15=1,AH14,IF(AND($I15=-1,AF$9=$Q14),$J15,IF($I15=-1,AG14,""))))))))</f>
        <v/>
      </c>
      <c r="AH15" t="str">
        <f ca="1">IF($E14="","",IF($G15="",AH14,IF(AND($N15=1,AH$9&gt;$B$9),"",IF(AND($N15=1,AH$9&lt;=$B$9),LOOKUP(AH$9,$A$12:$A$111,$B$12:$B$111),IF(AND($I15=1,AI$9=$Q14),"",IF($I15=1,AI14,IF(AND($I15=-1,AG$9=$Q14),$J15,IF($I15=-1,AH14,""))))))))</f>
        <v/>
      </c>
      <c r="AI15" t="str">
        <f ca="1">IF($E14="","",IF($G15="",AI14,IF(AND($N15=1,AI$9&gt;$B$9),"",IF(AND($N15=1,AI$9&lt;=$B$9),LOOKUP(AI$9,$A$12:$A$111,$B$12:$B$111),IF(AND($I15=1,AJ$9=$Q14),"",IF($I15=1,AJ14,IF(AND($I15=-1,AH$9=$Q14),$J15,IF($I15=-1,AI14,""))))))))</f>
        <v/>
      </c>
      <c r="AJ15" t="str">
        <f ca="1">IF($E14="","",IF($G15="",AJ14,IF(AND($N15=1,AJ$9&gt;$B$9),"",IF(AND($N15=1,AJ$9&lt;=$B$9),LOOKUP(AJ$9,$A$12:$A$111,$B$12:$B$111),IF(AND($I15=1,AK$9=$Q14),"",IF($I15=1,AK14,IF(AND($I15=-1,AI$9=$Q14),$J15,IF($I15=-1,AJ14,""))))))))</f>
        <v/>
      </c>
      <c r="AK15" t="str">
        <f ca="1">IF($E14="","",IF($G15="",AK14,IF(AND($N15=1,AK$9&gt;$B$9),"",IF(AND($N15=1,AK$9&lt;=$B$9),LOOKUP(AK$9,$A$12:$A$111,$B$12:$B$111),IF(AND($I15=1,AL$9=$Q14),"",IF($I15=1,AL14,IF(AND($I15=-1,AJ$9=$Q14),$J15,IF($I15=-1,AK14,""))))))))</f>
        <v/>
      </c>
      <c r="AL15" t="str">
        <f ca="1">IF($E14="","",IF($G15="",AL14,IF(AND($N15=1,AL$9&gt;$B$9),"",IF(AND($N15=1,AL$9&lt;=$B$9),LOOKUP(AL$9,$A$12:$A$111,$B$12:$B$111),IF(AND($I15=1,AM$9=$Q14),"",IF($I15=1,AM14,IF(AND($I15=-1,AK$9=$Q14),$J15,IF($I15=-1,AL14,""))))))))</f>
        <v/>
      </c>
      <c r="AM15" t="str">
        <f ca="1">IF($E14="","",IF($G15="",AM14,IF(AND($N15=1,AM$9&gt;$B$9),"",IF(AND($N15=1,AM$9&lt;=$B$9),LOOKUP(AM$9,$A$12:$A$111,$B$12:$B$111),IF(AND($I15=1,AN$9=$Q14),"",IF($I15=1,AN14,IF(AND($I15=-1,AL$9=$Q14),$J15,IF($I15=-1,AM14,""))))))))</f>
        <v/>
      </c>
      <c r="AN15" t="str">
        <f ca="1">IF($E14="","",IF($G15="",AN14,IF(AND($N15=1,AN$9&gt;$B$9),"",IF(AND($N15=1,AN$9&lt;=$B$9),LOOKUP(AN$9,$A$12:$A$111,$B$12:$B$111),IF(AND($I15=1,AO$9=$Q14),"",IF($I15=1,AO14,IF(AND($I15=-1,AM$9=$Q14),$J15,IF($I15=-1,AN14,""))))))))</f>
        <v/>
      </c>
      <c r="AO15" t="str">
        <f ca="1">IF($E14="","",IF($G15="",AO14,IF(AND($N15=1,AO$9&gt;$B$9),"",IF(AND($N15=1,AO$9&lt;=$B$9),LOOKUP(AO$9,$A$12:$A$111,$B$12:$B$111),IF(AND($I15=1,AP$9=$Q14),"",IF($I15=1,AP14,IF(AND($I15=-1,AN$9=$Q14),$J15,IF($I15=-1,AO14,""))))))))</f>
        <v/>
      </c>
      <c r="AP15" t="str">
        <f ca="1">IF($E14="","",IF($G15="",AP14,IF(AND($N15=1,AP$9&gt;$B$9),"",IF(AND($N15=1,AP$9&lt;=$B$9),LOOKUP(AP$9,$A$12:$A$111,$B$12:$B$111),IF(AND($I15=1,AQ$9=$Q14),"",IF($I15=1,AQ14,IF(AND($I15=-1,AO$9=$Q14),$J15,IF($I15=-1,AP14,""))))))))</f>
        <v/>
      </c>
      <c r="AQ15" t="str">
        <f ca="1">IF($E14="","",IF($G15="",AQ14,IF(AND($N15=1,AQ$9&gt;$B$9),"",IF(AND($N15=1,AQ$9&lt;=$B$9),LOOKUP(AQ$9,$A$12:$A$111,$B$12:$B$111),IF(AND($I15=1,AR$9=$Q14),"",IF($I15=1,AR14,IF(AND($I15=-1,AP$9=$Q14),$J15,IF($I15=-1,AQ14,""))))))))</f>
        <v/>
      </c>
      <c r="AR15" t="str">
        <f ca="1">IF($E14="","",IF($G15="",AR14,IF(AND($N15=1,AR$9&gt;$B$9),"",IF(AND($N15=1,AR$9&lt;=$B$9),LOOKUP(AR$9,$A$12:$A$111,$B$12:$B$111),IF(AND($I15=1,AS$9=$Q14),"",IF($I15=1,AS14,IF(AND($I15=-1,AQ$9=$Q14),$J15,IF($I15=-1,AR14,""))))))))</f>
        <v/>
      </c>
      <c r="AS15" t="str">
        <f ca="1">IF($E14="","",IF($G15="",AS14,IF(AND($N15=1,AS$9&gt;$B$9),"",IF(AND($N15=1,AS$9&lt;=$B$9),LOOKUP(AS$9,$A$12:$A$111,$B$12:$B$111),IF(AND($I15=1,AT$9=$Q14),"",IF($I15=1,AT14,IF(AND($I15=-1,AR$9=$Q14),$J15,IF($I15=-1,AS14,""))))))))</f>
        <v/>
      </c>
      <c r="AT15" t="str">
        <f ca="1">IF($E14="","",IF($G15="",AT14,IF(AND($N15=1,AT$9&gt;$B$9),"",IF(AND($N15=1,AT$9&lt;=$B$9),LOOKUP(AT$9,$A$12:$A$111,$B$12:$B$111),IF(AND($I15=1,AU$9=$Q14),"",IF($I15=1,AU14,IF(AND($I15=-1,AS$9=$Q14),$J15,IF($I15=-1,AT14,""))))))))</f>
        <v/>
      </c>
      <c r="AU15" t="str">
        <f ca="1">IF($E14="","",IF($G15="",AU14,IF(AND($N15=1,AU$9&gt;$B$9),"",IF(AND($N15=1,AU$9&lt;=$B$9),LOOKUP(AU$9,$A$12:$A$111,$B$12:$B$111),IF(AND($I15=1,AV$9=$Q14),"",IF($I15=1,AV14,IF(AND($I15=-1,AT$9=$Q14),$J15,IF($I15=-1,AU14,""))))))))</f>
        <v/>
      </c>
      <c r="AV15" t="str">
        <f ca="1">IF($E14="","",IF($G15="",AV14,IF(AND($N15=1,AV$9&gt;$B$9),"",IF(AND($N15=1,AV$9&lt;=$B$9),LOOKUP(AV$9,$A$12:$A$111,$B$12:$B$111),IF(AND($I15=1,AW$9=$Q14),"",IF($I15=1,AW14,IF(AND($I15=-1,AU$9=$Q14),$J15,IF($I15=-1,AV14,""))))))))</f>
        <v/>
      </c>
      <c r="AW15" t="str">
        <f ca="1">IF($E14="","",IF($G15="",AW14,IF(AND($N15=1,AW$9&gt;$B$9),"",IF(AND($N15=1,AW$9&lt;=$B$9),LOOKUP(AW$9,$A$12:$A$111,$B$12:$B$111),IF(AND($I15=1,AX$9=$Q14),"",IF($I15=1,AX14,IF(AND($I15=-1,AV$9=$Q14),$J15,IF($I15=-1,AW14,""))))))))</f>
        <v/>
      </c>
      <c r="AX15" t="str">
        <f ca="1">IF($E14="","",IF($G15="",AX14,IF(AND($N15=1,AX$9&gt;$B$9),"",IF(AND($N15=1,AX$9&lt;=$B$9),LOOKUP(AX$9,$A$12:$A$111,$B$12:$B$111),IF(AND($I15=1,AY$9=$Q14),"",IF($I15=1,AY14,IF(AND($I15=-1,AW$9=$Q14),$J15,IF($I15=-1,AX14,""))))))))</f>
        <v/>
      </c>
      <c r="AY15" t="str">
        <f ca="1">IF($E14="","",IF($G15="",AY14,IF(AND($N15=1,AY$9&gt;$B$9),"",IF(AND($N15=1,AY$9&lt;=$B$9),LOOKUP(AY$9,$A$12:$A$111,$B$12:$B$111),IF(AND($I15=1,AZ$9=$Q14),"",IF($I15=1,AZ14,IF(AND($I15=-1,AX$9=$Q14),$J15,IF($I15=-1,AY14,""))))))))</f>
        <v/>
      </c>
      <c r="AZ15" t="str">
        <f ca="1">IF($E14="","",IF($G15="",AZ14,IF(AND($N15=1,AZ$9&gt;$B$9),"",IF(AND($N15=1,AZ$9&lt;=$B$9),LOOKUP(AZ$9,$A$12:$A$111,$B$12:$B$111),IF(AND($I15=1,BA$9=$Q14),"",IF($I15=1,BA14,IF(AND($I15=-1,AY$9=$Q14),$J15,IF($I15=-1,AZ14,""))))))))</f>
        <v/>
      </c>
      <c r="BA15" t="str">
        <f ca="1">IF($E14="","",IF($G15="",BA14,IF(AND($N15=1,BA$9&gt;$B$9),"",IF(AND($N15=1,BA$9&lt;=$B$9),LOOKUP(BA$9,$A$12:$A$111,$B$12:$B$111),IF(AND($I15=1,BB$9=$Q14),"",IF($I15=1,BB14,IF(AND($I15=-1,AZ$9=$Q14),$J15,IF($I15=-1,BA14,""))))))))</f>
        <v/>
      </c>
      <c r="BB15" t="str">
        <f ca="1">IF($E14="","",IF($G15="",BB14,IF(AND($N15=1,BB$9&gt;$B$9),"",IF(AND($N15=1,BB$9&lt;=$B$9),LOOKUP(BB$9,$A$12:$A$111,$B$12:$B$111),IF(AND($I15=1,BC$9=$Q14),"",IF($I15=1,BC14,IF(AND($I15=-1,BA$9=$Q14),$J15,IF($I15=-1,BB14,""))))))))</f>
        <v/>
      </c>
      <c r="BC15" t="str">
        <f ca="1">IF($E14="","",IF($G15="",BC14,IF(AND($N15=1,BC$9&gt;$B$9),"",IF(AND($N15=1,BC$9&lt;=$B$9),LOOKUP(BC$9,$A$12:$A$111,$B$12:$B$111),IF(AND($I15=1,BD$9=$Q14),"",IF($I15=1,BD14,IF(AND($I15=-1,BB$9=$Q14),$J15,IF($I15=-1,BC14,""))))))))</f>
        <v/>
      </c>
      <c r="BD15" t="str">
        <f ca="1">IF($E14="","",IF($G15="",BD14,IF(AND($N15=1,BD$9&gt;$B$9),"",IF(AND($N15=1,BD$9&lt;=$B$9),LOOKUP(BD$9,$A$12:$A$111,$B$12:$B$111),IF(AND($I15=1,BE$9=$Q14),"",IF($I15=1,BE14,IF(AND($I15=-1,BC$9=$Q14),$J15,IF($I15=-1,BD14,""))))))))</f>
        <v/>
      </c>
      <c r="BE15" t="str">
        <f ca="1">IF($E14="","",IF($G15="",BE14,IF(AND($N15=1,BE$9&gt;$B$9),"",IF(AND($N15=1,BE$9&lt;=$B$9),LOOKUP(BE$9,$A$12:$A$111,$B$12:$B$111),IF(AND($I15=1,BF$9=$Q14),"",IF($I15=1,BF14,IF(AND($I15=-1,BD$9=$Q14),$J15,IF($I15=-1,BE14,""))))))))</f>
        <v/>
      </c>
      <c r="BF15" t="str">
        <f ca="1">IF($E14="","",IF($G15="",BF14,IF(AND($N15=1,BF$9&gt;$B$9),"",IF(AND($N15=1,BF$9&lt;=$B$9),LOOKUP(BF$9,$A$12:$A$111,$B$12:$B$111),IF(AND($I15=1,BG$9=$Q14),"",IF($I15=1,BG14,IF(AND($I15=-1,BE$9=$Q14),$J15,IF($I15=-1,BF14,""))))))))</f>
        <v/>
      </c>
      <c r="BG15" t="str">
        <f ca="1">IF($E14="","",IF($G15="",BG14,IF(AND($N15=1,BG$9&gt;$B$9),"",IF(AND($N15=1,BG$9&lt;=$B$9),LOOKUP(BG$9,$A$12:$A$111,$B$12:$B$111),IF(AND($I15=1,BH$9=$Q14),"",IF($I15=1,BH14,IF(AND($I15=-1,BF$9=$Q14),$J15,IF($I15=-1,BG14,""))))))))</f>
        <v/>
      </c>
      <c r="BH15" t="str">
        <f ca="1">IF($E14="","",IF($G15="",BH14,IF(AND($N15=1,BH$9&gt;$B$9),"",IF(AND($N15=1,BH$9&lt;=$B$9),LOOKUP(BH$9,$A$12:$A$111,$B$12:$B$111),IF(AND($I15=1,BI$9=$Q14),"",IF($I15=1,BI14,IF(AND($I15=-1,BG$9=$Q14),$J15,IF($I15=-1,BH14,""))))))))</f>
        <v/>
      </c>
      <c r="BI15" t="str">
        <f ca="1">IF($E14="","",IF($G15="",BI14,IF(AND($N15=1,BI$9&gt;$B$9),"",IF(AND($N15=1,BI$9&lt;=$B$9),LOOKUP(BI$9,$A$12:$A$111,$B$12:$B$111),IF(AND($I15=1,BJ$9=$Q14),"",IF($I15=1,BJ14,IF(AND($I15=-1,BH$9=$Q14),$J15,IF($I15=-1,BI14,""))))))))</f>
        <v/>
      </c>
      <c r="BJ15" t="str">
        <f ca="1">IF($E14="","",IF($G15="",BJ14,IF(AND($N15=1,BJ$9&gt;$B$9),"",IF(AND($N15=1,BJ$9&lt;=$B$9),LOOKUP(BJ$9,$A$12:$A$111,$B$12:$B$111),IF(AND($I15=1,BK$9=$Q14),"",IF($I15=1,BK14,IF(AND($I15=-1,BI$9=$Q14),$J15,IF($I15=-1,BJ14,""))))))))</f>
        <v/>
      </c>
      <c r="BK15" t="str">
        <f ca="1">IF($E14="","",IF($G15="",BK14,IF(AND($N15=1,BK$9&gt;$B$9),"",IF(AND($N15=1,BK$9&lt;=$B$9),LOOKUP(BK$9,$A$12:$A$111,$B$12:$B$111),IF(AND($I15=1,BL$9=$Q14),"",IF($I15=1,BL14,IF(AND($I15=-1,BJ$9=$Q14),$J15,IF($I15=-1,BK14,""))))))))</f>
        <v/>
      </c>
      <c r="BL15" t="str">
        <f ca="1">IF($E14="","",IF($G15="",BL14,IF(AND($N15=1,BL$9&gt;$B$9),"",IF(AND($N15=1,BL$9&lt;=$B$9),LOOKUP(BL$9,$A$12:$A$111,$B$12:$B$111),IF(AND($I15=1,BM$9=$Q14),"",IF($I15=1,BM14,IF(AND($I15=-1,BK$9=$Q14),$J15,IF($I15=-1,BL14,""))))))))</f>
        <v/>
      </c>
      <c r="BM15" t="str">
        <f ca="1">IF($E14="","",IF($G15="",BM14,IF(AND($N15=1,BM$9&gt;$B$9),"",IF(AND($N15=1,BM$9&lt;=$B$9),LOOKUP(BM$9,$A$12:$A$111,$B$12:$B$111),IF(AND($I15=1,BN$9=$Q14),"",IF($I15=1,BN14,IF(AND($I15=-1,BL$9=$Q14),$J15,IF($I15=-1,BM14,""))))))))</f>
        <v/>
      </c>
      <c r="BN15" t="str">
        <f ca="1">IF($E14="","",IF($G15="",BN14,IF(AND($N15=1,BN$9&gt;$B$9),"",IF(AND($N15=1,BN$9&lt;=$B$9),LOOKUP(BN$9,$A$12:$A$111,$B$12:$B$111),IF(AND($I15=1,BO$9=$Q14),"",IF($I15=1,BO14,IF(AND($I15=-1,BM$9=$Q14),$J15,IF($I15=-1,BN14,""))))))))</f>
        <v/>
      </c>
      <c r="BO15">
        <f ca="1">IF($E14="","",IF($G15="",BO14,IF(AND($N15=1,BO$9&gt;$B$9),"",IF(AND($N15=1,BO$9&lt;=$B$9),LOOKUP(BO$9,$A$12:$A$111,$B$12:$B$111),IF(AND($I15=1,BP$9=$Q14),"",IF($I15=1,BP14,IF(AND($I15=-1,BN$9=$Q14),$J15,IF($I15=-1,BO14,""))))))))</f>
        <v>0</v>
      </c>
    </row>
    <row r="16" spans="1:117" x14ac:dyDescent="0.25">
      <c r="A16" s="10">
        <v>5</v>
      </c>
      <c r="B16" s="12"/>
      <c r="D16" s="4">
        <v>6</v>
      </c>
      <c r="E16" s="1">
        <f t="shared" ca="1" si="1"/>
        <v>11</v>
      </c>
      <c r="G16" t="str">
        <f ca="1">IF(E15="","",IF($B$3=Refs!$B$11,Labouchere!F16,IF(AND(B$3="Last",H15="Zero"),G15,IF(B$3="Last",H15,IF(B$3="2nd last","",IF(AND(B$3="Opposite",H15="Zero"),G15,IF(AND(B$3="Opposite",H15="Red"),"Black",IF(AND(B$3="Opposite",H15="Black"),"Red",IF(AND(B$3="Opposite",H15="Odd"),"Even",IF(AND(B$3="Opposite",H15="Even"),"Odd",IF(AND(B$3="Opposite",H15="High"),"Low",IF(AND(B$3="Opposite",H15="Low"),"High",IF(COUNTIF(Refs!$E$5:$I$6,B$3)=1,Labouchere!B$3,"")))))))))))))</f>
        <v>High</v>
      </c>
      <c r="H16" t="str">
        <f ca="1">IF(E16="","",IF(B$2="Red/Black",LOOKUP(E16,Refs!D:D,Refs!F:F),IF(B$2="High/Low",LOOKUP(E16,Refs!D:D,Refs!H:H),IF(B$2="Odd/Even",LOOKUP(E16,Refs!D:D,Refs!J:J),""))))</f>
        <v>Low</v>
      </c>
      <c r="I16">
        <f t="shared" ca="1" si="2"/>
        <v>-1</v>
      </c>
      <c r="J16">
        <f ca="1">IF(E15="","",IF(G16="","",IF(AND(Q15&gt;1,O15+P15&gt;=$B$4),$B$4,IF(Q15=1,O15,O15+P15))))</f>
        <v>10</v>
      </c>
      <c r="K16">
        <f t="shared" ca="1" si="3"/>
        <v>-10</v>
      </c>
      <c r="L16">
        <f t="shared" ca="1" si="4"/>
        <v>-28</v>
      </c>
      <c r="M16">
        <f t="shared" ca="1" si="5"/>
        <v>0</v>
      </c>
      <c r="N16">
        <f ca="1">IF(E15="","",IF(OR(AND($A$6="Yes",$M16&gt;$M15),AND($A$8="Yes",$O15+$P15&gt;=$B$4),AND($Q15&lt;=2,$I16=1)),1,0))</f>
        <v>0</v>
      </c>
      <c r="O16">
        <f ca="1">IF(E16="","",R16)</f>
        <v>2</v>
      </c>
      <c r="P16">
        <f ca="1">IF(E16="","",MAX(R16:DM16))</f>
        <v>10</v>
      </c>
      <c r="Q16" s="2">
        <f ca="1">IF(E16="","",COUNTIF(R16:DM16,"&gt;0"))</f>
        <v>7</v>
      </c>
      <c r="R16" s="4">
        <f ca="1">IF(E15="","",IF($G16="",R15,IF($N16=1,LOOKUP(R$9,$A$12:$A$111,$B$12:$B$111),IF(AND($I16=1,S$9=$Q15),"",IF($I16=1,S15,IF($I16=-1,R15))))))</f>
        <v>2</v>
      </c>
      <c r="S16">
        <f ca="1">IF($E15="","",IF($G16="",S15,IF(AND($N16=1,S$9&gt;$B$9),"",IF(AND($N16=1,S$9&lt;=$B$9),LOOKUP(S$9,$A$12:$A$111,$B$12:$B$111),IF(AND($I16=1,T$9=$Q15),"",IF($I16=1,T15,IF(AND($I16=-1,R$9=$Q15),$J16,IF($I16=-1,S15,""))))))))</f>
        <v>3</v>
      </c>
      <c r="T16">
        <f ca="1">IF($E15="","",IF($G16="",T15,IF(AND($N16=1,T$9&gt;$B$9),"",IF(AND($N16=1,T$9&lt;=$B$9),LOOKUP(T$9,$A$12:$A$111,$B$12:$B$111),IF(AND($I16=1,U$9=$Q15),"",IF($I16=1,U15,IF(AND($I16=-1,S$9=$Q15),$J16,IF($I16=-1,T15,""))))))))</f>
        <v>4</v>
      </c>
      <c r="U16">
        <f ca="1">IF($E15="","",IF($G16="",U15,IF(AND($N16=1,U$9&gt;$B$9),"",IF(AND($N16=1,U$9&lt;=$B$9),LOOKUP(U$9,$A$12:$A$111,$B$12:$B$111),IF(AND($I16=1,V$9=$Q15),"",IF($I16=1,V15,IF(AND($I16=-1,T$9=$Q15),$J16,IF($I16=-1,U15,""))))))))</f>
        <v>5</v>
      </c>
      <c r="V16">
        <f ca="1">IF($E15="","",IF($G16="",V15,IF(AND($N16=1,V$9&gt;$B$9),"",IF(AND($N16=1,V$9&lt;=$B$9),LOOKUP(V$9,$A$12:$A$111,$B$12:$B$111),IF(AND($I16=1,W$9=$Q15),"",IF($I16=1,W15,IF(AND($I16=-1,U$9=$Q15),$J16,IF($I16=-1,V15,""))))))))</f>
        <v>6</v>
      </c>
      <c r="W16">
        <f ca="1">IF($E15="","",IF($G16="",W15,IF(AND($N16=1,W$9&gt;$B$9),"",IF(AND($N16=1,W$9&lt;=$B$9),LOOKUP(W$9,$A$12:$A$111,$B$12:$B$111),IF(AND($I16=1,X$9=$Q15),"",IF($I16=1,X15,IF(AND($I16=-1,V$9=$Q15),$J16,IF($I16=-1,W15,""))))))))</f>
        <v>8</v>
      </c>
      <c r="X16">
        <f ca="1">IF($E15="","",IF($G16="",X15,IF(AND($N16=1,X$9&gt;$B$9),"",IF(AND($N16=1,X$9&lt;=$B$9),LOOKUP(X$9,$A$12:$A$111,$B$12:$B$111),IF(AND($I16=1,Y$9=$Q15),"",IF($I16=1,Y15,IF(AND($I16=-1,W$9=$Q15),$J16,IF($I16=-1,X15,""))))))))</f>
        <v>10</v>
      </c>
      <c r="Y16" t="str">
        <f ca="1">IF($E15="","",IF($G16="",Y15,IF(AND($N16=1,Y$9&gt;$B$9),"",IF(AND($N16=1,Y$9&lt;=$B$9),LOOKUP(Y$9,$A$12:$A$111,$B$12:$B$111),IF(AND($I16=1,Z$9=$Q15),"",IF($I16=1,Z15,IF(AND($I16=-1,X$9=$Q15),$J16,IF($I16=-1,Y15,""))))))))</f>
        <v/>
      </c>
      <c r="Z16" t="str">
        <f ca="1">IF($E15="","",IF($G16="",Z15,IF(AND($N16=1,Z$9&gt;$B$9),"",IF(AND($N16=1,Z$9&lt;=$B$9),LOOKUP(Z$9,$A$12:$A$111,$B$12:$B$111),IF(AND($I16=1,AA$9=$Q15),"",IF($I16=1,AA15,IF(AND($I16=-1,Y$9=$Q15),$J16,IF($I16=-1,Z15,""))))))))</f>
        <v/>
      </c>
      <c r="AA16" t="str">
        <f ca="1">IF($E15="","",IF($G16="",AA15,IF(AND($N16=1,AA$9&gt;$B$9),"",IF(AND($N16=1,AA$9&lt;=$B$9),LOOKUP(AA$9,$A$12:$A$111,$B$12:$B$111),IF(AND($I16=1,AB$9=$Q15),"",IF($I16=1,AB15,IF(AND($I16=-1,Z$9=$Q15),$J16,IF($I16=-1,AA15,""))))))))</f>
        <v/>
      </c>
      <c r="AB16" t="str">
        <f ca="1">IF($E15="","",IF($G16="",AB15,IF(AND($N16=1,AB$9&gt;$B$9),"",IF(AND($N16=1,AB$9&lt;=$B$9),LOOKUP(AB$9,$A$12:$A$111,$B$12:$B$111),IF(AND($I16=1,AC$9=$Q15),"",IF($I16=1,AC15,IF(AND($I16=-1,AA$9=$Q15),$J16,IF($I16=-1,AB15,""))))))))</f>
        <v/>
      </c>
      <c r="AC16" t="str">
        <f ca="1">IF($E15="","",IF($G16="",AC15,IF(AND($N16=1,AC$9&gt;$B$9),"",IF(AND($N16=1,AC$9&lt;=$B$9),LOOKUP(AC$9,$A$12:$A$111,$B$12:$B$111),IF(AND($I16=1,AD$9=$Q15),"",IF($I16=1,AD15,IF(AND($I16=-1,AB$9=$Q15),$J16,IF($I16=-1,AC15,""))))))))</f>
        <v/>
      </c>
      <c r="AD16" t="str">
        <f ca="1">IF($E15="","",IF($G16="",AD15,IF(AND($N16=1,AD$9&gt;$B$9),"",IF(AND($N16=1,AD$9&lt;=$B$9),LOOKUP(AD$9,$A$12:$A$111,$B$12:$B$111),IF(AND($I16=1,AE$9=$Q15),"",IF($I16=1,AE15,IF(AND($I16=-1,AC$9=$Q15),$J16,IF($I16=-1,AD15,""))))))))</f>
        <v/>
      </c>
      <c r="AE16" t="str">
        <f ca="1">IF($E15="","",IF($G16="",AE15,IF(AND($N16=1,AE$9&gt;$B$9),"",IF(AND($N16=1,AE$9&lt;=$B$9),LOOKUP(AE$9,$A$12:$A$111,$B$12:$B$111),IF(AND($I16=1,AF$9=$Q15),"",IF($I16=1,AF15,IF(AND($I16=-1,AD$9=$Q15),$J16,IF($I16=-1,AE15,""))))))))</f>
        <v/>
      </c>
      <c r="AF16" t="str">
        <f ca="1">IF($E15="","",IF($G16="",AF15,IF(AND($N16=1,AF$9&gt;$B$9),"",IF(AND($N16=1,AF$9&lt;=$B$9),LOOKUP(AF$9,$A$12:$A$111,$B$12:$B$111),IF(AND($I16=1,AG$9=$Q15),"",IF($I16=1,AG15,IF(AND($I16=-1,AE$9=$Q15),$J16,IF($I16=-1,AF15,""))))))))</f>
        <v/>
      </c>
      <c r="AG16" t="str">
        <f ca="1">IF($E15="","",IF($G16="",AG15,IF(AND($N16=1,AG$9&gt;$B$9),"",IF(AND($N16=1,AG$9&lt;=$B$9),LOOKUP(AG$9,$A$12:$A$111,$B$12:$B$111),IF(AND($I16=1,AH$9=$Q15),"",IF($I16=1,AH15,IF(AND($I16=-1,AF$9=$Q15),$J16,IF($I16=-1,AG15,""))))))))</f>
        <v/>
      </c>
      <c r="AH16" t="str">
        <f ca="1">IF($E15="","",IF($G16="",AH15,IF(AND($N16=1,AH$9&gt;$B$9),"",IF(AND($N16=1,AH$9&lt;=$B$9),LOOKUP(AH$9,$A$12:$A$111,$B$12:$B$111),IF(AND($I16=1,AI$9=$Q15),"",IF($I16=1,AI15,IF(AND($I16=-1,AG$9=$Q15),$J16,IF($I16=-1,AH15,""))))))))</f>
        <v/>
      </c>
      <c r="AI16" t="str">
        <f ca="1">IF($E15="","",IF($G16="",AI15,IF(AND($N16=1,AI$9&gt;$B$9),"",IF(AND($N16=1,AI$9&lt;=$B$9),LOOKUP(AI$9,$A$12:$A$111,$B$12:$B$111),IF(AND($I16=1,AJ$9=$Q15),"",IF($I16=1,AJ15,IF(AND($I16=-1,AH$9=$Q15),$J16,IF($I16=-1,AI15,""))))))))</f>
        <v/>
      </c>
      <c r="AJ16" t="str">
        <f ca="1">IF($E15="","",IF($G16="",AJ15,IF(AND($N16=1,AJ$9&gt;$B$9),"",IF(AND($N16=1,AJ$9&lt;=$B$9),LOOKUP(AJ$9,$A$12:$A$111,$B$12:$B$111),IF(AND($I16=1,AK$9=$Q15),"",IF($I16=1,AK15,IF(AND($I16=-1,AI$9=$Q15),$J16,IF($I16=-1,AJ15,""))))))))</f>
        <v/>
      </c>
      <c r="AK16" t="str">
        <f ca="1">IF($E15="","",IF($G16="",AK15,IF(AND($N16=1,AK$9&gt;$B$9),"",IF(AND($N16=1,AK$9&lt;=$B$9),LOOKUP(AK$9,$A$12:$A$111,$B$12:$B$111),IF(AND($I16=1,AL$9=$Q15),"",IF($I16=1,AL15,IF(AND($I16=-1,AJ$9=$Q15),$J16,IF($I16=-1,AK15,""))))))))</f>
        <v/>
      </c>
      <c r="AL16" t="str">
        <f ca="1">IF($E15="","",IF($G16="",AL15,IF(AND($N16=1,AL$9&gt;$B$9),"",IF(AND($N16=1,AL$9&lt;=$B$9),LOOKUP(AL$9,$A$12:$A$111,$B$12:$B$111),IF(AND($I16=1,AM$9=$Q15),"",IF($I16=1,AM15,IF(AND($I16=-1,AK$9=$Q15),$J16,IF($I16=-1,AL15,""))))))))</f>
        <v/>
      </c>
      <c r="AM16" t="str">
        <f ca="1">IF($E15="","",IF($G16="",AM15,IF(AND($N16=1,AM$9&gt;$B$9),"",IF(AND($N16=1,AM$9&lt;=$B$9),LOOKUP(AM$9,$A$12:$A$111,$B$12:$B$111),IF(AND($I16=1,AN$9=$Q15),"",IF($I16=1,AN15,IF(AND($I16=-1,AL$9=$Q15),$J16,IF($I16=-1,AM15,""))))))))</f>
        <v/>
      </c>
      <c r="AN16" t="str">
        <f ca="1">IF($E15="","",IF($G16="",AN15,IF(AND($N16=1,AN$9&gt;$B$9),"",IF(AND($N16=1,AN$9&lt;=$B$9),LOOKUP(AN$9,$A$12:$A$111,$B$12:$B$111),IF(AND($I16=1,AO$9=$Q15),"",IF($I16=1,AO15,IF(AND($I16=-1,AM$9=$Q15),$J16,IF($I16=-1,AN15,""))))))))</f>
        <v/>
      </c>
      <c r="AO16" t="str">
        <f ca="1">IF($E15="","",IF($G16="",AO15,IF(AND($N16=1,AO$9&gt;$B$9),"",IF(AND($N16=1,AO$9&lt;=$B$9),LOOKUP(AO$9,$A$12:$A$111,$B$12:$B$111),IF(AND($I16=1,AP$9=$Q15),"",IF($I16=1,AP15,IF(AND($I16=-1,AN$9=$Q15),$J16,IF($I16=-1,AO15,""))))))))</f>
        <v/>
      </c>
      <c r="AP16" t="str">
        <f ca="1">IF($E15="","",IF($G16="",AP15,IF(AND($N16=1,AP$9&gt;$B$9),"",IF(AND($N16=1,AP$9&lt;=$B$9),LOOKUP(AP$9,$A$12:$A$111,$B$12:$B$111),IF(AND($I16=1,AQ$9=$Q15),"",IF($I16=1,AQ15,IF(AND($I16=-1,AO$9=$Q15),$J16,IF($I16=-1,AP15,""))))))))</f>
        <v/>
      </c>
      <c r="AQ16" t="str">
        <f ca="1">IF($E15="","",IF($G16="",AQ15,IF(AND($N16=1,AQ$9&gt;$B$9),"",IF(AND($N16=1,AQ$9&lt;=$B$9),LOOKUP(AQ$9,$A$12:$A$111,$B$12:$B$111),IF(AND($I16=1,AR$9=$Q15),"",IF($I16=1,AR15,IF(AND($I16=-1,AP$9=$Q15),$J16,IF($I16=-1,AQ15,""))))))))</f>
        <v/>
      </c>
      <c r="AR16" t="str">
        <f ca="1">IF($E15="","",IF($G16="",AR15,IF(AND($N16=1,AR$9&gt;$B$9),"",IF(AND($N16=1,AR$9&lt;=$B$9),LOOKUP(AR$9,$A$12:$A$111,$B$12:$B$111),IF(AND($I16=1,AS$9=$Q15),"",IF($I16=1,AS15,IF(AND($I16=-1,AQ$9=$Q15),$J16,IF($I16=-1,AR15,""))))))))</f>
        <v/>
      </c>
      <c r="AS16" t="str">
        <f ca="1">IF($E15="","",IF($G16="",AS15,IF(AND($N16=1,AS$9&gt;$B$9),"",IF(AND($N16=1,AS$9&lt;=$B$9),LOOKUP(AS$9,$A$12:$A$111,$B$12:$B$111),IF(AND($I16=1,AT$9=$Q15),"",IF($I16=1,AT15,IF(AND($I16=-1,AR$9=$Q15),$J16,IF($I16=-1,AS15,""))))))))</f>
        <v/>
      </c>
      <c r="AT16" t="str">
        <f ca="1">IF($E15="","",IF($G16="",AT15,IF(AND($N16=1,AT$9&gt;$B$9),"",IF(AND($N16=1,AT$9&lt;=$B$9),LOOKUP(AT$9,$A$12:$A$111,$B$12:$B$111),IF(AND($I16=1,AU$9=$Q15),"",IF($I16=1,AU15,IF(AND($I16=-1,AS$9=$Q15),$J16,IF($I16=-1,AT15,""))))))))</f>
        <v/>
      </c>
      <c r="AU16" t="str">
        <f ca="1">IF($E15="","",IF($G16="",AU15,IF(AND($N16=1,AU$9&gt;$B$9),"",IF(AND($N16=1,AU$9&lt;=$B$9),LOOKUP(AU$9,$A$12:$A$111,$B$12:$B$111),IF(AND($I16=1,AV$9=$Q15),"",IF($I16=1,AV15,IF(AND($I16=-1,AT$9=$Q15),$J16,IF($I16=-1,AU15,""))))))))</f>
        <v/>
      </c>
      <c r="AV16" t="str">
        <f ca="1">IF($E15="","",IF($G16="",AV15,IF(AND($N16=1,AV$9&gt;$B$9),"",IF(AND($N16=1,AV$9&lt;=$B$9),LOOKUP(AV$9,$A$12:$A$111,$B$12:$B$111),IF(AND($I16=1,AW$9=$Q15),"",IF($I16=1,AW15,IF(AND($I16=-1,AU$9=$Q15),$J16,IF($I16=-1,AV15,""))))))))</f>
        <v/>
      </c>
      <c r="AW16" t="str">
        <f ca="1">IF($E15="","",IF($G16="",AW15,IF(AND($N16=1,AW$9&gt;$B$9),"",IF(AND($N16=1,AW$9&lt;=$B$9),LOOKUP(AW$9,$A$12:$A$111,$B$12:$B$111),IF(AND($I16=1,AX$9=$Q15),"",IF($I16=1,AX15,IF(AND($I16=-1,AV$9=$Q15),$J16,IF($I16=-1,AW15,""))))))))</f>
        <v/>
      </c>
      <c r="AX16" t="str">
        <f ca="1">IF($E15="","",IF($G16="",AX15,IF(AND($N16=1,AX$9&gt;$B$9),"",IF(AND($N16=1,AX$9&lt;=$B$9),LOOKUP(AX$9,$A$12:$A$111,$B$12:$B$111),IF(AND($I16=1,AY$9=$Q15),"",IF($I16=1,AY15,IF(AND($I16=-1,AW$9=$Q15),$J16,IF($I16=-1,AX15,""))))))))</f>
        <v/>
      </c>
      <c r="AY16" t="str">
        <f ca="1">IF($E15="","",IF($G16="",AY15,IF(AND($N16=1,AY$9&gt;$B$9),"",IF(AND($N16=1,AY$9&lt;=$B$9),LOOKUP(AY$9,$A$12:$A$111,$B$12:$B$111),IF(AND($I16=1,AZ$9=$Q15),"",IF($I16=1,AZ15,IF(AND($I16=-1,AX$9=$Q15),$J16,IF($I16=-1,AY15,""))))))))</f>
        <v/>
      </c>
      <c r="AZ16" t="str">
        <f ca="1">IF($E15="","",IF($G16="",AZ15,IF(AND($N16=1,AZ$9&gt;$B$9),"",IF(AND($N16=1,AZ$9&lt;=$B$9),LOOKUP(AZ$9,$A$12:$A$111,$B$12:$B$111),IF(AND($I16=1,BA$9=$Q15),"",IF($I16=1,BA15,IF(AND($I16=-1,AY$9=$Q15),$J16,IF($I16=-1,AZ15,""))))))))</f>
        <v/>
      </c>
      <c r="BA16" t="str">
        <f ca="1">IF($E15="","",IF($G16="",BA15,IF(AND($N16=1,BA$9&gt;$B$9),"",IF(AND($N16=1,BA$9&lt;=$B$9),LOOKUP(BA$9,$A$12:$A$111,$B$12:$B$111),IF(AND($I16=1,BB$9=$Q15),"",IF($I16=1,BB15,IF(AND($I16=-1,AZ$9=$Q15),$J16,IF($I16=-1,BA15,""))))))))</f>
        <v/>
      </c>
      <c r="BB16" t="str">
        <f ca="1">IF($E15="","",IF($G16="",BB15,IF(AND($N16=1,BB$9&gt;$B$9),"",IF(AND($N16=1,BB$9&lt;=$B$9),LOOKUP(BB$9,$A$12:$A$111,$B$12:$B$111),IF(AND($I16=1,BC$9=$Q15),"",IF($I16=1,BC15,IF(AND($I16=-1,BA$9=$Q15),$J16,IF($I16=-1,BB15,""))))))))</f>
        <v/>
      </c>
      <c r="BC16" t="str">
        <f ca="1">IF($E15="","",IF($G16="",BC15,IF(AND($N16=1,BC$9&gt;$B$9),"",IF(AND($N16=1,BC$9&lt;=$B$9),LOOKUP(BC$9,$A$12:$A$111,$B$12:$B$111),IF(AND($I16=1,BD$9=$Q15),"",IF($I16=1,BD15,IF(AND($I16=-1,BB$9=$Q15),$J16,IF($I16=-1,BC15,""))))))))</f>
        <v/>
      </c>
      <c r="BD16" t="str">
        <f ca="1">IF($E15="","",IF($G16="",BD15,IF(AND($N16=1,BD$9&gt;$B$9),"",IF(AND($N16=1,BD$9&lt;=$B$9),LOOKUP(BD$9,$A$12:$A$111,$B$12:$B$111),IF(AND($I16=1,BE$9=$Q15),"",IF($I16=1,BE15,IF(AND($I16=-1,BC$9=$Q15),$J16,IF($I16=-1,BD15,""))))))))</f>
        <v/>
      </c>
      <c r="BE16" t="str">
        <f ca="1">IF($E15="","",IF($G16="",BE15,IF(AND($N16=1,BE$9&gt;$B$9),"",IF(AND($N16=1,BE$9&lt;=$B$9),LOOKUP(BE$9,$A$12:$A$111,$B$12:$B$111),IF(AND($I16=1,BF$9=$Q15),"",IF($I16=1,BF15,IF(AND($I16=-1,BD$9=$Q15),$J16,IF($I16=-1,BE15,""))))))))</f>
        <v/>
      </c>
      <c r="BF16" t="str">
        <f ca="1">IF($E15="","",IF($G16="",BF15,IF(AND($N16=1,BF$9&gt;$B$9),"",IF(AND($N16=1,BF$9&lt;=$B$9),LOOKUP(BF$9,$A$12:$A$111,$B$12:$B$111),IF(AND($I16=1,BG$9=$Q15),"",IF($I16=1,BG15,IF(AND($I16=-1,BE$9=$Q15),$J16,IF($I16=-1,BF15,""))))))))</f>
        <v/>
      </c>
      <c r="BG16" t="str">
        <f ca="1">IF($E15="","",IF($G16="",BG15,IF(AND($N16=1,BG$9&gt;$B$9),"",IF(AND($N16=1,BG$9&lt;=$B$9),LOOKUP(BG$9,$A$12:$A$111,$B$12:$B$111),IF(AND($I16=1,BH$9=$Q15),"",IF($I16=1,BH15,IF(AND($I16=-1,BF$9=$Q15),$J16,IF($I16=-1,BG15,""))))))))</f>
        <v/>
      </c>
      <c r="BH16" t="str">
        <f ca="1">IF($E15="","",IF($G16="",BH15,IF(AND($N16=1,BH$9&gt;$B$9),"",IF(AND($N16=1,BH$9&lt;=$B$9),LOOKUP(BH$9,$A$12:$A$111,$B$12:$B$111),IF(AND($I16=1,BI$9=$Q15),"",IF($I16=1,BI15,IF(AND($I16=-1,BG$9=$Q15),$J16,IF($I16=-1,BH15,""))))))))</f>
        <v/>
      </c>
      <c r="BI16" t="str">
        <f ca="1">IF($E15="","",IF($G16="",BI15,IF(AND($N16=1,BI$9&gt;$B$9),"",IF(AND($N16=1,BI$9&lt;=$B$9),LOOKUP(BI$9,$A$12:$A$111,$B$12:$B$111),IF(AND($I16=1,BJ$9=$Q15),"",IF($I16=1,BJ15,IF(AND($I16=-1,BH$9=$Q15),$J16,IF($I16=-1,BI15,""))))))))</f>
        <v/>
      </c>
      <c r="BJ16" t="str">
        <f ca="1">IF($E15="","",IF($G16="",BJ15,IF(AND($N16=1,BJ$9&gt;$B$9),"",IF(AND($N16=1,BJ$9&lt;=$B$9),LOOKUP(BJ$9,$A$12:$A$111,$B$12:$B$111),IF(AND($I16=1,BK$9=$Q15),"",IF($I16=1,BK15,IF(AND($I16=-1,BI$9=$Q15),$J16,IF($I16=-1,BJ15,""))))))))</f>
        <v/>
      </c>
      <c r="BK16" t="str">
        <f ca="1">IF($E15="","",IF($G16="",BK15,IF(AND($N16=1,BK$9&gt;$B$9),"",IF(AND($N16=1,BK$9&lt;=$B$9),LOOKUP(BK$9,$A$12:$A$111,$B$12:$B$111),IF(AND($I16=1,BL$9=$Q15),"",IF($I16=1,BL15,IF(AND($I16=-1,BJ$9=$Q15),$J16,IF($I16=-1,BK15,""))))))))</f>
        <v/>
      </c>
      <c r="BL16" t="str">
        <f ca="1">IF($E15="","",IF($G16="",BL15,IF(AND($N16=1,BL$9&gt;$B$9),"",IF(AND($N16=1,BL$9&lt;=$B$9),LOOKUP(BL$9,$A$12:$A$111,$B$12:$B$111),IF(AND($I16=1,BM$9=$Q15),"",IF($I16=1,BM15,IF(AND($I16=-1,BK$9=$Q15),$J16,IF($I16=-1,BL15,""))))))))</f>
        <v/>
      </c>
      <c r="BM16" t="str">
        <f ca="1">IF($E15="","",IF($G16="",BM15,IF(AND($N16=1,BM$9&gt;$B$9),"",IF(AND($N16=1,BM$9&lt;=$B$9),LOOKUP(BM$9,$A$12:$A$111,$B$12:$B$111),IF(AND($I16=1,BN$9=$Q15),"",IF($I16=1,BN15,IF(AND($I16=-1,BL$9=$Q15),$J16,IF($I16=-1,BM15,""))))))))</f>
        <v/>
      </c>
      <c r="BN16" t="str">
        <f ca="1">IF($E15="","",IF($G16="",BN15,IF(AND($N16=1,BN$9&gt;$B$9),"",IF(AND($N16=1,BN$9&lt;=$B$9),LOOKUP(BN$9,$A$12:$A$111,$B$12:$B$111),IF(AND($I16=1,BO$9=$Q15),"",IF($I16=1,BO15,IF(AND($I16=-1,BM$9=$Q15),$J16,IF($I16=-1,BN15,""))))))))</f>
        <v/>
      </c>
      <c r="BO16">
        <f ca="1">IF($E15="","",IF($G16="",BO15,IF(AND($N16=1,BO$9&gt;$B$9),"",IF(AND($N16=1,BO$9&lt;=$B$9),LOOKUP(BO$9,$A$12:$A$111,$B$12:$B$111),IF(AND($I16=1,BP$9=$Q15),"",IF($I16=1,BP15,IF(AND($I16=-1,BN$9=$Q15),$J16,IF($I16=-1,BO15,""))))))))</f>
        <v>0</v>
      </c>
    </row>
    <row r="17" spans="1:67" x14ac:dyDescent="0.25">
      <c r="A17" s="10">
        <v>6</v>
      </c>
      <c r="B17" s="12"/>
      <c r="D17" s="4">
        <v>7</v>
      </c>
      <c r="E17" s="1">
        <f t="shared" ca="1" si="1"/>
        <v>16</v>
      </c>
      <c r="G17" t="str">
        <f ca="1">IF(E16="","",IF($B$3=Refs!$B$11,Labouchere!F17,IF(AND(B$3="Last",H16="Zero"),G16,IF(B$3="Last",H16,IF(B$3="2nd last","",IF(AND(B$3="Opposite",H16="Zero"),G16,IF(AND(B$3="Opposite",H16="Red"),"Black",IF(AND(B$3="Opposite",H16="Black"),"Red",IF(AND(B$3="Opposite",H16="Odd"),"Even",IF(AND(B$3="Opposite",H16="Even"),"Odd",IF(AND(B$3="Opposite",H16="High"),"Low",IF(AND(B$3="Opposite",H16="Low"),"High",IF(COUNTIF(Refs!$E$5:$I$6,B$3)=1,Labouchere!B$3,"")))))))))))))</f>
        <v>High</v>
      </c>
      <c r="H17" t="str">
        <f ca="1">IF(E17="","",IF(B$2="Red/Black",LOOKUP(E17,Refs!D:D,Refs!F:F),IF(B$2="High/Low",LOOKUP(E17,Refs!D:D,Refs!H:H),IF(B$2="Odd/Even",LOOKUP(E17,Refs!D:D,Refs!J:J),""))))</f>
        <v>Low</v>
      </c>
      <c r="I17">
        <f t="shared" ca="1" si="2"/>
        <v>-1</v>
      </c>
      <c r="J17">
        <f ca="1">IF(E16="","",IF(G17="","",IF(AND(Q16&gt;1,O16+P16&gt;=$B$4),$B$4,IF(Q16=1,O16,O16+P16))))</f>
        <v>12</v>
      </c>
      <c r="K17">
        <f t="shared" ca="1" si="3"/>
        <v>-12</v>
      </c>
      <c r="L17">
        <f t="shared" ca="1" si="4"/>
        <v>-40</v>
      </c>
      <c r="M17">
        <f t="shared" ca="1" si="5"/>
        <v>0</v>
      </c>
      <c r="N17">
        <f ca="1">IF(E16="","",IF(OR(AND($A$6="Yes",$M17&gt;$M16),AND($A$8="Yes",$O16+$P16&gt;=$B$4),AND($Q16&lt;=2,$I17=1)),1,0))</f>
        <v>0</v>
      </c>
      <c r="O17">
        <f ca="1">IF(E17="","",R17)</f>
        <v>2</v>
      </c>
      <c r="P17">
        <f ca="1">IF(E17="","",MAX(R17:DM17))</f>
        <v>12</v>
      </c>
      <c r="Q17" s="2">
        <f ca="1">IF(E17="","",COUNTIF(R17:DM17,"&gt;0"))</f>
        <v>8</v>
      </c>
      <c r="R17" s="4">
        <f ca="1">IF(E16="","",IF($G17="",R16,IF($N17=1,LOOKUP(R$9,$A$12:$A$111,$B$12:$B$111),IF(AND($I17=1,S$9=$Q16),"",IF($I17=1,S16,IF($I17=-1,R16))))))</f>
        <v>2</v>
      </c>
      <c r="S17">
        <f ca="1">IF($E16="","",IF($G17="",S16,IF(AND($N17=1,S$9&gt;$B$9),"",IF(AND($N17=1,S$9&lt;=$B$9),LOOKUP(S$9,$A$12:$A$111,$B$12:$B$111),IF(AND($I17=1,T$9=$Q16),"",IF($I17=1,T16,IF(AND($I17=-1,R$9=$Q16),$J17,IF($I17=-1,S16,""))))))))</f>
        <v>3</v>
      </c>
      <c r="T17">
        <f ca="1">IF($E16="","",IF($G17="",T16,IF(AND($N17=1,T$9&gt;$B$9),"",IF(AND($N17=1,T$9&lt;=$B$9),LOOKUP(T$9,$A$12:$A$111,$B$12:$B$111),IF(AND($I17=1,U$9=$Q16),"",IF($I17=1,U16,IF(AND($I17=-1,S$9=$Q16),$J17,IF($I17=-1,T16,""))))))))</f>
        <v>4</v>
      </c>
      <c r="U17">
        <f ca="1">IF($E16="","",IF($G17="",U16,IF(AND($N17=1,U$9&gt;$B$9),"",IF(AND($N17=1,U$9&lt;=$B$9),LOOKUP(U$9,$A$12:$A$111,$B$12:$B$111),IF(AND($I17=1,V$9=$Q16),"",IF($I17=1,V16,IF(AND($I17=-1,T$9=$Q16),$J17,IF($I17=-1,U16,""))))))))</f>
        <v>5</v>
      </c>
      <c r="V17">
        <f ca="1">IF($E16="","",IF($G17="",V16,IF(AND($N17=1,V$9&gt;$B$9),"",IF(AND($N17=1,V$9&lt;=$B$9),LOOKUP(V$9,$A$12:$A$111,$B$12:$B$111),IF(AND($I17=1,W$9=$Q16),"",IF($I17=1,W16,IF(AND($I17=-1,U$9=$Q16),$J17,IF($I17=-1,V16,""))))))))</f>
        <v>6</v>
      </c>
      <c r="W17">
        <f ca="1">IF($E16="","",IF($G17="",W16,IF(AND($N17=1,W$9&gt;$B$9),"",IF(AND($N17=1,W$9&lt;=$B$9),LOOKUP(W$9,$A$12:$A$111,$B$12:$B$111),IF(AND($I17=1,X$9=$Q16),"",IF($I17=1,X16,IF(AND($I17=-1,V$9=$Q16),$J17,IF($I17=-1,W16,""))))))))</f>
        <v>8</v>
      </c>
      <c r="X17">
        <f ca="1">IF($E16="","",IF($G17="",X16,IF(AND($N17=1,X$9&gt;$B$9),"",IF(AND($N17=1,X$9&lt;=$B$9),LOOKUP(X$9,$A$12:$A$111,$B$12:$B$111),IF(AND($I17=1,Y$9=$Q16),"",IF($I17=1,Y16,IF(AND($I17=-1,W$9=$Q16),$J17,IF($I17=-1,X16,""))))))))</f>
        <v>10</v>
      </c>
      <c r="Y17">
        <f ca="1">IF($E16="","",IF($G17="",Y16,IF(AND($N17=1,Y$9&gt;$B$9),"",IF(AND($N17=1,Y$9&lt;=$B$9),LOOKUP(Y$9,$A$12:$A$111,$B$12:$B$111),IF(AND($I17=1,Z$9=$Q16),"",IF($I17=1,Z16,IF(AND($I17=-1,X$9=$Q16),$J17,IF($I17=-1,Y16,""))))))))</f>
        <v>12</v>
      </c>
      <c r="Z17" t="str">
        <f ca="1">IF($E16="","",IF($G17="",Z16,IF(AND($N17=1,Z$9&gt;$B$9),"",IF(AND($N17=1,Z$9&lt;=$B$9),LOOKUP(Z$9,$A$12:$A$111,$B$12:$B$111),IF(AND($I17=1,AA$9=$Q16),"",IF($I17=1,AA16,IF(AND($I17=-1,Y$9=$Q16),$J17,IF($I17=-1,Z16,""))))))))</f>
        <v/>
      </c>
      <c r="AA17" t="str">
        <f ca="1">IF($E16="","",IF($G17="",AA16,IF(AND($N17=1,AA$9&gt;$B$9),"",IF(AND($N17=1,AA$9&lt;=$B$9),LOOKUP(AA$9,$A$12:$A$111,$B$12:$B$111),IF(AND($I17=1,AB$9=$Q16),"",IF($I17=1,AB16,IF(AND($I17=-1,Z$9=$Q16),$J17,IF($I17=-1,AA16,""))))))))</f>
        <v/>
      </c>
      <c r="AB17" t="str">
        <f ca="1">IF($E16="","",IF($G17="",AB16,IF(AND($N17=1,AB$9&gt;$B$9),"",IF(AND($N17=1,AB$9&lt;=$B$9),LOOKUP(AB$9,$A$12:$A$111,$B$12:$B$111),IF(AND($I17=1,AC$9=$Q16),"",IF($I17=1,AC16,IF(AND($I17=-1,AA$9=$Q16),$J17,IF($I17=-1,AB16,""))))))))</f>
        <v/>
      </c>
      <c r="AC17" t="str">
        <f ca="1">IF($E16="","",IF($G17="",AC16,IF(AND($N17=1,AC$9&gt;$B$9),"",IF(AND($N17=1,AC$9&lt;=$B$9),LOOKUP(AC$9,$A$12:$A$111,$B$12:$B$111),IF(AND($I17=1,AD$9=$Q16),"",IF($I17=1,AD16,IF(AND($I17=-1,AB$9=$Q16),$J17,IF($I17=-1,AC16,""))))))))</f>
        <v/>
      </c>
      <c r="AD17" t="str">
        <f ca="1">IF($E16="","",IF($G17="",AD16,IF(AND($N17=1,AD$9&gt;$B$9),"",IF(AND($N17=1,AD$9&lt;=$B$9),LOOKUP(AD$9,$A$12:$A$111,$B$12:$B$111),IF(AND($I17=1,AE$9=$Q16),"",IF($I17=1,AE16,IF(AND($I17=-1,AC$9=$Q16),$J17,IF($I17=-1,AD16,""))))))))</f>
        <v/>
      </c>
      <c r="AE17" t="str">
        <f ca="1">IF($E16="","",IF($G17="",AE16,IF(AND($N17=1,AE$9&gt;$B$9),"",IF(AND($N17=1,AE$9&lt;=$B$9),LOOKUP(AE$9,$A$12:$A$111,$B$12:$B$111),IF(AND($I17=1,AF$9=$Q16),"",IF($I17=1,AF16,IF(AND($I17=-1,AD$9=$Q16),$J17,IF($I17=-1,AE16,""))))))))</f>
        <v/>
      </c>
      <c r="AF17" t="str">
        <f ca="1">IF($E16="","",IF($G17="",AF16,IF(AND($N17=1,AF$9&gt;$B$9),"",IF(AND($N17=1,AF$9&lt;=$B$9),LOOKUP(AF$9,$A$12:$A$111,$B$12:$B$111),IF(AND($I17=1,AG$9=$Q16),"",IF($I17=1,AG16,IF(AND($I17=-1,AE$9=$Q16),$J17,IF($I17=-1,AF16,""))))))))</f>
        <v/>
      </c>
      <c r="AG17" t="str">
        <f ca="1">IF($E16="","",IF($G17="",AG16,IF(AND($N17=1,AG$9&gt;$B$9),"",IF(AND($N17=1,AG$9&lt;=$B$9),LOOKUP(AG$9,$A$12:$A$111,$B$12:$B$111),IF(AND($I17=1,AH$9=$Q16),"",IF($I17=1,AH16,IF(AND($I17=-1,AF$9=$Q16),$J17,IF($I17=-1,AG16,""))))))))</f>
        <v/>
      </c>
      <c r="AH17" t="str">
        <f ca="1">IF($E16="","",IF($G17="",AH16,IF(AND($N17=1,AH$9&gt;$B$9),"",IF(AND($N17=1,AH$9&lt;=$B$9),LOOKUP(AH$9,$A$12:$A$111,$B$12:$B$111),IF(AND($I17=1,AI$9=$Q16),"",IF($I17=1,AI16,IF(AND($I17=-1,AG$9=$Q16),$J17,IF($I17=-1,AH16,""))))))))</f>
        <v/>
      </c>
      <c r="AI17" t="str">
        <f ca="1">IF($E16="","",IF($G17="",AI16,IF(AND($N17=1,AI$9&gt;$B$9),"",IF(AND($N17=1,AI$9&lt;=$B$9),LOOKUP(AI$9,$A$12:$A$111,$B$12:$B$111),IF(AND($I17=1,AJ$9=$Q16),"",IF($I17=1,AJ16,IF(AND($I17=-1,AH$9=$Q16),$J17,IF($I17=-1,AI16,""))))))))</f>
        <v/>
      </c>
      <c r="AJ17" t="str">
        <f ca="1">IF($E16="","",IF($G17="",AJ16,IF(AND($N17=1,AJ$9&gt;$B$9),"",IF(AND($N17=1,AJ$9&lt;=$B$9),LOOKUP(AJ$9,$A$12:$A$111,$B$12:$B$111),IF(AND($I17=1,AK$9=$Q16),"",IF($I17=1,AK16,IF(AND($I17=-1,AI$9=$Q16),$J17,IF($I17=-1,AJ16,""))))))))</f>
        <v/>
      </c>
      <c r="AK17" t="str">
        <f ca="1">IF($E16="","",IF($G17="",AK16,IF(AND($N17=1,AK$9&gt;$B$9),"",IF(AND($N17=1,AK$9&lt;=$B$9),LOOKUP(AK$9,$A$12:$A$111,$B$12:$B$111),IF(AND($I17=1,AL$9=$Q16),"",IF($I17=1,AL16,IF(AND($I17=-1,AJ$9=$Q16),$J17,IF($I17=-1,AK16,""))))))))</f>
        <v/>
      </c>
      <c r="AL17" t="str">
        <f ca="1">IF($E16="","",IF($G17="",AL16,IF(AND($N17=1,AL$9&gt;$B$9),"",IF(AND($N17=1,AL$9&lt;=$B$9),LOOKUP(AL$9,$A$12:$A$111,$B$12:$B$111),IF(AND($I17=1,AM$9=$Q16),"",IF($I17=1,AM16,IF(AND($I17=-1,AK$9=$Q16),$J17,IF($I17=-1,AL16,""))))))))</f>
        <v/>
      </c>
      <c r="AM17" t="str">
        <f ca="1">IF($E16="","",IF($G17="",AM16,IF(AND($N17=1,AM$9&gt;$B$9),"",IF(AND($N17=1,AM$9&lt;=$B$9),LOOKUP(AM$9,$A$12:$A$111,$B$12:$B$111),IF(AND($I17=1,AN$9=$Q16),"",IF($I17=1,AN16,IF(AND($I17=-1,AL$9=$Q16),$J17,IF($I17=-1,AM16,""))))))))</f>
        <v/>
      </c>
      <c r="AN17" t="str">
        <f ca="1">IF($E16="","",IF($G17="",AN16,IF(AND($N17=1,AN$9&gt;$B$9),"",IF(AND($N17=1,AN$9&lt;=$B$9),LOOKUP(AN$9,$A$12:$A$111,$B$12:$B$111),IF(AND($I17=1,AO$9=$Q16),"",IF($I17=1,AO16,IF(AND($I17=-1,AM$9=$Q16),$J17,IF($I17=-1,AN16,""))))))))</f>
        <v/>
      </c>
      <c r="AO17" t="str">
        <f ca="1">IF($E16="","",IF($G17="",AO16,IF(AND($N17=1,AO$9&gt;$B$9),"",IF(AND($N17=1,AO$9&lt;=$B$9),LOOKUP(AO$9,$A$12:$A$111,$B$12:$B$111),IF(AND($I17=1,AP$9=$Q16),"",IF($I17=1,AP16,IF(AND($I17=-1,AN$9=$Q16),$J17,IF($I17=-1,AO16,""))))))))</f>
        <v/>
      </c>
      <c r="AP17" t="str">
        <f ca="1">IF($E16="","",IF($G17="",AP16,IF(AND($N17=1,AP$9&gt;$B$9),"",IF(AND($N17=1,AP$9&lt;=$B$9),LOOKUP(AP$9,$A$12:$A$111,$B$12:$B$111),IF(AND($I17=1,AQ$9=$Q16),"",IF($I17=1,AQ16,IF(AND($I17=-1,AO$9=$Q16),$J17,IF($I17=-1,AP16,""))))))))</f>
        <v/>
      </c>
      <c r="AQ17" t="str">
        <f ca="1">IF($E16="","",IF($G17="",AQ16,IF(AND($N17=1,AQ$9&gt;$B$9),"",IF(AND($N17=1,AQ$9&lt;=$B$9),LOOKUP(AQ$9,$A$12:$A$111,$B$12:$B$111),IF(AND($I17=1,AR$9=$Q16),"",IF($I17=1,AR16,IF(AND($I17=-1,AP$9=$Q16),$J17,IF($I17=-1,AQ16,""))))))))</f>
        <v/>
      </c>
      <c r="AR17" t="str">
        <f ca="1">IF($E16="","",IF($G17="",AR16,IF(AND($N17=1,AR$9&gt;$B$9),"",IF(AND($N17=1,AR$9&lt;=$B$9),LOOKUP(AR$9,$A$12:$A$111,$B$12:$B$111),IF(AND($I17=1,AS$9=$Q16),"",IF($I17=1,AS16,IF(AND($I17=-1,AQ$9=$Q16),$J17,IF($I17=-1,AR16,""))))))))</f>
        <v/>
      </c>
      <c r="AS17" t="str">
        <f ca="1">IF($E16="","",IF($G17="",AS16,IF(AND($N17=1,AS$9&gt;$B$9),"",IF(AND($N17=1,AS$9&lt;=$B$9),LOOKUP(AS$9,$A$12:$A$111,$B$12:$B$111),IF(AND($I17=1,AT$9=$Q16),"",IF($I17=1,AT16,IF(AND($I17=-1,AR$9=$Q16),$J17,IF($I17=-1,AS16,""))))))))</f>
        <v/>
      </c>
      <c r="AT17" t="str">
        <f ca="1">IF($E16="","",IF($G17="",AT16,IF(AND($N17=1,AT$9&gt;$B$9),"",IF(AND($N17=1,AT$9&lt;=$B$9),LOOKUP(AT$9,$A$12:$A$111,$B$12:$B$111),IF(AND($I17=1,AU$9=$Q16),"",IF($I17=1,AU16,IF(AND($I17=-1,AS$9=$Q16),$J17,IF($I17=-1,AT16,""))))))))</f>
        <v/>
      </c>
      <c r="AU17" t="str">
        <f ca="1">IF($E16="","",IF($G17="",AU16,IF(AND($N17=1,AU$9&gt;$B$9),"",IF(AND($N17=1,AU$9&lt;=$B$9),LOOKUP(AU$9,$A$12:$A$111,$B$12:$B$111),IF(AND($I17=1,AV$9=$Q16),"",IF($I17=1,AV16,IF(AND($I17=-1,AT$9=$Q16),$J17,IF($I17=-1,AU16,""))))))))</f>
        <v/>
      </c>
      <c r="AV17" t="str">
        <f ca="1">IF($E16="","",IF($G17="",AV16,IF(AND($N17=1,AV$9&gt;$B$9),"",IF(AND($N17=1,AV$9&lt;=$B$9),LOOKUP(AV$9,$A$12:$A$111,$B$12:$B$111),IF(AND($I17=1,AW$9=$Q16),"",IF($I17=1,AW16,IF(AND($I17=-1,AU$9=$Q16),$J17,IF($I17=-1,AV16,""))))))))</f>
        <v/>
      </c>
      <c r="AW17" t="str">
        <f ca="1">IF($E16="","",IF($G17="",AW16,IF(AND($N17=1,AW$9&gt;$B$9),"",IF(AND($N17=1,AW$9&lt;=$B$9),LOOKUP(AW$9,$A$12:$A$111,$B$12:$B$111),IF(AND($I17=1,AX$9=$Q16),"",IF($I17=1,AX16,IF(AND($I17=-1,AV$9=$Q16),$J17,IF($I17=-1,AW16,""))))))))</f>
        <v/>
      </c>
      <c r="AX17" t="str">
        <f ca="1">IF($E16="","",IF($G17="",AX16,IF(AND($N17=1,AX$9&gt;$B$9),"",IF(AND($N17=1,AX$9&lt;=$B$9),LOOKUP(AX$9,$A$12:$A$111,$B$12:$B$111),IF(AND($I17=1,AY$9=$Q16),"",IF($I17=1,AY16,IF(AND($I17=-1,AW$9=$Q16),$J17,IF($I17=-1,AX16,""))))))))</f>
        <v/>
      </c>
      <c r="AY17" t="str">
        <f ca="1">IF($E16="","",IF($G17="",AY16,IF(AND($N17=1,AY$9&gt;$B$9),"",IF(AND($N17=1,AY$9&lt;=$B$9),LOOKUP(AY$9,$A$12:$A$111,$B$12:$B$111),IF(AND($I17=1,AZ$9=$Q16),"",IF($I17=1,AZ16,IF(AND($I17=-1,AX$9=$Q16),$J17,IF($I17=-1,AY16,""))))))))</f>
        <v/>
      </c>
      <c r="AZ17" t="str">
        <f ca="1">IF($E16="","",IF($G17="",AZ16,IF(AND($N17=1,AZ$9&gt;$B$9),"",IF(AND($N17=1,AZ$9&lt;=$B$9),LOOKUP(AZ$9,$A$12:$A$111,$B$12:$B$111),IF(AND($I17=1,BA$9=$Q16),"",IF($I17=1,BA16,IF(AND($I17=-1,AY$9=$Q16),$J17,IF($I17=-1,AZ16,""))))))))</f>
        <v/>
      </c>
      <c r="BA17" t="str">
        <f ca="1">IF($E16="","",IF($G17="",BA16,IF(AND($N17=1,BA$9&gt;$B$9),"",IF(AND($N17=1,BA$9&lt;=$B$9),LOOKUP(BA$9,$A$12:$A$111,$B$12:$B$111),IF(AND($I17=1,BB$9=$Q16),"",IF($I17=1,BB16,IF(AND($I17=-1,AZ$9=$Q16),$J17,IF($I17=-1,BA16,""))))))))</f>
        <v/>
      </c>
      <c r="BB17" t="str">
        <f ca="1">IF($E16="","",IF($G17="",BB16,IF(AND($N17=1,BB$9&gt;$B$9),"",IF(AND($N17=1,BB$9&lt;=$B$9),LOOKUP(BB$9,$A$12:$A$111,$B$12:$B$111),IF(AND($I17=1,BC$9=$Q16),"",IF($I17=1,BC16,IF(AND($I17=-1,BA$9=$Q16),$J17,IF($I17=-1,BB16,""))))))))</f>
        <v/>
      </c>
      <c r="BC17" t="str">
        <f ca="1">IF($E16="","",IF($G17="",BC16,IF(AND($N17=1,BC$9&gt;$B$9),"",IF(AND($N17=1,BC$9&lt;=$B$9),LOOKUP(BC$9,$A$12:$A$111,$B$12:$B$111),IF(AND($I17=1,BD$9=$Q16),"",IF($I17=1,BD16,IF(AND($I17=-1,BB$9=$Q16),$J17,IF($I17=-1,BC16,""))))))))</f>
        <v/>
      </c>
      <c r="BD17" t="str">
        <f ca="1">IF($E16="","",IF($G17="",BD16,IF(AND($N17=1,BD$9&gt;$B$9),"",IF(AND($N17=1,BD$9&lt;=$B$9),LOOKUP(BD$9,$A$12:$A$111,$B$12:$B$111),IF(AND($I17=1,BE$9=$Q16),"",IF($I17=1,BE16,IF(AND($I17=-1,BC$9=$Q16),$J17,IF($I17=-1,BD16,""))))))))</f>
        <v/>
      </c>
      <c r="BE17" t="str">
        <f ca="1">IF($E16="","",IF($G17="",BE16,IF(AND($N17=1,BE$9&gt;$B$9),"",IF(AND($N17=1,BE$9&lt;=$B$9),LOOKUP(BE$9,$A$12:$A$111,$B$12:$B$111),IF(AND($I17=1,BF$9=$Q16),"",IF($I17=1,BF16,IF(AND($I17=-1,BD$9=$Q16),$J17,IF($I17=-1,BE16,""))))))))</f>
        <v/>
      </c>
      <c r="BF17" t="str">
        <f ca="1">IF($E16="","",IF($G17="",BF16,IF(AND($N17=1,BF$9&gt;$B$9),"",IF(AND($N17=1,BF$9&lt;=$B$9),LOOKUP(BF$9,$A$12:$A$111,$B$12:$B$111),IF(AND($I17=1,BG$9=$Q16),"",IF($I17=1,BG16,IF(AND($I17=-1,BE$9=$Q16),$J17,IF($I17=-1,BF16,""))))))))</f>
        <v/>
      </c>
      <c r="BG17" t="str">
        <f ca="1">IF($E16="","",IF($G17="",BG16,IF(AND($N17=1,BG$9&gt;$B$9),"",IF(AND($N17=1,BG$9&lt;=$B$9),LOOKUP(BG$9,$A$12:$A$111,$B$12:$B$111),IF(AND($I17=1,BH$9=$Q16),"",IF($I17=1,BH16,IF(AND($I17=-1,BF$9=$Q16),$J17,IF($I17=-1,BG16,""))))))))</f>
        <v/>
      </c>
      <c r="BH17" t="str">
        <f ca="1">IF($E16="","",IF($G17="",BH16,IF(AND($N17=1,BH$9&gt;$B$9),"",IF(AND($N17=1,BH$9&lt;=$B$9),LOOKUP(BH$9,$A$12:$A$111,$B$12:$B$111),IF(AND($I17=1,BI$9=$Q16),"",IF($I17=1,BI16,IF(AND($I17=-1,BG$9=$Q16),$J17,IF($I17=-1,BH16,""))))))))</f>
        <v/>
      </c>
      <c r="BI17" t="str">
        <f ca="1">IF($E16="","",IF($G17="",BI16,IF(AND($N17=1,BI$9&gt;$B$9),"",IF(AND($N17=1,BI$9&lt;=$B$9),LOOKUP(BI$9,$A$12:$A$111,$B$12:$B$111),IF(AND($I17=1,BJ$9=$Q16),"",IF($I17=1,BJ16,IF(AND($I17=-1,BH$9=$Q16),$J17,IF($I17=-1,BI16,""))))))))</f>
        <v/>
      </c>
      <c r="BJ17" t="str">
        <f ca="1">IF($E16="","",IF($G17="",BJ16,IF(AND($N17=1,BJ$9&gt;$B$9),"",IF(AND($N17=1,BJ$9&lt;=$B$9),LOOKUP(BJ$9,$A$12:$A$111,$B$12:$B$111),IF(AND($I17=1,BK$9=$Q16),"",IF($I17=1,BK16,IF(AND($I17=-1,BI$9=$Q16),$J17,IF($I17=-1,BJ16,""))))))))</f>
        <v/>
      </c>
      <c r="BK17" t="str">
        <f ca="1">IF($E16="","",IF($G17="",BK16,IF(AND($N17=1,BK$9&gt;$B$9),"",IF(AND($N17=1,BK$9&lt;=$B$9),LOOKUP(BK$9,$A$12:$A$111,$B$12:$B$111),IF(AND($I17=1,BL$9=$Q16),"",IF($I17=1,BL16,IF(AND($I17=-1,BJ$9=$Q16),$J17,IF($I17=-1,BK16,""))))))))</f>
        <v/>
      </c>
      <c r="BL17" t="str">
        <f ca="1">IF($E16="","",IF($G17="",BL16,IF(AND($N17=1,BL$9&gt;$B$9),"",IF(AND($N17=1,BL$9&lt;=$B$9),LOOKUP(BL$9,$A$12:$A$111,$B$12:$B$111),IF(AND($I17=1,BM$9=$Q16),"",IF($I17=1,BM16,IF(AND($I17=-1,BK$9=$Q16),$J17,IF($I17=-1,BL16,""))))))))</f>
        <v/>
      </c>
      <c r="BM17" t="str">
        <f ca="1">IF($E16="","",IF($G17="",BM16,IF(AND($N17=1,BM$9&gt;$B$9),"",IF(AND($N17=1,BM$9&lt;=$B$9),LOOKUP(BM$9,$A$12:$A$111,$B$12:$B$111),IF(AND($I17=1,BN$9=$Q16),"",IF($I17=1,BN16,IF(AND($I17=-1,BL$9=$Q16),$J17,IF($I17=-1,BM16,""))))))))</f>
        <v/>
      </c>
      <c r="BN17" t="str">
        <f ca="1">IF($E16="","",IF($G17="",BN16,IF(AND($N17=1,BN$9&gt;$B$9),"",IF(AND($N17=1,BN$9&lt;=$B$9),LOOKUP(BN$9,$A$12:$A$111,$B$12:$B$111),IF(AND($I17=1,BO$9=$Q16),"",IF($I17=1,BO16,IF(AND($I17=-1,BM$9=$Q16),$J17,IF($I17=-1,BN16,""))))))))</f>
        <v/>
      </c>
      <c r="BO17">
        <f ca="1">IF($E16="","",IF($G17="",BO16,IF(AND($N17=1,BO$9&gt;$B$9),"",IF(AND($N17=1,BO$9&lt;=$B$9),LOOKUP(BO$9,$A$12:$A$111,$B$12:$B$111),IF(AND($I17=1,BP$9=$Q16),"",IF($I17=1,BP16,IF(AND($I17=-1,BN$9=$Q16),$J17,IF($I17=-1,BO16,""))))))))</f>
        <v>0</v>
      </c>
    </row>
    <row r="18" spans="1:67" x14ac:dyDescent="0.25">
      <c r="A18" s="10">
        <v>7</v>
      </c>
      <c r="B18" s="12"/>
      <c r="D18" s="4">
        <v>8</v>
      </c>
      <c r="E18" s="1">
        <f t="shared" ca="1" si="1"/>
        <v>32</v>
      </c>
      <c r="G18" t="str">
        <f ca="1">IF(E17="","",IF($B$3=Refs!$B$11,Labouchere!F18,IF(AND(B$3="Last",H17="Zero"),G17,IF(B$3="Last",H17,IF(B$3="2nd last","",IF(AND(B$3="Opposite",H17="Zero"),G17,IF(AND(B$3="Opposite",H17="Red"),"Black",IF(AND(B$3="Opposite",H17="Black"),"Red",IF(AND(B$3="Opposite",H17="Odd"),"Even",IF(AND(B$3="Opposite",H17="Even"),"Odd",IF(AND(B$3="Opposite",H17="High"),"Low",IF(AND(B$3="Opposite",H17="Low"),"High",IF(COUNTIF(Refs!$E$5:$I$6,B$3)=1,Labouchere!B$3,"")))))))))))))</f>
        <v>High</v>
      </c>
      <c r="H18" t="str">
        <f ca="1">IF(E18="","",IF(B$2="Red/Black",LOOKUP(E18,Refs!D:D,Refs!F:F),IF(B$2="High/Low",LOOKUP(E18,Refs!D:D,Refs!H:H),IF(B$2="Odd/Even",LOOKUP(E18,Refs!D:D,Refs!J:J),""))))</f>
        <v>High</v>
      </c>
      <c r="I18">
        <f t="shared" ca="1" si="2"/>
        <v>1</v>
      </c>
      <c r="J18">
        <f ca="1">IF(E17="","",IF(G18="","",IF(AND(Q17&gt;1,O17+P17&gt;=$B$4),$B$4,IF(Q17=1,O17,O17+P17))))</f>
        <v>14</v>
      </c>
      <c r="K18">
        <f t="shared" ca="1" si="3"/>
        <v>14</v>
      </c>
      <c r="L18">
        <f t="shared" ca="1" si="4"/>
        <v>-26</v>
      </c>
      <c r="M18">
        <f t="shared" ca="1" si="5"/>
        <v>0</v>
      </c>
      <c r="N18">
        <f ca="1">IF(E17="","",IF(OR(AND($A$6="Yes",$M18&gt;$M17),AND($A$8="Yes",$O17+$P17&gt;=$B$4),AND($Q17&lt;=2,$I18=1)),1,0))</f>
        <v>0</v>
      </c>
      <c r="O18">
        <f ca="1">IF(E18="","",R18)</f>
        <v>3</v>
      </c>
      <c r="P18">
        <f ca="1">IF(E18="","",MAX(R18:DM18))</f>
        <v>10</v>
      </c>
      <c r="Q18" s="2">
        <f ca="1">IF(E18="","",COUNTIF(R18:DM18,"&gt;0"))</f>
        <v>6</v>
      </c>
      <c r="R18" s="4">
        <f ca="1">IF(E17="","",IF($G18="",R17,IF($N18=1,LOOKUP(R$9,$A$12:$A$111,$B$12:$B$111),IF(AND($I18=1,S$9=$Q17),"",IF($I18=1,S17,IF($I18=-1,R17))))))</f>
        <v>3</v>
      </c>
      <c r="S18">
        <f ca="1">IF($E17="","",IF($G18="",S17,IF(AND($N18=1,S$9&gt;$B$9),"",IF(AND($N18=1,S$9&lt;=$B$9),LOOKUP(S$9,$A$12:$A$111,$B$12:$B$111),IF(AND($I18=1,T$9=$Q17),"",IF($I18=1,T17,IF(AND($I18=-1,R$9=$Q17),$J18,IF($I18=-1,S17,""))))))))</f>
        <v>4</v>
      </c>
      <c r="T18">
        <f ca="1">IF($E17="","",IF($G18="",T17,IF(AND($N18=1,T$9&gt;$B$9),"",IF(AND($N18=1,T$9&lt;=$B$9),LOOKUP(T$9,$A$12:$A$111,$B$12:$B$111),IF(AND($I18=1,U$9=$Q17),"",IF($I18=1,U17,IF(AND($I18=-1,S$9=$Q17),$J18,IF($I18=-1,T17,""))))))))</f>
        <v>5</v>
      </c>
      <c r="U18">
        <f ca="1">IF($E17="","",IF($G18="",U17,IF(AND($N18=1,U$9&gt;$B$9),"",IF(AND($N18=1,U$9&lt;=$B$9),LOOKUP(U$9,$A$12:$A$111,$B$12:$B$111),IF(AND($I18=1,V$9=$Q17),"",IF($I18=1,V17,IF(AND($I18=-1,T$9=$Q17),$J18,IF($I18=-1,U17,""))))))))</f>
        <v>6</v>
      </c>
      <c r="V18">
        <f ca="1">IF($E17="","",IF($G18="",V17,IF(AND($N18=1,V$9&gt;$B$9),"",IF(AND($N18=1,V$9&lt;=$B$9),LOOKUP(V$9,$A$12:$A$111,$B$12:$B$111),IF(AND($I18=1,W$9=$Q17),"",IF($I18=1,W17,IF(AND($I18=-1,U$9=$Q17),$J18,IF($I18=-1,V17,""))))))))</f>
        <v>8</v>
      </c>
      <c r="W18">
        <f ca="1">IF($E17="","",IF($G18="",W17,IF(AND($N18=1,W$9&gt;$B$9),"",IF(AND($N18=1,W$9&lt;=$B$9),LOOKUP(W$9,$A$12:$A$111,$B$12:$B$111),IF(AND($I18=1,X$9=$Q17),"",IF($I18=1,X17,IF(AND($I18=-1,V$9=$Q17),$J18,IF($I18=-1,W17,""))))))))</f>
        <v>10</v>
      </c>
      <c r="X18" t="str">
        <f ca="1">IF($E17="","",IF($G18="",X17,IF(AND($N18=1,X$9&gt;$B$9),"",IF(AND($N18=1,X$9&lt;=$B$9),LOOKUP(X$9,$A$12:$A$111,$B$12:$B$111),IF(AND($I18=1,Y$9=$Q17),"",IF($I18=1,Y17,IF(AND($I18=-1,W$9=$Q17),$J18,IF($I18=-1,X17,""))))))))</f>
        <v/>
      </c>
      <c r="Y18" t="str">
        <f ca="1">IF($E17="","",IF($G18="",Y17,IF(AND($N18=1,Y$9&gt;$B$9),"",IF(AND($N18=1,Y$9&lt;=$B$9),LOOKUP(Y$9,$A$12:$A$111,$B$12:$B$111),IF(AND($I18=1,Z$9=$Q17),"",IF($I18=1,Z17,IF(AND($I18=-1,X$9=$Q17),$J18,IF($I18=-1,Y17,""))))))))</f>
        <v/>
      </c>
      <c r="Z18" t="str">
        <f ca="1">IF($E17="","",IF($G18="",Z17,IF(AND($N18=1,Z$9&gt;$B$9),"",IF(AND($N18=1,Z$9&lt;=$B$9),LOOKUP(Z$9,$A$12:$A$111,$B$12:$B$111),IF(AND($I18=1,AA$9=$Q17),"",IF($I18=1,AA17,IF(AND($I18=-1,Y$9=$Q17),$J18,IF($I18=-1,Z17,""))))))))</f>
        <v/>
      </c>
      <c r="AA18" t="str">
        <f ca="1">IF($E17="","",IF($G18="",AA17,IF(AND($N18=1,AA$9&gt;$B$9),"",IF(AND($N18=1,AA$9&lt;=$B$9),LOOKUP(AA$9,$A$12:$A$111,$B$12:$B$111),IF(AND($I18=1,AB$9=$Q17),"",IF($I18=1,AB17,IF(AND($I18=-1,Z$9=$Q17),$J18,IF($I18=-1,AA17,""))))))))</f>
        <v/>
      </c>
      <c r="AB18" t="str">
        <f ca="1">IF($E17="","",IF($G18="",AB17,IF(AND($N18=1,AB$9&gt;$B$9),"",IF(AND($N18=1,AB$9&lt;=$B$9),LOOKUP(AB$9,$A$12:$A$111,$B$12:$B$111),IF(AND($I18=1,AC$9=$Q17),"",IF($I18=1,AC17,IF(AND($I18=-1,AA$9=$Q17),$J18,IF($I18=-1,AB17,""))))))))</f>
        <v/>
      </c>
      <c r="AC18" t="str">
        <f ca="1">IF($E17="","",IF($G18="",AC17,IF(AND($N18=1,AC$9&gt;$B$9),"",IF(AND($N18=1,AC$9&lt;=$B$9),LOOKUP(AC$9,$A$12:$A$111,$B$12:$B$111),IF(AND($I18=1,AD$9=$Q17),"",IF($I18=1,AD17,IF(AND($I18=-1,AB$9=$Q17),$J18,IF($I18=-1,AC17,""))))))))</f>
        <v/>
      </c>
      <c r="AD18" t="str">
        <f ca="1">IF($E17="","",IF($G18="",AD17,IF(AND($N18=1,AD$9&gt;$B$9),"",IF(AND($N18=1,AD$9&lt;=$B$9),LOOKUP(AD$9,$A$12:$A$111,$B$12:$B$111),IF(AND($I18=1,AE$9=$Q17),"",IF($I18=1,AE17,IF(AND($I18=-1,AC$9=$Q17),$J18,IF($I18=-1,AD17,""))))))))</f>
        <v/>
      </c>
      <c r="AE18" t="str">
        <f ca="1">IF($E17="","",IF($G18="",AE17,IF(AND($N18=1,AE$9&gt;$B$9),"",IF(AND($N18=1,AE$9&lt;=$B$9),LOOKUP(AE$9,$A$12:$A$111,$B$12:$B$111),IF(AND($I18=1,AF$9=$Q17),"",IF($I18=1,AF17,IF(AND($I18=-1,AD$9=$Q17),$J18,IF($I18=-1,AE17,""))))))))</f>
        <v/>
      </c>
      <c r="AF18" t="str">
        <f ca="1">IF($E17="","",IF($G18="",AF17,IF(AND($N18=1,AF$9&gt;$B$9),"",IF(AND($N18=1,AF$9&lt;=$B$9),LOOKUP(AF$9,$A$12:$A$111,$B$12:$B$111),IF(AND($I18=1,AG$9=$Q17),"",IF($I18=1,AG17,IF(AND($I18=-1,AE$9=$Q17),$J18,IF($I18=-1,AF17,""))))))))</f>
        <v/>
      </c>
      <c r="AG18" t="str">
        <f ca="1">IF($E17="","",IF($G18="",AG17,IF(AND($N18=1,AG$9&gt;$B$9),"",IF(AND($N18=1,AG$9&lt;=$B$9),LOOKUP(AG$9,$A$12:$A$111,$B$12:$B$111),IF(AND($I18=1,AH$9=$Q17),"",IF($I18=1,AH17,IF(AND($I18=-1,AF$9=$Q17),$J18,IF($I18=-1,AG17,""))))))))</f>
        <v/>
      </c>
      <c r="AH18" t="str">
        <f ca="1">IF($E17="","",IF($G18="",AH17,IF(AND($N18=1,AH$9&gt;$B$9),"",IF(AND($N18=1,AH$9&lt;=$B$9),LOOKUP(AH$9,$A$12:$A$111,$B$12:$B$111),IF(AND($I18=1,AI$9=$Q17),"",IF($I18=1,AI17,IF(AND($I18=-1,AG$9=$Q17),$J18,IF($I18=-1,AH17,""))))))))</f>
        <v/>
      </c>
      <c r="AI18" t="str">
        <f ca="1">IF($E17="","",IF($G18="",AI17,IF(AND($N18=1,AI$9&gt;$B$9),"",IF(AND($N18=1,AI$9&lt;=$B$9),LOOKUP(AI$9,$A$12:$A$111,$B$12:$B$111),IF(AND($I18=1,AJ$9=$Q17),"",IF($I18=1,AJ17,IF(AND($I18=-1,AH$9=$Q17),$J18,IF($I18=-1,AI17,""))))))))</f>
        <v/>
      </c>
      <c r="AJ18" t="str">
        <f ca="1">IF($E17="","",IF($G18="",AJ17,IF(AND($N18=1,AJ$9&gt;$B$9),"",IF(AND($N18=1,AJ$9&lt;=$B$9),LOOKUP(AJ$9,$A$12:$A$111,$B$12:$B$111),IF(AND($I18=1,AK$9=$Q17),"",IF($I18=1,AK17,IF(AND($I18=-1,AI$9=$Q17),$J18,IF($I18=-1,AJ17,""))))))))</f>
        <v/>
      </c>
      <c r="AK18" t="str">
        <f ca="1">IF($E17="","",IF($G18="",AK17,IF(AND($N18=1,AK$9&gt;$B$9),"",IF(AND($N18=1,AK$9&lt;=$B$9),LOOKUP(AK$9,$A$12:$A$111,$B$12:$B$111),IF(AND($I18=1,AL$9=$Q17),"",IF($I18=1,AL17,IF(AND($I18=-1,AJ$9=$Q17),$J18,IF($I18=-1,AK17,""))))))))</f>
        <v/>
      </c>
      <c r="AL18" t="str">
        <f ca="1">IF($E17="","",IF($G18="",AL17,IF(AND($N18=1,AL$9&gt;$B$9),"",IF(AND($N18=1,AL$9&lt;=$B$9),LOOKUP(AL$9,$A$12:$A$111,$B$12:$B$111),IF(AND($I18=1,AM$9=$Q17),"",IF($I18=1,AM17,IF(AND($I18=-1,AK$9=$Q17),$J18,IF($I18=-1,AL17,""))))))))</f>
        <v/>
      </c>
      <c r="AM18" t="str">
        <f ca="1">IF($E17="","",IF($G18="",AM17,IF(AND($N18=1,AM$9&gt;$B$9),"",IF(AND($N18=1,AM$9&lt;=$B$9),LOOKUP(AM$9,$A$12:$A$111,$B$12:$B$111),IF(AND($I18=1,AN$9=$Q17),"",IF($I18=1,AN17,IF(AND($I18=-1,AL$9=$Q17),$J18,IF($I18=-1,AM17,""))))))))</f>
        <v/>
      </c>
      <c r="AN18" t="str">
        <f ca="1">IF($E17="","",IF($G18="",AN17,IF(AND($N18=1,AN$9&gt;$B$9),"",IF(AND($N18=1,AN$9&lt;=$B$9),LOOKUP(AN$9,$A$12:$A$111,$B$12:$B$111),IF(AND($I18=1,AO$9=$Q17),"",IF($I18=1,AO17,IF(AND($I18=-1,AM$9=$Q17),$J18,IF($I18=-1,AN17,""))))))))</f>
        <v/>
      </c>
      <c r="AO18" t="str">
        <f ca="1">IF($E17="","",IF($G18="",AO17,IF(AND($N18=1,AO$9&gt;$B$9),"",IF(AND($N18=1,AO$9&lt;=$B$9),LOOKUP(AO$9,$A$12:$A$111,$B$12:$B$111),IF(AND($I18=1,AP$9=$Q17),"",IF($I18=1,AP17,IF(AND($I18=-1,AN$9=$Q17),$J18,IF($I18=-1,AO17,""))))))))</f>
        <v/>
      </c>
      <c r="AP18" t="str">
        <f ca="1">IF($E17="","",IF($G18="",AP17,IF(AND($N18=1,AP$9&gt;$B$9),"",IF(AND($N18=1,AP$9&lt;=$B$9),LOOKUP(AP$9,$A$12:$A$111,$B$12:$B$111),IF(AND($I18=1,AQ$9=$Q17),"",IF($I18=1,AQ17,IF(AND($I18=-1,AO$9=$Q17),$J18,IF($I18=-1,AP17,""))))))))</f>
        <v/>
      </c>
      <c r="AQ18" t="str">
        <f ca="1">IF($E17="","",IF($G18="",AQ17,IF(AND($N18=1,AQ$9&gt;$B$9),"",IF(AND($N18=1,AQ$9&lt;=$B$9),LOOKUP(AQ$9,$A$12:$A$111,$B$12:$B$111),IF(AND($I18=1,AR$9=$Q17),"",IF($I18=1,AR17,IF(AND($I18=-1,AP$9=$Q17),$J18,IF($I18=-1,AQ17,""))))))))</f>
        <v/>
      </c>
      <c r="AR18" t="str">
        <f ca="1">IF($E17="","",IF($G18="",AR17,IF(AND($N18=1,AR$9&gt;$B$9),"",IF(AND($N18=1,AR$9&lt;=$B$9),LOOKUP(AR$9,$A$12:$A$111,$B$12:$B$111),IF(AND($I18=1,AS$9=$Q17),"",IF($I18=1,AS17,IF(AND($I18=-1,AQ$9=$Q17),$J18,IF($I18=-1,AR17,""))))))))</f>
        <v/>
      </c>
      <c r="AS18" t="str">
        <f ca="1">IF($E17="","",IF($G18="",AS17,IF(AND($N18=1,AS$9&gt;$B$9),"",IF(AND($N18=1,AS$9&lt;=$B$9),LOOKUP(AS$9,$A$12:$A$111,$B$12:$B$111),IF(AND($I18=1,AT$9=$Q17),"",IF($I18=1,AT17,IF(AND($I18=-1,AR$9=$Q17),$J18,IF($I18=-1,AS17,""))))))))</f>
        <v/>
      </c>
      <c r="AT18" t="str">
        <f ca="1">IF($E17="","",IF($G18="",AT17,IF(AND($N18=1,AT$9&gt;$B$9),"",IF(AND($N18=1,AT$9&lt;=$B$9),LOOKUP(AT$9,$A$12:$A$111,$B$12:$B$111),IF(AND($I18=1,AU$9=$Q17),"",IF($I18=1,AU17,IF(AND($I18=-1,AS$9=$Q17),$J18,IF($I18=-1,AT17,""))))))))</f>
        <v/>
      </c>
      <c r="AU18" t="str">
        <f ca="1">IF($E17="","",IF($G18="",AU17,IF(AND($N18=1,AU$9&gt;$B$9),"",IF(AND($N18=1,AU$9&lt;=$B$9),LOOKUP(AU$9,$A$12:$A$111,$B$12:$B$111),IF(AND($I18=1,AV$9=$Q17),"",IF($I18=1,AV17,IF(AND($I18=-1,AT$9=$Q17),$J18,IF($I18=-1,AU17,""))))))))</f>
        <v/>
      </c>
      <c r="AV18" t="str">
        <f ca="1">IF($E17="","",IF($G18="",AV17,IF(AND($N18=1,AV$9&gt;$B$9),"",IF(AND($N18=1,AV$9&lt;=$B$9),LOOKUP(AV$9,$A$12:$A$111,$B$12:$B$111),IF(AND($I18=1,AW$9=$Q17),"",IF($I18=1,AW17,IF(AND($I18=-1,AU$9=$Q17),$J18,IF($I18=-1,AV17,""))))))))</f>
        <v/>
      </c>
      <c r="AW18" t="str">
        <f ca="1">IF($E17="","",IF($G18="",AW17,IF(AND($N18=1,AW$9&gt;$B$9),"",IF(AND($N18=1,AW$9&lt;=$B$9),LOOKUP(AW$9,$A$12:$A$111,$B$12:$B$111),IF(AND($I18=1,AX$9=$Q17),"",IF($I18=1,AX17,IF(AND($I18=-1,AV$9=$Q17),$J18,IF($I18=-1,AW17,""))))))))</f>
        <v/>
      </c>
      <c r="AX18" t="str">
        <f ca="1">IF($E17="","",IF($G18="",AX17,IF(AND($N18=1,AX$9&gt;$B$9),"",IF(AND($N18=1,AX$9&lt;=$B$9),LOOKUP(AX$9,$A$12:$A$111,$B$12:$B$111),IF(AND($I18=1,AY$9=$Q17),"",IF($I18=1,AY17,IF(AND($I18=-1,AW$9=$Q17),$J18,IF($I18=-1,AX17,""))))))))</f>
        <v/>
      </c>
      <c r="AY18" t="str">
        <f ca="1">IF($E17="","",IF($G18="",AY17,IF(AND($N18=1,AY$9&gt;$B$9),"",IF(AND($N18=1,AY$9&lt;=$B$9),LOOKUP(AY$9,$A$12:$A$111,$B$12:$B$111),IF(AND($I18=1,AZ$9=$Q17),"",IF($I18=1,AZ17,IF(AND($I18=-1,AX$9=$Q17),$J18,IF($I18=-1,AY17,""))))))))</f>
        <v/>
      </c>
      <c r="AZ18" t="str">
        <f ca="1">IF($E17="","",IF($G18="",AZ17,IF(AND($N18=1,AZ$9&gt;$B$9),"",IF(AND($N18=1,AZ$9&lt;=$B$9),LOOKUP(AZ$9,$A$12:$A$111,$B$12:$B$111),IF(AND($I18=1,BA$9=$Q17),"",IF($I18=1,BA17,IF(AND($I18=-1,AY$9=$Q17),$J18,IF($I18=-1,AZ17,""))))))))</f>
        <v/>
      </c>
      <c r="BA18" t="str">
        <f ca="1">IF($E17="","",IF($G18="",BA17,IF(AND($N18=1,BA$9&gt;$B$9),"",IF(AND($N18=1,BA$9&lt;=$B$9),LOOKUP(BA$9,$A$12:$A$111,$B$12:$B$111),IF(AND($I18=1,BB$9=$Q17),"",IF($I18=1,BB17,IF(AND($I18=-1,AZ$9=$Q17),$J18,IF($I18=-1,BA17,""))))))))</f>
        <v/>
      </c>
      <c r="BB18" t="str">
        <f ca="1">IF($E17="","",IF($G18="",BB17,IF(AND($N18=1,BB$9&gt;$B$9),"",IF(AND($N18=1,BB$9&lt;=$B$9),LOOKUP(BB$9,$A$12:$A$111,$B$12:$B$111),IF(AND($I18=1,BC$9=$Q17),"",IF($I18=1,BC17,IF(AND($I18=-1,BA$9=$Q17),$J18,IF($I18=-1,BB17,""))))))))</f>
        <v/>
      </c>
      <c r="BC18" t="str">
        <f ca="1">IF($E17="","",IF($G18="",BC17,IF(AND($N18=1,BC$9&gt;$B$9),"",IF(AND($N18=1,BC$9&lt;=$B$9),LOOKUP(BC$9,$A$12:$A$111,$B$12:$B$111),IF(AND($I18=1,BD$9=$Q17),"",IF($I18=1,BD17,IF(AND($I18=-1,BB$9=$Q17),$J18,IF($I18=-1,BC17,""))))))))</f>
        <v/>
      </c>
      <c r="BD18" t="str">
        <f ca="1">IF($E17="","",IF($G18="",BD17,IF(AND($N18=1,BD$9&gt;$B$9),"",IF(AND($N18=1,BD$9&lt;=$B$9),LOOKUP(BD$9,$A$12:$A$111,$B$12:$B$111),IF(AND($I18=1,BE$9=$Q17),"",IF($I18=1,BE17,IF(AND($I18=-1,BC$9=$Q17),$J18,IF($I18=-1,BD17,""))))))))</f>
        <v/>
      </c>
      <c r="BE18" t="str">
        <f ca="1">IF($E17="","",IF($G18="",BE17,IF(AND($N18=1,BE$9&gt;$B$9),"",IF(AND($N18=1,BE$9&lt;=$B$9),LOOKUP(BE$9,$A$12:$A$111,$B$12:$B$111),IF(AND($I18=1,BF$9=$Q17),"",IF($I18=1,BF17,IF(AND($I18=-1,BD$9=$Q17),$J18,IF($I18=-1,BE17,""))))))))</f>
        <v/>
      </c>
      <c r="BF18" t="str">
        <f ca="1">IF($E17="","",IF($G18="",BF17,IF(AND($N18=1,BF$9&gt;$B$9),"",IF(AND($N18=1,BF$9&lt;=$B$9),LOOKUP(BF$9,$A$12:$A$111,$B$12:$B$111),IF(AND($I18=1,BG$9=$Q17),"",IF($I18=1,BG17,IF(AND($I18=-1,BE$9=$Q17),$J18,IF($I18=-1,BF17,""))))))))</f>
        <v/>
      </c>
      <c r="BG18" t="str">
        <f ca="1">IF($E17="","",IF($G18="",BG17,IF(AND($N18=1,BG$9&gt;$B$9),"",IF(AND($N18=1,BG$9&lt;=$B$9),LOOKUP(BG$9,$A$12:$A$111,$B$12:$B$111),IF(AND($I18=1,BH$9=$Q17),"",IF($I18=1,BH17,IF(AND($I18=-1,BF$9=$Q17),$J18,IF($I18=-1,BG17,""))))))))</f>
        <v/>
      </c>
      <c r="BH18" t="str">
        <f ca="1">IF($E17="","",IF($G18="",BH17,IF(AND($N18=1,BH$9&gt;$B$9),"",IF(AND($N18=1,BH$9&lt;=$B$9),LOOKUP(BH$9,$A$12:$A$111,$B$12:$B$111),IF(AND($I18=1,BI$9=$Q17),"",IF($I18=1,BI17,IF(AND($I18=-1,BG$9=$Q17),$J18,IF($I18=-1,BH17,""))))))))</f>
        <v/>
      </c>
      <c r="BI18" t="str">
        <f ca="1">IF($E17="","",IF($G18="",BI17,IF(AND($N18=1,BI$9&gt;$B$9),"",IF(AND($N18=1,BI$9&lt;=$B$9),LOOKUP(BI$9,$A$12:$A$111,$B$12:$B$111),IF(AND($I18=1,BJ$9=$Q17),"",IF($I18=1,BJ17,IF(AND($I18=-1,BH$9=$Q17),$J18,IF($I18=-1,BI17,""))))))))</f>
        <v/>
      </c>
      <c r="BJ18" t="str">
        <f ca="1">IF($E17="","",IF($G18="",BJ17,IF(AND($N18=1,BJ$9&gt;$B$9),"",IF(AND($N18=1,BJ$9&lt;=$B$9),LOOKUP(BJ$9,$A$12:$A$111,$B$12:$B$111),IF(AND($I18=1,BK$9=$Q17),"",IF($I18=1,BK17,IF(AND($I18=-1,BI$9=$Q17),$J18,IF($I18=-1,BJ17,""))))))))</f>
        <v/>
      </c>
      <c r="BK18" t="str">
        <f ca="1">IF($E17="","",IF($G18="",BK17,IF(AND($N18=1,BK$9&gt;$B$9),"",IF(AND($N18=1,BK$9&lt;=$B$9),LOOKUP(BK$9,$A$12:$A$111,$B$12:$B$111),IF(AND($I18=1,BL$9=$Q17),"",IF($I18=1,BL17,IF(AND($I18=-1,BJ$9=$Q17),$J18,IF($I18=-1,BK17,""))))))))</f>
        <v/>
      </c>
      <c r="BL18" t="str">
        <f ca="1">IF($E17="","",IF($G18="",BL17,IF(AND($N18=1,BL$9&gt;$B$9),"",IF(AND($N18=1,BL$9&lt;=$B$9),LOOKUP(BL$9,$A$12:$A$111,$B$12:$B$111),IF(AND($I18=1,BM$9=$Q17),"",IF($I18=1,BM17,IF(AND($I18=-1,BK$9=$Q17),$J18,IF($I18=-1,BL17,""))))))))</f>
        <v/>
      </c>
      <c r="BM18" t="str">
        <f ca="1">IF($E17="","",IF($G18="",BM17,IF(AND($N18=1,BM$9&gt;$B$9),"",IF(AND($N18=1,BM$9&lt;=$B$9),LOOKUP(BM$9,$A$12:$A$111,$B$12:$B$111),IF(AND($I18=1,BN$9=$Q17),"",IF($I18=1,BN17,IF(AND($I18=-1,BL$9=$Q17),$J18,IF($I18=-1,BM17,""))))))))</f>
        <v/>
      </c>
      <c r="BN18">
        <f ca="1">IF($E17="","",IF($G18="",BN17,IF(AND($N18=1,BN$9&gt;$B$9),"",IF(AND($N18=1,BN$9&lt;=$B$9),LOOKUP(BN$9,$A$12:$A$111,$B$12:$B$111),IF(AND($I18=1,BO$9=$Q17),"",IF($I18=1,BO17,IF(AND($I18=-1,BM$9=$Q17),$J18,IF($I18=-1,BN17,""))))))))</f>
        <v>0</v>
      </c>
      <c r="BO18">
        <f ca="1">IF($E17="","",IF($G18="",BO17,IF(AND($N18=1,BO$9&gt;$B$9),"",IF(AND($N18=1,BO$9&lt;=$B$9),LOOKUP(BO$9,$A$12:$A$111,$B$12:$B$111),IF(AND($I18=1,BP$9=$Q17),"",IF($I18=1,BP17,IF(AND($I18=-1,BN$9=$Q17),$J18,IF($I18=-1,BO17,""))))))))</f>
        <v>0</v>
      </c>
    </row>
    <row r="19" spans="1:67" x14ac:dyDescent="0.25">
      <c r="A19" s="10">
        <v>8</v>
      </c>
      <c r="B19" s="12"/>
      <c r="D19" s="4">
        <v>9</v>
      </c>
      <c r="E19" s="1">
        <f t="shared" ca="1" si="1"/>
        <v>12</v>
      </c>
      <c r="G19" t="str">
        <f ca="1">IF(E18="","",IF($B$3=Refs!$B$11,Labouchere!F19,IF(AND(B$3="Last",H18="Zero"),G18,IF(B$3="Last",H18,IF(B$3="2nd last","",IF(AND(B$3="Opposite",H18="Zero"),G18,IF(AND(B$3="Opposite",H18="Red"),"Black",IF(AND(B$3="Opposite",H18="Black"),"Red",IF(AND(B$3="Opposite",H18="Odd"),"Even",IF(AND(B$3="Opposite",H18="Even"),"Odd",IF(AND(B$3="Opposite",H18="High"),"Low",IF(AND(B$3="Opposite",H18="Low"),"High",IF(COUNTIF(Refs!$E$5:$I$6,B$3)=1,Labouchere!B$3,"")))))))))))))</f>
        <v>High</v>
      </c>
      <c r="H19" t="str">
        <f ca="1">IF(E19="","",IF(B$2="Red/Black",LOOKUP(E19,Refs!D:D,Refs!F:F),IF(B$2="High/Low",LOOKUP(E19,Refs!D:D,Refs!H:H),IF(B$2="Odd/Even",LOOKUP(E19,Refs!D:D,Refs!J:J),""))))</f>
        <v>Low</v>
      </c>
      <c r="I19">
        <f t="shared" ca="1" si="2"/>
        <v>-1</v>
      </c>
      <c r="J19">
        <f ca="1">IF(E18="","",IF(G19="","",IF(AND(Q18&gt;1,O18+P18&gt;=$B$4),$B$4,IF(Q18=1,O18,O18+P18))))</f>
        <v>13</v>
      </c>
      <c r="K19">
        <f t="shared" ca="1" si="3"/>
        <v>-13</v>
      </c>
      <c r="L19">
        <f t="shared" ca="1" si="4"/>
        <v>-39</v>
      </c>
      <c r="M19">
        <f t="shared" ca="1" si="5"/>
        <v>0</v>
      </c>
      <c r="N19">
        <f ca="1">IF(E18="","",IF(OR(AND($A$6="Yes",$M19&gt;$M18),AND($A$8="Yes",$O18+$P18&gt;=$B$4),AND($Q18&lt;=2,$I19=1)),1,0))</f>
        <v>0</v>
      </c>
      <c r="O19">
        <f ca="1">IF(E19="","",R19)</f>
        <v>3</v>
      </c>
      <c r="P19">
        <f ca="1">IF(E19="","",MAX(R19:DM19))</f>
        <v>13</v>
      </c>
      <c r="Q19" s="2">
        <f ca="1">IF(E19="","",COUNTIF(R19:DM19,"&gt;0"))</f>
        <v>7</v>
      </c>
      <c r="R19" s="4">
        <f ca="1">IF(E18="","",IF($G19="",R18,IF($N19=1,LOOKUP(R$9,$A$12:$A$111,$B$12:$B$111),IF(AND($I19=1,S$9=$Q18),"",IF($I19=1,S18,IF($I19=-1,R18))))))</f>
        <v>3</v>
      </c>
      <c r="S19">
        <f ca="1">IF($E18="","",IF($G19="",S18,IF(AND($N19=1,S$9&gt;$B$9),"",IF(AND($N19=1,S$9&lt;=$B$9),LOOKUP(S$9,$A$12:$A$111,$B$12:$B$111),IF(AND($I19=1,T$9=$Q18),"",IF($I19=1,T18,IF(AND($I19=-1,R$9=$Q18),$J19,IF($I19=-1,S18,""))))))))</f>
        <v>4</v>
      </c>
      <c r="T19">
        <f ca="1">IF($E18="","",IF($G19="",T18,IF(AND($N19=1,T$9&gt;$B$9),"",IF(AND($N19=1,T$9&lt;=$B$9),LOOKUP(T$9,$A$12:$A$111,$B$12:$B$111),IF(AND($I19=1,U$9=$Q18),"",IF($I19=1,U18,IF(AND($I19=-1,S$9=$Q18),$J19,IF($I19=-1,T18,""))))))))</f>
        <v>5</v>
      </c>
      <c r="U19">
        <f ca="1">IF($E18="","",IF($G19="",U18,IF(AND($N19=1,U$9&gt;$B$9),"",IF(AND($N19=1,U$9&lt;=$B$9),LOOKUP(U$9,$A$12:$A$111,$B$12:$B$111),IF(AND($I19=1,V$9=$Q18),"",IF($I19=1,V18,IF(AND($I19=-1,T$9=$Q18),$J19,IF($I19=-1,U18,""))))))))</f>
        <v>6</v>
      </c>
      <c r="V19">
        <f ca="1">IF($E18="","",IF($G19="",V18,IF(AND($N19=1,V$9&gt;$B$9),"",IF(AND($N19=1,V$9&lt;=$B$9),LOOKUP(V$9,$A$12:$A$111,$B$12:$B$111),IF(AND($I19=1,W$9=$Q18),"",IF($I19=1,W18,IF(AND($I19=-1,U$9=$Q18),$J19,IF($I19=-1,V18,""))))))))</f>
        <v>8</v>
      </c>
      <c r="W19">
        <f ca="1">IF($E18="","",IF($G19="",W18,IF(AND($N19=1,W$9&gt;$B$9),"",IF(AND($N19=1,W$9&lt;=$B$9),LOOKUP(W$9,$A$12:$A$111,$B$12:$B$111),IF(AND($I19=1,X$9=$Q18),"",IF($I19=1,X18,IF(AND($I19=-1,V$9=$Q18),$J19,IF($I19=-1,W18,""))))))))</f>
        <v>10</v>
      </c>
      <c r="X19">
        <f ca="1">IF($E18="","",IF($G19="",X18,IF(AND($N19=1,X$9&gt;$B$9),"",IF(AND($N19=1,X$9&lt;=$B$9),LOOKUP(X$9,$A$12:$A$111,$B$12:$B$111),IF(AND($I19=1,Y$9=$Q18),"",IF($I19=1,Y18,IF(AND($I19=-1,W$9=$Q18),$J19,IF($I19=-1,X18,""))))))))</f>
        <v>13</v>
      </c>
      <c r="Y19" t="str">
        <f ca="1">IF($E18="","",IF($G19="",Y18,IF(AND($N19=1,Y$9&gt;$B$9),"",IF(AND($N19=1,Y$9&lt;=$B$9),LOOKUP(Y$9,$A$12:$A$111,$B$12:$B$111),IF(AND($I19=1,Z$9=$Q18),"",IF($I19=1,Z18,IF(AND($I19=-1,X$9=$Q18),$J19,IF($I19=-1,Y18,""))))))))</f>
        <v/>
      </c>
      <c r="Z19" t="str">
        <f ca="1">IF($E18="","",IF($G19="",Z18,IF(AND($N19=1,Z$9&gt;$B$9),"",IF(AND($N19=1,Z$9&lt;=$B$9),LOOKUP(Z$9,$A$12:$A$111,$B$12:$B$111),IF(AND($I19=1,AA$9=$Q18),"",IF($I19=1,AA18,IF(AND($I19=-1,Y$9=$Q18),$J19,IF($I19=-1,Z18,""))))))))</f>
        <v/>
      </c>
      <c r="AA19" t="str">
        <f ca="1">IF($E18="","",IF($G19="",AA18,IF(AND($N19=1,AA$9&gt;$B$9),"",IF(AND($N19=1,AA$9&lt;=$B$9),LOOKUP(AA$9,$A$12:$A$111,$B$12:$B$111),IF(AND($I19=1,AB$9=$Q18),"",IF($I19=1,AB18,IF(AND($I19=-1,Z$9=$Q18),$J19,IF($I19=-1,AA18,""))))))))</f>
        <v/>
      </c>
      <c r="AB19" t="str">
        <f ca="1">IF($E18="","",IF($G19="",AB18,IF(AND($N19=1,AB$9&gt;$B$9),"",IF(AND($N19=1,AB$9&lt;=$B$9),LOOKUP(AB$9,$A$12:$A$111,$B$12:$B$111),IF(AND($I19=1,AC$9=$Q18),"",IF($I19=1,AC18,IF(AND($I19=-1,AA$9=$Q18),$J19,IF($I19=-1,AB18,""))))))))</f>
        <v/>
      </c>
      <c r="AC19" t="str">
        <f ca="1">IF($E18="","",IF($G19="",AC18,IF(AND($N19=1,AC$9&gt;$B$9),"",IF(AND($N19=1,AC$9&lt;=$B$9),LOOKUP(AC$9,$A$12:$A$111,$B$12:$B$111),IF(AND($I19=1,AD$9=$Q18),"",IF($I19=1,AD18,IF(AND($I19=-1,AB$9=$Q18),$J19,IF($I19=-1,AC18,""))))))))</f>
        <v/>
      </c>
      <c r="AD19" t="str">
        <f ca="1">IF($E18="","",IF($G19="",AD18,IF(AND($N19=1,AD$9&gt;$B$9),"",IF(AND($N19=1,AD$9&lt;=$B$9),LOOKUP(AD$9,$A$12:$A$111,$B$12:$B$111),IF(AND($I19=1,AE$9=$Q18),"",IF($I19=1,AE18,IF(AND($I19=-1,AC$9=$Q18),$J19,IF($I19=-1,AD18,""))))))))</f>
        <v/>
      </c>
      <c r="AE19" t="str">
        <f ca="1">IF($E18="","",IF($G19="",AE18,IF(AND($N19=1,AE$9&gt;$B$9),"",IF(AND($N19=1,AE$9&lt;=$B$9),LOOKUP(AE$9,$A$12:$A$111,$B$12:$B$111),IF(AND($I19=1,AF$9=$Q18),"",IF($I19=1,AF18,IF(AND($I19=-1,AD$9=$Q18),$J19,IF($I19=-1,AE18,""))))))))</f>
        <v/>
      </c>
      <c r="AF19" t="str">
        <f ca="1">IF($E18="","",IF($G19="",AF18,IF(AND($N19=1,AF$9&gt;$B$9),"",IF(AND($N19=1,AF$9&lt;=$B$9),LOOKUP(AF$9,$A$12:$A$111,$B$12:$B$111),IF(AND($I19=1,AG$9=$Q18),"",IF($I19=1,AG18,IF(AND($I19=-1,AE$9=$Q18),$J19,IF($I19=-1,AF18,""))))))))</f>
        <v/>
      </c>
      <c r="AG19" t="str">
        <f ca="1">IF($E18="","",IF($G19="",AG18,IF(AND($N19=1,AG$9&gt;$B$9),"",IF(AND($N19=1,AG$9&lt;=$B$9),LOOKUP(AG$9,$A$12:$A$111,$B$12:$B$111),IF(AND($I19=1,AH$9=$Q18),"",IF($I19=1,AH18,IF(AND($I19=-1,AF$9=$Q18),$J19,IF($I19=-1,AG18,""))))))))</f>
        <v/>
      </c>
      <c r="AH19" t="str">
        <f ca="1">IF($E18="","",IF($G19="",AH18,IF(AND($N19=1,AH$9&gt;$B$9),"",IF(AND($N19=1,AH$9&lt;=$B$9),LOOKUP(AH$9,$A$12:$A$111,$B$12:$B$111),IF(AND($I19=1,AI$9=$Q18),"",IF($I19=1,AI18,IF(AND($I19=-1,AG$9=$Q18),$J19,IF($I19=-1,AH18,""))))))))</f>
        <v/>
      </c>
      <c r="AI19" t="str">
        <f ca="1">IF($E18="","",IF($G19="",AI18,IF(AND($N19=1,AI$9&gt;$B$9),"",IF(AND($N19=1,AI$9&lt;=$B$9),LOOKUP(AI$9,$A$12:$A$111,$B$12:$B$111),IF(AND($I19=1,AJ$9=$Q18),"",IF($I19=1,AJ18,IF(AND($I19=-1,AH$9=$Q18),$J19,IF($I19=-1,AI18,""))))))))</f>
        <v/>
      </c>
      <c r="AJ19" t="str">
        <f ca="1">IF($E18="","",IF($G19="",AJ18,IF(AND($N19=1,AJ$9&gt;$B$9),"",IF(AND($N19=1,AJ$9&lt;=$B$9),LOOKUP(AJ$9,$A$12:$A$111,$B$12:$B$111),IF(AND($I19=1,AK$9=$Q18),"",IF($I19=1,AK18,IF(AND($I19=-1,AI$9=$Q18),$J19,IF($I19=-1,AJ18,""))))))))</f>
        <v/>
      </c>
      <c r="AK19" t="str">
        <f ca="1">IF($E18="","",IF($G19="",AK18,IF(AND($N19=1,AK$9&gt;$B$9),"",IF(AND($N19=1,AK$9&lt;=$B$9),LOOKUP(AK$9,$A$12:$A$111,$B$12:$B$111),IF(AND($I19=1,AL$9=$Q18),"",IF($I19=1,AL18,IF(AND($I19=-1,AJ$9=$Q18),$J19,IF($I19=-1,AK18,""))))))))</f>
        <v/>
      </c>
      <c r="AL19" t="str">
        <f ca="1">IF($E18="","",IF($G19="",AL18,IF(AND($N19=1,AL$9&gt;$B$9),"",IF(AND($N19=1,AL$9&lt;=$B$9),LOOKUP(AL$9,$A$12:$A$111,$B$12:$B$111),IF(AND($I19=1,AM$9=$Q18),"",IF($I19=1,AM18,IF(AND($I19=-1,AK$9=$Q18),$J19,IF($I19=-1,AL18,""))))))))</f>
        <v/>
      </c>
      <c r="AM19" t="str">
        <f ca="1">IF($E18="","",IF($G19="",AM18,IF(AND($N19=1,AM$9&gt;$B$9),"",IF(AND($N19=1,AM$9&lt;=$B$9),LOOKUP(AM$9,$A$12:$A$111,$B$12:$B$111),IF(AND($I19=1,AN$9=$Q18),"",IF($I19=1,AN18,IF(AND($I19=-1,AL$9=$Q18),$J19,IF($I19=-1,AM18,""))))))))</f>
        <v/>
      </c>
      <c r="AN19" t="str">
        <f ca="1">IF($E18="","",IF($G19="",AN18,IF(AND($N19=1,AN$9&gt;$B$9),"",IF(AND($N19=1,AN$9&lt;=$B$9),LOOKUP(AN$9,$A$12:$A$111,$B$12:$B$111),IF(AND($I19=1,AO$9=$Q18),"",IF($I19=1,AO18,IF(AND($I19=-1,AM$9=$Q18),$J19,IF($I19=-1,AN18,""))))))))</f>
        <v/>
      </c>
      <c r="AO19" t="str">
        <f ca="1">IF($E18="","",IF($G19="",AO18,IF(AND($N19=1,AO$9&gt;$B$9),"",IF(AND($N19=1,AO$9&lt;=$B$9),LOOKUP(AO$9,$A$12:$A$111,$B$12:$B$111),IF(AND($I19=1,AP$9=$Q18),"",IF($I19=1,AP18,IF(AND($I19=-1,AN$9=$Q18),$J19,IF($I19=-1,AO18,""))))))))</f>
        <v/>
      </c>
      <c r="AP19" t="str">
        <f ca="1">IF($E18="","",IF($G19="",AP18,IF(AND($N19=1,AP$9&gt;$B$9),"",IF(AND($N19=1,AP$9&lt;=$B$9),LOOKUP(AP$9,$A$12:$A$111,$B$12:$B$111),IF(AND($I19=1,AQ$9=$Q18),"",IF($I19=1,AQ18,IF(AND($I19=-1,AO$9=$Q18),$J19,IF($I19=-1,AP18,""))))))))</f>
        <v/>
      </c>
      <c r="AQ19" t="str">
        <f ca="1">IF($E18="","",IF($G19="",AQ18,IF(AND($N19=1,AQ$9&gt;$B$9),"",IF(AND($N19=1,AQ$9&lt;=$B$9),LOOKUP(AQ$9,$A$12:$A$111,$B$12:$B$111),IF(AND($I19=1,AR$9=$Q18),"",IF($I19=1,AR18,IF(AND($I19=-1,AP$9=$Q18),$J19,IF($I19=-1,AQ18,""))))))))</f>
        <v/>
      </c>
      <c r="AR19" t="str">
        <f ca="1">IF($E18="","",IF($G19="",AR18,IF(AND($N19=1,AR$9&gt;$B$9),"",IF(AND($N19=1,AR$9&lt;=$B$9),LOOKUP(AR$9,$A$12:$A$111,$B$12:$B$111),IF(AND($I19=1,AS$9=$Q18),"",IF($I19=1,AS18,IF(AND($I19=-1,AQ$9=$Q18),$J19,IF($I19=-1,AR18,""))))))))</f>
        <v/>
      </c>
      <c r="AS19" t="str">
        <f ca="1">IF($E18="","",IF($G19="",AS18,IF(AND($N19=1,AS$9&gt;$B$9),"",IF(AND($N19=1,AS$9&lt;=$B$9),LOOKUP(AS$9,$A$12:$A$111,$B$12:$B$111),IF(AND($I19=1,AT$9=$Q18),"",IF($I19=1,AT18,IF(AND($I19=-1,AR$9=$Q18),$J19,IF($I19=-1,AS18,""))))))))</f>
        <v/>
      </c>
      <c r="AT19" t="str">
        <f ca="1">IF($E18="","",IF($G19="",AT18,IF(AND($N19=1,AT$9&gt;$B$9),"",IF(AND($N19=1,AT$9&lt;=$B$9),LOOKUP(AT$9,$A$12:$A$111,$B$12:$B$111),IF(AND($I19=1,AU$9=$Q18),"",IF($I19=1,AU18,IF(AND($I19=-1,AS$9=$Q18),$J19,IF($I19=-1,AT18,""))))))))</f>
        <v/>
      </c>
      <c r="AU19" t="str">
        <f ca="1">IF($E18="","",IF($G19="",AU18,IF(AND($N19=1,AU$9&gt;$B$9),"",IF(AND($N19=1,AU$9&lt;=$B$9),LOOKUP(AU$9,$A$12:$A$111,$B$12:$B$111),IF(AND($I19=1,AV$9=$Q18),"",IF($I19=1,AV18,IF(AND($I19=-1,AT$9=$Q18),$J19,IF($I19=-1,AU18,""))))))))</f>
        <v/>
      </c>
      <c r="AV19" t="str">
        <f ca="1">IF($E18="","",IF($G19="",AV18,IF(AND($N19=1,AV$9&gt;$B$9),"",IF(AND($N19=1,AV$9&lt;=$B$9),LOOKUP(AV$9,$A$12:$A$111,$B$12:$B$111),IF(AND($I19=1,AW$9=$Q18),"",IF($I19=1,AW18,IF(AND($I19=-1,AU$9=$Q18),$J19,IF($I19=-1,AV18,""))))))))</f>
        <v/>
      </c>
      <c r="AW19" t="str">
        <f ca="1">IF($E18="","",IF($G19="",AW18,IF(AND($N19=1,AW$9&gt;$B$9),"",IF(AND($N19=1,AW$9&lt;=$B$9),LOOKUP(AW$9,$A$12:$A$111,$B$12:$B$111),IF(AND($I19=1,AX$9=$Q18),"",IF($I19=1,AX18,IF(AND($I19=-1,AV$9=$Q18),$J19,IF($I19=-1,AW18,""))))))))</f>
        <v/>
      </c>
      <c r="AX19" t="str">
        <f ca="1">IF($E18="","",IF($G19="",AX18,IF(AND($N19=1,AX$9&gt;$B$9),"",IF(AND($N19=1,AX$9&lt;=$B$9),LOOKUP(AX$9,$A$12:$A$111,$B$12:$B$111),IF(AND($I19=1,AY$9=$Q18),"",IF($I19=1,AY18,IF(AND($I19=-1,AW$9=$Q18),$J19,IF($I19=-1,AX18,""))))))))</f>
        <v/>
      </c>
      <c r="AY19" t="str">
        <f ca="1">IF($E18="","",IF($G19="",AY18,IF(AND($N19=1,AY$9&gt;$B$9),"",IF(AND($N19=1,AY$9&lt;=$B$9),LOOKUP(AY$9,$A$12:$A$111,$B$12:$B$111),IF(AND($I19=1,AZ$9=$Q18),"",IF($I19=1,AZ18,IF(AND($I19=-1,AX$9=$Q18),$J19,IF($I19=-1,AY18,""))))))))</f>
        <v/>
      </c>
      <c r="AZ19" t="str">
        <f ca="1">IF($E18="","",IF($G19="",AZ18,IF(AND($N19=1,AZ$9&gt;$B$9),"",IF(AND($N19=1,AZ$9&lt;=$B$9),LOOKUP(AZ$9,$A$12:$A$111,$B$12:$B$111),IF(AND($I19=1,BA$9=$Q18),"",IF($I19=1,BA18,IF(AND($I19=-1,AY$9=$Q18),$J19,IF($I19=-1,AZ18,""))))))))</f>
        <v/>
      </c>
      <c r="BA19" t="str">
        <f ca="1">IF($E18="","",IF($G19="",BA18,IF(AND($N19=1,BA$9&gt;$B$9),"",IF(AND($N19=1,BA$9&lt;=$B$9),LOOKUP(BA$9,$A$12:$A$111,$B$12:$B$111),IF(AND($I19=1,BB$9=$Q18),"",IF($I19=1,BB18,IF(AND($I19=-1,AZ$9=$Q18),$J19,IF($I19=-1,BA18,""))))))))</f>
        <v/>
      </c>
      <c r="BB19" t="str">
        <f ca="1">IF($E18="","",IF($G19="",BB18,IF(AND($N19=1,BB$9&gt;$B$9),"",IF(AND($N19=1,BB$9&lt;=$B$9),LOOKUP(BB$9,$A$12:$A$111,$B$12:$B$111),IF(AND($I19=1,BC$9=$Q18),"",IF($I19=1,BC18,IF(AND($I19=-1,BA$9=$Q18),$J19,IF($I19=-1,BB18,""))))))))</f>
        <v/>
      </c>
      <c r="BC19" t="str">
        <f ca="1">IF($E18="","",IF($G19="",BC18,IF(AND($N19=1,BC$9&gt;$B$9),"",IF(AND($N19=1,BC$9&lt;=$B$9),LOOKUP(BC$9,$A$12:$A$111,$B$12:$B$111),IF(AND($I19=1,BD$9=$Q18),"",IF($I19=1,BD18,IF(AND($I19=-1,BB$9=$Q18),$J19,IF($I19=-1,BC18,""))))))))</f>
        <v/>
      </c>
      <c r="BD19" t="str">
        <f ca="1">IF($E18="","",IF($G19="",BD18,IF(AND($N19=1,BD$9&gt;$B$9),"",IF(AND($N19=1,BD$9&lt;=$B$9),LOOKUP(BD$9,$A$12:$A$111,$B$12:$B$111),IF(AND($I19=1,BE$9=$Q18),"",IF($I19=1,BE18,IF(AND($I19=-1,BC$9=$Q18),$J19,IF($I19=-1,BD18,""))))))))</f>
        <v/>
      </c>
      <c r="BE19" t="str">
        <f ca="1">IF($E18="","",IF($G19="",BE18,IF(AND($N19=1,BE$9&gt;$B$9),"",IF(AND($N19=1,BE$9&lt;=$B$9),LOOKUP(BE$9,$A$12:$A$111,$B$12:$B$111),IF(AND($I19=1,BF$9=$Q18),"",IF($I19=1,BF18,IF(AND($I19=-1,BD$9=$Q18),$J19,IF($I19=-1,BE18,""))))))))</f>
        <v/>
      </c>
      <c r="BF19" t="str">
        <f ca="1">IF($E18="","",IF($G19="",BF18,IF(AND($N19=1,BF$9&gt;$B$9),"",IF(AND($N19=1,BF$9&lt;=$B$9),LOOKUP(BF$9,$A$12:$A$111,$B$12:$B$111),IF(AND($I19=1,BG$9=$Q18),"",IF($I19=1,BG18,IF(AND($I19=-1,BE$9=$Q18),$J19,IF($I19=-1,BF18,""))))))))</f>
        <v/>
      </c>
      <c r="BG19" t="str">
        <f ca="1">IF($E18="","",IF($G19="",BG18,IF(AND($N19=1,BG$9&gt;$B$9),"",IF(AND($N19=1,BG$9&lt;=$B$9),LOOKUP(BG$9,$A$12:$A$111,$B$12:$B$111),IF(AND($I19=1,BH$9=$Q18),"",IF($I19=1,BH18,IF(AND($I19=-1,BF$9=$Q18),$J19,IF($I19=-1,BG18,""))))))))</f>
        <v/>
      </c>
      <c r="BH19" t="str">
        <f ca="1">IF($E18="","",IF($G19="",BH18,IF(AND($N19=1,BH$9&gt;$B$9),"",IF(AND($N19=1,BH$9&lt;=$B$9),LOOKUP(BH$9,$A$12:$A$111,$B$12:$B$111),IF(AND($I19=1,BI$9=$Q18),"",IF($I19=1,BI18,IF(AND($I19=-1,BG$9=$Q18),$J19,IF($I19=-1,BH18,""))))))))</f>
        <v/>
      </c>
      <c r="BI19" t="str">
        <f ca="1">IF($E18="","",IF($G19="",BI18,IF(AND($N19=1,BI$9&gt;$B$9),"",IF(AND($N19=1,BI$9&lt;=$B$9),LOOKUP(BI$9,$A$12:$A$111,$B$12:$B$111),IF(AND($I19=1,BJ$9=$Q18),"",IF($I19=1,BJ18,IF(AND($I19=-1,BH$9=$Q18),$J19,IF($I19=-1,BI18,""))))))))</f>
        <v/>
      </c>
      <c r="BJ19" t="str">
        <f ca="1">IF($E18="","",IF($G19="",BJ18,IF(AND($N19=1,BJ$9&gt;$B$9),"",IF(AND($N19=1,BJ$9&lt;=$B$9),LOOKUP(BJ$9,$A$12:$A$111,$B$12:$B$111),IF(AND($I19=1,BK$9=$Q18),"",IF($I19=1,BK18,IF(AND($I19=-1,BI$9=$Q18),$J19,IF($I19=-1,BJ18,""))))))))</f>
        <v/>
      </c>
      <c r="BK19" t="str">
        <f ca="1">IF($E18="","",IF($G19="",BK18,IF(AND($N19=1,BK$9&gt;$B$9),"",IF(AND($N19=1,BK$9&lt;=$B$9),LOOKUP(BK$9,$A$12:$A$111,$B$12:$B$111),IF(AND($I19=1,BL$9=$Q18),"",IF($I19=1,BL18,IF(AND($I19=-1,BJ$9=$Q18),$J19,IF($I19=-1,BK18,""))))))))</f>
        <v/>
      </c>
      <c r="BL19" t="str">
        <f ca="1">IF($E18="","",IF($G19="",BL18,IF(AND($N19=1,BL$9&gt;$B$9),"",IF(AND($N19=1,BL$9&lt;=$B$9),LOOKUP(BL$9,$A$12:$A$111,$B$12:$B$111),IF(AND($I19=1,BM$9=$Q18),"",IF($I19=1,BM18,IF(AND($I19=-1,BK$9=$Q18),$J19,IF($I19=-1,BL18,""))))))))</f>
        <v/>
      </c>
      <c r="BM19" t="str">
        <f ca="1">IF($E18="","",IF($G19="",BM18,IF(AND($N19=1,BM$9&gt;$B$9),"",IF(AND($N19=1,BM$9&lt;=$B$9),LOOKUP(BM$9,$A$12:$A$111,$B$12:$B$111),IF(AND($I19=1,BN$9=$Q18),"",IF($I19=1,BN18,IF(AND($I19=-1,BL$9=$Q18),$J19,IF($I19=-1,BM18,""))))))))</f>
        <v/>
      </c>
      <c r="BN19">
        <f ca="1">IF($E18="","",IF($G19="",BN18,IF(AND($N19=1,BN$9&gt;$B$9),"",IF(AND($N19=1,BN$9&lt;=$B$9),LOOKUP(BN$9,$A$12:$A$111,$B$12:$B$111),IF(AND($I19=1,BO$9=$Q18),"",IF($I19=1,BO18,IF(AND($I19=-1,BM$9=$Q18),$J19,IF($I19=-1,BN18,""))))))))</f>
        <v>0</v>
      </c>
      <c r="BO19">
        <f ca="1">IF($E18="","",IF($G19="",BO18,IF(AND($N19=1,BO$9&gt;$B$9),"",IF(AND($N19=1,BO$9&lt;=$B$9),LOOKUP(BO$9,$A$12:$A$111,$B$12:$B$111),IF(AND($I19=1,BP$9=$Q18),"",IF($I19=1,BP18,IF(AND($I19=-1,BN$9=$Q18),$J19,IF($I19=-1,BO18,""))))))))</f>
        <v>0</v>
      </c>
    </row>
    <row r="20" spans="1:67" x14ac:dyDescent="0.25">
      <c r="A20" s="10">
        <v>9</v>
      </c>
      <c r="B20" s="12"/>
      <c r="D20" s="4">
        <v>10</v>
      </c>
      <c r="E20" s="1">
        <f t="shared" ca="1" si="1"/>
        <v>29</v>
      </c>
      <c r="G20" t="str">
        <f ca="1">IF(E19="","",IF($B$3=Refs!$B$11,Labouchere!F20,IF(AND(B$3="Last",H19="Zero"),G19,IF(B$3="Last",H19,IF(B$3="2nd last","",IF(AND(B$3="Opposite",H19="Zero"),G19,IF(AND(B$3="Opposite",H19="Red"),"Black",IF(AND(B$3="Opposite",H19="Black"),"Red",IF(AND(B$3="Opposite",H19="Odd"),"Even",IF(AND(B$3="Opposite",H19="Even"),"Odd",IF(AND(B$3="Opposite",H19="High"),"Low",IF(AND(B$3="Opposite",H19="Low"),"High",IF(COUNTIF(Refs!$E$5:$I$6,B$3)=1,Labouchere!B$3,"")))))))))))))</f>
        <v>High</v>
      </c>
      <c r="H20" t="str">
        <f ca="1">IF(E20="","",IF(B$2="Red/Black",LOOKUP(E20,Refs!D:D,Refs!F:F),IF(B$2="High/Low",LOOKUP(E20,Refs!D:D,Refs!H:H),IF(B$2="Odd/Even",LOOKUP(E20,Refs!D:D,Refs!J:J),""))))</f>
        <v>High</v>
      </c>
      <c r="I20">
        <f t="shared" ca="1" si="2"/>
        <v>1</v>
      </c>
      <c r="J20">
        <f ca="1">IF(E19="","",IF(G20="","",IF(AND(Q19&gt;1,O19+P19&gt;=$B$4),$B$4,IF(Q19=1,O19,O19+P19))))</f>
        <v>16</v>
      </c>
      <c r="K20">
        <f t="shared" ca="1" si="3"/>
        <v>16</v>
      </c>
      <c r="L20">
        <f t="shared" ca="1" si="4"/>
        <v>-23</v>
      </c>
      <c r="M20">
        <f t="shared" ca="1" si="5"/>
        <v>0</v>
      </c>
      <c r="N20">
        <f ca="1">IF(E19="","",IF(OR(AND($A$6="Yes",$M20&gt;$M19),AND($A$8="Yes",$O19+$P19&gt;=$B$4),AND($Q19&lt;=2,$I20=1)),1,0))</f>
        <v>0</v>
      </c>
      <c r="O20">
        <f ca="1">IF(E20="","",R20)</f>
        <v>4</v>
      </c>
      <c r="P20">
        <f ca="1">IF(E20="","",MAX(R20:DM20))</f>
        <v>10</v>
      </c>
      <c r="Q20" s="2">
        <f ca="1">IF(E20="","",COUNTIF(R20:DM20,"&gt;0"))</f>
        <v>5</v>
      </c>
      <c r="R20" s="4">
        <f ca="1">IF(E19="","",IF($G20="",R19,IF($N20=1,LOOKUP(R$9,$A$12:$A$111,$B$12:$B$111),IF(AND($I20=1,S$9=$Q19),"",IF($I20=1,S19,IF($I20=-1,R19))))))</f>
        <v>4</v>
      </c>
      <c r="S20">
        <f ca="1">IF($E19="","",IF($G20="",S19,IF(AND($N20=1,S$9&gt;$B$9),"",IF(AND($N20=1,S$9&lt;=$B$9),LOOKUP(S$9,$A$12:$A$111,$B$12:$B$111),IF(AND($I20=1,T$9=$Q19),"",IF($I20=1,T19,IF(AND($I20=-1,R$9=$Q19),$J20,IF($I20=-1,S19,""))))))))</f>
        <v>5</v>
      </c>
      <c r="T20">
        <f ca="1">IF($E19="","",IF($G20="",T19,IF(AND($N20=1,T$9&gt;$B$9),"",IF(AND($N20=1,T$9&lt;=$B$9),LOOKUP(T$9,$A$12:$A$111,$B$12:$B$111),IF(AND($I20=1,U$9=$Q19),"",IF($I20=1,U19,IF(AND($I20=-1,S$9=$Q19),$J20,IF($I20=-1,T19,""))))))))</f>
        <v>6</v>
      </c>
      <c r="U20">
        <f ca="1">IF($E19="","",IF($G20="",U19,IF(AND($N20=1,U$9&gt;$B$9),"",IF(AND($N20=1,U$9&lt;=$B$9),LOOKUP(U$9,$A$12:$A$111,$B$12:$B$111),IF(AND($I20=1,V$9=$Q19),"",IF($I20=1,V19,IF(AND($I20=-1,T$9=$Q19),$J20,IF($I20=-1,U19,""))))))))</f>
        <v>8</v>
      </c>
      <c r="V20">
        <f ca="1">IF($E19="","",IF($G20="",V19,IF(AND($N20=1,V$9&gt;$B$9),"",IF(AND($N20=1,V$9&lt;=$B$9),LOOKUP(V$9,$A$12:$A$111,$B$12:$B$111),IF(AND($I20=1,W$9=$Q19),"",IF($I20=1,W19,IF(AND($I20=-1,U$9=$Q19),$J20,IF($I20=-1,V19,""))))))))</f>
        <v>10</v>
      </c>
      <c r="W20" t="str">
        <f ca="1">IF($E19="","",IF($G20="",W19,IF(AND($N20=1,W$9&gt;$B$9),"",IF(AND($N20=1,W$9&lt;=$B$9),LOOKUP(W$9,$A$12:$A$111,$B$12:$B$111),IF(AND($I20=1,X$9=$Q19),"",IF($I20=1,X19,IF(AND($I20=-1,V$9=$Q19),$J20,IF($I20=-1,W19,""))))))))</f>
        <v/>
      </c>
      <c r="X20" t="str">
        <f ca="1">IF($E19="","",IF($G20="",X19,IF(AND($N20=1,X$9&gt;$B$9),"",IF(AND($N20=1,X$9&lt;=$B$9),LOOKUP(X$9,$A$12:$A$111,$B$12:$B$111),IF(AND($I20=1,Y$9=$Q19),"",IF($I20=1,Y19,IF(AND($I20=-1,W$9=$Q19),$J20,IF($I20=-1,X19,""))))))))</f>
        <v/>
      </c>
      <c r="Y20" t="str">
        <f ca="1">IF($E19="","",IF($G20="",Y19,IF(AND($N20=1,Y$9&gt;$B$9),"",IF(AND($N20=1,Y$9&lt;=$B$9),LOOKUP(Y$9,$A$12:$A$111,$B$12:$B$111),IF(AND($I20=1,Z$9=$Q19),"",IF($I20=1,Z19,IF(AND($I20=-1,X$9=$Q19),$J20,IF($I20=-1,Y19,""))))))))</f>
        <v/>
      </c>
      <c r="Z20" t="str">
        <f ca="1">IF($E19="","",IF($G20="",Z19,IF(AND($N20=1,Z$9&gt;$B$9),"",IF(AND($N20=1,Z$9&lt;=$B$9),LOOKUP(Z$9,$A$12:$A$111,$B$12:$B$111),IF(AND($I20=1,AA$9=$Q19),"",IF($I20=1,AA19,IF(AND($I20=-1,Y$9=$Q19),$J20,IF($I20=-1,Z19,""))))))))</f>
        <v/>
      </c>
      <c r="AA20" t="str">
        <f ca="1">IF($E19="","",IF($G20="",AA19,IF(AND($N20=1,AA$9&gt;$B$9),"",IF(AND($N20=1,AA$9&lt;=$B$9),LOOKUP(AA$9,$A$12:$A$111,$B$12:$B$111),IF(AND($I20=1,AB$9=$Q19),"",IF($I20=1,AB19,IF(AND($I20=-1,Z$9=$Q19),$J20,IF($I20=-1,AA19,""))))))))</f>
        <v/>
      </c>
      <c r="AB20" t="str">
        <f ca="1">IF($E19="","",IF($G20="",AB19,IF(AND($N20=1,AB$9&gt;$B$9),"",IF(AND($N20=1,AB$9&lt;=$B$9),LOOKUP(AB$9,$A$12:$A$111,$B$12:$B$111),IF(AND($I20=1,AC$9=$Q19),"",IF($I20=1,AC19,IF(AND($I20=-1,AA$9=$Q19),$J20,IF($I20=-1,AB19,""))))))))</f>
        <v/>
      </c>
      <c r="AC20" t="str">
        <f ca="1">IF($E19="","",IF($G20="",AC19,IF(AND($N20=1,AC$9&gt;$B$9),"",IF(AND($N20=1,AC$9&lt;=$B$9),LOOKUP(AC$9,$A$12:$A$111,$B$12:$B$111),IF(AND($I20=1,AD$9=$Q19),"",IF($I20=1,AD19,IF(AND($I20=-1,AB$9=$Q19),$J20,IF($I20=-1,AC19,""))))))))</f>
        <v/>
      </c>
      <c r="AD20" t="str">
        <f ca="1">IF($E19="","",IF($G20="",AD19,IF(AND($N20=1,AD$9&gt;$B$9),"",IF(AND($N20=1,AD$9&lt;=$B$9),LOOKUP(AD$9,$A$12:$A$111,$B$12:$B$111),IF(AND($I20=1,AE$9=$Q19),"",IF($I20=1,AE19,IF(AND($I20=-1,AC$9=$Q19),$J20,IF($I20=-1,AD19,""))))))))</f>
        <v/>
      </c>
      <c r="AE20" t="str">
        <f ca="1">IF($E19="","",IF($G20="",AE19,IF(AND($N20=1,AE$9&gt;$B$9),"",IF(AND($N20=1,AE$9&lt;=$B$9),LOOKUP(AE$9,$A$12:$A$111,$B$12:$B$111),IF(AND($I20=1,AF$9=$Q19),"",IF($I20=1,AF19,IF(AND($I20=-1,AD$9=$Q19),$J20,IF($I20=-1,AE19,""))))))))</f>
        <v/>
      </c>
      <c r="AF20" t="str">
        <f ca="1">IF($E19="","",IF($G20="",AF19,IF(AND($N20=1,AF$9&gt;$B$9),"",IF(AND($N20=1,AF$9&lt;=$B$9),LOOKUP(AF$9,$A$12:$A$111,$B$12:$B$111),IF(AND($I20=1,AG$9=$Q19),"",IF($I20=1,AG19,IF(AND($I20=-1,AE$9=$Q19),$J20,IF($I20=-1,AF19,""))))))))</f>
        <v/>
      </c>
      <c r="AG20" t="str">
        <f ca="1">IF($E19="","",IF($G20="",AG19,IF(AND($N20=1,AG$9&gt;$B$9),"",IF(AND($N20=1,AG$9&lt;=$B$9),LOOKUP(AG$9,$A$12:$A$111,$B$12:$B$111),IF(AND($I20=1,AH$9=$Q19),"",IF($I20=1,AH19,IF(AND($I20=-1,AF$9=$Q19),$J20,IF($I20=-1,AG19,""))))))))</f>
        <v/>
      </c>
      <c r="AH20" t="str">
        <f ca="1">IF($E19="","",IF($G20="",AH19,IF(AND($N20=1,AH$9&gt;$B$9),"",IF(AND($N20=1,AH$9&lt;=$B$9),LOOKUP(AH$9,$A$12:$A$111,$B$12:$B$111),IF(AND($I20=1,AI$9=$Q19),"",IF($I20=1,AI19,IF(AND($I20=-1,AG$9=$Q19),$J20,IF($I20=-1,AH19,""))))))))</f>
        <v/>
      </c>
      <c r="AI20" t="str">
        <f ca="1">IF($E19="","",IF($G20="",AI19,IF(AND($N20=1,AI$9&gt;$B$9),"",IF(AND($N20=1,AI$9&lt;=$B$9),LOOKUP(AI$9,$A$12:$A$111,$B$12:$B$111),IF(AND($I20=1,AJ$9=$Q19),"",IF($I20=1,AJ19,IF(AND($I20=-1,AH$9=$Q19),$J20,IF($I20=-1,AI19,""))))))))</f>
        <v/>
      </c>
      <c r="AJ20" t="str">
        <f ca="1">IF($E19="","",IF($G20="",AJ19,IF(AND($N20=1,AJ$9&gt;$B$9),"",IF(AND($N20=1,AJ$9&lt;=$B$9),LOOKUP(AJ$9,$A$12:$A$111,$B$12:$B$111),IF(AND($I20=1,AK$9=$Q19),"",IF($I20=1,AK19,IF(AND($I20=-1,AI$9=$Q19),$J20,IF($I20=-1,AJ19,""))))))))</f>
        <v/>
      </c>
      <c r="AK20" t="str">
        <f ca="1">IF($E19="","",IF($G20="",AK19,IF(AND($N20=1,AK$9&gt;$B$9),"",IF(AND($N20=1,AK$9&lt;=$B$9),LOOKUP(AK$9,$A$12:$A$111,$B$12:$B$111),IF(AND($I20=1,AL$9=$Q19),"",IF($I20=1,AL19,IF(AND($I20=-1,AJ$9=$Q19),$J20,IF($I20=-1,AK19,""))))))))</f>
        <v/>
      </c>
      <c r="AL20" t="str">
        <f ca="1">IF($E19="","",IF($G20="",AL19,IF(AND($N20=1,AL$9&gt;$B$9),"",IF(AND($N20=1,AL$9&lt;=$B$9),LOOKUP(AL$9,$A$12:$A$111,$B$12:$B$111),IF(AND($I20=1,AM$9=$Q19),"",IF($I20=1,AM19,IF(AND($I20=-1,AK$9=$Q19),$J20,IF($I20=-1,AL19,""))))))))</f>
        <v/>
      </c>
      <c r="AM20" t="str">
        <f ca="1">IF($E19="","",IF($G20="",AM19,IF(AND($N20=1,AM$9&gt;$B$9),"",IF(AND($N20=1,AM$9&lt;=$B$9),LOOKUP(AM$9,$A$12:$A$111,$B$12:$B$111),IF(AND($I20=1,AN$9=$Q19),"",IF($I20=1,AN19,IF(AND($I20=-1,AL$9=$Q19),$J20,IF($I20=-1,AM19,""))))))))</f>
        <v/>
      </c>
      <c r="AN20" t="str">
        <f ca="1">IF($E19="","",IF($G20="",AN19,IF(AND($N20=1,AN$9&gt;$B$9),"",IF(AND($N20=1,AN$9&lt;=$B$9),LOOKUP(AN$9,$A$12:$A$111,$B$12:$B$111),IF(AND($I20=1,AO$9=$Q19),"",IF($I20=1,AO19,IF(AND($I20=-1,AM$9=$Q19),$J20,IF($I20=-1,AN19,""))))))))</f>
        <v/>
      </c>
      <c r="AO20" t="str">
        <f ca="1">IF($E19="","",IF($G20="",AO19,IF(AND($N20=1,AO$9&gt;$B$9),"",IF(AND($N20=1,AO$9&lt;=$B$9),LOOKUP(AO$9,$A$12:$A$111,$B$12:$B$111),IF(AND($I20=1,AP$9=$Q19),"",IF($I20=1,AP19,IF(AND($I20=-1,AN$9=$Q19),$J20,IF($I20=-1,AO19,""))))))))</f>
        <v/>
      </c>
      <c r="AP20" t="str">
        <f ca="1">IF($E19="","",IF($G20="",AP19,IF(AND($N20=1,AP$9&gt;$B$9),"",IF(AND($N20=1,AP$9&lt;=$B$9),LOOKUP(AP$9,$A$12:$A$111,$B$12:$B$111),IF(AND($I20=1,AQ$9=$Q19),"",IF($I20=1,AQ19,IF(AND($I20=-1,AO$9=$Q19),$J20,IF($I20=-1,AP19,""))))))))</f>
        <v/>
      </c>
      <c r="AQ20" t="str">
        <f ca="1">IF($E19="","",IF($G20="",AQ19,IF(AND($N20=1,AQ$9&gt;$B$9),"",IF(AND($N20=1,AQ$9&lt;=$B$9),LOOKUP(AQ$9,$A$12:$A$111,$B$12:$B$111),IF(AND($I20=1,AR$9=$Q19),"",IF($I20=1,AR19,IF(AND($I20=-1,AP$9=$Q19),$J20,IF($I20=-1,AQ19,""))))))))</f>
        <v/>
      </c>
      <c r="AR20" t="str">
        <f ca="1">IF($E19="","",IF($G20="",AR19,IF(AND($N20=1,AR$9&gt;$B$9),"",IF(AND($N20=1,AR$9&lt;=$B$9),LOOKUP(AR$9,$A$12:$A$111,$B$12:$B$111),IF(AND($I20=1,AS$9=$Q19),"",IF($I20=1,AS19,IF(AND($I20=-1,AQ$9=$Q19),$J20,IF($I20=-1,AR19,""))))))))</f>
        <v/>
      </c>
      <c r="AS20" t="str">
        <f ca="1">IF($E19="","",IF($G20="",AS19,IF(AND($N20=1,AS$9&gt;$B$9),"",IF(AND($N20=1,AS$9&lt;=$B$9),LOOKUP(AS$9,$A$12:$A$111,$B$12:$B$111),IF(AND($I20=1,AT$9=$Q19),"",IF($I20=1,AT19,IF(AND($I20=-1,AR$9=$Q19),$J20,IF($I20=-1,AS19,""))))))))</f>
        <v/>
      </c>
      <c r="AT20" t="str">
        <f ca="1">IF($E19="","",IF($G20="",AT19,IF(AND($N20=1,AT$9&gt;$B$9),"",IF(AND($N20=1,AT$9&lt;=$B$9),LOOKUP(AT$9,$A$12:$A$111,$B$12:$B$111),IF(AND($I20=1,AU$9=$Q19),"",IF($I20=1,AU19,IF(AND($I20=-1,AS$9=$Q19),$J20,IF($I20=-1,AT19,""))))))))</f>
        <v/>
      </c>
      <c r="AU20" t="str">
        <f ca="1">IF($E19="","",IF($G20="",AU19,IF(AND($N20=1,AU$9&gt;$B$9),"",IF(AND($N20=1,AU$9&lt;=$B$9),LOOKUP(AU$9,$A$12:$A$111,$B$12:$B$111),IF(AND($I20=1,AV$9=$Q19),"",IF($I20=1,AV19,IF(AND($I20=-1,AT$9=$Q19),$J20,IF($I20=-1,AU19,""))))))))</f>
        <v/>
      </c>
      <c r="AV20" t="str">
        <f ca="1">IF($E19="","",IF($G20="",AV19,IF(AND($N20=1,AV$9&gt;$B$9),"",IF(AND($N20=1,AV$9&lt;=$B$9),LOOKUP(AV$9,$A$12:$A$111,$B$12:$B$111),IF(AND($I20=1,AW$9=$Q19),"",IF($I20=1,AW19,IF(AND($I20=-1,AU$9=$Q19),$J20,IF($I20=-1,AV19,""))))))))</f>
        <v/>
      </c>
      <c r="AW20" t="str">
        <f ca="1">IF($E19="","",IF($G20="",AW19,IF(AND($N20=1,AW$9&gt;$B$9),"",IF(AND($N20=1,AW$9&lt;=$B$9),LOOKUP(AW$9,$A$12:$A$111,$B$12:$B$111),IF(AND($I20=1,AX$9=$Q19),"",IF($I20=1,AX19,IF(AND($I20=-1,AV$9=$Q19),$J20,IF($I20=-1,AW19,""))))))))</f>
        <v/>
      </c>
      <c r="AX20" t="str">
        <f ca="1">IF($E19="","",IF($G20="",AX19,IF(AND($N20=1,AX$9&gt;$B$9),"",IF(AND($N20=1,AX$9&lt;=$B$9),LOOKUP(AX$9,$A$12:$A$111,$B$12:$B$111),IF(AND($I20=1,AY$9=$Q19),"",IF($I20=1,AY19,IF(AND($I20=-1,AW$9=$Q19),$J20,IF($I20=-1,AX19,""))))))))</f>
        <v/>
      </c>
      <c r="AY20" t="str">
        <f ca="1">IF($E19="","",IF($G20="",AY19,IF(AND($N20=1,AY$9&gt;$B$9),"",IF(AND($N20=1,AY$9&lt;=$B$9),LOOKUP(AY$9,$A$12:$A$111,$B$12:$B$111),IF(AND($I20=1,AZ$9=$Q19),"",IF($I20=1,AZ19,IF(AND($I20=-1,AX$9=$Q19),$J20,IF($I20=-1,AY19,""))))))))</f>
        <v/>
      </c>
      <c r="AZ20" t="str">
        <f ca="1">IF($E19="","",IF($G20="",AZ19,IF(AND($N20=1,AZ$9&gt;$B$9),"",IF(AND($N20=1,AZ$9&lt;=$B$9),LOOKUP(AZ$9,$A$12:$A$111,$B$12:$B$111),IF(AND($I20=1,BA$9=$Q19),"",IF($I20=1,BA19,IF(AND($I20=-1,AY$9=$Q19),$J20,IF($I20=-1,AZ19,""))))))))</f>
        <v/>
      </c>
      <c r="BA20" t="str">
        <f ca="1">IF($E19="","",IF($G20="",BA19,IF(AND($N20=1,BA$9&gt;$B$9),"",IF(AND($N20=1,BA$9&lt;=$B$9),LOOKUP(BA$9,$A$12:$A$111,$B$12:$B$111),IF(AND($I20=1,BB$9=$Q19),"",IF($I20=1,BB19,IF(AND($I20=-1,AZ$9=$Q19),$J20,IF($I20=-1,BA19,""))))))))</f>
        <v/>
      </c>
      <c r="BB20" t="str">
        <f ca="1">IF($E19="","",IF($G20="",BB19,IF(AND($N20=1,BB$9&gt;$B$9),"",IF(AND($N20=1,BB$9&lt;=$B$9),LOOKUP(BB$9,$A$12:$A$111,$B$12:$B$111),IF(AND($I20=1,BC$9=$Q19),"",IF($I20=1,BC19,IF(AND($I20=-1,BA$9=$Q19),$J20,IF($I20=-1,BB19,""))))))))</f>
        <v/>
      </c>
      <c r="BC20" t="str">
        <f ca="1">IF($E19="","",IF($G20="",BC19,IF(AND($N20=1,BC$9&gt;$B$9),"",IF(AND($N20=1,BC$9&lt;=$B$9),LOOKUP(BC$9,$A$12:$A$111,$B$12:$B$111),IF(AND($I20=1,BD$9=$Q19),"",IF($I20=1,BD19,IF(AND($I20=-1,BB$9=$Q19),$J20,IF($I20=-1,BC19,""))))))))</f>
        <v/>
      </c>
      <c r="BD20" t="str">
        <f ca="1">IF($E19="","",IF($G20="",BD19,IF(AND($N20=1,BD$9&gt;$B$9),"",IF(AND($N20=1,BD$9&lt;=$B$9),LOOKUP(BD$9,$A$12:$A$111,$B$12:$B$111),IF(AND($I20=1,BE$9=$Q19),"",IF($I20=1,BE19,IF(AND($I20=-1,BC$9=$Q19),$J20,IF($I20=-1,BD19,""))))))))</f>
        <v/>
      </c>
      <c r="BE20" t="str">
        <f ca="1">IF($E19="","",IF($G20="",BE19,IF(AND($N20=1,BE$9&gt;$B$9),"",IF(AND($N20=1,BE$9&lt;=$B$9),LOOKUP(BE$9,$A$12:$A$111,$B$12:$B$111),IF(AND($I20=1,BF$9=$Q19),"",IF($I20=1,BF19,IF(AND($I20=-1,BD$9=$Q19),$J20,IF($I20=-1,BE19,""))))))))</f>
        <v/>
      </c>
      <c r="BF20" t="str">
        <f ca="1">IF($E19="","",IF($G20="",BF19,IF(AND($N20=1,BF$9&gt;$B$9),"",IF(AND($N20=1,BF$9&lt;=$B$9),LOOKUP(BF$9,$A$12:$A$111,$B$12:$B$111),IF(AND($I20=1,BG$9=$Q19),"",IF($I20=1,BG19,IF(AND($I20=-1,BE$9=$Q19),$J20,IF($I20=-1,BF19,""))))))))</f>
        <v/>
      </c>
      <c r="BG20" t="str">
        <f ca="1">IF($E19="","",IF($G20="",BG19,IF(AND($N20=1,BG$9&gt;$B$9),"",IF(AND($N20=1,BG$9&lt;=$B$9),LOOKUP(BG$9,$A$12:$A$111,$B$12:$B$111),IF(AND($I20=1,BH$9=$Q19),"",IF($I20=1,BH19,IF(AND($I20=-1,BF$9=$Q19),$J20,IF($I20=-1,BG19,""))))))))</f>
        <v/>
      </c>
      <c r="BH20" t="str">
        <f ca="1">IF($E19="","",IF($G20="",BH19,IF(AND($N20=1,BH$9&gt;$B$9),"",IF(AND($N20=1,BH$9&lt;=$B$9),LOOKUP(BH$9,$A$12:$A$111,$B$12:$B$111),IF(AND($I20=1,BI$9=$Q19),"",IF($I20=1,BI19,IF(AND($I20=-1,BG$9=$Q19),$J20,IF($I20=-1,BH19,""))))))))</f>
        <v/>
      </c>
      <c r="BI20" t="str">
        <f ca="1">IF($E19="","",IF($G20="",BI19,IF(AND($N20=1,BI$9&gt;$B$9),"",IF(AND($N20=1,BI$9&lt;=$B$9),LOOKUP(BI$9,$A$12:$A$111,$B$12:$B$111),IF(AND($I20=1,BJ$9=$Q19),"",IF($I20=1,BJ19,IF(AND($I20=-1,BH$9=$Q19),$J20,IF($I20=-1,BI19,""))))))))</f>
        <v/>
      </c>
      <c r="BJ20" t="str">
        <f ca="1">IF($E19="","",IF($G20="",BJ19,IF(AND($N20=1,BJ$9&gt;$B$9),"",IF(AND($N20=1,BJ$9&lt;=$B$9),LOOKUP(BJ$9,$A$12:$A$111,$B$12:$B$111),IF(AND($I20=1,BK$9=$Q19),"",IF($I20=1,BK19,IF(AND($I20=-1,BI$9=$Q19),$J20,IF($I20=-1,BJ19,""))))))))</f>
        <v/>
      </c>
      <c r="BK20" t="str">
        <f ca="1">IF($E19="","",IF($G20="",BK19,IF(AND($N20=1,BK$9&gt;$B$9),"",IF(AND($N20=1,BK$9&lt;=$B$9),LOOKUP(BK$9,$A$12:$A$111,$B$12:$B$111),IF(AND($I20=1,BL$9=$Q19),"",IF($I20=1,BL19,IF(AND($I20=-1,BJ$9=$Q19),$J20,IF($I20=-1,BK19,""))))))))</f>
        <v/>
      </c>
      <c r="BL20" t="str">
        <f ca="1">IF($E19="","",IF($G20="",BL19,IF(AND($N20=1,BL$9&gt;$B$9),"",IF(AND($N20=1,BL$9&lt;=$B$9),LOOKUP(BL$9,$A$12:$A$111,$B$12:$B$111),IF(AND($I20=1,BM$9=$Q19),"",IF($I20=1,BM19,IF(AND($I20=-1,BK$9=$Q19),$J20,IF($I20=-1,BL19,""))))))))</f>
        <v/>
      </c>
      <c r="BM20">
        <f ca="1">IF($E19="","",IF($G20="",BM19,IF(AND($N20=1,BM$9&gt;$B$9),"",IF(AND($N20=1,BM$9&lt;=$B$9),LOOKUP(BM$9,$A$12:$A$111,$B$12:$B$111),IF(AND($I20=1,BN$9=$Q19),"",IF($I20=1,BN19,IF(AND($I20=-1,BL$9=$Q19),$J20,IF($I20=-1,BM19,""))))))))</f>
        <v>0</v>
      </c>
      <c r="BN20">
        <f ca="1">IF($E19="","",IF($G20="",BN19,IF(AND($N20=1,BN$9&gt;$B$9),"",IF(AND($N20=1,BN$9&lt;=$B$9),LOOKUP(BN$9,$A$12:$A$111,$B$12:$B$111),IF(AND($I20=1,BO$9=$Q19),"",IF($I20=1,BO19,IF(AND($I20=-1,BM$9=$Q19),$J20,IF($I20=-1,BN19,""))))))))</f>
        <v>0</v>
      </c>
      <c r="BO20">
        <f ca="1">IF($E19="","",IF($G20="",BO19,IF(AND($N20=1,BO$9&gt;$B$9),"",IF(AND($N20=1,BO$9&lt;=$B$9),LOOKUP(BO$9,$A$12:$A$111,$B$12:$B$111),IF(AND($I20=1,BP$9=$Q19),"",IF($I20=1,BP19,IF(AND($I20=-1,BN$9=$Q19),$J20,IF($I20=-1,BO19,""))))))))</f>
        <v>0</v>
      </c>
    </row>
    <row r="21" spans="1:67" ht="15.75" thickBot="1" x14ac:dyDescent="0.3">
      <c r="A21" s="8">
        <v>10</v>
      </c>
      <c r="B21" s="9"/>
      <c r="D21" s="4">
        <v>11</v>
      </c>
      <c r="E21" s="1">
        <f t="shared" ca="1" si="1"/>
        <v>30</v>
      </c>
      <c r="G21" t="str">
        <f ca="1">IF(E20="","",IF($B$3=Refs!$B$11,Labouchere!F21,IF(AND(B$3="Last",H20="Zero"),G20,IF(B$3="Last",H20,IF(B$3="2nd last","",IF(AND(B$3="Opposite",H20="Zero"),G20,IF(AND(B$3="Opposite",H20="Red"),"Black",IF(AND(B$3="Opposite",H20="Black"),"Red",IF(AND(B$3="Opposite",H20="Odd"),"Even",IF(AND(B$3="Opposite",H20="Even"),"Odd",IF(AND(B$3="Opposite",H20="High"),"Low",IF(AND(B$3="Opposite",H20="Low"),"High",IF(COUNTIF(Refs!$E$5:$I$6,B$3)=1,Labouchere!B$3,"")))))))))))))</f>
        <v>High</v>
      </c>
      <c r="H21" t="str">
        <f ca="1">IF(E21="","",IF(B$2="Red/Black",LOOKUP(E21,Refs!D:D,Refs!F:F),IF(B$2="High/Low",LOOKUP(E21,Refs!D:D,Refs!H:H),IF(B$2="Odd/Even",LOOKUP(E21,Refs!D:D,Refs!J:J),""))))</f>
        <v>High</v>
      </c>
      <c r="I21">
        <f t="shared" ca="1" si="2"/>
        <v>1</v>
      </c>
      <c r="J21">
        <f ca="1">IF(E20="","",IF(G21="","",IF(AND(Q20&gt;1,O20+P20&gt;=$B$4),$B$4,IF(Q20=1,O20,O20+P20))))</f>
        <v>14</v>
      </c>
      <c r="K21">
        <f t="shared" ca="1" si="3"/>
        <v>14</v>
      </c>
      <c r="L21">
        <f t="shared" ca="1" si="4"/>
        <v>-9</v>
      </c>
      <c r="M21">
        <f t="shared" ca="1" si="5"/>
        <v>0</v>
      </c>
      <c r="N21">
        <f ca="1">IF(E20="","",IF(OR(AND($A$6="Yes",$M21&gt;$M20),AND($A$8="Yes",$O20+$P20&gt;=$B$4),AND($Q20&lt;=2,$I21=1)),1,0))</f>
        <v>0</v>
      </c>
      <c r="O21">
        <f ca="1">IF(E21="","",R21)</f>
        <v>5</v>
      </c>
      <c r="P21">
        <f ca="1">IF(E21="","",MAX(R21:DM21))</f>
        <v>8</v>
      </c>
      <c r="Q21" s="2">
        <f ca="1">IF(E21="","",COUNTIF(R21:DM21,"&gt;0"))</f>
        <v>3</v>
      </c>
      <c r="R21" s="4">
        <f ca="1">IF(E20="","",IF($G21="",R20,IF($N21=1,LOOKUP(R$9,$A$12:$A$111,$B$12:$B$111),IF(AND($I21=1,S$9=$Q20),"",IF($I21=1,S20,IF($I21=-1,R20))))))</f>
        <v>5</v>
      </c>
      <c r="S21">
        <f ca="1">IF($E20="","",IF($G21="",S20,IF(AND($N21=1,S$9&gt;$B$9),"",IF(AND($N21=1,S$9&lt;=$B$9),LOOKUP(S$9,$A$12:$A$111,$B$12:$B$111),IF(AND($I21=1,T$9=$Q20),"",IF($I21=1,T20,IF(AND($I21=-1,R$9=$Q20),$J21,IF($I21=-1,S20,""))))))))</f>
        <v>6</v>
      </c>
      <c r="T21">
        <f ca="1">IF($E20="","",IF($G21="",T20,IF(AND($N21=1,T$9&gt;$B$9),"",IF(AND($N21=1,T$9&lt;=$B$9),LOOKUP(T$9,$A$12:$A$111,$B$12:$B$111),IF(AND($I21=1,U$9=$Q20),"",IF($I21=1,U20,IF(AND($I21=-1,S$9=$Q20),$J21,IF($I21=-1,T20,""))))))))</f>
        <v>8</v>
      </c>
      <c r="U21" t="str">
        <f ca="1">IF($E20="","",IF($G21="",U20,IF(AND($N21=1,U$9&gt;$B$9),"",IF(AND($N21=1,U$9&lt;=$B$9),LOOKUP(U$9,$A$12:$A$111,$B$12:$B$111),IF(AND($I21=1,V$9=$Q20),"",IF($I21=1,V20,IF(AND($I21=-1,T$9=$Q20),$J21,IF($I21=-1,U20,""))))))))</f>
        <v/>
      </c>
      <c r="V21" t="str">
        <f ca="1">IF($E20="","",IF($G21="",V20,IF(AND($N21=1,V$9&gt;$B$9),"",IF(AND($N21=1,V$9&lt;=$B$9),LOOKUP(V$9,$A$12:$A$111,$B$12:$B$111),IF(AND($I21=1,W$9=$Q20),"",IF($I21=1,W20,IF(AND($I21=-1,U$9=$Q20),$J21,IF($I21=-1,V20,""))))))))</f>
        <v/>
      </c>
      <c r="W21" t="str">
        <f ca="1">IF($E20="","",IF($G21="",W20,IF(AND($N21=1,W$9&gt;$B$9),"",IF(AND($N21=1,W$9&lt;=$B$9),LOOKUP(W$9,$A$12:$A$111,$B$12:$B$111),IF(AND($I21=1,X$9=$Q20),"",IF($I21=1,X20,IF(AND($I21=-1,V$9=$Q20),$J21,IF($I21=-1,W20,""))))))))</f>
        <v/>
      </c>
      <c r="X21" t="str">
        <f ca="1">IF($E20="","",IF($G21="",X20,IF(AND($N21=1,X$9&gt;$B$9),"",IF(AND($N21=1,X$9&lt;=$B$9),LOOKUP(X$9,$A$12:$A$111,$B$12:$B$111),IF(AND($I21=1,Y$9=$Q20),"",IF($I21=1,Y20,IF(AND($I21=-1,W$9=$Q20),$J21,IF($I21=-1,X20,""))))))))</f>
        <v/>
      </c>
      <c r="Y21" t="str">
        <f ca="1">IF($E20="","",IF($G21="",Y20,IF(AND($N21=1,Y$9&gt;$B$9),"",IF(AND($N21=1,Y$9&lt;=$B$9),LOOKUP(Y$9,$A$12:$A$111,$B$12:$B$111),IF(AND($I21=1,Z$9=$Q20),"",IF($I21=1,Z20,IF(AND($I21=-1,X$9=$Q20),$J21,IF($I21=-1,Y20,""))))))))</f>
        <v/>
      </c>
      <c r="Z21" t="str">
        <f ca="1">IF($E20="","",IF($G21="",Z20,IF(AND($N21=1,Z$9&gt;$B$9),"",IF(AND($N21=1,Z$9&lt;=$B$9),LOOKUP(Z$9,$A$12:$A$111,$B$12:$B$111),IF(AND($I21=1,AA$9=$Q20),"",IF($I21=1,AA20,IF(AND($I21=-1,Y$9=$Q20),$J21,IF($I21=-1,Z20,""))))))))</f>
        <v/>
      </c>
      <c r="AA21" t="str">
        <f ca="1">IF($E20="","",IF($G21="",AA20,IF(AND($N21=1,AA$9&gt;$B$9),"",IF(AND($N21=1,AA$9&lt;=$B$9),LOOKUP(AA$9,$A$12:$A$111,$B$12:$B$111),IF(AND($I21=1,AB$9=$Q20),"",IF($I21=1,AB20,IF(AND($I21=-1,Z$9=$Q20),$J21,IF($I21=-1,AA20,""))))))))</f>
        <v/>
      </c>
      <c r="AB21" t="str">
        <f ca="1">IF($E20="","",IF($G21="",AB20,IF(AND($N21=1,AB$9&gt;$B$9),"",IF(AND($N21=1,AB$9&lt;=$B$9),LOOKUP(AB$9,$A$12:$A$111,$B$12:$B$111),IF(AND($I21=1,AC$9=$Q20),"",IF($I21=1,AC20,IF(AND($I21=-1,AA$9=$Q20),$J21,IF($I21=-1,AB20,""))))))))</f>
        <v/>
      </c>
      <c r="AC21" t="str">
        <f ca="1">IF($E20="","",IF($G21="",AC20,IF(AND($N21=1,AC$9&gt;$B$9),"",IF(AND($N21=1,AC$9&lt;=$B$9),LOOKUP(AC$9,$A$12:$A$111,$B$12:$B$111),IF(AND($I21=1,AD$9=$Q20),"",IF($I21=1,AD20,IF(AND($I21=-1,AB$9=$Q20),$J21,IF($I21=-1,AC20,""))))))))</f>
        <v/>
      </c>
      <c r="AD21" t="str">
        <f ca="1">IF($E20="","",IF($G21="",AD20,IF(AND($N21=1,AD$9&gt;$B$9),"",IF(AND($N21=1,AD$9&lt;=$B$9),LOOKUP(AD$9,$A$12:$A$111,$B$12:$B$111),IF(AND($I21=1,AE$9=$Q20),"",IF($I21=1,AE20,IF(AND($I21=-1,AC$9=$Q20),$J21,IF($I21=-1,AD20,""))))))))</f>
        <v/>
      </c>
      <c r="AE21" t="str">
        <f ca="1">IF($E20="","",IF($G21="",AE20,IF(AND($N21=1,AE$9&gt;$B$9),"",IF(AND($N21=1,AE$9&lt;=$B$9),LOOKUP(AE$9,$A$12:$A$111,$B$12:$B$111),IF(AND($I21=1,AF$9=$Q20),"",IF($I21=1,AF20,IF(AND($I21=-1,AD$9=$Q20),$J21,IF($I21=-1,AE20,""))))))))</f>
        <v/>
      </c>
      <c r="AF21" t="str">
        <f ca="1">IF($E20="","",IF($G21="",AF20,IF(AND($N21=1,AF$9&gt;$B$9),"",IF(AND($N21=1,AF$9&lt;=$B$9),LOOKUP(AF$9,$A$12:$A$111,$B$12:$B$111),IF(AND($I21=1,AG$9=$Q20),"",IF($I21=1,AG20,IF(AND($I21=-1,AE$9=$Q20),$J21,IF($I21=-1,AF20,""))))))))</f>
        <v/>
      </c>
      <c r="AG21" t="str">
        <f ca="1">IF($E20="","",IF($G21="",AG20,IF(AND($N21=1,AG$9&gt;$B$9),"",IF(AND($N21=1,AG$9&lt;=$B$9),LOOKUP(AG$9,$A$12:$A$111,$B$12:$B$111),IF(AND($I21=1,AH$9=$Q20),"",IF($I21=1,AH20,IF(AND($I21=-1,AF$9=$Q20),$J21,IF($I21=-1,AG20,""))))))))</f>
        <v/>
      </c>
      <c r="AH21" t="str">
        <f ca="1">IF($E20="","",IF($G21="",AH20,IF(AND($N21=1,AH$9&gt;$B$9),"",IF(AND($N21=1,AH$9&lt;=$B$9),LOOKUP(AH$9,$A$12:$A$111,$B$12:$B$111),IF(AND($I21=1,AI$9=$Q20),"",IF($I21=1,AI20,IF(AND($I21=-1,AG$9=$Q20),$J21,IF($I21=-1,AH20,""))))))))</f>
        <v/>
      </c>
      <c r="AI21" t="str">
        <f ca="1">IF($E20="","",IF($G21="",AI20,IF(AND($N21=1,AI$9&gt;$B$9),"",IF(AND($N21=1,AI$9&lt;=$B$9),LOOKUP(AI$9,$A$12:$A$111,$B$12:$B$111),IF(AND($I21=1,AJ$9=$Q20),"",IF($I21=1,AJ20,IF(AND($I21=-1,AH$9=$Q20),$J21,IF($I21=-1,AI20,""))))))))</f>
        <v/>
      </c>
      <c r="AJ21" t="str">
        <f ca="1">IF($E20="","",IF($G21="",AJ20,IF(AND($N21=1,AJ$9&gt;$B$9),"",IF(AND($N21=1,AJ$9&lt;=$B$9),LOOKUP(AJ$9,$A$12:$A$111,$B$12:$B$111),IF(AND($I21=1,AK$9=$Q20),"",IF($I21=1,AK20,IF(AND($I21=-1,AI$9=$Q20),$J21,IF($I21=-1,AJ20,""))))))))</f>
        <v/>
      </c>
      <c r="AK21" t="str">
        <f ca="1">IF($E20="","",IF($G21="",AK20,IF(AND($N21=1,AK$9&gt;$B$9),"",IF(AND($N21=1,AK$9&lt;=$B$9),LOOKUP(AK$9,$A$12:$A$111,$B$12:$B$111),IF(AND($I21=1,AL$9=$Q20),"",IF($I21=1,AL20,IF(AND($I21=-1,AJ$9=$Q20),$J21,IF($I21=-1,AK20,""))))))))</f>
        <v/>
      </c>
      <c r="AL21" t="str">
        <f ca="1">IF($E20="","",IF($G21="",AL20,IF(AND($N21=1,AL$9&gt;$B$9),"",IF(AND($N21=1,AL$9&lt;=$B$9),LOOKUP(AL$9,$A$12:$A$111,$B$12:$B$111),IF(AND($I21=1,AM$9=$Q20),"",IF($I21=1,AM20,IF(AND($I21=-1,AK$9=$Q20),$J21,IF($I21=-1,AL20,""))))))))</f>
        <v/>
      </c>
      <c r="AM21" t="str">
        <f ca="1">IF($E20="","",IF($G21="",AM20,IF(AND($N21=1,AM$9&gt;$B$9),"",IF(AND($N21=1,AM$9&lt;=$B$9),LOOKUP(AM$9,$A$12:$A$111,$B$12:$B$111),IF(AND($I21=1,AN$9=$Q20),"",IF($I21=1,AN20,IF(AND($I21=-1,AL$9=$Q20),$J21,IF($I21=-1,AM20,""))))))))</f>
        <v/>
      </c>
      <c r="AN21" t="str">
        <f ca="1">IF($E20="","",IF($G21="",AN20,IF(AND($N21=1,AN$9&gt;$B$9),"",IF(AND($N21=1,AN$9&lt;=$B$9),LOOKUP(AN$9,$A$12:$A$111,$B$12:$B$111),IF(AND($I21=1,AO$9=$Q20),"",IF($I21=1,AO20,IF(AND($I21=-1,AM$9=$Q20),$J21,IF($I21=-1,AN20,""))))))))</f>
        <v/>
      </c>
      <c r="AO21" t="str">
        <f ca="1">IF($E20="","",IF($G21="",AO20,IF(AND($N21=1,AO$9&gt;$B$9),"",IF(AND($N21=1,AO$9&lt;=$B$9),LOOKUP(AO$9,$A$12:$A$111,$B$12:$B$111),IF(AND($I21=1,AP$9=$Q20),"",IF($I21=1,AP20,IF(AND($I21=-1,AN$9=$Q20),$J21,IF($I21=-1,AO20,""))))))))</f>
        <v/>
      </c>
      <c r="AP21" t="str">
        <f ca="1">IF($E20="","",IF($G21="",AP20,IF(AND($N21=1,AP$9&gt;$B$9),"",IF(AND($N21=1,AP$9&lt;=$B$9),LOOKUP(AP$9,$A$12:$A$111,$B$12:$B$111),IF(AND($I21=1,AQ$9=$Q20),"",IF($I21=1,AQ20,IF(AND($I21=-1,AO$9=$Q20),$J21,IF($I21=-1,AP20,""))))))))</f>
        <v/>
      </c>
      <c r="AQ21" t="str">
        <f ca="1">IF($E20="","",IF($G21="",AQ20,IF(AND($N21=1,AQ$9&gt;$B$9),"",IF(AND($N21=1,AQ$9&lt;=$B$9),LOOKUP(AQ$9,$A$12:$A$111,$B$12:$B$111),IF(AND($I21=1,AR$9=$Q20),"",IF($I21=1,AR20,IF(AND($I21=-1,AP$9=$Q20),$J21,IF($I21=-1,AQ20,""))))))))</f>
        <v/>
      </c>
      <c r="AR21" t="str">
        <f ca="1">IF($E20="","",IF($G21="",AR20,IF(AND($N21=1,AR$9&gt;$B$9),"",IF(AND($N21=1,AR$9&lt;=$B$9),LOOKUP(AR$9,$A$12:$A$111,$B$12:$B$111),IF(AND($I21=1,AS$9=$Q20),"",IF($I21=1,AS20,IF(AND($I21=-1,AQ$9=$Q20),$J21,IF($I21=-1,AR20,""))))))))</f>
        <v/>
      </c>
      <c r="AS21" t="str">
        <f ca="1">IF($E20="","",IF($G21="",AS20,IF(AND($N21=1,AS$9&gt;$B$9),"",IF(AND($N21=1,AS$9&lt;=$B$9),LOOKUP(AS$9,$A$12:$A$111,$B$12:$B$111),IF(AND($I21=1,AT$9=$Q20),"",IF($I21=1,AT20,IF(AND($I21=-1,AR$9=$Q20),$J21,IF($I21=-1,AS20,""))))))))</f>
        <v/>
      </c>
      <c r="AT21" t="str">
        <f ca="1">IF($E20="","",IF($G21="",AT20,IF(AND($N21=1,AT$9&gt;$B$9),"",IF(AND($N21=1,AT$9&lt;=$B$9),LOOKUP(AT$9,$A$12:$A$111,$B$12:$B$111),IF(AND($I21=1,AU$9=$Q20),"",IF($I21=1,AU20,IF(AND($I21=-1,AS$9=$Q20),$J21,IF($I21=-1,AT20,""))))))))</f>
        <v/>
      </c>
      <c r="AU21" t="str">
        <f ca="1">IF($E20="","",IF($G21="",AU20,IF(AND($N21=1,AU$9&gt;$B$9),"",IF(AND($N21=1,AU$9&lt;=$B$9),LOOKUP(AU$9,$A$12:$A$111,$B$12:$B$111),IF(AND($I21=1,AV$9=$Q20),"",IF($I21=1,AV20,IF(AND($I21=-1,AT$9=$Q20),$J21,IF($I21=-1,AU20,""))))))))</f>
        <v/>
      </c>
      <c r="AV21" t="str">
        <f ca="1">IF($E20="","",IF($G21="",AV20,IF(AND($N21=1,AV$9&gt;$B$9),"",IF(AND($N21=1,AV$9&lt;=$B$9),LOOKUP(AV$9,$A$12:$A$111,$B$12:$B$111),IF(AND($I21=1,AW$9=$Q20),"",IF($I21=1,AW20,IF(AND($I21=-1,AU$9=$Q20),$J21,IF($I21=-1,AV20,""))))))))</f>
        <v/>
      </c>
      <c r="AW21" t="str">
        <f ca="1">IF($E20="","",IF($G21="",AW20,IF(AND($N21=1,AW$9&gt;$B$9),"",IF(AND($N21=1,AW$9&lt;=$B$9),LOOKUP(AW$9,$A$12:$A$111,$B$12:$B$111),IF(AND($I21=1,AX$9=$Q20),"",IF($I21=1,AX20,IF(AND($I21=-1,AV$9=$Q20),$J21,IF($I21=-1,AW20,""))))))))</f>
        <v/>
      </c>
      <c r="AX21" t="str">
        <f ca="1">IF($E20="","",IF($G21="",AX20,IF(AND($N21=1,AX$9&gt;$B$9),"",IF(AND($N21=1,AX$9&lt;=$B$9),LOOKUP(AX$9,$A$12:$A$111,$B$12:$B$111),IF(AND($I21=1,AY$9=$Q20),"",IF($I21=1,AY20,IF(AND($I21=-1,AW$9=$Q20),$J21,IF($I21=-1,AX20,""))))))))</f>
        <v/>
      </c>
      <c r="AY21" t="str">
        <f ca="1">IF($E20="","",IF($G21="",AY20,IF(AND($N21=1,AY$9&gt;$B$9),"",IF(AND($N21=1,AY$9&lt;=$B$9),LOOKUP(AY$9,$A$12:$A$111,$B$12:$B$111),IF(AND($I21=1,AZ$9=$Q20),"",IF($I21=1,AZ20,IF(AND($I21=-1,AX$9=$Q20),$J21,IF($I21=-1,AY20,""))))))))</f>
        <v/>
      </c>
      <c r="AZ21" t="str">
        <f ca="1">IF($E20="","",IF($G21="",AZ20,IF(AND($N21=1,AZ$9&gt;$B$9),"",IF(AND($N21=1,AZ$9&lt;=$B$9),LOOKUP(AZ$9,$A$12:$A$111,$B$12:$B$111),IF(AND($I21=1,BA$9=$Q20),"",IF($I21=1,BA20,IF(AND($I21=-1,AY$9=$Q20),$J21,IF($I21=-1,AZ20,""))))))))</f>
        <v/>
      </c>
      <c r="BA21" t="str">
        <f ca="1">IF($E20="","",IF($G21="",BA20,IF(AND($N21=1,BA$9&gt;$B$9),"",IF(AND($N21=1,BA$9&lt;=$B$9),LOOKUP(BA$9,$A$12:$A$111,$B$12:$B$111),IF(AND($I21=1,BB$9=$Q20),"",IF($I21=1,BB20,IF(AND($I21=-1,AZ$9=$Q20),$J21,IF($I21=-1,BA20,""))))))))</f>
        <v/>
      </c>
      <c r="BB21" t="str">
        <f ca="1">IF($E20="","",IF($G21="",BB20,IF(AND($N21=1,BB$9&gt;$B$9),"",IF(AND($N21=1,BB$9&lt;=$B$9),LOOKUP(BB$9,$A$12:$A$111,$B$12:$B$111),IF(AND($I21=1,BC$9=$Q20),"",IF($I21=1,BC20,IF(AND($I21=-1,BA$9=$Q20),$J21,IF($I21=-1,BB20,""))))))))</f>
        <v/>
      </c>
      <c r="BC21" t="str">
        <f ca="1">IF($E20="","",IF($G21="",BC20,IF(AND($N21=1,BC$9&gt;$B$9),"",IF(AND($N21=1,BC$9&lt;=$B$9),LOOKUP(BC$9,$A$12:$A$111,$B$12:$B$111),IF(AND($I21=1,BD$9=$Q20),"",IF($I21=1,BD20,IF(AND($I21=-1,BB$9=$Q20),$J21,IF($I21=-1,BC20,""))))))))</f>
        <v/>
      </c>
      <c r="BD21" t="str">
        <f ca="1">IF($E20="","",IF($G21="",BD20,IF(AND($N21=1,BD$9&gt;$B$9),"",IF(AND($N21=1,BD$9&lt;=$B$9),LOOKUP(BD$9,$A$12:$A$111,$B$12:$B$111),IF(AND($I21=1,BE$9=$Q20),"",IF($I21=1,BE20,IF(AND($I21=-1,BC$9=$Q20),$J21,IF($I21=-1,BD20,""))))))))</f>
        <v/>
      </c>
      <c r="BE21" t="str">
        <f ca="1">IF($E20="","",IF($G21="",BE20,IF(AND($N21=1,BE$9&gt;$B$9),"",IF(AND($N21=1,BE$9&lt;=$B$9),LOOKUP(BE$9,$A$12:$A$111,$B$12:$B$111),IF(AND($I21=1,BF$9=$Q20),"",IF($I21=1,BF20,IF(AND($I21=-1,BD$9=$Q20),$J21,IF($I21=-1,BE20,""))))))))</f>
        <v/>
      </c>
      <c r="BF21" t="str">
        <f ca="1">IF($E20="","",IF($G21="",BF20,IF(AND($N21=1,BF$9&gt;$B$9),"",IF(AND($N21=1,BF$9&lt;=$B$9),LOOKUP(BF$9,$A$12:$A$111,$B$12:$B$111),IF(AND($I21=1,BG$9=$Q20),"",IF($I21=1,BG20,IF(AND($I21=-1,BE$9=$Q20),$J21,IF($I21=-1,BF20,""))))))))</f>
        <v/>
      </c>
      <c r="BG21" t="str">
        <f ca="1">IF($E20="","",IF($G21="",BG20,IF(AND($N21=1,BG$9&gt;$B$9),"",IF(AND($N21=1,BG$9&lt;=$B$9),LOOKUP(BG$9,$A$12:$A$111,$B$12:$B$111),IF(AND($I21=1,BH$9=$Q20),"",IF($I21=1,BH20,IF(AND($I21=-1,BF$9=$Q20),$J21,IF($I21=-1,BG20,""))))))))</f>
        <v/>
      </c>
      <c r="BH21" t="str">
        <f ca="1">IF($E20="","",IF($G21="",BH20,IF(AND($N21=1,BH$9&gt;$B$9),"",IF(AND($N21=1,BH$9&lt;=$B$9),LOOKUP(BH$9,$A$12:$A$111,$B$12:$B$111),IF(AND($I21=1,BI$9=$Q20),"",IF($I21=1,BI20,IF(AND($I21=-1,BG$9=$Q20),$J21,IF($I21=-1,BH20,""))))))))</f>
        <v/>
      </c>
      <c r="BI21" t="str">
        <f ca="1">IF($E20="","",IF($G21="",BI20,IF(AND($N21=1,BI$9&gt;$B$9),"",IF(AND($N21=1,BI$9&lt;=$B$9),LOOKUP(BI$9,$A$12:$A$111,$B$12:$B$111),IF(AND($I21=1,BJ$9=$Q20),"",IF($I21=1,BJ20,IF(AND($I21=-1,BH$9=$Q20),$J21,IF($I21=-1,BI20,""))))))))</f>
        <v/>
      </c>
      <c r="BJ21" t="str">
        <f ca="1">IF($E20="","",IF($G21="",BJ20,IF(AND($N21=1,BJ$9&gt;$B$9),"",IF(AND($N21=1,BJ$9&lt;=$B$9),LOOKUP(BJ$9,$A$12:$A$111,$B$12:$B$111),IF(AND($I21=1,BK$9=$Q20),"",IF($I21=1,BK20,IF(AND($I21=-1,BI$9=$Q20),$J21,IF($I21=-1,BJ20,""))))))))</f>
        <v/>
      </c>
      <c r="BK21" t="str">
        <f ca="1">IF($E20="","",IF($G21="",BK20,IF(AND($N21=1,BK$9&gt;$B$9),"",IF(AND($N21=1,BK$9&lt;=$B$9),LOOKUP(BK$9,$A$12:$A$111,$B$12:$B$111),IF(AND($I21=1,BL$9=$Q20),"",IF($I21=1,BL20,IF(AND($I21=-1,BJ$9=$Q20),$J21,IF($I21=-1,BK20,""))))))))</f>
        <v/>
      </c>
      <c r="BL21">
        <f ca="1">IF($E20="","",IF($G21="",BL20,IF(AND($N21=1,BL$9&gt;$B$9),"",IF(AND($N21=1,BL$9&lt;=$B$9),LOOKUP(BL$9,$A$12:$A$111,$B$12:$B$111),IF(AND($I21=1,BM$9=$Q20),"",IF($I21=1,BM20,IF(AND($I21=-1,BK$9=$Q20),$J21,IF($I21=-1,BL20,""))))))))</f>
        <v>0</v>
      </c>
      <c r="BM21">
        <f ca="1">IF($E20="","",IF($G21="",BM20,IF(AND($N21=1,BM$9&gt;$B$9),"",IF(AND($N21=1,BM$9&lt;=$B$9),LOOKUP(BM$9,$A$12:$A$111,$B$12:$B$111),IF(AND($I21=1,BN$9=$Q20),"",IF($I21=1,BN20,IF(AND($I21=-1,BL$9=$Q20),$J21,IF($I21=-1,BM20,""))))))))</f>
        <v>0</v>
      </c>
      <c r="BN21">
        <f ca="1">IF($E20="","",IF($G21="",BN20,IF(AND($N21=1,BN$9&gt;$B$9),"",IF(AND($N21=1,BN$9&lt;=$B$9),LOOKUP(BN$9,$A$12:$A$111,$B$12:$B$111),IF(AND($I21=1,BO$9=$Q20),"",IF($I21=1,BO20,IF(AND($I21=-1,BM$9=$Q20),$J21,IF($I21=-1,BN20,""))))))))</f>
        <v>0</v>
      </c>
      <c r="BO21">
        <f ca="1">IF($E20="","",IF($G21="",BO20,IF(AND($N21=1,BO$9&gt;$B$9),"",IF(AND($N21=1,BO$9&lt;=$B$9),LOOKUP(BO$9,$A$12:$A$111,$B$12:$B$111),IF(AND($I21=1,BP$9=$Q20),"",IF($I21=1,BP20,IF(AND($I21=-1,BN$9=$Q20),$J21,IF($I21=-1,BO20,""))))))))</f>
        <v>0</v>
      </c>
    </row>
    <row r="22" spans="1:67" x14ac:dyDescent="0.25">
      <c r="D22" s="4">
        <v>12</v>
      </c>
      <c r="E22" s="1">
        <f t="shared" ca="1" si="1"/>
        <v>7</v>
      </c>
      <c r="G22" t="str">
        <f ca="1">IF(E21="","",IF($B$3=Refs!$B$11,Labouchere!F22,IF(AND(B$3="Last",H21="Zero"),G21,IF(B$3="Last",H21,IF(B$3="2nd last","",IF(AND(B$3="Opposite",H21="Zero"),G21,IF(AND(B$3="Opposite",H21="Red"),"Black",IF(AND(B$3="Opposite",H21="Black"),"Red",IF(AND(B$3="Opposite",H21="Odd"),"Even",IF(AND(B$3="Opposite",H21="Even"),"Odd",IF(AND(B$3="Opposite",H21="High"),"Low",IF(AND(B$3="Opposite",H21="Low"),"High",IF(COUNTIF(Refs!$E$5:$I$6,B$3)=1,Labouchere!B$3,"")))))))))))))</f>
        <v>High</v>
      </c>
      <c r="H22" t="str">
        <f ca="1">IF(E22="","",IF(B$2="Red/Black",LOOKUP(E22,Refs!D:D,Refs!F:F),IF(B$2="High/Low",LOOKUP(E22,Refs!D:D,Refs!H:H),IF(B$2="Odd/Even",LOOKUP(E22,Refs!D:D,Refs!J:J),""))))</f>
        <v>Low</v>
      </c>
      <c r="I22">
        <f t="shared" ca="1" si="2"/>
        <v>-1</v>
      </c>
      <c r="J22">
        <f ca="1">IF(E21="","",IF(G22="","",IF(AND(Q21&gt;1,O21+P21&gt;=$B$4),$B$4,IF(Q21=1,O21,O21+P21))))</f>
        <v>13</v>
      </c>
      <c r="K22">
        <f t="shared" ca="1" si="3"/>
        <v>-13</v>
      </c>
      <c r="L22">
        <f t="shared" ca="1" si="4"/>
        <v>-22</v>
      </c>
      <c r="M22">
        <f t="shared" ca="1" si="5"/>
        <v>0</v>
      </c>
      <c r="N22">
        <f ca="1">IF(E21="","",IF(OR(AND($A$6="Yes",$M22&gt;$M21),AND($A$8="Yes",$O21+$P21&gt;=$B$4),AND($Q21&lt;=2,$I22=1)),1,0))</f>
        <v>0</v>
      </c>
      <c r="O22">
        <f ca="1">IF(E22="","",R22)</f>
        <v>5</v>
      </c>
      <c r="P22">
        <f ca="1">IF(E22="","",MAX(R22:DM22))</f>
        <v>13</v>
      </c>
      <c r="Q22" s="2">
        <f ca="1">IF(E22="","",COUNTIF(R22:DM22,"&gt;0"))</f>
        <v>4</v>
      </c>
      <c r="R22" s="4">
        <f ca="1">IF(E21="","",IF($G22="",R21,IF($N22=1,LOOKUP(R$9,$A$12:$A$111,$B$12:$B$111),IF(AND($I22=1,S$9=$Q21),"",IF($I22=1,S21,IF($I22=-1,R21))))))</f>
        <v>5</v>
      </c>
      <c r="S22">
        <f ca="1">IF($E21="","",IF($G22="",S21,IF(AND($N22=1,S$9&gt;$B$9),"",IF(AND($N22=1,S$9&lt;=$B$9),LOOKUP(S$9,$A$12:$A$111,$B$12:$B$111),IF(AND($I22=1,T$9=$Q21),"",IF($I22=1,T21,IF(AND($I22=-1,R$9=$Q21),$J22,IF($I22=-1,S21,""))))))))</f>
        <v>6</v>
      </c>
      <c r="T22">
        <f ca="1">IF($E21="","",IF($G22="",T21,IF(AND($N22=1,T$9&gt;$B$9),"",IF(AND($N22=1,T$9&lt;=$B$9),LOOKUP(T$9,$A$12:$A$111,$B$12:$B$111),IF(AND($I22=1,U$9=$Q21),"",IF($I22=1,U21,IF(AND($I22=-1,S$9=$Q21),$J22,IF($I22=-1,T21,""))))))))</f>
        <v>8</v>
      </c>
      <c r="U22">
        <f ca="1">IF($E21="","",IF($G22="",U21,IF(AND($N22=1,U$9&gt;$B$9),"",IF(AND($N22=1,U$9&lt;=$B$9),LOOKUP(U$9,$A$12:$A$111,$B$12:$B$111),IF(AND($I22=1,V$9=$Q21),"",IF($I22=1,V21,IF(AND($I22=-1,T$9=$Q21),$J22,IF($I22=-1,U21,""))))))))</f>
        <v>13</v>
      </c>
      <c r="V22" t="str">
        <f ca="1">IF($E21="","",IF($G22="",V21,IF(AND($N22=1,V$9&gt;$B$9),"",IF(AND($N22=1,V$9&lt;=$B$9),LOOKUP(V$9,$A$12:$A$111,$B$12:$B$111),IF(AND($I22=1,W$9=$Q21),"",IF($I22=1,W21,IF(AND($I22=-1,U$9=$Q21),$J22,IF($I22=-1,V21,""))))))))</f>
        <v/>
      </c>
      <c r="W22" t="str">
        <f ca="1">IF($E21="","",IF($G22="",W21,IF(AND($N22=1,W$9&gt;$B$9),"",IF(AND($N22=1,W$9&lt;=$B$9),LOOKUP(W$9,$A$12:$A$111,$B$12:$B$111),IF(AND($I22=1,X$9=$Q21),"",IF($I22=1,X21,IF(AND($I22=-1,V$9=$Q21),$J22,IF($I22=-1,W21,""))))))))</f>
        <v/>
      </c>
      <c r="X22" t="str">
        <f ca="1">IF($E21="","",IF($G22="",X21,IF(AND($N22=1,X$9&gt;$B$9),"",IF(AND($N22=1,X$9&lt;=$B$9),LOOKUP(X$9,$A$12:$A$111,$B$12:$B$111),IF(AND($I22=1,Y$9=$Q21),"",IF($I22=1,Y21,IF(AND($I22=-1,W$9=$Q21),$J22,IF($I22=-1,X21,""))))))))</f>
        <v/>
      </c>
      <c r="Y22" t="str">
        <f ca="1">IF($E21="","",IF($G22="",Y21,IF(AND($N22=1,Y$9&gt;$B$9),"",IF(AND($N22=1,Y$9&lt;=$B$9),LOOKUP(Y$9,$A$12:$A$111,$B$12:$B$111),IF(AND($I22=1,Z$9=$Q21),"",IF($I22=1,Z21,IF(AND($I22=-1,X$9=$Q21),$J22,IF($I22=-1,Y21,""))))))))</f>
        <v/>
      </c>
      <c r="Z22" t="str">
        <f ca="1">IF($E21="","",IF($G22="",Z21,IF(AND($N22=1,Z$9&gt;$B$9),"",IF(AND($N22=1,Z$9&lt;=$B$9),LOOKUP(Z$9,$A$12:$A$111,$B$12:$B$111),IF(AND($I22=1,AA$9=$Q21),"",IF($I22=1,AA21,IF(AND($I22=-1,Y$9=$Q21),$J22,IF($I22=-1,Z21,""))))))))</f>
        <v/>
      </c>
      <c r="AA22" t="str">
        <f ca="1">IF($E21="","",IF($G22="",AA21,IF(AND($N22=1,AA$9&gt;$B$9),"",IF(AND($N22=1,AA$9&lt;=$B$9),LOOKUP(AA$9,$A$12:$A$111,$B$12:$B$111),IF(AND($I22=1,AB$9=$Q21),"",IF($I22=1,AB21,IF(AND($I22=-1,Z$9=$Q21),$J22,IF($I22=-1,AA21,""))))))))</f>
        <v/>
      </c>
      <c r="AB22" t="str">
        <f ca="1">IF($E21="","",IF($G22="",AB21,IF(AND($N22=1,AB$9&gt;$B$9),"",IF(AND($N22=1,AB$9&lt;=$B$9),LOOKUP(AB$9,$A$12:$A$111,$B$12:$B$111),IF(AND($I22=1,AC$9=$Q21),"",IF($I22=1,AC21,IF(AND($I22=-1,AA$9=$Q21),$J22,IF($I22=-1,AB21,""))))))))</f>
        <v/>
      </c>
      <c r="AC22" t="str">
        <f ca="1">IF($E21="","",IF($G22="",AC21,IF(AND($N22=1,AC$9&gt;$B$9),"",IF(AND($N22=1,AC$9&lt;=$B$9),LOOKUP(AC$9,$A$12:$A$111,$B$12:$B$111),IF(AND($I22=1,AD$9=$Q21),"",IF($I22=1,AD21,IF(AND($I22=-1,AB$9=$Q21),$J22,IF($I22=-1,AC21,""))))))))</f>
        <v/>
      </c>
      <c r="AD22" t="str">
        <f ca="1">IF($E21="","",IF($G22="",AD21,IF(AND($N22=1,AD$9&gt;$B$9),"",IF(AND($N22=1,AD$9&lt;=$B$9),LOOKUP(AD$9,$A$12:$A$111,$B$12:$B$111),IF(AND($I22=1,AE$9=$Q21),"",IF($I22=1,AE21,IF(AND($I22=-1,AC$9=$Q21),$J22,IF($I22=-1,AD21,""))))))))</f>
        <v/>
      </c>
      <c r="AE22" t="str">
        <f ca="1">IF($E21="","",IF($G22="",AE21,IF(AND($N22=1,AE$9&gt;$B$9),"",IF(AND($N22=1,AE$9&lt;=$B$9),LOOKUP(AE$9,$A$12:$A$111,$B$12:$B$111),IF(AND($I22=1,AF$9=$Q21),"",IF($I22=1,AF21,IF(AND($I22=-1,AD$9=$Q21),$J22,IF($I22=-1,AE21,""))))))))</f>
        <v/>
      </c>
      <c r="AF22" t="str">
        <f ca="1">IF($E21="","",IF($G22="",AF21,IF(AND($N22=1,AF$9&gt;$B$9),"",IF(AND($N22=1,AF$9&lt;=$B$9),LOOKUP(AF$9,$A$12:$A$111,$B$12:$B$111),IF(AND($I22=1,AG$9=$Q21),"",IF($I22=1,AG21,IF(AND($I22=-1,AE$9=$Q21),$J22,IF($I22=-1,AF21,""))))))))</f>
        <v/>
      </c>
      <c r="AG22" t="str">
        <f ca="1">IF($E21="","",IF($G22="",AG21,IF(AND($N22=1,AG$9&gt;$B$9),"",IF(AND($N22=1,AG$9&lt;=$B$9),LOOKUP(AG$9,$A$12:$A$111,$B$12:$B$111),IF(AND($I22=1,AH$9=$Q21),"",IF($I22=1,AH21,IF(AND($I22=-1,AF$9=$Q21),$J22,IF($I22=-1,AG21,""))))))))</f>
        <v/>
      </c>
      <c r="AH22" t="str">
        <f ca="1">IF($E21="","",IF($G22="",AH21,IF(AND($N22=1,AH$9&gt;$B$9),"",IF(AND($N22=1,AH$9&lt;=$B$9),LOOKUP(AH$9,$A$12:$A$111,$B$12:$B$111),IF(AND($I22=1,AI$9=$Q21),"",IF($I22=1,AI21,IF(AND($I22=-1,AG$9=$Q21),$J22,IF($I22=-1,AH21,""))))))))</f>
        <v/>
      </c>
      <c r="AI22" t="str">
        <f ca="1">IF($E21="","",IF($G22="",AI21,IF(AND($N22=1,AI$9&gt;$B$9),"",IF(AND($N22=1,AI$9&lt;=$B$9),LOOKUP(AI$9,$A$12:$A$111,$B$12:$B$111),IF(AND($I22=1,AJ$9=$Q21),"",IF($I22=1,AJ21,IF(AND($I22=-1,AH$9=$Q21),$J22,IF($I22=-1,AI21,""))))))))</f>
        <v/>
      </c>
      <c r="AJ22" t="str">
        <f ca="1">IF($E21="","",IF($G22="",AJ21,IF(AND($N22=1,AJ$9&gt;$B$9),"",IF(AND($N22=1,AJ$9&lt;=$B$9),LOOKUP(AJ$9,$A$12:$A$111,$B$12:$B$111),IF(AND($I22=1,AK$9=$Q21),"",IF($I22=1,AK21,IF(AND($I22=-1,AI$9=$Q21),$J22,IF($I22=-1,AJ21,""))))))))</f>
        <v/>
      </c>
      <c r="AK22" t="str">
        <f ca="1">IF($E21="","",IF($G22="",AK21,IF(AND($N22=1,AK$9&gt;$B$9),"",IF(AND($N22=1,AK$9&lt;=$B$9),LOOKUP(AK$9,$A$12:$A$111,$B$12:$B$111),IF(AND($I22=1,AL$9=$Q21),"",IF($I22=1,AL21,IF(AND($I22=-1,AJ$9=$Q21),$J22,IF($I22=-1,AK21,""))))))))</f>
        <v/>
      </c>
      <c r="AL22" t="str">
        <f ca="1">IF($E21="","",IF($G22="",AL21,IF(AND($N22=1,AL$9&gt;$B$9),"",IF(AND($N22=1,AL$9&lt;=$B$9),LOOKUP(AL$9,$A$12:$A$111,$B$12:$B$111),IF(AND($I22=1,AM$9=$Q21),"",IF($I22=1,AM21,IF(AND($I22=-1,AK$9=$Q21),$J22,IF($I22=-1,AL21,""))))))))</f>
        <v/>
      </c>
      <c r="AM22" t="str">
        <f ca="1">IF($E21="","",IF($G22="",AM21,IF(AND($N22=1,AM$9&gt;$B$9),"",IF(AND($N22=1,AM$9&lt;=$B$9),LOOKUP(AM$9,$A$12:$A$111,$B$12:$B$111),IF(AND($I22=1,AN$9=$Q21),"",IF($I22=1,AN21,IF(AND($I22=-1,AL$9=$Q21),$J22,IF($I22=-1,AM21,""))))))))</f>
        <v/>
      </c>
      <c r="AN22" t="str">
        <f ca="1">IF($E21="","",IF($G22="",AN21,IF(AND($N22=1,AN$9&gt;$B$9),"",IF(AND($N22=1,AN$9&lt;=$B$9),LOOKUP(AN$9,$A$12:$A$111,$B$12:$B$111),IF(AND($I22=1,AO$9=$Q21),"",IF($I22=1,AO21,IF(AND($I22=-1,AM$9=$Q21),$J22,IF($I22=-1,AN21,""))))))))</f>
        <v/>
      </c>
      <c r="AO22" t="str">
        <f ca="1">IF($E21="","",IF($G22="",AO21,IF(AND($N22=1,AO$9&gt;$B$9),"",IF(AND($N22=1,AO$9&lt;=$B$9),LOOKUP(AO$9,$A$12:$A$111,$B$12:$B$111),IF(AND($I22=1,AP$9=$Q21),"",IF($I22=1,AP21,IF(AND($I22=-1,AN$9=$Q21),$J22,IF($I22=-1,AO21,""))))))))</f>
        <v/>
      </c>
      <c r="AP22" t="str">
        <f ca="1">IF($E21="","",IF($G22="",AP21,IF(AND($N22=1,AP$9&gt;$B$9),"",IF(AND($N22=1,AP$9&lt;=$B$9),LOOKUP(AP$9,$A$12:$A$111,$B$12:$B$111),IF(AND($I22=1,AQ$9=$Q21),"",IF($I22=1,AQ21,IF(AND($I22=-1,AO$9=$Q21),$J22,IF($I22=-1,AP21,""))))))))</f>
        <v/>
      </c>
      <c r="AQ22" t="str">
        <f ca="1">IF($E21="","",IF($G22="",AQ21,IF(AND($N22=1,AQ$9&gt;$B$9),"",IF(AND($N22=1,AQ$9&lt;=$B$9),LOOKUP(AQ$9,$A$12:$A$111,$B$12:$B$111),IF(AND($I22=1,AR$9=$Q21),"",IF($I22=1,AR21,IF(AND($I22=-1,AP$9=$Q21),$J22,IF($I22=-1,AQ21,""))))))))</f>
        <v/>
      </c>
      <c r="AR22" t="str">
        <f ca="1">IF($E21="","",IF($G22="",AR21,IF(AND($N22=1,AR$9&gt;$B$9),"",IF(AND($N22=1,AR$9&lt;=$B$9),LOOKUP(AR$9,$A$12:$A$111,$B$12:$B$111),IF(AND($I22=1,AS$9=$Q21),"",IF($I22=1,AS21,IF(AND($I22=-1,AQ$9=$Q21),$J22,IF($I22=-1,AR21,""))))))))</f>
        <v/>
      </c>
      <c r="AS22" t="str">
        <f ca="1">IF($E21="","",IF($G22="",AS21,IF(AND($N22=1,AS$9&gt;$B$9),"",IF(AND($N22=1,AS$9&lt;=$B$9),LOOKUP(AS$9,$A$12:$A$111,$B$12:$B$111),IF(AND($I22=1,AT$9=$Q21),"",IF($I22=1,AT21,IF(AND($I22=-1,AR$9=$Q21),$J22,IF($I22=-1,AS21,""))))))))</f>
        <v/>
      </c>
      <c r="AT22" t="str">
        <f ca="1">IF($E21="","",IF($G22="",AT21,IF(AND($N22=1,AT$9&gt;$B$9),"",IF(AND($N22=1,AT$9&lt;=$B$9),LOOKUP(AT$9,$A$12:$A$111,$B$12:$B$111),IF(AND($I22=1,AU$9=$Q21),"",IF($I22=1,AU21,IF(AND($I22=-1,AS$9=$Q21),$J22,IF($I22=-1,AT21,""))))))))</f>
        <v/>
      </c>
      <c r="AU22" t="str">
        <f ca="1">IF($E21="","",IF($G22="",AU21,IF(AND($N22=1,AU$9&gt;$B$9),"",IF(AND($N22=1,AU$9&lt;=$B$9),LOOKUP(AU$9,$A$12:$A$111,$B$12:$B$111),IF(AND($I22=1,AV$9=$Q21),"",IF($I22=1,AV21,IF(AND($I22=-1,AT$9=$Q21),$J22,IF($I22=-1,AU21,""))))))))</f>
        <v/>
      </c>
      <c r="AV22" t="str">
        <f ca="1">IF($E21="","",IF($G22="",AV21,IF(AND($N22=1,AV$9&gt;$B$9),"",IF(AND($N22=1,AV$9&lt;=$B$9),LOOKUP(AV$9,$A$12:$A$111,$B$12:$B$111),IF(AND($I22=1,AW$9=$Q21),"",IF($I22=1,AW21,IF(AND($I22=-1,AU$9=$Q21),$J22,IF($I22=-1,AV21,""))))))))</f>
        <v/>
      </c>
      <c r="AW22" t="str">
        <f ca="1">IF($E21="","",IF($G22="",AW21,IF(AND($N22=1,AW$9&gt;$B$9),"",IF(AND($N22=1,AW$9&lt;=$B$9),LOOKUP(AW$9,$A$12:$A$111,$B$12:$B$111),IF(AND($I22=1,AX$9=$Q21),"",IF($I22=1,AX21,IF(AND($I22=-1,AV$9=$Q21),$J22,IF($I22=-1,AW21,""))))))))</f>
        <v/>
      </c>
      <c r="AX22" t="str">
        <f ca="1">IF($E21="","",IF($G22="",AX21,IF(AND($N22=1,AX$9&gt;$B$9),"",IF(AND($N22=1,AX$9&lt;=$B$9),LOOKUP(AX$9,$A$12:$A$111,$B$12:$B$111),IF(AND($I22=1,AY$9=$Q21),"",IF($I22=1,AY21,IF(AND($I22=-1,AW$9=$Q21),$J22,IF($I22=-1,AX21,""))))))))</f>
        <v/>
      </c>
      <c r="AY22" t="str">
        <f ca="1">IF($E21="","",IF($G22="",AY21,IF(AND($N22=1,AY$9&gt;$B$9),"",IF(AND($N22=1,AY$9&lt;=$B$9),LOOKUP(AY$9,$A$12:$A$111,$B$12:$B$111),IF(AND($I22=1,AZ$9=$Q21),"",IF($I22=1,AZ21,IF(AND($I22=-1,AX$9=$Q21),$J22,IF($I22=-1,AY21,""))))))))</f>
        <v/>
      </c>
      <c r="AZ22" t="str">
        <f ca="1">IF($E21="","",IF($G22="",AZ21,IF(AND($N22=1,AZ$9&gt;$B$9),"",IF(AND($N22=1,AZ$9&lt;=$B$9),LOOKUP(AZ$9,$A$12:$A$111,$B$12:$B$111),IF(AND($I22=1,BA$9=$Q21),"",IF($I22=1,BA21,IF(AND($I22=-1,AY$9=$Q21),$J22,IF($I22=-1,AZ21,""))))))))</f>
        <v/>
      </c>
      <c r="BA22" t="str">
        <f ca="1">IF($E21="","",IF($G22="",BA21,IF(AND($N22=1,BA$9&gt;$B$9),"",IF(AND($N22=1,BA$9&lt;=$B$9),LOOKUP(BA$9,$A$12:$A$111,$B$12:$B$111),IF(AND($I22=1,BB$9=$Q21),"",IF($I22=1,BB21,IF(AND($I22=-1,AZ$9=$Q21),$J22,IF($I22=-1,BA21,""))))))))</f>
        <v/>
      </c>
      <c r="BB22" t="str">
        <f ca="1">IF($E21="","",IF($G22="",BB21,IF(AND($N22=1,BB$9&gt;$B$9),"",IF(AND($N22=1,BB$9&lt;=$B$9),LOOKUP(BB$9,$A$12:$A$111,$B$12:$B$111),IF(AND($I22=1,BC$9=$Q21),"",IF($I22=1,BC21,IF(AND($I22=-1,BA$9=$Q21),$J22,IF($I22=-1,BB21,""))))))))</f>
        <v/>
      </c>
      <c r="BC22" t="str">
        <f ca="1">IF($E21="","",IF($G22="",BC21,IF(AND($N22=1,BC$9&gt;$B$9),"",IF(AND($N22=1,BC$9&lt;=$B$9),LOOKUP(BC$9,$A$12:$A$111,$B$12:$B$111),IF(AND($I22=1,BD$9=$Q21),"",IF($I22=1,BD21,IF(AND($I22=-1,BB$9=$Q21),$J22,IF($I22=-1,BC21,""))))))))</f>
        <v/>
      </c>
      <c r="BD22" t="str">
        <f ca="1">IF($E21="","",IF($G22="",BD21,IF(AND($N22=1,BD$9&gt;$B$9),"",IF(AND($N22=1,BD$9&lt;=$B$9),LOOKUP(BD$9,$A$12:$A$111,$B$12:$B$111),IF(AND($I22=1,BE$9=$Q21),"",IF($I22=1,BE21,IF(AND($I22=-1,BC$9=$Q21),$J22,IF($I22=-1,BD21,""))))))))</f>
        <v/>
      </c>
      <c r="BE22" t="str">
        <f ca="1">IF($E21="","",IF($G22="",BE21,IF(AND($N22=1,BE$9&gt;$B$9),"",IF(AND($N22=1,BE$9&lt;=$B$9),LOOKUP(BE$9,$A$12:$A$111,$B$12:$B$111),IF(AND($I22=1,BF$9=$Q21),"",IF($I22=1,BF21,IF(AND($I22=-1,BD$9=$Q21),$J22,IF($I22=-1,BE21,""))))))))</f>
        <v/>
      </c>
      <c r="BF22" t="str">
        <f ca="1">IF($E21="","",IF($G22="",BF21,IF(AND($N22=1,BF$9&gt;$B$9),"",IF(AND($N22=1,BF$9&lt;=$B$9),LOOKUP(BF$9,$A$12:$A$111,$B$12:$B$111),IF(AND($I22=1,BG$9=$Q21),"",IF($I22=1,BG21,IF(AND($I22=-1,BE$9=$Q21),$J22,IF($I22=-1,BF21,""))))))))</f>
        <v/>
      </c>
      <c r="BG22" t="str">
        <f ca="1">IF($E21="","",IF($G22="",BG21,IF(AND($N22=1,BG$9&gt;$B$9),"",IF(AND($N22=1,BG$9&lt;=$B$9),LOOKUP(BG$9,$A$12:$A$111,$B$12:$B$111),IF(AND($I22=1,BH$9=$Q21),"",IF($I22=1,BH21,IF(AND($I22=-1,BF$9=$Q21),$J22,IF($I22=-1,BG21,""))))))))</f>
        <v/>
      </c>
      <c r="BH22" t="str">
        <f ca="1">IF($E21="","",IF($G22="",BH21,IF(AND($N22=1,BH$9&gt;$B$9),"",IF(AND($N22=1,BH$9&lt;=$B$9),LOOKUP(BH$9,$A$12:$A$111,$B$12:$B$111),IF(AND($I22=1,BI$9=$Q21),"",IF($I22=1,BI21,IF(AND($I22=-1,BG$9=$Q21),$J22,IF($I22=-1,BH21,""))))))))</f>
        <v/>
      </c>
      <c r="BI22" t="str">
        <f ca="1">IF($E21="","",IF($G22="",BI21,IF(AND($N22=1,BI$9&gt;$B$9),"",IF(AND($N22=1,BI$9&lt;=$B$9),LOOKUP(BI$9,$A$12:$A$111,$B$12:$B$111),IF(AND($I22=1,BJ$9=$Q21),"",IF($I22=1,BJ21,IF(AND($I22=-1,BH$9=$Q21),$J22,IF($I22=-1,BI21,""))))))))</f>
        <v/>
      </c>
      <c r="BJ22" t="str">
        <f ca="1">IF($E21="","",IF($G22="",BJ21,IF(AND($N22=1,BJ$9&gt;$B$9),"",IF(AND($N22=1,BJ$9&lt;=$B$9),LOOKUP(BJ$9,$A$12:$A$111,$B$12:$B$111),IF(AND($I22=1,BK$9=$Q21),"",IF($I22=1,BK21,IF(AND($I22=-1,BI$9=$Q21),$J22,IF($I22=-1,BJ21,""))))))))</f>
        <v/>
      </c>
      <c r="BK22" t="str">
        <f ca="1">IF($E21="","",IF($G22="",BK21,IF(AND($N22=1,BK$9&gt;$B$9),"",IF(AND($N22=1,BK$9&lt;=$B$9),LOOKUP(BK$9,$A$12:$A$111,$B$12:$B$111),IF(AND($I22=1,BL$9=$Q21),"",IF($I22=1,BL21,IF(AND($I22=-1,BJ$9=$Q21),$J22,IF($I22=-1,BK21,""))))))))</f>
        <v/>
      </c>
      <c r="BL22">
        <f ca="1">IF($E21="","",IF($G22="",BL21,IF(AND($N22=1,BL$9&gt;$B$9),"",IF(AND($N22=1,BL$9&lt;=$B$9),LOOKUP(BL$9,$A$12:$A$111,$B$12:$B$111),IF(AND($I22=1,BM$9=$Q21),"",IF($I22=1,BM21,IF(AND($I22=-1,BK$9=$Q21),$J22,IF($I22=-1,BL21,""))))))))</f>
        <v>0</v>
      </c>
      <c r="BM22">
        <f ca="1">IF($E21="","",IF($G22="",BM21,IF(AND($N22=1,BM$9&gt;$B$9),"",IF(AND($N22=1,BM$9&lt;=$B$9),LOOKUP(BM$9,$A$12:$A$111,$B$12:$B$111),IF(AND($I22=1,BN$9=$Q21),"",IF($I22=1,BN21,IF(AND($I22=-1,BL$9=$Q21),$J22,IF($I22=-1,BM21,""))))))))</f>
        <v>0</v>
      </c>
      <c r="BN22">
        <f ca="1">IF($E21="","",IF($G22="",BN21,IF(AND($N22=1,BN$9&gt;$B$9),"",IF(AND($N22=1,BN$9&lt;=$B$9),LOOKUP(BN$9,$A$12:$A$111,$B$12:$B$111),IF(AND($I22=1,BO$9=$Q21),"",IF($I22=1,BO21,IF(AND($I22=-1,BM$9=$Q21),$J22,IF($I22=-1,BN21,""))))))))</f>
        <v>0</v>
      </c>
      <c r="BO22">
        <f ca="1">IF($E21="","",IF($G22="",BO21,IF(AND($N22=1,BO$9&gt;$B$9),"",IF(AND($N22=1,BO$9&lt;=$B$9),LOOKUP(BO$9,$A$12:$A$111,$B$12:$B$111),IF(AND($I22=1,BP$9=$Q21),"",IF($I22=1,BP21,IF(AND($I22=-1,BN$9=$Q21),$J22,IF($I22=-1,BO21,""))))))))</f>
        <v>0</v>
      </c>
    </row>
    <row r="23" spans="1:67" x14ac:dyDescent="0.25">
      <c r="D23" s="4">
        <v>13</v>
      </c>
      <c r="E23" s="1">
        <f t="shared" ca="1" si="1"/>
        <v>35</v>
      </c>
      <c r="G23" t="str">
        <f ca="1">IF(E22="","",IF($B$3=Refs!$B$11,Labouchere!F23,IF(AND(B$3="Last",H22="Zero"),G22,IF(B$3="Last",H22,IF(B$3="2nd last","",IF(AND(B$3="Opposite",H22="Zero"),G22,IF(AND(B$3="Opposite",H22="Red"),"Black",IF(AND(B$3="Opposite",H22="Black"),"Red",IF(AND(B$3="Opposite",H22="Odd"),"Even",IF(AND(B$3="Opposite",H22="Even"),"Odd",IF(AND(B$3="Opposite",H22="High"),"Low",IF(AND(B$3="Opposite",H22="Low"),"High",IF(COUNTIF(Refs!$E$5:$I$6,B$3)=1,Labouchere!B$3,"")))))))))))))</f>
        <v>High</v>
      </c>
      <c r="H23" t="str">
        <f ca="1">IF(E23="","",IF(B$2="Red/Black",LOOKUP(E23,Refs!D:D,Refs!F:F),IF(B$2="High/Low",LOOKUP(E23,Refs!D:D,Refs!H:H),IF(B$2="Odd/Even",LOOKUP(E23,Refs!D:D,Refs!J:J),""))))</f>
        <v>High</v>
      </c>
      <c r="I23">
        <f t="shared" ca="1" si="2"/>
        <v>1</v>
      </c>
      <c r="J23">
        <f ca="1">IF(E22="","",IF(G23="","",IF(AND(Q22&gt;1,O22+P22&gt;=$B$4),$B$4,IF(Q22=1,O22,O22+P22))))</f>
        <v>18</v>
      </c>
      <c r="K23">
        <f t="shared" ca="1" si="3"/>
        <v>18</v>
      </c>
      <c r="L23">
        <f t="shared" ca="1" si="4"/>
        <v>-4</v>
      </c>
      <c r="M23">
        <f t="shared" ca="1" si="5"/>
        <v>0</v>
      </c>
      <c r="N23">
        <f ca="1">IF(E22="","",IF(OR(AND($A$6="Yes",$M23&gt;$M22),AND($A$8="Yes",$O22+$P22&gt;=$B$4),AND($Q22&lt;=2,$I23=1)),1,0))</f>
        <v>0</v>
      </c>
      <c r="O23">
        <f ca="1">IF(E23="","",R23)</f>
        <v>6</v>
      </c>
      <c r="P23">
        <f ca="1">IF(E23="","",MAX(R23:DM23))</f>
        <v>8</v>
      </c>
      <c r="Q23" s="2">
        <f ca="1">IF(E23="","",COUNTIF(R23:DM23,"&gt;0"))</f>
        <v>2</v>
      </c>
      <c r="R23" s="4">
        <f ca="1">IF(E22="","",IF($G23="",R22,IF($N23=1,LOOKUP(R$9,$A$12:$A$111,$B$12:$B$111),IF(AND($I23=1,S$9=$Q22),"",IF($I23=1,S22,IF($I23=-1,R22))))))</f>
        <v>6</v>
      </c>
      <c r="S23">
        <f ca="1">IF($E22="","",IF($G23="",S22,IF(AND($N23=1,S$9&gt;$B$9),"",IF(AND($N23=1,S$9&lt;=$B$9),LOOKUP(S$9,$A$12:$A$111,$B$12:$B$111),IF(AND($I23=1,T$9=$Q22),"",IF($I23=1,T22,IF(AND($I23=-1,R$9=$Q22),$J23,IF($I23=-1,S22,""))))))))</f>
        <v>8</v>
      </c>
      <c r="T23" t="str">
        <f ca="1">IF($E22="","",IF($G23="",T22,IF(AND($N23=1,T$9&gt;$B$9),"",IF(AND($N23=1,T$9&lt;=$B$9),LOOKUP(T$9,$A$12:$A$111,$B$12:$B$111),IF(AND($I23=1,U$9=$Q22),"",IF($I23=1,U22,IF(AND($I23=-1,S$9=$Q22),$J23,IF($I23=-1,T22,""))))))))</f>
        <v/>
      </c>
      <c r="U23" t="str">
        <f ca="1">IF($E22="","",IF($G23="",U22,IF(AND($N23=1,U$9&gt;$B$9),"",IF(AND($N23=1,U$9&lt;=$B$9),LOOKUP(U$9,$A$12:$A$111,$B$12:$B$111),IF(AND($I23=1,V$9=$Q22),"",IF($I23=1,V22,IF(AND($I23=-1,T$9=$Q22),$J23,IF($I23=-1,U22,""))))))))</f>
        <v/>
      </c>
      <c r="V23" t="str">
        <f ca="1">IF($E22="","",IF($G23="",V22,IF(AND($N23=1,V$9&gt;$B$9),"",IF(AND($N23=1,V$9&lt;=$B$9),LOOKUP(V$9,$A$12:$A$111,$B$12:$B$111),IF(AND($I23=1,W$9=$Q22),"",IF($I23=1,W22,IF(AND($I23=-1,U$9=$Q22),$J23,IF($I23=-1,V22,""))))))))</f>
        <v/>
      </c>
      <c r="W23" t="str">
        <f ca="1">IF($E22="","",IF($G23="",W22,IF(AND($N23=1,W$9&gt;$B$9),"",IF(AND($N23=1,W$9&lt;=$B$9),LOOKUP(W$9,$A$12:$A$111,$B$12:$B$111),IF(AND($I23=1,X$9=$Q22),"",IF($I23=1,X22,IF(AND($I23=-1,V$9=$Q22),$J23,IF($I23=-1,W22,""))))))))</f>
        <v/>
      </c>
      <c r="X23" t="str">
        <f ca="1">IF($E22="","",IF($G23="",X22,IF(AND($N23=1,X$9&gt;$B$9),"",IF(AND($N23=1,X$9&lt;=$B$9),LOOKUP(X$9,$A$12:$A$111,$B$12:$B$111),IF(AND($I23=1,Y$9=$Q22),"",IF($I23=1,Y22,IF(AND($I23=-1,W$9=$Q22),$J23,IF($I23=-1,X22,""))))))))</f>
        <v/>
      </c>
      <c r="Y23" t="str">
        <f ca="1">IF($E22="","",IF($G23="",Y22,IF(AND($N23=1,Y$9&gt;$B$9),"",IF(AND($N23=1,Y$9&lt;=$B$9),LOOKUP(Y$9,$A$12:$A$111,$B$12:$B$111),IF(AND($I23=1,Z$9=$Q22),"",IF($I23=1,Z22,IF(AND($I23=-1,X$9=$Q22),$J23,IF($I23=-1,Y22,""))))))))</f>
        <v/>
      </c>
      <c r="Z23" t="str">
        <f ca="1">IF($E22="","",IF($G23="",Z22,IF(AND($N23=1,Z$9&gt;$B$9),"",IF(AND($N23=1,Z$9&lt;=$B$9),LOOKUP(Z$9,$A$12:$A$111,$B$12:$B$111),IF(AND($I23=1,AA$9=$Q22),"",IF($I23=1,AA22,IF(AND($I23=-1,Y$9=$Q22),$J23,IF($I23=-1,Z22,""))))))))</f>
        <v/>
      </c>
      <c r="AA23" t="str">
        <f ca="1">IF($E22="","",IF($G23="",AA22,IF(AND($N23=1,AA$9&gt;$B$9),"",IF(AND($N23=1,AA$9&lt;=$B$9),LOOKUP(AA$9,$A$12:$A$111,$B$12:$B$111),IF(AND($I23=1,AB$9=$Q22),"",IF($I23=1,AB22,IF(AND($I23=-1,Z$9=$Q22),$J23,IF($I23=-1,AA22,""))))))))</f>
        <v/>
      </c>
      <c r="AB23" t="str">
        <f ca="1">IF($E22="","",IF($G23="",AB22,IF(AND($N23=1,AB$9&gt;$B$9),"",IF(AND($N23=1,AB$9&lt;=$B$9),LOOKUP(AB$9,$A$12:$A$111,$B$12:$B$111),IF(AND($I23=1,AC$9=$Q22),"",IF($I23=1,AC22,IF(AND($I23=-1,AA$9=$Q22),$J23,IF($I23=-1,AB22,""))))))))</f>
        <v/>
      </c>
      <c r="AC23" t="str">
        <f ca="1">IF($E22="","",IF($G23="",AC22,IF(AND($N23=1,AC$9&gt;$B$9),"",IF(AND($N23=1,AC$9&lt;=$B$9),LOOKUP(AC$9,$A$12:$A$111,$B$12:$B$111),IF(AND($I23=1,AD$9=$Q22),"",IF($I23=1,AD22,IF(AND($I23=-1,AB$9=$Q22),$J23,IF($I23=-1,AC22,""))))))))</f>
        <v/>
      </c>
      <c r="AD23" t="str">
        <f ca="1">IF($E22="","",IF($G23="",AD22,IF(AND($N23=1,AD$9&gt;$B$9),"",IF(AND($N23=1,AD$9&lt;=$B$9),LOOKUP(AD$9,$A$12:$A$111,$B$12:$B$111),IF(AND($I23=1,AE$9=$Q22),"",IF($I23=1,AE22,IF(AND($I23=-1,AC$9=$Q22),$J23,IF($I23=-1,AD22,""))))))))</f>
        <v/>
      </c>
      <c r="AE23" t="str">
        <f ca="1">IF($E22="","",IF($G23="",AE22,IF(AND($N23=1,AE$9&gt;$B$9),"",IF(AND($N23=1,AE$9&lt;=$B$9),LOOKUP(AE$9,$A$12:$A$111,$B$12:$B$111),IF(AND($I23=1,AF$9=$Q22),"",IF($I23=1,AF22,IF(AND($I23=-1,AD$9=$Q22),$J23,IF($I23=-1,AE22,""))))))))</f>
        <v/>
      </c>
      <c r="AF23" t="str">
        <f ca="1">IF($E22="","",IF($G23="",AF22,IF(AND($N23=1,AF$9&gt;$B$9),"",IF(AND($N23=1,AF$9&lt;=$B$9),LOOKUP(AF$9,$A$12:$A$111,$B$12:$B$111),IF(AND($I23=1,AG$9=$Q22),"",IF($I23=1,AG22,IF(AND($I23=-1,AE$9=$Q22),$J23,IF($I23=-1,AF22,""))))))))</f>
        <v/>
      </c>
      <c r="AG23" t="str">
        <f ca="1">IF($E22="","",IF($G23="",AG22,IF(AND($N23=1,AG$9&gt;$B$9),"",IF(AND($N23=1,AG$9&lt;=$B$9),LOOKUP(AG$9,$A$12:$A$111,$B$12:$B$111),IF(AND($I23=1,AH$9=$Q22),"",IF($I23=1,AH22,IF(AND($I23=-1,AF$9=$Q22),$J23,IF($I23=-1,AG22,""))))))))</f>
        <v/>
      </c>
      <c r="AH23" t="str">
        <f ca="1">IF($E22="","",IF($G23="",AH22,IF(AND($N23=1,AH$9&gt;$B$9),"",IF(AND($N23=1,AH$9&lt;=$B$9),LOOKUP(AH$9,$A$12:$A$111,$B$12:$B$111),IF(AND($I23=1,AI$9=$Q22),"",IF($I23=1,AI22,IF(AND($I23=-1,AG$9=$Q22),$J23,IF($I23=-1,AH22,""))))))))</f>
        <v/>
      </c>
      <c r="AI23" t="str">
        <f ca="1">IF($E22="","",IF($G23="",AI22,IF(AND($N23=1,AI$9&gt;$B$9),"",IF(AND($N23=1,AI$9&lt;=$B$9),LOOKUP(AI$9,$A$12:$A$111,$B$12:$B$111),IF(AND($I23=1,AJ$9=$Q22),"",IF($I23=1,AJ22,IF(AND($I23=-1,AH$9=$Q22),$J23,IF($I23=-1,AI22,""))))))))</f>
        <v/>
      </c>
      <c r="AJ23" t="str">
        <f ca="1">IF($E22="","",IF($G23="",AJ22,IF(AND($N23=1,AJ$9&gt;$B$9),"",IF(AND($N23=1,AJ$9&lt;=$B$9),LOOKUP(AJ$9,$A$12:$A$111,$B$12:$B$111),IF(AND($I23=1,AK$9=$Q22),"",IF($I23=1,AK22,IF(AND($I23=-1,AI$9=$Q22),$J23,IF($I23=-1,AJ22,""))))))))</f>
        <v/>
      </c>
      <c r="AK23" t="str">
        <f ca="1">IF($E22="","",IF($G23="",AK22,IF(AND($N23=1,AK$9&gt;$B$9),"",IF(AND($N23=1,AK$9&lt;=$B$9),LOOKUP(AK$9,$A$12:$A$111,$B$12:$B$111),IF(AND($I23=1,AL$9=$Q22),"",IF($I23=1,AL22,IF(AND($I23=-1,AJ$9=$Q22),$J23,IF($I23=-1,AK22,""))))))))</f>
        <v/>
      </c>
      <c r="AL23" t="str">
        <f ca="1">IF($E22="","",IF($G23="",AL22,IF(AND($N23=1,AL$9&gt;$B$9),"",IF(AND($N23=1,AL$9&lt;=$B$9),LOOKUP(AL$9,$A$12:$A$111,$B$12:$B$111),IF(AND($I23=1,AM$9=$Q22),"",IF($I23=1,AM22,IF(AND($I23=-1,AK$9=$Q22),$J23,IF($I23=-1,AL22,""))))))))</f>
        <v/>
      </c>
      <c r="AM23" t="str">
        <f ca="1">IF($E22="","",IF($G23="",AM22,IF(AND($N23=1,AM$9&gt;$B$9),"",IF(AND($N23=1,AM$9&lt;=$B$9),LOOKUP(AM$9,$A$12:$A$111,$B$12:$B$111),IF(AND($I23=1,AN$9=$Q22),"",IF($I23=1,AN22,IF(AND($I23=-1,AL$9=$Q22),$J23,IF($I23=-1,AM22,""))))))))</f>
        <v/>
      </c>
      <c r="AN23" t="str">
        <f ca="1">IF($E22="","",IF($G23="",AN22,IF(AND($N23=1,AN$9&gt;$B$9),"",IF(AND($N23=1,AN$9&lt;=$B$9),LOOKUP(AN$9,$A$12:$A$111,$B$12:$B$111),IF(AND($I23=1,AO$9=$Q22),"",IF($I23=1,AO22,IF(AND($I23=-1,AM$9=$Q22),$J23,IF($I23=-1,AN22,""))))))))</f>
        <v/>
      </c>
      <c r="AO23" t="str">
        <f ca="1">IF($E22="","",IF($G23="",AO22,IF(AND($N23=1,AO$9&gt;$B$9),"",IF(AND($N23=1,AO$9&lt;=$B$9),LOOKUP(AO$9,$A$12:$A$111,$B$12:$B$111),IF(AND($I23=1,AP$9=$Q22),"",IF($I23=1,AP22,IF(AND($I23=-1,AN$9=$Q22),$J23,IF($I23=-1,AO22,""))))))))</f>
        <v/>
      </c>
      <c r="AP23" t="str">
        <f ca="1">IF($E22="","",IF($G23="",AP22,IF(AND($N23=1,AP$9&gt;$B$9),"",IF(AND($N23=1,AP$9&lt;=$B$9),LOOKUP(AP$9,$A$12:$A$111,$B$12:$B$111),IF(AND($I23=1,AQ$9=$Q22),"",IF($I23=1,AQ22,IF(AND($I23=-1,AO$9=$Q22),$J23,IF($I23=-1,AP22,""))))))))</f>
        <v/>
      </c>
      <c r="AQ23" t="str">
        <f ca="1">IF($E22="","",IF($G23="",AQ22,IF(AND($N23=1,AQ$9&gt;$B$9),"",IF(AND($N23=1,AQ$9&lt;=$B$9),LOOKUP(AQ$9,$A$12:$A$111,$B$12:$B$111),IF(AND($I23=1,AR$9=$Q22),"",IF($I23=1,AR22,IF(AND($I23=-1,AP$9=$Q22),$J23,IF($I23=-1,AQ22,""))))))))</f>
        <v/>
      </c>
      <c r="AR23" t="str">
        <f ca="1">IF($E22="","",IF($G23="",AR22,IF(AND($N23=1,AR$9&gt;$B$9),"",IF(AND($N23=1,AR$9&lt;=$B$9),LOOKUP(AR$9,$A$12:$A$111,$B$12:$B$111),IF(AND($I23=1,AS$9=$Q22),"",IF($I23=1,AS22,IF(AND($I23=-1,AQ$9=$Q22),$J23,IF($I23=-1,AR22,""))))))))</f>
        <v/>
      </c>
      <c r="AS23" t="str">
        <f ca="1">IF($E22="","",IF($G23="",AS22,IF(AND($N23=1,AS$9&gt;$B$9),"",IF(AND($N23=1,AS$9&lt;=$B$9),LOOKUP(AS$9,$A$12:$A$111,$B$12:$B$111),IF(AND($I23=1,AT$9=$Q22),"",IF($I23=1,AT22,IF(AND($I23=-1,AR$9=$Q22),$J23,IF($I23=-1,AS22,""))))))))</f>
        <v/>
      </c>
      <c r="AT23" t="str">
        <f ca="1">IF($E22="","",IF($G23="",AT22,IF(AND($N23=1,AT$9&gt;$B$9),"",IF(AND($N23=1,AT$9&lt;=$B$9),LOOKUP(AT$9,$A$12:$A$111,$B$12:$B$111),IF(AND($I23=1,AU$9=$Q22),"",IF($I23=1,AU22,IF(AND($I23=-1,AS$9=$Q22),$J23,IF($I23=-1,AT22,""))))))))</f>
        <v/>
      </c>
      <c r="AU23" t="str">
        <f ca="1">IF($E22="","",IF($G23="",AU22,IF(AND($N23=1,AU$9&gt;$B$9),"",IF(AND($N23=1,AU$9&lt;=$B$9),LOOKUP(AU$9,$A$12:$A$111,$B$12:$B$111),IF(AND($I23=1,AV$9=$Q22),"",IF($I23=1,AV22,IF(AND($I23=-1,AT$9=$Q22),$J23,IF($I23=-1,AU22,""))))))))</f>
        <v/>
      </c>
      <c r="AV23" t="str">
        <f ca="1">IF($E22="","",IF($G23="",AV22,IF(AND($N23=1,AV$9&gt;$B$9),"",IF(AND($N23=1,AV$9&lt;=$B$9),LOOKUP(AV$9,$A$12:$A$111,$B$12:$B$111),IF(AND($I23=1,AW$9=$Q22),"",IF($I23=1,AW22,IF(AND($I23=-1,AU$9=$Q22),$J23,IF($I23=-1,AV22,""))))))))</f>
        <v/>
      </c>
      <c r="AW23" t="str">
        <f ca="1">IF($E22="","",IF($G23="",AW22,IF(AND($N23=1,AW$9&gt;$B$9),"",IF(AND($N23=1,AW$9&lt;=$B$9),LOOKUP(AW$9,$A$12:$A$111,$B$12:$B$111),IF(AND($I23=1,AX$9=$Q22),"",IF($I23=1,AX22,IF(AND($I23=-1,AV$9=$Q22),$J23,IF($I23=-1,AW22,""))))))))</f>
        <v/>
      </c>
      <c r="AX23" t="str">
        <f ca="1">IF($E22="","",IF($G23="",AX22,IF(AND($N23=1,AX$9&gt;$B$9),"",IF(AND($N23=1,AX$9&lt;=$B$9),LOOKUP(AX$9,$A$12:$A$111,$B$12:$B$111),IF(AND($I23=1,AY$9=$Q22),"",IF($I23=1,AY22,IF(AND($I23=-1,AW$9=$Q22),$J23,IF($I23=-1,AX22,""))))))))</f>
        <v/>
      </c>
      <c r="AY23" t="str">
        <f ca="1">IF($E22="","",IF($G23="",AY22,IF(AND($N23=1,AY$9&gt;$B$9),"",IF(AND($N23=1,AY$9&lt;=$B$9),LOOKUP(AY$9,$A$12:$A$111,$B$12:$B$111),IF(AND($I23=1,AZ$9=$Q22),"",IF($I23=1,AZ22,IF(AND($I23=-1,AX$9=$Q22),$J23,IF($I23=-1,AY22,""))))))))</f>
        <v/>
      </c>
      <c r="AZ23" t="str">
        <f ca="1">IF($E22="","",IF($G23="",AZ22,IF(AND($N23=1,AZ$9&gt;$B$9),"",IF(AND($N23=1,AZ$9&lt;=$B$9),LOOKUP(AZ$9,$A$12:$A$111,$B$12:$B$111),IF(AND($I23=1,BA$9=$Q22),"",IF($I23=1,BA22,IF(AND($I23=-1,AY$9=$Q22),$J23,IF($I23=-1,AZ22,""))))))))</f>
        <v/>
      </c>
      <c r="BA23" t="str">
        <f ca="1">IF($E22="","",IF($G23="",BA22,IF(AND($N23=1,BA$9&gt;$B$9),"",IF(AND($N23=1,BA$9&lt;=$B$9),LOOKUP(BA$9,$A$12:$A$111,$B$12:$B$111),IF(AND($I23=1,BB$9=$Q22),"",IF($I23=1,BB22,IF(AND($I23=-1,AZ$9=$Q22),$J23,IF($I23=-1,BA22,""))))))))</f>
        <v/>
      </c>
      <c r="BB23" t="str">
        <f ca="1">IF($E22="","",IF($G23="",BB22,IF(AND($N23=1,BB$9&gt;$B$9),"",IF(AND($N23=1,BB$9&lt;=$B$9),LOOKUP(BB$9,$A$12:$A$111,$B$12:$B$111),IF(AND($I23=1,BC$9=$Q22),"",IF($I23=1,BC22,IF(AND($I23=-1,BA$9=$Q22),$J23,IF($I23=-1,BB22,""))))))))</f>
        <v/>
      </c>
      <c r="BC23" t="str">
        <f ca="1">IF($E22="","",IF($G23="",BC22,IF(AND($N23=1,BC$9&gt;$B$9),"",IF(AND($N23=1,BC$9&lt;=$B$9),LOOKUP(BC$9,$A$12:$A$111,$B$12:$B$111),IF(AND($I23=1,BD$9=$Q22),"",IF($I23=1,BD22,IF(AND($I23=-1,BB$9=$Q22),$J23,IF($I23=-1,BC22,""))))))))</f>
        <v/>
      </c>
      <c r="BD23" t="str">
        <f ca="1">IF($E22="","",IF($G23="",BD22,IF(AND($N23=1,BD$9&gt;$B$9),"",IF(AND($N23=1,BD$9&lt;=$B$9),LOOKUP(BD$9,$A$12:$A$111,$B$12:$B$111),IF(AND($I23=1,BE$9=$Q22),"",IF($I23=1,BE22,IF(AND($I23=-1,BC$9=$Q22),$J23,IF($I23=-1,BD22,""))))))))</f>
        <v/>
      </c>
      <c r="BE23" t="str">
        <f ca="1">IF($E22="","",IF($G23="",BE22,IF(AND($N23=1,BE$9&gt;$B$9),"",IF(AND($N23=1,BE$9&lt;=$B$9),LOOKUP(BE$9,$A$12:$A$111,$B$12:$B$111),IF(AND($I23=1,BF$9=$Q22),"",IF($I23=1,BF22,IF(AND($I23=-1,BD$9=$Q22),$J23,IF($I23=-1,BE22,""))))))))</f>
        <v/>
      </c>
      <c r="BF23" t="str">
        <f ca="1">IF($E22="","",IF($G23="",BF22,IF(AND($N23=1,BF$9&gt;$B$9),"",IF(AND($N23=1,BF$9&lt;=$B$9),LOOKUP(BF$9,$A$12:$A$111,$B$12:$B$111),IF(AND($I23=1,BG$9=$Q22),"",IF($I23=1,BG22,IF(AND($I23=-1,BE$9=$Q22),$J23,IF($I23=-1,BF22,""))))))))</f>
        <v/>
      </c>
      <c r="BG23" t="str">
        <f ca="1">IF($E22="","",IF($G23="",BG22,IF(AND($N23=1,BG$9&gt;$B$9),"",IF(AND($N23=1,BG$9&lt;=$B$9),LOOKUP(BG$9,$A$12:$A$111,$B$12:$B$111),IF(AND($I23=1,BH$9=$Q22),"",IF($I23=1,BH22,IF(AND($I23=-1,BF$9=$Q22),$J23,IF($I23=-1,BG22,""))))))))</f>
        <v/>
      </c>
      <c r="BH23" t="str">
        <f ca="1">IF($E22="","",IF($G23="",BH22,IF(AND($N23=1,BH$9&gt;$B$9),"",IF(AND($N23=1,BH$9&lt;=$B$9),LOOKUP(BH$9,$A$12:$A$111,$B$12:$B$111),IF(AND($I23=1,BI$9=$Q22),"",IF($I23=1,BI22,IF(AND($I23=-1,BG$9=$Q22),$J23,IF($I23=-1,BH22,""))))))))</f>
        <v/>
      </c>
      <c r="BI23" t="str">
        <f ca="1">IF($E22="","",IF($G23="",BI22,IF(AND($N23=1,BI$9&gt;$B$9),"",IF(AND($N23=1,BI$9&lt;=$B$9),LOOKUP(BI$9,$A$12:$A$111,$B$12:$B$111),IF(AND($I23=1,BJ$9=$Q22),"",IF($I23=1,BJ22,IF(AND($I23=-1,BH$9=$Q22),$J23,IF($I23=-1,BI22,""))))))))</f>
        <v/>
      </c>
      <c r="BJ23" t="str">
        <f ca="1">IF($E22="","",IF($G23="",BJ22,IF(AND($N23=1,BJ$9&gt;$B$9),"",IF(AND($N23=1,BJ$9&lt;=$B$9),LOOKUP(BJ$9,$A$12:$A$111,$B$12:$B$111),IF(AND($I23=1,BK$9=$Q22),"",IF($I23=1,BK22,IF(AND($I23=-1,BI$9=$Q22),$J23,IF($I23=-1,BJ22,""))))))))</f>
        <v/>
      </c>
      <c r="BK23">
        <f ca="1">IF($E22="","",IF($G23="",BK22,IF(AND($N23=1,BK$9&gt;$B$9),"",IF(AND($N23=1,BK$9&lt;=$B$9),LOOKUP(BK$9,$A$12:$A$111,$B$12:$B$111),IF(AND($I23=1,BL$9=$Q22),"",IF($I23=1,BL22,IF(AND($I23=-1,BJ$9=$Q22),$J23,IF($I23=-1,BK22,""))))))))</f>
        <v>0</v>
      </c>
      <c r="BL23">
        <f ca="1">IF($E22="","",IF($G23="",BL22,IF(AND($N23=1,BL$9&gt;$B$9),"",IF(AND($N23=1,BL$9&lt;=$B$9),LOOKUP(BL$9,$A$12:$A$111,$B$12:$B$111),IF(AND($I23=1,BM$9=$Q22),"",IF($I23=1,BM22,IF(AND($I23=-1,BK$9=$Q22),$J23,IF($I23=-1,BL22,""))))))))</f>
        <v>0</v>
      </c>
      <c r="BM23">
        <f ca="1">IF($E22="","",IF($G23="",BM22,IF(AND($N23=1,BM$9&gt;$B$9),"",IF(AND($N23=1,BM$9&lt;=$B$9),LOOKUP(BM$9,$A$12:$A$111,$B$12:$B$111),IF(AND($I23=1,BN$9=$Q22),"",IF($I23=1,BN22,IF(AND($I23=-1,BL$9=$Q22),$J23,IF($I23=-1,BM22,""))))))))</f>
        <v>0</v>
      </c>
      <c r="BN23">
        <f ca="1">IF($E22="","",IF($G23="",BN22,IF(AND($N23=1,BN$9&gt;$B$9),"",IF(AND($N23=1,BN$9&lt;=$B$9),LOOKUP(BN$9,$A$12:$A$111,$B$12:$B$111),IF(AND($I23=1,BO$9=$Q22),"",IF($I23=1,BO22,IF(AND($I23=-1,BM$9=$Q22),$J23,IF($I23=-1,BN22,""))))))))</f>
        <v>0</v>
      </c>
      <c r="BO23">
        <f ca="1">IF($E22="","",IF($G23="",BO22,IF(AND($N23=1,BO$9&gt;$B$9),"",IF(AND($N23=1,BO$9&lt;=$B$9),LOOKUP(BO$9,$A$12:$A$111,$B$12:$B$111),IF(AND($I23=1,BP$9=$Q22),"",IF($I23=1,BP22,IF(AND($I23=-1,BN$9=$Q22),$J23,IF($I23=-1,BO22,""))))))))</f>
        <v>0</v>
      </c>
    </row>
    <row r="24" spans="1:67" x14ac:dyDescent="0.25">
      <c r="D24" s="4">
        <v>14</v>
      </c>
      <c r="E24" s="1">
        <f t="shared" ca="1" si="1"/>
        <v>5</v>
      </c>
      <c r="G24" t="str">
        <f ca="1">IF(E23="","",IF($B$3=Refs!$B$11,Labouchere!F24,IF(AND(B$3="Last",H23="Zero"),G23,IF(B$3="Last",H23,IF(B$3="2nd last","",IF(AND(B$3="Opposite",H23="Zero"),G23,IF(AND(B$3="Opposite",H23="Red"),"Black",IF(AND(B$3="Opposite",H23="Black"),"Red",IF(AND(B$3="Opposite",H23="Odd"),"Even",IF(AND(B$3="Opposite",H23="Even"),"Odd",IF(AND(B$3="Opposite",H23="High"),"Low",IF(AND(B$3="Opposite",H23="Low"),"High",IF(COUNTIF(Refs!$E$5:$I$6,B$3)=1,Labouchere!B$3,"")))))))))))))</f>
        <v>High</v>
      </c>
      <c r="H24" t="str">
        <f ca="1">IF(E24="","",IF(B$2="Red/Black",LOOKUP(E24,Refs!D:D,Refs!F:F),IF(B$2="High/Low",LOOKUP(E24,Refs!D:D,Refs!H:H),IF(B$2="Odd/Even",LOOKUP(E24,Refs!D:D,Refs!J:J),""))))</f>
        <v>Low</v>
      </c>
      <c r="I24">
        <f t="shared" ca="1" si="2"/>
        <v>-1</v>
      </c>
      <c r="J24">
        <f ca="1">IF(E23="","",IF(G24="","",IF(AND(Q23&gt;1,O23+P23&gt;=$B$4),$B$4,IF(Q23=1,O23,O23+P23))))</f>
        <v>14</v>
      </c>
      <c r="K24">
        <f t="shared" ca="1" si="3"/>
        <v>-14</v>
      </c>
      <c r="L24">
        <f t="shared" ca="1" si="4"/>
        <v>-18</v>
      </c>
      <c r="M24">
        <f t="shared" ca="1" si="5"/>
        <v>0</v>
      </c>
      <c r="N24">
        <f ca="1">IF(E23="","",IF(OR(AND($A$6="Yes",$M24&gt;$M23),AND($A$8="Yes",$O23+$P23&gt;=$B$4),AND($Q23&lt;=2,$I24=1)),1,0))</f>
        <v>0</v>
      </c>
      <c r="O24">
        <f ca="1">IF(E24="","",R24)</f>
        <v>6</v>
      </c>
      <c r="P24">
        <f ca="1">IF(E24="","",MAX(R24:DM24))</f>
        <v>14</v>
      </c>
      <c r="Q24" s="2">
        <f ca="1">IF(E24="","",COUNTIF(R24:DM24,"&gt;0"))</f>
        <v>3</v>
      </c>
      <c r="R24" s="4">
        <f ca="1">IF(E23="","",IF($G24="",R23,IF($N24=1,LOOKUP(R$9,$A$12:$A$111,$B$12:$B$111),IF(AND($I24=1,S$9=$Q23),"",IF($I24=1,S23,IF($I24=-1,R23))))))</f>
        <v>6</v>
      </c>
      <c r="S24">
        <f ca="1">IF($E23="","",IF($G24="",S23,IF(AND($N24=1,S$9&gt;$B$9),"",IF(AND($N24=1,S$9&lt;=$B$9),LOOKUP(S$9,$A$12:$A$111,$B$12:$B$111),IF(AND($I24=1,T$9=$Q23),"",IF($I24=1,T23,IF(AND($I24=-1,R$9=$Q23),$J24,IF($I24=-1,S23,""))))))))</f>
        <v>8</v>
      </c>
      <c r="T24">
        <f ca="1">IF($E23="","",IF($G24="",T23,IF(AND($N24=1,T$9&gt;$B$9),"",IF(AND($N24=1,T$9&lt;=$B$9),LOOKUP(T$9,$A$12:$A$111,$B$12:$B$111),IF(AND($I24=1,U$9=$Q23),"",IF($I24=1,U23,IF(AND($I24=-1,S$9=$Q23),$J24,IF($I24=-1,T23,""))))))))</f>
        <v>14</v>
      </c>
      <c r="U24" t="str">
        <f ca="1">IF($E23="","",IF($G24="",U23,IF(AND($N24=1,U$9&gt;$B$9),"",IF(AND($N24=1,U$9&lt;=$B$9),LOOKUP(U$9,$A$12:$A$111,$B$12:$B$111),IF(AND($I24=1,V$9=$Q23),"",IF($I24=1,V23,IF(AND($I24=-1,T$9=$Q23),$J24,IF($I24=-1,U23,""))))))))</f>
        <v/>
      </c>
      <c r="V24" t="str">
        <f ca="1">IF($E23="","",IF($G24="",V23,IF(AND($N24=1,V$9&gt;$B$9),"",IF(AND($N24=1,V$9&lt;=$B$9),LOOKUP(V$9,$A$12:$A$111,$B$12:$B$111),IF(AND($I24=1,W$9=$Q23),"",IF($I24=1,W23,IF(AND($I24=-1,U$9=$Q23),$J24,IF($I24=-1,V23,""))))))))</f>
        <v/>
      </c>
      <c r="W24" t="str">
        <f ca="1">IF($E23="","",IF($G24="",W23,IF(AND($N24=1,W$9&gt;$B$9),"",IF(AND($N24=1,W$9&lt;=$B$9),LOOKUP(W$9,$A$12:$A$111,$B$12:$B$111),IF(AND($I24=1,X$9=$Q23),"",IF($I24=1,X23,IF(AND($I24=-1,V$9=$Q23),$J24,IF($I24=-1,W23,""))))))))</f>
        <v/>
      </c>
      <c r="X24" t="str">
        <f ca="1">IF($E23="","",IF($G24="",X23,IF(AND($N24=1,X$9&gt;$B$9),"",IF(AND($N24=1,X$9&lt;=$B$9),LOOKUP(X$9,$A$12:$A$111,$B$12:$B$111),IF(AND($I24=1,Y$9=$Q23),"",IF($I24=1,Y23,IF(AND($I24=-1,W$9=$Q23),$J24,IF($I24=-1,X23,""))))))))</f>
        <v/>
      </c>
      <c r="Y24" t="str">
        <f ca="1">IF($E23="","",IF($G24="",Y23,IF(AND($N24=1,Y$9&gt;$B$9),"",IF(AND($N24=1,Y$9&lt;=$B$9),LOOKUP(Y$9,$A$12:$A$111,$B$12:$B$111),IF(AND($I24=1,Z$9=$Q23),"",IF($I24=1,Z23,IF(AND($I24=-1,X$9=$Q23),$J24,IF($I24=-1,Y23,""))))))))</f>
        <v/>
      </c>
      <c r="Z24" t="str">
        <f ca="1">IF($E23="","",IF($G24="",Z23,IF(AND($N24=1,Z$9&gt;$B$9),"",IF(AND($N24=1,Z$9&lt;=$B$9),LOOKUP(Z$9,$A$12:$A$111,$B$12:$B$111),IF(AND($I24=1,AA$9=$Q23),"",IF($I24=1,AA23,IF(AND($I24=-1,Y$9=$Q23),$J24,IF($I24=-1,Z23,""))))))))</f>
        <v/>
      </c>
      <c r="AA24" t="str">
        <f ca="1">IF($E23="","",IF($G24="",AA23,IF(AND($N24=1,AA$9&gt;$B$9),"",IF(AND($N24=1,AA$9&lt;=$B$9),LOOKUP(AA$9,$A$12:$A$111,$B$12:$B$111),IF(AND($I24=1,AB$9=$Q23),"",IF($I24=1,AB23,IF(AND($I24=-1,Z$9=$Q23),$J24,IF($I24=-1,AA23,""))))))))</f>
        <v/>
      </c>
      <c r="AB24" t="str">
        <f ca="1">IF($E23="","",IF($G24="",AB23,IF(AND($N24=1,AB$9&gt;$B$9),"",IF(AND($N24=1,AB$9&lt;=$B$9),LOOKUP(AB$9,$A$12:$A$111,$B$12:$B$111),IF(AND($I24=1,AC$9=$Q23),"",IF($I24=1,AC23,IF(AND($I24=-1,AA$9=$Q23),$J24,IF($I24=-1,AB23,""))))))))</f>
        <v/>
      </c>
      <c r="AC24" t="str">
        <f ca="1">IF($E23="","",IF($G24="",AC23,IF(AND($N24=1,AC$9&gt;$B$9),"",IF(AND($N24=1,AC$9&lt;=$B$9),LOOKUP(AC$9,$A$12:$A$111,$B$12:$B$111),IF(AND($I24=1,AD$9=$Q23),"",IF($I24=1,AD23,IF(AND($I24=-1,AB$9=$Q23),$J24,IF($I24=-1,AC23,""))))))))</f>
        <v/>
      </c>
      <c r="AD24" t="str">
        <f ca="1">IF($E23="","",IF($G24="",AD23,IF(AND($N24=1,AD$9&gt;$B$9),"",IF(AND($N24=1,AD$9&lt;=$B$9),LOOKUP(AD$9,$A$12:$A$111,$B$12:$B$111),IF(AND($I24=1,AE$9=$Q23),"",IF($I24=1,AE23,IF(AND($I24=-1,AC$9=$Q23),$J24,IF($I24=-1,AD23,""))))))))</f>
        <v/>
      </c>
      <c r="AE24" t="str">
        <f ca="1">IF($E23="","",IF($G24="",AE23,IF(AND($N24=1,AE$9&gt;$B$9),"",IF(AND($N24=1,AE$9&lt;=$B$9),LOOKUP(AE$9,$A$12:$A$111,$B$12:$B$111),IF(AND($I24=1,AF$9=$Q23),"",IF($I24=1,AF23,IF(AND($I24=-1,AD$9=$Q23),$J24,IF($I24=-1,AE23,""))))))))</f>
        <v/>
      </c>
      <c r="AF24" t="str">
        <f ca="1">IF($E23="","",IF($G24="",AF23,IF(AND($N24=1,AF$9&gt;$B$9),"",IF(AND($N24=1,AF$9&lt;=$B$9),LOOKUP(AF$9,$A$12:$A$111,$B$12:$B$111),IF(AND($I24=1,AG$9=$Q23),"",IF($I24=1,AG23,IF(AND($I24=-1,AE$9=$Q23),$J24,IF($I24=-1,AF23,""))))))))</f>
        <v/>
      </c>
      <c r="AG24" t="str">
        <f ca="1">IF($E23="","",IF($G24="",AG23,IF(AND($N24=1,AG$9&gt;$B$9),"",IF(AND($N24=1,AG$9&lt;=$B$9),LOOKUP(AG$9,$A$12:$A$111,$B$12:$B$111),IF(AND($I24=1,AH$9=$Q23),"",IF($I24=1,AH23,IF(AND($I24=-1,AF$9=$Q23),$J24,IF($I24=-1,AG23,""))))))))</f>
        <v/>
      </c>
      <c r="AH24" t="str">
        <f ca="1">IF($E23="","",IF($G24="",AH23,IF(AND($N24=1,AH$9&gt;$B$9),"",IF(AND($N24=1,AH$9&lt;=$B$9),LOOKUP(AH$9,$A$12:$A$111,$B$12:$B$111),IF(AND($I24=1,AI$9=$Q23),"",IF($I24=1,AI23,IF(AND($I24=-1,AG$9=$Q23),$J24,IF($I24=-1,AH23,""))))))))</f>
        <v/>
      </c>
      <c r="AI24" t="str">
        <f ca="1">IF($E23="","",IF($G24="",AI23,IF(AND($N24=1,AI$9&gt;$B$9),"",IF(AND($N24=1,AI$9&lt;=$B$9),LOOKUP(AI$9,$A$12:$A$111,$B$12:$B$111),IF(AND($I24=1,AJ$9=$Q23),"",IF($I24=1,AJ23,IF(AND($I24=-1,AH$9=$Q23),$J24,IF($I24=-1,AI23,""))))))))</f>
        <v/>
      </c>
      <c r="AJ24" t="str">
        <f ca="1">IF($E23="","",IF($G24="",AJ23,IF(AND($N24=1,AJ$9&gt;$B$9),"",IF(AND($N24=1,AJ$9&lt;=$B$9),LOOKUP(AJ$9,$A$12:$A$111,$B$12:$B$111),IF(AND($I24=1,AK$9=$Q23),"",IF($I24=1,AK23,IF(AND($I24=-1,AI$9=$Q23),$J24,IF($I24=-1,AJ23,""))))))))</f>
        <v/>
      </c>
      <c r="AK24" t="str">
        <f ca="1">IF($E23="","",IF($G24="",AK23,IF(AND($N24=1,AK$9&gt;$B$9),"",IF(AND($N24=1,AK$9&lt;=$B$9),LOOKUP(AK$9,$A$12:$A$111,$B$12:$B$111),IF(AND($I24=1,AL$9=$Q23),"",IF($I24=1,AL23,IF(AND($I24=-1,AJ$9=$Q23),$J24,IF($I24=-1,AK23,""))))))))</f>
        <v/>
      </c>
      <c r="AL24" t="str">
        <f ca="1">IF($E23="","",IF($G24="",AL23,IF(AND($N24=1,AL$9&gt;$B$9),"",IF(AND($N24=1,AL$9&lt;=$B$9),LOOKUP(AL$9,$A$12:$A$111,$B$12:$B$111),IF(AND($I24=1,AM$9=$Q23),"",IF($I24=1,AM23,IF(AND($I24=-1,AK$9=$Q23),$J24,IF($I24=-1,AL23,""))))))))</f>
        <v/>
      </c>
      <c r="AM24" t="str">
        <f ca="1">IF($E23="","",IF($G24="",AM23,IF(AND($N24=1,AM$9&gt;$B$9),"",IF(AND($N24=1,AM$9&lt;=$B$9),LOOKUP(AM$9,$A$12:$A$111,$B$12:$B$111),IF(AND($I24=1,AN$9=$Q23),"",IF($I24=1,AN23,IF(AND($I24=-1,AL$9=$Q23),$J24,IF($I24=-1,AM23,""))))))))</f>
        <v/>
      </c>
      <c r="AN24" t="str">
        <f ca="1">IF($E23="","",IF($G24="",AN23,IF(AND($N24=1,AN$9&gt;$B$9),"",IF(AND($N24=1,AN$9&lt;=$B$9),LOOKUP(AN$9,$A$12:$A$111,$B$12:$B$111),IF(AND($I24=1,AO$9=$Q23),"",IF($I24=1,AO23,IF(AND($I24=-1,AM$9=$Q23),$J24,IF($I24=-1,AN23,""))))))))</f>
        <v/>
      </c>
      <c r="AO24" t="str">
        <f ca="1">IF($E23="","",IF($G24="",AO23,IF(AND($N24=1,AO$9&gt;$B$9),"",IF(AND($N24=1,AO$9&lt;=$B$9),LOOKUP(AO$9,$A$12:$A$111,$B$12:$B$111),IF(AND($I24=1,AP$9=$Q23),"",IF($I24=1,AP23,IF(AND($I24=-1,AN$9=$Q23),$J24,IF($I24=-1,AO23,""))))))))</f>
        <v/>
      </c>
      <c r="AP24" t="str">
        <f ca="1">IF($E23="","",IF($G24="",AP23,IF(AND($N24=1,AP$9&gt;$B$9),"",IF(AND($N24=1,AP$9&lt;=$B$9),LOOKUP(AP$9,$A$12:$A$111,$B$12:$B$111),IF(AND($I24=1,AQ$9=$Q23),"",IF($I24=1,AQ23,IF(AND($I24=-1,AO$9=$Q23),$J24,IF($I24=-1,AP23,""))))))))</f>
        <v/>
      </c>
      <c r="AQ24" t="str">
        <f ca="1">IF($E23="","",IF($G24="",AQ23,IF(AND($N24=1,AQ$9&gt;$B$9),"",IF(AND($N24=1,AQ$9&lt;=$B$9),LOOKUP(AQ$9,$A$12:$A$111,$B$12:$B$111),IF(AND($I24=1,AR$9=$Q23),"",IF($I24=1,AR23,IF(AND($I24=-1,AP$9=$Q23),$J24,IF($I24=-1,AQ23,""))))))))</f>
        <v/>
      </c>
      <c r="AR24" t="str">
        <f ca="1">IF($E23="","",IF($G24="",AR23,IF(AND($N24=1,AR$9&gt;$B$9),"",IF(AND($N24=1,AR$9&lt;=$B$9),LOOKUP(AR$9,$A$12:$A$111,$B$12:$B$111),IF(AND($I24=1,AS$9=$Q23),"",IF($I24=1,AS23,IF(AND($I24=-1,AQ$9=$Q23),$J24,IF($I24=-1,AR23,""))))))))</f>
        <v/>
      </c>
      <c r="AS24" t="str">
        <f ca="1">IF($E23="","",IF($G24="",AS23,IF(AND($N24=1,AS$9&gt;$B$9),"",IF(AND($N24=1,AS$9&lt;=$B$9),LOOKUP(AS$9,$A$12:$A$111,$B$12:$B$111),IF(AND($I24=1,AT$9=$Q23),"",IF($I24=1,AT23,IF(AND($I24=-1,AR$9=$Q23),$J24,IF($I24=-1,AS23,""))))))))</f>
        <v/>
      </c>
      <c r="AT24" t="str">
        <f ca="1">IF($E23="","",IF($G24="",AT23,IF(AND($N24=1,AT$9&gt;$B$9),"",IF(AND($N24=1,AT$9&lt;=$B$9),LOOKUP(AT$9,$A$12:$A$111,$B$12:$B$111),IF(AND($I24=1,AU$9=$Q23),"",IF($I24=1,AU23,IF(AND($I24=-1,AS$9=$Q23),$J24,IF($I24=-1,AT23,""))))))))</f>
        <v/>
      </c>
      <c r="AU24" t="str">
        <f ca="1">IF($E23="","",IF($G24="",AU23,IF(AND($N24=1,AU$9&gt;$B$9),"",IF(AND($N24=1,AU$9&lt;=$B$9),LOOKUP(AU$9,$A$12:$A$111,$B$12:$B$111),IF(AND($I24=1,AV$9=$Q23),"",IF($I24=1,AV23,IF(AND($I24=-1,AT$9=$Q23),$J24,IF($I24=-1,AU23,""))))))))</f>
        <v/>
      </c>
      <c r="AV24" t="str">
        <f ca="1">IF($E23="","",IF($G24="",AV23,IF(AND($N24=1,AV$9&gt;$B$9),"",IF(AND($N24=1,AV$9&lt;=$B$9),LOOKUP(AV$9,$A$12:$A$111,$B$12:$B$111),IF(AND($I24=1,AW$9=$Q23),"",IF($I24=1,AW23,IF(AND($I24=-1,AU$9=$Q23),$J24,IF($I24=-1,AV23,""))))))))</f>
        <v/>
      </c>
      <c r="AW24" t="str">
        <f ca="1">IF($E23="","",IF($G24="",AW23,IF(AND($N24=1,AW$9&gt;$B$9),"",IF(AND($N24=1,AW$9&lt;=$B$9),LOOKUP(AW$9,$A$12:$A$111,$B$12:$B$111),IF(AND($I24=1,AX$9=$Q23),"",IF($I24=1,AX23,IF(AND($I24=-1,AV$9=$Q23),$J24,IF($I24=-1,AW23,""))))))))</f>
        <v/>
      </c>
      <c r="AX24" t="str">
        <f ca="1">IF($E23="","",IF($G24="",AX23,IF(AND($N24=1,AX$9&gt;$B$9),"",IF(AND($N24=1,AX$9&lt;=$B$9),LOOKUP(AX$9,$A$12:$A$111,$B$12:$B$111),IF(AND($I24=1,AY$9=$Q23),"",IF($I24=1,AY23,IF(AND($I24=-1,AW$9=$Q23),$J24,IF($I24=-1,AX23,""))))))))</f>
        <v/>
      </c>
      <c r="AY24" t="str">
        <f ca="1">IF($E23="","",IF($G24="",AY23,IF(AND($N24=1,AY$9&gt;$B$9),"",IF(AND($N24=1,AY$9&lt;=$B$9),LOOKUP(AY$9,$A$12:$A$111,$B$12:$B$111),IF(AND($I24=1,AZ$9=$Q23),"",IF($I24=1,AZ23,IF(AND($I24=-1,AX$9=$Q23),$J24,IF($I24=-1,AY23,""))))))))</f>
        <v/>
      </c>
      <c r="AZ24" t="str">
        <f ca="1">IF($E23="","",IF($G24="",AZ23,IF(AND($N24=1,AZ$9&gt;$B$9),"",IF(AND($N24=1,AZ$9&lt;=$B$9),LOOKUP(AZ$9,$A$12:$A$111,$B$12:$B$111),IF(AND($I24=1,BA$9=$Q23),"",IF($I24=1,BA23,IF(AND($I24=-1,AY$9=$Q23),$J24,IF($I24=-1,AZ23,""))))))))</f>
        <v/>
      </c>
      <c r="BA24" t="str">
        <f ca="1">IF($E23="","",IF($G24="",BA23,IF(AND($N24=1,BA$9&gt;$B$9),"",IF(AND($N24=1,BA$9&lt;=$B$9),LOOKUP(BA$9,$A$12:$A$111,$B$12:$B$111),IF(AND($I24=1,BB$9=$Q23),"",IF($I24=1,BB23,IF(AND($I24=-1,AZ$9=$Q23),$J24,IF($I24=-1,BA23,""))))))))</f>
        <v/>
      </c>
      <c r="BB24" t="str">
        <f ca="1">IF($E23="","",IF($G24="",BB23,IF(AND($N24=1,BB$9&gt;$B$9),"",IF(AND($N24=1,BB$9&lt;=$B$9),LOOKUP(BB$9,$A$12:$A$111,$B$12:$B$111),IF(AND($I24=1,BC$9=$Q23),"",IF($I24=1,BC23,IF(AND($I24=-1,BA$9=$Q23),$J24,IF($I24=-1,BB23,""))))))))</f>
        <v/>
      </c>
      <c r="BC24" t="str">
        <f ca="1">IF($E23="","",IF($G24="",BC23,IF(AND($N24=1,BC$9&gt;$B$9),"",IF(AND($N24=1,BC$9&lt;=$B$9),LOOKUP(BC$9,$A$12:$A$111,$B$12:$B$111),IF(AND($I24=1,BD$9=$Q23),"",IF($I24=1,BD23,IF(AND($I24=-1,BB$9=$Q23),$J24,IF($I24=-1,BC23,""))))))))</f>
        <v/>
      </c>
      <c r="BD24" t="str">
        <f ca="1">IF($E23="","",IF($G24="",BD23,IF(AND($N24=1,BD$9&gt;$B$9),"",IF(AND($N24=1,BD$9&lt;=$B$9),LOOKUP(BD$9,$A$12:$A$111,$B$12:$B$111),IF(AND($I24=1,BE$9=$Q23),"",IF($I24=1,BE23,IF(AND($I24=-1,BC$9=$Q23),$J24,IF($I24=-1,BD23,""))))))))</f>
        <v/>
      </c>
      <c r="BE24" t="str">
        <f ca="1">IF($E23="","",IF($G24="",BE23,IF(AND($N24=1,BE$9&gt;$B$9),"",IF(AND($N24=1,BE$9&lt;=$B$9),LOOKUP(BE$9,$A$12:$A$111,$B$12:$B$111),IF(AND($I24=1,BF$9=$Q23),"",IF($I24=1,BF23,IF(AND($I24=-1,BD$9=$Q23),$J24,IF($I24=-1,BE23,""))))))))</f>
        <v/>
      </c>
      <c r="BF24" t="str">
        <f ca="1">IF($E23="","",IF($G24="",BF23,IF(AND($N24=1,BF$9&gt;$B$9),"",IF(AND($N24=1,BF$9&lt;=$B$9),LOOKUP(BF$9,$A$12:$A$111,$B$12:$B$111),IF(AND($I24=1,BG$9=$Q23),"",IF($I24=1,BG23,IF(AND($I24=-1,BE$9=$Q23),$J24,IF($I24=-1,BF23,""))))))))</f>
        <v/>
      </c>
      <c r="BG24" t="str">
        <f ca="1">IF($E23="","",IF($G24="",BG23,IF(AND($N24=1,BG$9&gt;$B$9),"",IF(AND($N24=1,BG$9&lt;=$B$9),LOOKUP(BG$9,$A$12:$A$111,$B$12:$B$111),IF(AND($I24=1,BH$9=$Q23),"",IF($I24=1,BH23,IF(AND($I24=-1,BF$9=$Q23),$J24,IF($I24=-1,BG23,""))))))))</f>
        <v/>
      </c>
      <c r="BH24" t="str">
        <f ca="1">IF($E23="","",IF($G24="",BH23,IF(AND($N24=1,BH$9&gt;$B$9),"",IF(AND($N24=1,BH$9&lt;=$B$9),LOOKUP(BH$9,$A$12:$A$111,$B$12:$B$111),IF(AND($I24=1,BI$9=$Q23),"",IF($I24=1,BI23,IF(AND($I24=-1,BG$9=$Q23),$J24,IF($I24=-1,BH23,""))))))))</f>
        <v/>
      </c>
      <c r="BI24" t="str">
        <f ca="1">IF($E23="","",IF($G24="",BI23,IF(AND($N24=1,BI$9&gt;$B$9),"",IF(AND($N24=1,BI$9&lt;=$B$9),LOOKUP(BI$9,$A$12:$A$111,$B$12:$B$111),IF(AND($I24=1,BJ$9=$Q23),"",IF($I24=1,BJ23,IF(AND($I24=-1,BH$9=$Q23),$J24,IF($I24=-1,BI23,""))))))))</f>
        <v/>
      </c>
      <c r="BJ24" t="str">
        <f ca="1">IF($E23="","",IF($G24="",BJ23,IF(AND($N24=1,BJ$9&gt;$B$9),"",IF(AND($N24=1,BJ$9&lt;=$B$9),LOOKUP(BJ$9,$A$12:$A$111,$B$12:$B$111),IF(AND($I24=1,BK$9=$Q23),"",IF($I24=1,BK23,IF(AND($I24=-1,BI$9=$Q23),$J24,IF($I24=-1,BJ23,""))))))))</f>
        <v/>
      </c>
      <c r="BK24">
        <f ca="1">IF($E23="","",IF($G24="",BK23,IF(AND($N24=1,BK$9&gt;$B$9),"",IF(AND($N24=1,BK$9&lt;=$B$9),LOOKUP(BK$9,$A$12:$A$111,$B$12:$B$111),IF(AND($I24=1,BL$9=$Q23),"",IF($I24=1,BL23,IF(AND($I24=-1,BJ$9=$Q23),$J24,IF($I24=-1,BK23,""))))))))</f>
        <v>0</v>
      </c>
      <c r="BL24">
        <f ca="1">IF($E23="","",IF($G24="",BL23,IF(AND($N24=1,BL$9&gt;$B$9),"",IF(AND($N24=1,BL$9&lt;=$B$9),LOOKUP(BL$9,$A$12:$A$111,$B$12:$B$111),IF(AND($I24=1,BM$9=$Q23),"",IF($I24=1,BM23,IF(AND($I24=-1,BK$9=$Q23),$J24,IF($I24=-1,BL23,""))))))))</f>
        <v>0</v>
      </c>
      <c r="BM24">
        <f ca="1">IF($E23="","",IF($G24="",BM23,IF(AND($N24=1,BM$9&gt;$B$9),"",IF(AND($N24=1,BM$9&lt;=$B$9),LOOKUP(BM$9,$A$12:$A$111,$B$12:$B$111),IF(AND($I24=1,BN$9=$Q23),"",IF($I24=1,BN23,IF(AND($I24=-1,BL$9=$Q23),$J24,IF($I24=-1,BM23,""))))))))</f>
        <v>0</v>
      </c>
      <c r="BN24">
        <f ca="1">IF($E23="","",IF($G24="",BN23,IF(AND($N24=1,BN$9&gt;$B$9),"",IF(AND($N24=1,BN$9&lt;=$B$9),LOOKUP(BN$9,$A$12:$A$111,$B$12:$B$111),IF(AND($I24=1,BO$9=$Q23),"",IF($I24=1,BO23,IF(AND($I24=-1,BM$9=$Q23),$J24,IF($I24=-1,BN23,""))))))))</f>
        <v>0</v>
      </c>
      <c r="BO24">
        <f ca="1">IF($E23="","",IF($G24="",BO23,IF(AND($N24=1,BO$9&gt;$B$9),"",IF(AND($N24=1,BO$9&lt;=$B$9),LOOKUP(BO$9,$A$12:$A$111,$B$12:$B$111),IF(AND($I24=1,BP$9=$Q23),"",IF($I24=1,BP23,IF(AND($I24=-1,BN$9=$Q23),$J24,IF($I24=-1,BO23,""))))))))</f>
        <v>0</v>
      </c>
    </row>
    <row r="25" spans="1:67" x14ac:dyDescent="0.25">
      <c r="D25" s="4">
        <v>15</v>
      </c>
      <c r="E25" s="1">
        <f t="shared" ref="E25:E88" ca="1" si="6">RANDBETWEEN(0,36)</f>
        <v>25</v>
      </c>
      <c r="G25" t="str">
        <f ca="1">IF(E24="","",IF($B$3=Refs!$B$11,Labouchere!F25,IF(AND(B$3="Last",H24="Zero"),G24,IF(B$3="Last",H24,IF(B$3="2nd last","",IF(AND(B$3="Opposite",H24="Zero"),G24,IF(AND(B$3="Opposite",H24="Red"),"Black",IF(AND(B$3="Opposite",H24="Black"),"Red",IF(AND(B$3="Opposite",H24="Odd"),"Even",IF(AND(B$3="Opposite",H24="Even"),"Odd",IF(AND(B$3="Opposite",H24="High"),"Low",IF(AND(B$3="Opposite",H24="Low"),"High",IF(COUNTIF(Refs!$E$5:$I$6,B$3)=1,Labouchere!B$3,"")))))))))))))</f>
        <v>High</v>
      </c>
      <c r="H25" t="str">
        <f ca="1">IF(E25="","",IF(B$2="Red/Black",LOOKUP(E25,Refs!D:D,Refs!F:F),IF(B$2="High/Low",LOOKUP(E25,Refs!D:D,Refs!H:H),IF(B$2="Odd/Even",LOOKUP(E25,Refs!D:D,Refs!J:J),""))))</f>
        <v>High</v>
      </c>
      <c r="I25">
        <f t="shared" ca="1" si="2"/>
        <v>1</v>
      </c>
      <c r="J25">
        <f ca="1">IF(E24="","",IF(G25="","",IF(AND(Q24&gt;1,O24+P24&gt;=$B$4),$B$4,IF(Q24=1,O24,O24+P24))))</f>
        <v>20</v>
      </c>
      <c r="K25">
        <f t="shared" ca="1" si="3"/>
        <v>20</v>
      </c>
      <c r="L25">
        <f t="shared" ca="1" si="4"/>
        <v>2</v>
      </c>
      <c r="M25">
        <f t="shared" ca="1" si="5"/>
        <v>2</v>
      </c>
      <c r="N25">
        <f ca="1">IF(E24="","",IF(OR(AND($A$6="Yes",$M25&gt;$M24),AND($A$8="Yes",$O24+$P24&gt;=$B$4),AND($Q24&lt;=2,$I25=1)),1,0))</f>
        <v>0</v>
      </c>
      <c r="O25">
        <f ca="1">IF(E25="","",R25)</f>
        <v>8</v>
      </c>
      <c r="P25">
        <f ca="1">IF(E25="","",MAX(R25:DM25))</f>
        <v>8</v>
      </c>
      <c r="Q25" s="2">
        <f ca="1">IF(E25="","",COUNTIF(R25:DM25,"&gt;0"))</f>
        <v>1</v>
      </c>
      <c r="R25" s="4">
        <f ca="1">IF(E24="","",IF($G25="",R24,IF($N25=1,LOOKUP(R$9,$A$12:$A$111,$B$12:$B$111),IF(AND($I25=1,S$9=$Q24),"",IF($I25=1,S24,IF($I25=-1,R24))))))</f>
        <v>8</v>
      </c>
      <c r="S25" t="str">
        <f ca="1">IF($E24="","",IF($G25="",S24,IF(AND($N25=1,S$9&gt;$B$9),"",IF(AND($N25=1,S$9&lt;=$B$9),LOOKUP(S$9,$A$12:$A$111,$B$12:$B$111),IF(AND($I25=1,T$9=$Q24),"",IF($I25=1,T24,IF(AND($I25=-1,R$9=$Q24),$J25,IF($I25=-1,S24,""))))))))</f>
        <v/>
      </c>
      <c r="T25" t="str">
        <f ca="1">IF($E24="","",IF($G25="",T24,IF(AND($N25=1,T$9&gt;$B$9),"",IF(AND($N25=1,T$9&lt;=$B$9),LOOKUP(T$9,$A$12:$A$111,$B$12:$B$111),IF(AND($I25=1,U$9=$Q24),"",IF($I25=1,U24,IF(AND($I25=-1,S$9=$Q24),$J25,IF($I25=-1,T24,""))))))))</f>
        <v/>
      </c>
      <c r="U25" t="str">
        <f ca="1">IF($E24="","",IF($G25="",U24,IF(AND($N25=1,U$9&gt;$B$9),"",IF(AND($N25=1,U$9&lt;=$B$9),LOOKUP(U$9,$A$12:$A$111,$B$12:$B$111),IF(AND($I25=1,V$9=$Q24),"",IF($I25=1,V24,IF(AND($I25=-1,T$9=$Q24),$J25,IF($I25=-1,U24,""))))))))</f>
        <v/>
      </c>
      <c r="V25" t="str">
        <f ca="1">IF($E24="","",IF($G25="",V24,IF(AND($N25=1,V$9&gt;$B$9),"",IF(AND($N25=1,V$9&lt;=$B$9),LOOKUP(V$9,$A$12:$A$111,$B$12:$B$111),IF(AND($I25=1,W$9=$Q24),"",IF($I25=1,W24,IF(AND($I25=-1,U$9=$Q24),$J25,IF($I25=-1,V24,""))))))))</f>
        <v/>
      </c>
      <c r="W25" t="str">
        <f ca="1">IF($E24="","",IF($G25="",W24,IF(AND($N25=1,W$9&gt;$B$9),"",IF(AND($N25=1,W$9&lt;=$B$9),LOOKUP(W$9,$A$12:$A$111,$B$12:$B$111),IF(AND($I25=1,X$9=$Q24),"",IF($I25=1,X24,IF(AND($I25=-1,V$9=$Q24),$J25,IF($I25=-1,W24,""))))))))</f>
        <v/>
      </c>
      <c r="X25" t="str">
        <f ca="1">IF($E24="","",IF($G25="",X24,IF(AND($N25=1,X$9&gt;$B$9),"",IF(AND($N25=1,X$9&lt;=$B$9),LOOKUP(X$9,$A$12:$A$111,$B$12:$B$111),IF(AND($I25=1,Y$9=$Q24),"",IF($I25=1,Y24,IF(AND($I25=-1,W$9=$Q24),$J25,IF($I25=-1,X24,""))))))))</f>
        <v/>
      </c>
      <c r="Y25" t="str">
        <f ca="1">IF($E24="","",IF($G25="",Y24,IF(AND($N25=1,Y$9&gt;$B$9),"",IF(AND($N25=1,Y$9&lt;=$B$9),LOOKUP(Y$9,$A$12:$A$111,$B$12:$B$111),IF(AND($I25=1,Z$9=$Q24),"",IF($I25=1,Z24,IF(AND($I25=-1,X$9=$Q24),$J25,IF($I25=-1,Y24,""))))))))</f>
        <v/>
      </c>
      <c r="Z25" t="str">
        <f ca="1">IF($E24="","",IF($G25="",Z24,IF(AND($N25=1,Z$9&gt;$B$9),"",IF(AND($N25=1,Z$9&lt;=$B$9),LOOKUP(Z$9,$A$12:$A$111,$B$12:$B$111),IF(AND($I25=1,AA$9=$Q24),"",IF($I25=1,AA24,IF(AND($I25=-1,Y$9=$Q24),$J25,IF($I25=-1,Z24,""))))))))</f>
        <v/>
      </c>
      <c r="AA25" t="str">
        <f ca="1">IF($E24="","",IF($G25="",AA24,IF(AND($N25=1,AA$9&gt;$B$9),"",IF(AND($N25=1,AA$9&lt;=$B$9),LOOKUP(AA$9,$A$12:$A$111,$B$12:$B$111),IF(AND($I25=1,AB$9=$Q24),"",IF($I25=1,AB24,IF(AND($I25=-1,Z$9=$Q24),$J25,IF($I25=-1,AA24,""))))))))</f>
        <v/>
      </c>
      <c r="AB25" t="str">
        <f ca="1">IF($E24="","",IF($G25="",AB24,IF(AND($N25=1,AB$9&gt;$B$9),"",IF(AND($N25=1,AB$9&lt;=$B$9),LOOKUP(AB$9,$A$12:$A$111,$B$12:$B$111),IF(AND($I25=1,AC$9=$Q24),"",IF($I25=1,AC24,IF(AND($I25=-1,AA$9=$Q24),$J25,IF($I25=-1,AB24,""))))))))</f>
        <v/>
      </c>
      <c r="AC25" t="str">
        <f ca="1">IF($E24="","",IF($G25="",AC24,IF(AND($N25=1,AC$9&gt;$B$9),"",IF(AND($N25=1,AC$9&lt;=$B$9),LOOKUP(AC$9,$A$12:$A$111,$B$12:$B$111),IF(AND($I25=1,AD$9=$Q24),"",IF($I25=1,AD24,IF(AND($I25=-1,AB$9=$Q24),$J25,IF($I25=-1,AC24,""))))))))</f>
        <v/>
      </c>
      <c r="AD25" t="str">
        <f ca="1">IF($E24="","",IF($G25="",AD24,IF(AND($N25=1,AD$9&gt;$B$9),"",IF(AND($N25=1,AD$9&lt;=$B$9),LOOKUP(AD$9,$A$12:$A$111,$B$12:$B$111),IF(AND($I25=1,AE$9=$Q24),"",IF($I25=1,AE24,IF(AND($I25=-1,AC$9=$Q24),$J25,IF($I25=-1,AD24,""))))))))</f>
        <v/>
      </c>
      <c r="AE25" t="str">
        <f ca="1">IF($E24="","",IF($G25="",AE24,IF(AND($N25=1,AE$9&gt;$B$9),"",IF(AND($N25=1,AE$9&lt;=$B$9),LOOKUP(AE$9,$A$12:$A$111,$B$12:$B$111),IF(AND($I25=1,AF$9=$Q24),"",IF($I25=1,AF24,IF(AND($I25=-1,AD$9=$Q24),$J25,IF($I25=-1,AE24,""))))))))</f>
        <v/>
      </c>
      <c r="AF25" t="str">
        <f ca="1">IF($E24="","",IF($G25="",AF24,IF(AND($N25=1,AF$9&gt;$B$9),"",IF(AND($N25=1,AF$9&lt;=$B$9),LOOKUP(AF$9,$A$12:$A$111,$B$12:$B$111),IF(AND($I25=1,AG$9=$Q24),"",IF($I25=1,AG24,IF(AND($I25=-1,AE$9=$Q24),$J25,IF($I25=-1,AF24,""))))))))</f>
        <v/>
      </c>
      <c r="AG25" t="str">
        <f ca="1">IF($E24="","",IF($G25="",AG24,IF(AND($N25=1,AG$9&gt;$B$9),"",IF(AND($N25=1,AG$9&lt;=$B$9),LOOKUP(AG$9,$A$12:$A$111,$B$12:$B$111),IF(AND($I25=1,AH$9=$Q24),"",IF($I25=1,AH24,IF(AND($I25=-1,AF$9=$Q24),$J25,IF($I25=-1,AG24,""))))))))</f>
        <v/>
      </c>
      <c r="AH25" t="str">
        <f ca="1">IF($E24="","",IF($G25="",AH24,IF(AND($N25=1,AH$9&gt;$B$9),"",IF(AND($N25=1,AH$9&lt;=$B$9),LOOKUP(AH$9,$A$12:$A$111,$B$12:$B$111),IF(AND($I25=1,AI$9=$Q24),"",IF($I25=1,AI24,IF(AND($I25=-1,AG$9=$Q24),$J25,IF($I25=-1,AH24,""))))))))</f>
        <v/>
      </c>
      <c r="AI25" t="str">
        <f ca="1">IF($E24="","",IF($G25="",AI24,IF(AND($N25=1,AI$9&gt;$B$9),"",IF(AND($N25=1,AI$9&lt;=$B$9),LOOKUP(AI$9,$A$12:$A$111,$B$12:$B$111),IF(AND($I25=1,AJ$9=$Q24),"",IF($I25=1,AJ24,IF(AND($I25=-1,AH$9=$Q24),$J25,IF($I25=-1,AI24,""))))))))</f>
        <v/>
      </c>
      <c r="AJ25" t="str">
        <f ca="1">IF($E24="","",IF($G25="",AJ24,IF(AND($N25=1,AJ$9&gt;$B$9),"",IF(AND($N25=1,AJ$9&lt;=$B$9),LOOKUP(AJ$9,$A$12:$A$111,$B$12:$B$111),IF(AND($I25=1,AK$9=$Q24),"",IF($I25=1,AK24,IF(AND($I25=-1,AI$9=$Q24),$J25,IF($I25=-1,AJ24,""))))))))</f>
        <v/>
      </c>
      <c r="AK25" t="str">
        <f ca="1">IF($E24="","",IF($G25="",AK24,IF(AND($N25=1,AK$9&gt;$B$9),"",IF(AND($N25=1,AK$9&lt;=$B$9),LOOKUP(AK$9,$A$12:$A$111,$B$12:$B$111),IF(AND($I25=1,AL$9=$Q24),"",IF($I25=1,AL24,IF(AND($I25=-1,AJ$9=$Q24),$J25,IF($I25=-1,AK24,""))))))))</f>
        <v/>
      </c>
      <c r="AL25" t="str">
        <f ca="1">IF($E24="","",IF($G25="",AL24,IF(AND($N25=1,AL$9&gt;$B$9),"",IF(AND($N25=1,AL$9&lt;=$B$9),LOOKUP(AL$9,$A$12:$A$111,$B$12:$B$111),IF(AND($I25=1,AM$9=$Q24),"",IF($I25=1,AM24,IF(AND($I25=-1,AK$9=$Q24),$J25,IF($I25=-1,AL24,""))))))))</f>
        <v/>
      </c>
      <c r="AM25" t="str">
        <f ca="1">IF($E24="","",IF($G25="",AM24,IF(AND($N25=1,AM$9&gt;$B$9),"",IF(AND($N25=1,AM$9&lt;=$B$9),LOOKUP(AM$9,$A$12:$A$111,$B$12:$B$111),IF(AND($I25=1,AN$9=$Q24),"",IF($I25=1,AN24,IF(AND($I25=-1,AL$9=$Q24),$J25,IF($I25=-1,AM24,""))))))))</f>
        <v/>
      </c>
      <c r="AN25" t="str">
        <f ca="1">IF($E24="","",IF($G25="",AN24,IF(AND($N25=1,AN$9&gt;$B$9),"",IF(AND($N25=1,AN$9&lt;=$B$9),LOOKUP(AN$9,$A$12:$A$111,$B$12:$B$111),IF(AND($I25=1,AO$9=$Q24),"",IF($I25=1,AO24,IF(AND($I25=-1,AM$9=$Q24),$J25,IF($I25=-1,AN24,""))))))))</f>
        <v/>
      </c>
      <c r="AO25" t="str">
        <f ca="1">IF($E24="","",IF($G25="",AO24,IF(AND($N25=1,AO$9&gt;$B$9),"",IF(AND($N25=1,AO$9&lt;=$B$9),LOOKUP(AO$9,$A$12:$A$111,$B$12:$B$111),IF(AND($I25=1,AP$9=$Q24),"",IF($I25=1,AP24,IF(AND($I25=-1,AN$9=$Q24),$J25,IF($I25=-1,AO24,""))))))))</f>
        <v/>
      </c>
      <c r="AP25" t="str">
        <f ca="1">IF($E24="","",IF($G25="",AP24,IF(AND($N25=1,AP$9&gt;$B$9),"",IF(AND($N25=1,AP$9&lt;=$B$9),LOOKUP(AP$9,$A$12:$A$111,$B$12:$B$111),IF(AND($I25=1,AQ$9=$Q24),"",IF($I25=1,AQ24,IF(AND($I25=-1,AO$9=$Q24),$J25,IF($I25=-1,AP24,""))))))))</f>
        <v/>
      </c>
      <c r="AQ25" t="str">
        <f ca="1">IF($E24="","",IF($G25="",AQ24,IF(AND($N25=1,AQ$9&gt;$B$9),"",IF(AND($N25=1,AQ$9&lt;=$B$9),LOOKUP(AQ$9,$A$12:$A$111,$B$12:$B$111),IF(AND($I25=1,AR$9=$Q24),"",IF($I25=1,AR24,IF(AND($I25=-1,AP$9=$Q24),$J25,IF($I25=-1,AQ24,""))))))))</f>
        <v/>
      </c>
      <c r="AR25" t="str">
        <f ca="1">IF($E24="","",IF($G25="",AR24,IF(AND($N25=1,AR$9&gt;$B$9),"",IF(AND($N25=1,AR$9&lt;=$B$9),LOOKUP(AR$9,$A$12:$A$111,$B$12:$B$111),IF(AND($I25=1,AS$9=$Q24),"",IF($I25=1,AS24,IF(AND($I25=-1,AQ$9=$Q24),$J25,IF($I25=-1,AR24,""))))))))</f>
        <v/>
      </c>
      <c r="AS25" t="str">
        <f ca="1">IF($E24="","",IF($G25="",AS24,IF(AND($N25=1,AS$9&gt;$B$9),"",IF(AND($N25=1,AS$9&lt;=$B$9),LOOKUP(AS$9,$A$12:$A$111,$B$12:$B$111),IF(AND($I25=1,AT$9=$Q24),"",IF($I25=1,AT24,IF(AND($I25=-1,AR$9=$Q24),$J25,IF($I25=-1,AS24,""))))))))</f>
        <v/>
      </c>
      <c r="AT25" t="str">
        <f ca="1">IF($E24="","",IF($G25="",AT24,IF(AND($N25=1,AT$9&gt;$B$9),"",IF(AND($N25=1,AT$9&lt;=$B$9),LOOKUP(AT$9,$A$12:$A$111,$B$12:$B$111),IF(AND($I25=1,AU$9=$Q24),"",IF($I25=1,AU24,IF(AND($I25=-1,AS$9=$Q24),$J25,IF($I25=-1,AT24,""))))))))</f>
        <v/>
      </c>
      <c r="AU25" t="str">
        <f ca="1">IF($E24="","",IF($G25="",AU24,IF(AND($N25=1,AU$9&gt;$B$9),"",IF(AND($N25=1,AU$9&lt;=$B$9),LOOKUP(AU$9,$A$12:$A$111,$B$12:$B$111),IF(AND($I25=1,AV$9=$Q24),"",IF($I25=1,AV24,IF(AND($I25=-1,AT$9=$Q24),$J25,IF($I25=-1,AU24,""))))))))</f>
        <v/>
      </c>
      <c r="AV25" t="str">
        <f ca="1">IF($E24="","",IF($G25="",AV24,IF(AND($N25=1,AV$9&gt;$B$9),"",IF(AND($N25=1,AV$9&lt;=$B$9),LOOKUP(AV$9,$A$12:$A$111,$B$12:$B$111),IF(AND($I25=1,AW$9=$Q24),"",IF($I25=1,AW24,IF(AND($I25=-1,AU$9=$Q24),$J25,IF($I25=-1,AV24,""))))))))</f>
        <v/>
      </c>
      <c r="AW25" t="str">
        <f ca="1">IF($E24="","",IF($G25="",AW24,IF(AND($N25=1,AW$9&gt;$B$9),"",IF(AND($N25=1,AW$9&lt;=$B$9),LOOKUP(AW$9,$A$12:$A$111,$B$12:$B$111),IF(AND($I25=1,AX$9=$Q24),"",IF($I25=1,AX24,IF(AND($I25=-1,AV$9=$Q24),$J25,IF($I25=-1,AW24,""))))))))</f>
        <v/>
      </c>
      <c r="AX25" t="str">
        <f ca="1">IF($E24="","",IF($G25="",AX24,IF(AND($N25=1,AX$9&gt;$B$9),"",IF(AND($N25=1,AX$9&lt;=$B$9),LOOKUP(AX$9,$A$12:$A$111,$B$12:$B$111),IF(AND($I25=1,AY$9=$Q24),"",IF($I25=1,AY24,IF(AND($I25=-1,AW$9=$Q24),$J25,IF($I25=-1,AX24,""))))))))</f>
        <v/>
      </c>
      <c r="AY25" t="str">
        <f ca="1">IF($E24="","",IF($G25="",AY24,IF(AND($N25=1,AY$9&gt;$B$9),"",IF(AND($N25=1,AY$9&lt;=$B$9),LOOKUP(AY$9,$A$12:$A$111,$B$12:$B$111),IF(AND($I25=1,AZ$9=$Q24),"",IF($I25=1,AZ24,IF(AND($I25=-1,AX$9=$Q24),$J25,IF($I25=-1,AY24,""))))))))</f>
        <v/>
      </c>
      <c r="AZ25" t="str">
        <f ca="1">IF($E24="","",IF($G25="",AZ24,IF(AND($N25=1,AZ$9&gt;$B$9),"",IF(AND($N25=1,AZ$9&lt;=$B$9),LOOKUP(AZ$9,$A$12:$A$111,$B$12:$B$111),IF(AND($I25=1,BA$9=$Q24),"",IF($I25=1,BA24,IF(AND($I25=-1,AY$9=$Q24),$J25,IF($I25=-1,AZ24,""))))))))</f>
        <v/>
      </c>
      <c r="BA25" t="str">
        <f ca="1">IF($E24="","",IF($G25="",BA24,IF(AND($N25=1,BA$9&gt;$B$9),"",IF(AND($N25=1,BA$9&lt;=$B$9),LOOKUP(BA$9,$A$12:$A$111,$B$12:$B$111),IF(AND($I25=1,BB$9=$Q24),"",IF($I25=1,BB24,IF(AND($I25=-1,AZ$9=$Q24),$J25,IF($I25=-1,BA24,""))))))))</f>
        <v/>
      </c>
      <c r="BB25" t="str">
        <f ca="1">IF($E24="","",IF($G25="",BB24,IF(AND($N25=1,BB$9&gt;$B$9),"",IF(AND($N25=1,BB$9&lt;=$B$9),LOOKUP(BB$9,$A$12:$A$111,$B$12:$B$111),IF(AND($I25=1,BC$9=$Q24),"",IF($I25=1,BC24,IF(AND($I25=-1,BA$9=$Q24),$J25,IF($I25=-1,BB24,""))))))))</f>
        <v/>
      </c>
      <c r="BC25" t="str">
        <f ca="1">IF($E24="","",IF($G25="",BC24,IF(AND($N25=1,BC$9&gt;$B$9),"",IF(AND($N25=1,BC$9&lt;=$B$9),LOOKUP(BC$9,$A$12:$A$111,$B$12:$B$111),IF(AND($I25=1,BD$9=$Q24),"",IF($I25=1,BD24,IF(AND($I25=-1,BB$9=$Q24),$J25,IF($I25=-1,BC24,""))))))))</f>
        <v/>
      </c>
      <c r="BD25" t="str">
        <f ca="1">IF($E24="","",IF($G25="",BD24,IF(AND($N25=1,BD$9&gt;$B$9),"",IF(AND($N25=1,BD$9&lt;=$B$9),LOOKUP(BD$9,$A$12:$A$111,$B$12:$B$111),IF(AND($I25=1,BE$9=$Q24),"",IF($I25=1,BE24,IF(AND($I25=-1,BC$9=$Q24),$J25,IF($I25=-1,BD24,""))))))))</f>
        <v/>
      </c>
      <c r="BE25" t="str">
        <f ca="1">IF($E24="","",IF($G25="",BE24,IF(AND($N25=1,BE$9&gt;$B$9),"",IF(AND($N25=1,BE$9&lt;=$B$9),LOOKUP(BE$9,$A$12:$A$111,$B$12:$B$111),IF(AND($I25=1,BF$9=$Q24),"",IF($I25=1,BF24,IF(AND($I25=-1,BD$9=$Q24),$J25,IF($I25=-1,BE24,""))))))))</f>
        <v/>
      </c>
      <c r="BF25" t="str">
        <f ca="1">IF($E24="","",IF($G25="",BF24,IF(AND($N25=1,BF$9&gt;$B$9),"",IF(AND($N25=1,BF$9&lt;=$B$9),LOOKUP(BF$9,$A$12:$A$111,$B$12:$B$111),IF(AND($I25=1,BG$9=$Q24),"",IF($I25=1,BG24,IF(AND($I25=-1,BE$9=$Q24),$J25,IF($I25=-1,BF24,""))))))))</f>
        <v/>
      </c>
      <c r="BG25" t="str">
        <f ca="1">IF($E24="","",IF($G25="",BG24,IF(AND($N25=1,BG$9&gt;$B$9),"",IF(AND($N25=1,BG$9&lt;=$B$9),LOOKUP(BG$9,$A$12:$A$111,$B$12:$B$111),IF(AND($I25=1,BH$9=$Q24),"",IF($I25=1,BH24,IF(AND($I25=-1,BF$9=$Q24),$J25,IF($I25=-1,BG24,""))))))))</f>
        <v/>
      </c>
      <c r="BH25" t="str">
        <f ca="1">IF($E24="","",IF($G25="",BH24,IF(AND($N25=1,BH$9&gt;$B$9),"",IF(AND($N25=1,BH$9&lt;=$B$9),LOOKUP(BH$9,$A$12:$A$111,$B$12:$B$111),IF(AND($I25=1,BI$9=$Q24),"",IF($I25=1,BI24,IF(AND($I25=-1,BG$9=$Q24),$J25,IF($I25=-1,BH24,""))))))))</f>
        <v/>
      </c>
      <c r="BI25" t="str">
        <f ca="1">IF($E24="","",IF($G25="",BI24,IF(AND($N25=1,BI$9&gt;$B$9),"",IF(AND($N25=1,BI$9&lt;=$B$9),LOOKUP(BI$9,$A$12:$A$111,$B$12:$B$111),IF(AND($I25=1,BJ$9=$Q24),"",IF($I25=1,BJ24,IF(AND($I25=-1,BH$9=$Q24),$J25,IF($I25=-1,BI24,""))))))))</f>
        <v/>
      </c>
      <c r="BJ25">
        <f ca="1">IF($E24="","",IF($G25="",BJ24,IF(AND($N25=1,BJ$9&gt;$B$9),"",IF(AND($N25=1,BJ$9&lt;=$B$9),LOOKUP(BJ$9,$A$12:$A$111,$B$12:$B$111),IF(AND($I25=1,BK$9=$Q24),"",IF($I25=1,BK24,IF(AND($I25=-1,BI$9=$Q24),$J25,IF($I25=-1,BJ24,""))))))))</f>
        <v>0</v>
      </c>
      <c r="BK25">
        <f ca="1">IF($E24="","",IF($G25="",BK24,IF(AND($N25=1,BK$9&gt;$B$9),"",IF(AND($N25=1,BK$9&lt;=$B$9),LOOKUP(BK$9,$A$12:$A$111,$B$12:$B$111),IF(AND($I25=1,BL$9=$Q24),"",IF($I25=1,BL24,IF(AND($I25=-1,BJ$9=$Q24),$J25,IF($I25=-1,BK24,""))))))))</f>
        <v>0</v>
      </c>
      <c r="BL25">
        <f ca="1">IF($E24="","",IF($G25="",BL24,IF(AND($N25=1,BL$9&gt;$B$9),"",IF(AND($N25=1,BL$9&lt;=$B$9),LOOKUP(BL$9,$A$12:$A$111,$B$12:$B$111),IF(AND($I25=1,BM$9=$Q24),"",IF($I25=1,BM24,IF(AND($I25=-1,BK$9=$Q24),$J25,IF($I25=-1,BL24,""))))))))</f>
        <v>0</v>
      </c>
      <c r="BM25">
        <f ca="1">IF($E24="","",IF($G25="",BM24,IF(AND($N25=1,BM$9&gt;$B$9),"",IF(AND($N25=1,BM$9&lt;=$B$9),LOOKUP(BM$9,$A$12:$A$111,$B$12:$B$111),IF(AND($I25=1,BN$9=$Q24),"",IF($I25=1,BN24,IF(AND($I25=-1,BL$9=$Q24),$J25,IF($I25=-1,BM24,""))))))))</f>
        <v>0</v>
      </c>
      <c r="BN25">
        <f ca="1">IF($E24="","",IF($G25="",BN24,IF(AND($N25=1,BN$9&gt;$B$9),"",IF(AND($N25=1,BN$9&lt;=$B$9),LOOKUP(BN$9,$A$12:$A$111,$B$12:$B$111),IF(AND($I25=1,BO$9=$Q24),"",IF($I25=1,BO24,IF(AND($I25=-1,BM$9=$Q24),$J25,IF($I25=-1,BN24,""))))))))</f>
        <v>0</v>
      </c>
      <c r="BO25">
        <f ca="1">IF($E24="","",IF($G25="",BO24,IF(AND($N25=1,BO$9&gt;$B$9),"",IF(AND($N25=1,BO$9&lt;=$B$9),LOOKUP(BO$9,$A$12:$A$111,$B$12:$B$111),IF(AND($I25=1,BP$9=$Q24),"",IF($I25=1,BP24,IF(AND($I25=-1,BN$9=$Q24),$J25,IF($I25=-1,BO24,""))))))))</f>
        <v>0</v>
      </c>
    </row>
    <row r="26" spans="1:67" x14ac:dyDescent="0.25">
      <c r="D26" s="4">
        <v>16</v>
      </c>
      <c r="E26" s="1">
        <f t="shared" ca="1" si="6"/>
        <v>20</v>
      </c>
      <c r="G26" t="str">
        <f ca="1">IF(E25="","",IF($B$3=Refs!$B$11,Labouchere!F26,IF(AND(B$3="Last",H25="Zero"),G25,IF(B$3="Last",H25,IF(B$3="2nd last","",IF(AND(B$3="Opposite",H25="Zero"),G25,IF(AND(B$3="Opposite",H25="Red"),"Black",IF(AND(B$3="Opposite",H25="Black"),"Red",IF(AND(B$3="Opposite",H25="Odd"),"Even",IF(AND(B$3="Opposite",H25="Even"),"Odd",IF(AND(B$3="Opposite",H25="High"),"Low",IF(AND(B$3="Opposite",H25="Low"),"High",IF(COUNTIF(Refs!$E$5:$I$6,B$3)=1,Labouchere!B$3,"")))))))))))))</f>
        <v>High</v>
      </c>
      <c r="H26" t="str">
        <f ca="1">IF(E26="","",IF(B$2="Red/Black",LOOKUP(E26,Refs!D:D,Refs!F:F),IF(B$2="High/Low",LOOKUP(E26,Refs!D:D,Refs!H:H),IF(B$2="Odd/Even",LOOKUP(E26,Refs!D:D,Refs!J:J),""))))</f>
        <v>High</v>
      </c>
      <c r="I26">
        <f t="shared" ca="1" si="2"/>
        <v>1</v>
      </c>
      <c r="J26">
        <f ca="1">IF(E25="","",IF(G26="","",IF(AND(Q25&gt;1,O25+P25&gt;=$B$4),$B$4,IF(Q25=1,O25,O25+P25))))</f>
        <v>8</v>
      </c>
      <c r="K26">
        <f t="shared" ca="1" si="3"/>
        <v>8</v>
      </c>
      <c r="L26">
        <f t="shared" ca="1" si="4"/>
        <v>10</v>
      </c>
      <c r="M26">
        <f t="shared" ca="1" si="5"/>
        <v>10</v>
      </c>
      <c r="N26">
        <f ca="1">IF(E25="","",IF(OR(AND($A$6="Yes",$M26&gt;$M25),AND($A$8="Yes",$O25+$P25&gt;=$B$4),AND($Q25&lt;=2,$I26=1)),1,0))</f>
        <v>1</v>
      </c>
      <c r="O26">
        <f ca="1">IF(E26="","",R26)</f>
        <v>1</v>
      </c>
      <c r="P26">
        <f ca="1">IF(E26="","",MAX(R26:DM26))</f>
        <v>4</v>
      </c>
      <c r="Q26" s="2">
        <f ca="1">IF(E26="","",COUNTIF(R26:DM26,"&gt;0"))</f>
        <v>4</v>
      </c>
      <c r="R26" s="4">
        <f ca="1">IF(E25="","",IF($G26="",R25,IF($N26=1,LOOKUP(R$9,$A$12:$A$111,$B$12:$B$111),IF(AND($I26=1,S$9=$Q25),"",IF($I26=1,S25,IF($I26=-1,R25))))))</f>
        <v>1</v>
      </c>
      <c r="S26">
        <f ca="1">IF($E25="","",IF($G26="",S25,IF(AND($N26=1,S$9&gt;$B$9),"",IF(AND($N26=1,S$9&lt;=$B$9),LOOKUP(S$9,$A$12:$A$111,$B$12:$B$111),IF(AND($I26=1,T$9=$Q25),"",IF($I26=1,T25,IF(AND($I26=-1,R$9=$Q25),$J26,IF($I26=-1,S25,""))))))))</f>
        <v>2</v>
      </c>
      <c r="T26">
        <f ca="1">IF($E25="","",IF($G26="",T25,IF(AND($N26=1,T$9&gt;$B$9),"",IF(AND($N26=1,T$9&lt;=$B$9),LOOKUP(T$9,$A$12:$A$111,$B$12:$B$111),IF(AND($I26=1,U$9=$Q25),"",IF($I26=1,U25,IF(AND($I26=-1,S$9=$Q25),$J26,IF($I26=-1,T25,""))))))))</f>
        <v>3</v>
      </c>
      <c r="U26">
        <f ca="1">IF($E25="","",IF($G26="",U25,IF(AND($N26=1,U$9&gt;$B$9),"",IF(AND($N26=1,U$9&lt;=$B$9),LOOKUP(U$9,$A$12:$A$111,$B$12:$B$111),IF(AND($I26=1,V$9=$Q25),"",IF($I26=1,V25,IF(AND($I26=-1,T$9=$Q25),$J26,IF($I26=-1,U25,""))))))))</f>
        <v>4</v>
      </c>
      <c r="V26" t="str">
        <f ca="1">IF($E25="","",IF($G26="",V25,IF(AND($N26=1,V$9&gt;$B$9),"",IF(AND($N26=1,V$9&lt;=$B$9),LOOKUP(V$9,$A$12:$A$111,$B$12:$B$111),IF(AND($I26=1,W$9=$Q25),"",IF($I26=1,W25,IF(AND($I26=-1,U$9=$Q25),$J26,IF($I26=-1,V25,""))))))))</f>
        <v/>
      </c>
      <c r="W26" t="str">
        <f ca="1">IF($E25="","",IF($G26="",W25,IF(AND($N26=1,W$9&gt;$B$9),"",IF(AND($N26=1,W$9&lt;=$B$9),LOOKUP(W$9,$A$12:$A$111,$B$12:$B$111),IF(AND($I26=1,X$9=$Q25),"",IF($I26=1,X25,IF(AND($I26=-1,V$9=$Q25),$J26,IF($I26=-1,W25,""))))))))</f>
        <v/>
      </c>
      <c r="X26" t="str">
        <f ca="1">IF($E25="","",IF($G26="",X25,IF(AND($N26=1,X$9&gt;$B$9),"",IF(AND($N26=1,X$9&lt;=$B$9),LOOKUP(X$9,$A$12:$A$111,$B$12:$B$111),IF(AND($I26=1,Y$9=$Q25),"",IF($I26=1,Y25,IF(AND($I26=-1,W$9=$Q25),$J26,IF($I26=-1,X25,""))))))))</f>
        <v/>
      </c>
      <c r="Y26" t="str">
        <f ca="1">IF($E25="","",IF($G26="",Y25,IF(AND($N26=1,Y$9&gt;$B$9),"",IF(AND($N26=1,Y$9&lt;=$B$9),LOOKUP(Y$9,$A$12:$A$111,$B$12:$B$111),IF(AND($I26=1,Z$9=$Q25),"",IF($I26=1,Z25,IF(AND($I26=-1,X$9=$Q25),$J26,IF($I26=-1,Y25,""))))))))</f>
        <v/>
      </c>
      <c r="Z26" t="str">
        <f ca="1">IF($E25="","",IF($G26="",Z25,IF(AND($N26=1,Z$9&gt;$B$9),"",IF(AND($N26=1,Z$9&lt;=$B$9),LOOKUP(Z$9,$A$12:$A$111,$B$12:$B$111),IF(AND($I26=1,AA$9=$Q25),"",IF($I26=1,AA25,IF(AND($I26=-1,Y$9=$Q25),$J26,IF($I26=-1,Z25,""))))))))</f>
        <v/>
      </c>
      <c r="AA26" t="str">
        <f ca="1">IF($E25="","",IF($G26="",AA25,IF(AND($N26=1,AA$9&gt;$B$9),"",IF(AND($N26=1,AA$9&lt;=$B$9),LOOKUP(AA$9,$A$12:$A$111,$B$12:$B$111),IF(AND($I26=1,AB$9=$Q25),"",IF($I26=1,AB25,IF(AND($I26=-1,Z$9=$Q25),$J26,IF($I26=-1,AA25,""))))))))</f>
        <v/>
      </c>
      <c r="AB26" t="str">
        <f ca="1">IF($E25="","",IF($G26="",AB25,IF(AND($N26=1,AB$9&gt;$B$9),"",IF(AND($N26=1,AB$9&lt;=$B$9),LOOKUP(AB$9,$A$12:$A$111,$B$12:$B$111),IF(AND($I26=1,AC$9=$Q25),"",IF($I26=1,AC25,IF(AND($I26=-1,AA$9=$Q25),$J26,IF($I26=-1,AB25,""))))))))</f>
        <v/>
      </c>
      <c r="AC26" t="str">
        <f ca="1">IF($E25="","",IF($G26="",AC25,IF(AND($N26=1,AC$9&gt;$B$9),"",IF(AND($N26=1,AC$9&lt;=$B$9),LOOKUP(AC$9,$A$12:$A$111,$B$12:$B$111),IF(AND($I26=1,AD$9=$Q25),"",IF($I26=1,AD25,IF(AND($I26=-1,AB$9=$Q25),$J26,IF($I26=-1,AC25,""))))))))</f>
        <v/>
      </c>
      <c r="AD26" t="str">
        <f ca="1">IF($E25="","",IF($G26="",AD25,IF(AND($N26=1,AD$9&gt;$B$9),"",IF(AND($N26=1,AD$9&lt;=$B$9),LOOKUP(AD$9,$A$12:$A$111,$B$12:$B$111),IF(AND($I26=1,AE$9=$Q25),"",IF($I26=1,AE25,IF(AND($I26=-1,AC$9=$Q25),$J26,IF($I26=-1,AD25,""))))))))</f>
        <v/>
      </c>
      <c r="AE26" t="str">
        <f ca="1">IF($E25="","",IF($G26="",AE25,IF(AND($N26=1,AE$9&gt;$B$9),"",IF(AND($N26=1,AE$9&lt;=$B$9),LOOKUP(AE$9,$A$12:$A$111,$B$12:$B$111),IF(AND($I26=1,AF$9=$Q25),"",IF($I26=1,AF25,IF(AND($I26=-1,AD$9=$Q25),$J26,IF($I26=-1,AE25,""))))))))</f>
        <v/>
      </c>
      <c r="AF26" t="str">
        <f ca="1">IF($E25="","",IF($G26="",AF25,IF(AND($N26=1,AF$9&gt;$B$9),"",IF(AND($N26=1,AF$9&lt;=$B$9),LOOKUP(AF$9,$A$12:$A$111,$B$12:$B$111),IF(AND($I26=1,AG$9=$Q25),"",IF($I26=1,AG25,IF(AND($I26=-1,AE$9=$Q25),$J26,IF($I26=-1,AF25,""))))))))</f>
        <v/>
      </c>
      <c r="AG26" t="str">
        <f ca="1">IF($E25="","",IF($G26="",AG25,IF(AND($N26=1,AG$9&gt;$B$9),"",IF(AND($N26=1,AG$9&lt;=$B$9),LOOKUP(AG$9,$A$12:$A$111,$B$12:$B$111),IF(AND($I26=1,AH$9=$Q25),"",IF($I26=1,AH25,IF(AND($I26=-1,AF$9=$Q25),$J26,IF($I26=-1,AG25,""))))))))</f>
        <v/>
      </c>
      <c r="AH26" t="str">
        <f ca="1">IF($E25="","",IF($G26="",AH25,IF(AND($N26=1,AH$9&gt;$B$9),"",IF(AND($N26=1,AH$9&lt;=$B$9),LOOKUP(AH$9,$A$12:$A$111,$B$12:$B$111),IF(AND($I26=1,AI$9=$Q25),"",IF($I26=1,AI25,IF(AND($I26=-1,AG$9=$Q25),$J26,IF($I26=-1,AH25,""))))))))</f>
        <v/>
      </c>
      <c r="AI26" t="str">
        <f ca="1">IF($E25="","",IF($G26="",AI25,IF(AND($N26=1,AI$9&gt;$B$9),"",IF(AND($N26=1,AI$9&lt;=$B$9),LOOKUP(AI$9,$A$12:$A$111,$B$12:$B$111),IF(AND($I26=1,AJ$9=$Q25),"",IF($I26=1,AJ25,IF(AND($I26=-1,AH$9=$Q25),$J26,IF($I26=-1,AI25,""))))))))</f>
        <v/>
      </c>
      <c r="AJ26" t="str">
        <f ca="1">IF($E25="","",IF($G26="",AJ25,IF(AND($N26=1,AJ$9&gt;$B$9),"",IF(AND($N26=1,AJ$9&lt;=$B$9),LOOKUP(AJ$9,$A$12:$A$111,$B$12:$B$111),IF(AND($I26=1,AK$9=$Q25),"",IF($I26=1,AK25,IF(AND($I26=-1,AI$9=$Q25),$J26,IF($I26=-1,AJ25,""))))))))</f>
        <v/>
      </c>
      <c r="AK26" t="str">
        <f ca="1">IF($E25="","",IF($G26="",AK25,IF(AND($N26=1,AK$9&gt;$B$9),"",IF(AND($N26=1,AK$9&lt;=$B$9),LOOKUP(AK$9,$A$12:$A$111,$B$12:$B$111),IF(AND($I26=1,AL$9=$Q25),"",IF($I26=1,AL25,IF(AND($I26=-1,AJ$9=$Q25),$J26,IF($I26=-1,AK25,""))))))))</f>
        <v/>
      </c>
      <c r="AL26" t="str">
        <f ca="1">IF($E25="","",IF($G26="",AL25,IF(AND($N26=1,AL$9&gt;$B$9),"",IF(AND($N26=1,AL$9&lt;=$B$9),LOOKUP(AL$9,$A$12:$A$111,$B$12:$B$111),IF(AND($I26=1,AM$9=$Q25),"",IF($I26=1,AM25,IF(AND($I26=-1,AK$9=$Q25),$J26,IF($I26=-1,AL25,""))))))))</f>
        <v/>
      </c>
      <c r="AM26" t="str">
        <f ca="1">IF($E25="","",IF($G26="",AM25,IF(AND($N26=1,AM$9&gt;$B$9),"",IF(AND($N26=1,AM$9&lt;=$B$9),LOOKUP(AM$9,$A$12:$A$111,$B$12:$B$111),IF(AND($I26=1,AN$9=$Q25),"",IF($I26=1,AN25,IF(AND($I26=-1,AL$9=$Q25),$J26,IF($I26=-1,AM25,""))))))))</f>
        <v/>
      </c>
      <c r="AN26" t="str">
        <f ca="1">IF($E25="","",IF($G26="",AN25,IF(AND($N26=1,AN$9&gt;$B$9),"",IF(AND($N26=1,AN$9&lt;=$B$9),LOOKUP(AN$9,$A$12:$A$111,$B$12:$B$111),IF(AND($I26=1,AO$9=$Q25),"",IF($I26=1,AO25,IF(AND($I26=-1,AM$9=$Q25),$J26,IF($I26=-1,AN25,""))))))))</f>
        <v/>
      </c>
      <c r="AO26" t="str">
        <f ca="1">IF($E25="","",IF($G26="",AO25,IF(AND($N26=1,AO$9&gt;$B$9),"",IF(AND($N26=1,AO$9&lt;=$B$9),LOOKUP(AO$9,$A$12:$A$111,$B$12:$B$111),IF(AND($I26=1,AP$9=$Q25),"",IF($I26=1,AP25,IF(AND($I26=-1,AN$9=$Q25),$J26,IF($I26=-1,AO25,""))))))))</f>
        <v/>
      </c>
      <c r="AP26" t="str">
        <f ca="1">IF($E25="","",IF($G26="",AP25,IF(AND($N26=1,AP$9&gt;$B$9),"",IF(AND($N26=1,AP$9&lt;=$B$9),LOOKUP(AP$9,$A$12:$A$111,$B$12:$B$111),IF(AND($I26=1,AQ$9=$Q25),"",IF($I26=1,AQ25,IF(AND($I26=-1,AO$9=$Q25),$J26,IF($I26=-1,AP25,""))))))))</f>
        <v/>
      </c>
      <c r="AQ26" t="str">
        <f ca="1">IF($E25="","",IF($G26="",AQ25,IF(AND($N26=1,AQ$9&gt;$B$9),"",IF(AND($N26=1,AQ$9&lt;=$B$9),LOOKUP(AQ$9,$A$12:$A$111,$B$12:$B$111),IF(AND($I26=1,AR$9=$Q25),"",IF($I26=1,AR25,IF(AND($I26=-1,AP$9=$Q25),$J26,IF($I26=-1,AQ25,""))))))))</f>
        <v/>
      </c>
      <c r="AR26" t="str">
        <f ca="1">IF($E25="","",IF($G26="",AR25,IF(AND($N26=1,AR$9&gt;$B$9),"",IF(AND($N26=1,AR$9&lt;=$B$9),LOOKUP(AR$9,$A$12:$A$111,$B$12:$B$111),IF(AND($I26=1,AS$9=$Q25),"",IF($I26=1,AS25,IF(AND($I26=-1,AQ$9=$Q25),$J26,IF($I26=-1,AR25,""))))))))</f>
        <v/>
      </c>
      <c r="AS26" t="str">
        <f ca="1">IF($E25="","",IF($G26="",AS25,IF(AND($N26=1,AS$9&gt;$B$9),"",IF(AND($N26=1,AS$9&lt;=$B$9),LOOKUP(AS$9,$A$12:$A$111,$B$12:$B$111),IF(AND($I26=1,AT$9=$Q25),"",IF($I26=1,AT25,IF(AND($I26=-1,AR$9=$Q25),$J26,IF($I26=-1,AS25,""))))))))</f>
        <v/>
      </c>
      <c r="AT26" t="str">
        <f ca="1">IF($E25="","",IF($G26="",AT25,IF(AND($N26=1,AT$9&gt;$B$9),"",IF(AND($N26=1,AT$9&lt;=$B$9),LOOKUP(AT$9,$A$12:$A$111,$B$12:$B$111),IF(AND($I26=1,AU$9=$Q25),"",IF($I26=1,AU25,IF(AND($I26=-1,AS$9=$Q25),$J26,IF($I26=-1,AT25,""))))))))</f>
        <v/>
      </c>
      <c r="AU26" t="str">
        <f ca="1">IF($E25="","",IF($G26="",AU25,IF(AND($N26=1,AU$9&gt;$B$9),"",IF(AND($N26=1,AU$9&lt;=$B$9),LOOKUP(AU$9,$A$12:$A$111,$B$12:$B$111),IF(AND($I26=1,AV$9=$Q25),"",IF($I26=1,AV25,IF(AND($I26=-1,AT$9=$Q25),$J26,IF($I26=-1,AU25,""))))))))</f>
        <v/>
      </c>
      <c r="AV26" t="str">
        <f ca="1">IF($E25="","",IF($G26="",AV25,IF(AND($N26=1,AV$9&gt;$B$9),"",IF(AND($N26=1,AV$9&lt;=$B$9),LOOKUP(AV$9,$A$12:$A$111,$B$12:$B$111),IF(AND($I26=1,AW$9=$Q25),"",IF($I26=1,AW25,IF(AND($I26=-1,AU$9=$Q25),$J26,IF($I26=-1,AV25,""))))))))</f>
        <v/>
      </c>
      <c r="AW26" t="str">
        <f ca="1">IF($E25="","",IF($G26="",AW25,IF(AND($N26=1,AW$9&gt;$B$9),"",IF(AND($N26=1,AW$9&lt;=$B$9),LOOKUP(AW$9,$A$12:$A$111,$B$12:$B$111),IF(AND($I26=1,AX$9=$Q25),"",IF($I26=1,AX25,IF(AND($I26=-1,AV$9=$Q25),$J26,IF($I26=-1,AW25,""))))))))</f>
        <v/>
      </c>
      <c r="AX26" t="str">
        <f ca="1">IF($E25="","",IF($G26="",AX25,IF(AND($N26=1,AX$9&gt;$B$9),"",IF(AND($N26=1,AX$9&lt;=$B$9),LOOKUP(AX$9,$A$12:$A$111,$B$12:$B$111),IF(AND($I26=1,AY$9=$Q25),"",IF($I26=1,AY25,IF(AND($I26=-1,AW$9=$Q25),$J26,IF($I26=-1,AX25,""))))))))</f>
        <v/>
      </c>
      <c r="AY26" t="str">
        <f ca="1">IF($E25="","",IF($G26="",AY25,IF(AND($N26=1,AY$9&gt;$B$9),"",IF(AND($N26=1,AY$9&lt;=$B$9),LOOKUP(AY$9,$A$12:$A$111,$B$12:$B$111),IF(AND($I26=1,AZ$9=$Q25),"",IF($I26=1,AZ25,IF(AND($I26=-1,AX$9=$Q25),$J26,IF($I26=-1,AY25,""))))))))</f>
        <v/>
      </c>
      <c r="AZ26" t="str">
        <f ca="1">IF($E25="","",IF($G26="",AZ25,IF(AND($N26=1,AZ$9&gt;$B$9),"",IF(AND($N26=1,AZ$9&lt;=$B$9),LOOKUP(AZ$9,$A$12:$A$111,$B$12:$B$111),IF(AND($I26=1,BA$9=$Q25),"",IF($I26=1,BA25,IF(AND($I26=-1,AY$9=$Q25),$J26,IF($I26=-1,AZ25,""))))))))</f>
        <v/>
      </c>
      <c r="BA26" t="str">
        <f ca="1">IF($E25="","",IF($G26="",BA25,IF(AND($N26=1,BA$9&gt;$B$9),"",IF(AND($N26=1,BA$9&lt;=$B$9),LOOKUP(BA$9,$A$12:$A$111,$B$12:$B$111),IF(AND($I26=1,BB$9=$Q25),"",IF($I26=1,BB25,IF(AND($I26=-1,AZ$9=$Q25),$J26,IF($I26=-1,BA25,""))))))))</f>
        <v/>
      </c>
      <c r="BB26" t="str">
        <f ca="1">IF($E25="","",IF($G26="",BB25,IF(AND($N26=1,BB$9&gt;$B$9),"",IF(AND($N26=1,BB$9&lt;=$B$9),LOOKUP(BB$9,$A$12:$A$111,$B$12:$B$111),IF(AND($I26=1,BC$9=$Q25),"",IF($I26=1,BC25,IF(AND($I26=-1,BA$9=$Q25),$J26,IF($I26=-1,BB25,""))))))))</f>
        <v/>
      </c>
      <c r="BC26" t="str">
        <f ca="1">IF($E25="","",IF($G26="",BC25,IF(AND($N26=1,BC$9&gt;$B$9),"",IF(AND($N26=1,BC$9&lt;=$B$9),LOOKUP(BC$9,$A$12:$A$111,$B$12:$B$111),IF(AND($I26=1,BD$9=$Q25),"",IF($I26=1,BD25,IF(AND($I26=-1,BB$9=$Q25),$J26,IF($I26=-1,BC25,""))))))))</f>
        <v/>
      </c>
      <c r="BD26" t="str">
        <f ca="1">IF($E25="","",IF($G26="",BD25,IF(AND($N26=1,BD$9&gt;$B$9),"",IF(AND($N26=1,BD$9&lt;=$B$9),LOOKUP(BD$9,$A$12:$A$111,$B$12:$B$111),IF(AND($I26=1,BE$9=$Q25),"",IF($I26=1,BE25,IF(AND($I26=-1,BC$9=$Q25),$J26,IF($I26=-1,BD25,""))))))))</f>
        <v/>
      </c>
      <c r="BE26" t="str">
        <f ca="1">IF($E25="","",IF($G26="",BE25,IF(AND($N26=1,BE$9&gt;$B$9),"",IF(AND($N26=1,BE$9&lt;=$B$9),LOOKUP(BE$9,$A$12:$A$111,$B$12:$B$111),IF(AND($I26=1,BF$9=$Q25),"",IF($I26=1,BF25,IF(AND($I26=-1,BD$9=$Q25),$J26,IF($I26=-1,BE25,""))))))))</f>
        <v/>
      </c>
      <c r="BF26" t="str">
        <f ca="1">IF($E25="","",IF($G26="",BF25,IF(AND($N26=1,BF$9&gt;$B$9),"",IF(AND($N26=1,BF$9&lt;=$B$9),LOOKUP(BF$9,$A$12:$A$111,$B$12:$B$111),IF(AND($I26=1,BG$9=$Q25),"",IF($I26=1,BG25,IF(AND($I26=-1,BE$9=$Q25),$J26,IF($I26=-1,BF25,""))))))))</f>
        <v/>
      </c>
      <c r="BG26" t="str">
        <f ca="1">IF($E25="","",IF($G26="",BG25,IF(AND($N26=1,BG$9&gt;$B$9),"",IF(AND($N26=1,BG$9&lt;=$B$9),LOOKUP(BG$9,$A$12:$A$111,$B$12:$B$111),IF(AND($I26=1,BH$9=$Q25),"",IF($I26=1,BH25,IF(AND($I26=-1,BF$9=$Q25),$J26,IF($I26=-1,BG25,""))))))))</f>
        <v/>
      </c>
      <c r="BH26" t="str">
        <f ca="1">IF($E25="","",IF($G26="",BH25,IF(AND($N26=1,BH$9&gt;$B$9),"",IF(AND($N26=1,BH$9&lt;=$B$9),LOOKUP(BH$9,$A$12:$A$111,$B$12:$B$111),IF(AND($I26=1,BI$9=$Q25),"",IF($I26=1,BI25,IF(AND($I26=-1,BG$9=$Q25),$J26,IF($I26=-1,BH25,""))))))))</f>
        <v/>
      </c>
      <c r="BI26" t="str">
        <f ca="1">IF($E25="","",IF($G26="",BI25,IF(AND($N26=1,BI$9&gt;$B$9),"",IF(AND($N26=1,BI$9&lt;=$B$9),LOOKUP(BI$9,$A$12:$A$111,$B$12:$B$111),IF(AND($I26=1,BJ$9=$Q25),"",IF($I26=1,BJ25,IF(AND($I26=-1,BH$9=$Q25),$J26,IF($I26=-1,BI25,""))))))))</f>
        <v/>
      </c>
      <c r="BJ26" t="str">
        <f ca="1">IF($E25="","",IF($G26="",BJ25,IF(AND($N26=1,BJ$9&gt;$B$9),"",IF(AND($N26=1,BJ$9&lt;=$B$9),LOOKUP(BJ$9,$A$12:$A$111,$B$12:$B$111),IF(AND($I26=1,BK$9=$Q25),"",IF($I26=1,BK25,IF(AND($I26=-1,BI$9=$Q25),$J26,IF($I26=-1,BJ25,""))))))))</f>
        <v/>
      </c>
      <c r="BK26" t="str">
        <f ca="1">IF($E25="","",IF($G26="",BK25,IF(AND($N26=1,BK$9&gt;$B$9),"",IF(AND($N26=1,BK$9&lt;=$B$9),LOOKUP(BK$9,$A$12:$A$111,$B$12:$B$111),IF(AND($I26=1,BL$9=$Q25),"",IF($I26=1,BL25,IF(AND($I26=-1,BJ$9=$Q25),$J26,IF($I26=-1,BK25,""))))))))</f>
        <v/>
      </c>
      <c r="BL26" t="str">
        <f ca="1">IF($E25="","",IF($G26="",BL25,IF(AND($N26=1,BL$9&gt;$B$9),"",IF(AND($N26=1,BL$9&lt;=$B$9),LOOKUP(BL$9,$A$12:$A$111,$B$12:$B$111),IF(AND($I26=1,BM$9=$Q25),"",IF($I26=1,BM25,IF(AND($I26=-1,BK$9=$Q25),$J26,IF($I26=-1,BL25,""))))))))</f>
        <v/>
      </c>
      <c r="BM26" t="str">
        <f ca="1">IF($E25="","",IF($G26="",BM25,IF(AND($N26=1,BM$9&gt;$B$9),"",IF(AND($N26=1,BM$9&lt;=$B$9),LOOKUP(BM$9,$A$12:$A$111,$B$12:$B$111),IF(AND($I26=1,BN$9=$Q25),"",IF($I26=1,BN25,IF(AND($I26=-1,BL$9=$Q25),$J26,IF($I26=-1,BM25,""))))))))</f>
        <v/>
      </c>
      <c r="BN26" t="str">
        <f ca="1">IF($E25="","",IF($G26="",BN25,IF(AND($N26=1,BN$9&gt;$B$9),"",IF(AND($N26=1,BN$9&lt;=$B$9),LOOKUP(BN$9,$A$12:$A$111,$B$12:$B$111),IF(AND($I26=1,BO$9=$Q25),"",IF($I26=1,BO25,IF(AND($I26=-1,BM$9=$Q25),$J26,IF($I26=-1,BN25,""))))))))</f>
        <v/>
      </c>
      <c r="BO26" t="str">
        <f ca="1">IF($E25="","",IF($G26="",BO25,IF(AND($N26=1,BO$9&gt;$B$9),"",IF(AND($N26=1,BO$9&lt;=$B$9),LOOKUP(BO$9,$A$12:$A$111,$B$12:$B$111),IF(AND($I26=1,BP$9=$Q25),"",IF($I26=1,BP25,IF(AND($I26=-1,BN$9=$Q25),$J26,IF($I26=-1,BO25,""))))))))</f>
        <v/>
      </c>
    </row>
    <row r="27" spans="1:67" x14ac:dyDescent="0.25">
      <c r="D27" s="4">
        <v>17</v>
      </c>
      <c r="E27" s="1">
        <f t="shared" ca="1" si="6"/>
        <v>17</v>
      </c>
      <c r="G27" t="str">
        <f ca="1">IF(E26="","",IF($B$3=Refs!$B$11,Labouchere!F27,IF(AND(B$3="Last",H26="Zero"),G26,IF(B$3="Last",H26,IF(B$3="2nd last","",IF(AND(B$3="Opposite",H26="Zero"),G26,IF(AND(B$3="Opposite",H26="Red"),"Black",IF(AND(B$3="Opposite",H26="Black"),"Red",IF(AND(B$3="Opposite",H26="Odd"),"Even",IF(AND(B$3="Opposite",H26="Even"),"Odd",IF(AND(B$3="Opposite",H26="High"),"Low",IF(AND(B$3="Opposite",H26="Low"),"High",IF(COUNTIF(Refs!$E$5:$I$6,B$3)=1,Labouchere!B$3,"")))))))))))))</f>
        <v>High</v>
      </c>
      <c r="H27" t="str">
        <f ca="1">IF(E27="","",IF(B$2="Red/Black",LOOKUP(E27,Refs!D:D,Refs!F:F),IF(B$2="High/Low",LOOKUP(E27,Refs!D:D,Refs!H:H),IF(B$2="Odd/Even",LOOKUP(E27,Refs!D:D,Refs!J:J),""))))</f>
        <v>Low</v>
      </c>
      <c r="I27">
        <f t="shared" ca="1" si="2"/>
        <v>-1</v>
      </c>
      <c r="J27">
        <f ca="1">IF(E26="","",IF(G27="","",IF(AND(Q26&gt;1,O26+P26&gt;=$B$4),$B$4,IF(Q26=1,O26,O26+P26))))</f>
        <v>5</v>
      </c>
      <c r="K27">
        <f t="shared" ca="1" si="3"/>
        <v>-5</v>
      </c>
      <c r="L27">
        <f t="shared" ca="1" si="4"/>
        <v>5</v>
      </c>
      <c r="M27">
        <f t="shared" ca="1" si="5"/>
        <v>10</v>
      </c>
      <c r="N27">
        <f ca="1">IF(E26="","",IF(OR(AND($A$6="Yes",$M27&gt;$M26),AND($A$8="Yes",$O26+$P26&gt;=$B$4),AND($Q26&lt;=2,$I27=1)),1,0))</f>
        <v>0</v>
      </c>
      <c r="O27">
        <f ca="1">IF(E27="","",R27)</f>
        <v>1</v>
      </c>
      <c r="P27">
        <f ca="1">IF(E27="","",MAX(R27:DM27))</f>
        <v>5</v>
      </c>
      <c r="Q27" s="2">
        <f ca="1">IF(E27="","",COUNTIF(R27:DM27,"&gt;0"))</f>
        <v>5</v>
      </c>
      <c r="R27" s="4">
        <f ca="1">IF(E26="","",IF($G27="",R26,IF($N27=1,LOOKUP(R$9,$A$12:$A$111,$B$12:$B$111),IF(AND($I27=1,S$9=$Q26),"",IF($I27=1,S26,IF($I27=-1,R26))))))</f>
        <v>1</v>
      </c>
      <c r="S27">
        <f ca="1">IF($E26="","",IF($G27="",S26,IF(AND($N27=1,S$9&gt;$B$9),"",IF(AND($N27=1,S$9&lt;=$B$9),LOOKUP(S$9,$A$12:$A$111,$B$12:$B$111),IF(AND($I27=1,T$9=$Q26),"",IF($I27=1,T26,IF(AND($I27=-1,R$9=$Q26),$J27,IF($I27=-1,S26,""))))))))</f>
        <v>2</v>
      </c>
      <c r="T27">
        <f ca="1">IF($E26="","",IF($G27="",T26,IF(AND($N27=1,T$9&gt;$B$9),"",IF(AND($N27=1,T$9&lt;=$B$9),LOOKUP(T$9,$A$12:$A$111,$B$12:$B$111),IF(AND($I27=1,U$9=$Q26),"",IF($I27=1,U26,IF(AND($I27=-1,S$9=$Q26),$J27,IF($I27=-1,T26,""))))))))</f>
        <v>3</v>
      </c>
      <c r="U27">
        <f ca="1">IF($E26="","",IF($G27="",U26,IF(AND($N27=1,U$9&gt;$B$9),"",IF(AND($N27=1,U$9&lt;=$B$9),LOOKUP(U$9,$A$12:$A$111,$B$12:$B$111),IF(AND($I27=1,V$9=$Q26),"",IF($I27=1,V26,IF(AND($I27=-1,T$9=$Q26),$J27,IF($I27=-1,U26,""))))))))</f>
        <v>4</v>
      </c>
      <c r="V27">
        <f ca="1">IF($E26="","",IF($G27="",V26,IF(AND($N27=1,V$9&gt;$B$9),"",IF(AND($N27=1,V$9&lt;=$B$9),LOOKUP(V$9,$A$12:$A$111,$B$12:$B$111),IF(AND($I27=1,W$9=$Q26),"",IF($I27=1,W26,IF(AND($I27=-1,U$9=$Q26),$J27,IF($I27=-1,V26,""))))))))</f>
        <v>5</v>
      </c>
      <c r="W27" t="str">
        <f ca="1">IF($E26="","",IF($G27="",W26,IF(AND($N27=1,W$9&gt;$B$9),"",IF(AND($N27=1,W$9&lt;=$B$9),LOOKUP(W$9,$A$12:$A$111,$B$12:$B$111),IF(AND($I27=1,X$9=$Q26),"",IF($I27=1,X26,IF(AND($I27=-1,V$9=$Q26),$J27,IF($I27=-1,W26,""))))))))</f>
        <v/>
      </c>
      <c r="X27" t="str">
        <f ca="1">IF($E26="","",IF($G27="",X26,IF(AND($N27=1,X$9&gt;$B$9),"",IF(AND($N27=1,X$9&lt;=$B$9),LOOKUP(X$9,$A$12:$A$111,$B$12:$B$111),IF(AND($I27=1,Y$9=$Q26),"",IF($I27=1,Y26,IF(AND($I27=-1,W$9=$Q26),$J27,IF($I27=-1,X26,""))))))))</f>
        <v/>
      </c>
      <c r="Y27" t="str">
        <f ca="1">IF($E26="","",IF($G27="",Y26,IF(AND($N27=1,Y$9&gt;$B$9),"",IF(AND($N27=1,Y$9&lt;=$B$9),LOOKUP(Y$9,$A$12:$A$111,$B$12:$B$111),IF(AND($I27=1,Z$9=$Q26),"",IF($I27=1,Z26,IF(AND($I27=-1,X$9=$Q26),$J27,IF($I27=-1,Y26,""))))))))</f>
        <v/>
      </c>
      <c r="Z27" t="str">
        <f ca="1">IF($E26="","",IF($G27="",Z26,IF(AND($N27=1,Z$9&gt;$B$9),"",IF(AND($N27=1,Z$9&lt;=$B$9),LOOKUP(Z$9,$A$12:$A$111,$B$12:$B$111),IF(AND($I27=1,AA$9=$Q26),"",IF($I27=1,AA26,IF(AND($I27=-1,Y$9=$Q26),$J27,IF($I27=-1,Z26,""))))))))</f>
        <v/>
      </c>
      <c r="AA27" t="str">
        <f ca="1">IF($E26="","",IF($G27="",AA26,IF(AND($N27=1,AA$9&gt;$B$9),"",IF(AND($N27=1,AA$9&lt;=$B$9),LOOKUP(AA$9,$A$12:$A$111,$B$12:$B$111),IF(AND($I27=1,AB$9=$Q26),"",IF($I27=1,AB26,IF(AND($I27=-1,Z$9=$Q26),$J27,IF($I27=-1,AA26,""))))))))</f>
        <v/>
      </c>
      <c r="AB27" t="str">
        <f ca="1">IF($E26="","",IF($G27="",AB26,IF(AND($N27=1,AB$9&gt;$B$9),"",IF(AND($N27=1,AB$9&lt;=$B$9),LOOKUP(AB$9,$A$12:$A$111,$B$12:$B$111),IF(AND($I27=1,AC$9=$Q26),"",IF($I27=1,AC26,IF(AND($I27=-1,AA$9=$Q26),$J27,IF($I27=-1,AB26,""))))))))</f>
        <v/>
      </c>
      <c r="AC27" t="str">
        <f ca="1">IF($E26="","",IF($G27="",AC26,IF(AND($N27=1,AC$9&gt;$B$9),"",IF(AND($N27=1,AC$9&lt;=$B$9),LOOKUP(AC$9,$A$12:$A$111,$B$12:$B$111),IF(AND($I27=1,AD$9=$Q26),"",IF($I27=1,AD26,IF(AND($I27=-1,AB$9=$Q26),$J27,IF($I27=-1,AC26,""))))))))</f>
        <v/>
      </c>
      <c r="AD27" t="str">
        <f ca="1">IF($E26="","",IF($G27="",AD26,IF(AND($N27=1,AD$9&gt;$B$9),"",IF(AND($N27=1,AD$9&lt;=$B$9),LOOKUP(AD$9,$A$12:$A$111,$B$12:$B$111),IF(AND($I27=1,AE$9=$Q26),"",IF($I27=1,AE26,IF(AND($I27=-1,AC$9=$Q26),$J27,IF($I27=-1,AD26,""))))))))</f>
        <v/>
      </c>
      <c r="AE27" t="str">
        <f ca="1">IF($E26="","",IF($G27="",AE26,IF(AND($N27=1,AE$9&gt;$B$9),"",IF(AND($N27=1,AE$9&lt;=$B$9),LOOKUP(AE$9,$A$12:$A$111,$B$12:$B$111),IF(AND($I27=1,AF$9=$Q26),"",IF($I27=1,AF26,IF(AND($I27=-1,AD$9=$Q26),$J27,IF($I27=-1,AE26,""))))))))</f>
        <v/>
      </c>
      <c r="AF27" t="str">
        <f ca="1">IF($E26="","",IF($G27="",AF26,IF(AND($N27=1,AF$9&gt;$B$9),"",IF(AND($N27=1,AF$9&lt;=$B$9),LOOKUP(AF$9,$A$12:$A$111,$B$12:$B$111),IF(AND($I27=1,AG$9=$Q26),"",IF($I27=1,AG26,IF(AND($I27=-1,AE$9=$Q26),$J27,IF($I27=-1,AF26,""))))))))</f>
        <v/>
      </c>
      <c r="AG27" t="str">
        <f ca="1">IF($E26="","",IF($G27="",AG26,IF(AND($N27=1,AG$9&gt;$B$9),"",IF(AND($N27=1,AG$9&lt;=$B$9),LOOKUP(AG$9,$A$12:$A$111,$B$12:$B$111),IF(AND($I27=1,AH$9=$Q26),"",IF($I27=1,AH26,IF(AND($I27=-1,AF$9=$Q26),$J27,IF($I27=-1,AG26,""))))))))</f>
        <v/>
      </c>
      <c r="AH27" t="str">
        <f ca="1">IF($E26="","",IF($G27="",AH26,IF(AND($N27=1,AH$9&gt;$B$9),"",IF(AND($N27=1,AH$9&lt;=$B$9),LOOKUP(AH$9,$A$12:$A$111,$B$12:$B$111),IF(AND($I27=1,AI$9=$Q26),"",IF($I27=1,AI26,IF(AND($I27=-1,AG$9=$Q26),$J27,IF($I27=-1,AH26,""))))))))</f>
        <v/>
      </c>
      <c r="AI27" t="str">
        <f ca="1">IF($E26="","",IF($G27="",AI26,IF(AND($N27=1,AI$9&gt;$B$9),"",IF(AND($N27=1,AI$9&lt;=$B$9),LOOKUP(AI$9,$A$12:$A$111,$B$12:$B$111),IF(AND($I27=1,AJ$9=$Q26),"",IF($I27=1,AJ26,IF(AND($I27=-1,AH$9=$Q26),$J27,IF($I27=-1,AI26,""))))))))</f>
        <v/>
      </c>
      <c r="AJ27" t="str">
        <f ca="1">IF($E26="","",IF($G27="",AJ26,IF(AND($N27=1,AJ$9&gt;$B$9),"",IF(AND($N27=1,AJ$9&lt;=$B$9),LOOKUP(AJ$9,$A$12:$A$111,$B$12:$B$111),IF(AND($I27=1,AK$9=$Q26),"",IF($I27=1,AK26,IF(AND($I27=-1,AI$9=$Q26),$J27,IF($I27=-1,AJ26,""))))))))</f>
        <v/>
      </c>
      <c r="AK27" t="str">
        <f ca="1">IF($E26="","",IF($G27="",AK26,IF(AND($N27=1,AK$9&gt;$B$9),"",IF(AND($N27=1,AK$9&lt;=$B$9),LOOKUP(AK$9,$A$12:$A$111,$B$12:$B$111),IF(AND($I27=1,AL$9=$Q26),"",IF($I27=1,AL26,IF(AND($I27=-1,AJ$9=$Q26),$J27,IF($I27=-1,AK26,""))))))))</f>
        <v/>
      </c>
      <c r="AL27" t="str">
        <f ca="1">IF($E26="","",IF($G27="",AL26,IF(AND($N27=1,AL$9&gt;$B$9),"",IF(AND($N27=1,AL$9&lt;=$B$9),LOOKUP(AL$9,$A$12:$A$111,$B$12:$B$111),IF(AND($I27=1,AM$9=$Q26),"",IF($I27=1,AM26,IF(AND($I27=-1,AK$9=$Q26),$J27,IF($I27=-1,AL26,""))))))))</f>
        <v/>
      </c>
      <c r="AM27" t="str">
        <f ca="1">IF($E26="","",IF($G27="",AM26,IF(AND($N27=1,AM$9&gt;$B$9),"",IF(AND($N27=1,AM$9&lt;=$B$9),LOOKUP(AM$9,$A$12:$A$111,$B$12:$B$111),IF(AND($I27=1,AN$9=$Q26),"",IF($I27=1,AN26,IF(AND($I27=-1,AL$9=$Q26),$J27,IF($I27=-1,AM26,""))))))))</f>
        <v/>
      </c>
      <c r="AN27" t="str">
        <f ca="1">IF($E26="","",IF($G27="",AN26,IF(AND($N27=1,AN$9&gt;$B$9),"",IF(AND($N27=1,AN$9&lt;=$B$9),LOOKUP(AN$9,$A$12:$A$111,$B$12:$B$111),IF(AND($I27=1,AO$9=$Q26),"",IF($I27=1,AO26,IF(AND($I27=-1,AM$9=$Q26),$J27,IF($I27=-1,AN26,""))))))))</f>
        <v/>
      </c>
      <c r="AO27" t="str">
        <f ca="1">IF($E26="","",IF($G27="",AO26,IF(AND($N27=1,AO$9&gt;$B$9),"",IF(AND($N27=1,AO$9&lt;=$B$9),LOOKUP(AO$9,$A$12:$A$111,$B$12:$B$111),IF(AND($I27=1,AP$9=$Q26),"",IF($I27=1,AP26,IF(AND($I27=-1,AN$9=$Q26),$J27,IF($I27=-1,AO26,""))))))))</f>
        <v/>
      </c>
      <c r="AP27" t="str">
        <f ca="1">IF($E26="","",IF($G27="",AP26,IF(AND($N27=1,AP$9&gt;$B$9),"",IF(AND($N27=1,AP$9&lt;=$B$9),LOOKUP(AP$9,$A$12:$A$111,$B$12:$B$111),IF(AND($I27=1,AQ$9=$Q26),"",IF($I27=1,AQ26,IF(AND($I27=-1,AO$9=$Q26),$J27,IF($I27=-1,AP26,""))))))))</f>
        <v/>
      </c>
      <c r="AQ27" t="str">
        <f ca="1">IF($E26="","",IF($G27="",AQ26,IF(AND($N27=1,AQ$9&gt;$B$9),"",IF(AND($N27=1,AQ$9&lt;=$B$9),LOOKUP(AQ$9,$A$12:$A$111,$B$12:$B$111),IF(AND($I27=1,AR$9=$Q26),"",IF($I27=1,AR26,IF(AND($I27=-1,AP$9=$Q26),$J27,IF($I27=-1,AQ26,""))))))))</f>
        <v/>
      </c>
      <c r="AR27" t="str">
        <f ca="1">IF($E26="","",IF($G27="",AR26,IF(AND($N27=1,AR$9&gt;$B$9),"",IF(AND($N27=1,AR$9&lt;=$B$9),LOOKUP(AR$9,$A$12:$A$111,$B$12:$B$111),IF(AND($I27=1,AS$9=$Q26),"",IF($I27=1,AS26,IF(AND($I27=-1,AQ$9=$Q26),$J27,IF($I27=-1,AR26,""))))))))</f>
        <v/>
      </c>
      <c r="AS27" t="str">
        <f ca="1">IF($E26="","",IF($G27="",AS26,IF(AND($N27=1,AS$9&gt;$B$9),"",IF(AND($N27=1,AS$9&lt;=$B$9),LOOKUP(AS$9,$A$12:$A$111,$B$12:$B$111),IF(AND($I27=1,AT$9=$Q26),"",IF($I27=1,AT26,IF(AND($I27=-1,AR$9=$Q26),$J27,IF($I27=-1,AS26,""))))))))</f>
        <v/>
      </c>
      <c r="AT27" t="str">
        <f ca="1">IF($E26="","",IF($G27="",AT26,IF(AND($N27=1,AT$9&gt;$B$9),"",IF(AND($N27=1,AT$9&lt;=$B$9),LOOKUP(AT$9,$A$12:$A$111,$B$12:$B$111),IF(AND($I27=1,AU$9=$Q26),"",IF($I27=1,AU26,IF(AND($I27=-1,AS$9=$Q26),$J27,IF($I27=-1,AT26,""))))))))</f>
        <v/>
      </c>
      <c r="AU27" t="str">
        <f ca="1">IF($E26="","",IF($G27="",AU26,IF(AND($N27=1,AU$9&gt;$B$9),"",IF(AND($N27=1,AU$9&lt;=$B$9),LOOKUP(AU$9,$A$12:$A$111,$B$12:$B$111),IF(AND($I27=1,AV$9=$Q26),"",IF($I27=1,AV26,IF(AND($I27=-1,AT$9=$Q26),$J27,IF($I27=-1,AU26,""))))))))</f>
        <v/>
      </c>
      <c r="AV27" t="str">
        <f ca="1">IF($E26="","",IF($G27="",AV26,IF(AND($N27=1,AV$9&gt;$B$9),"",IF(AND($N27=1,AV$9&lt;=$B$9),LOOKUP(AV$9,$A$12:$A$111,$B$12:$B$111),IF(AND($I27=1,AW$9=$Q26),"",IF($I27=1,AW26,IF(AND($I27=-1,AU$9=$Q26),$J27,IF($I27=-1,AV26,""))))))))</f>
        <v/>
      </c>
      <c r="AW27" t="str">
        <f ca="1">IF($E26="","",IF($G27="",AW26,IF(AND($N27=1,AW$9&gt;$B$9),"",IF(AND($N27=1,AW$9&lt;=$B$9),LOOKUP(AW$9,$A$12:$A$111,$B$12:$B$111),IF(AND($I27=1,AX$9=$Q26),"",IF($I27=1,AX26,IF(AND($I27=-1,AV$9=$Q26),$J27,IF($I27=-1,AW26,""))))))))</f>
        <v/>
      </c>
      <c r="AX27" t="str">
        <f ca="1">IF($E26="","",IF($G27="",AX26,IF(AND($N27=1,AX$9&gt;$B$9),"",IF(AND($N27=1,AX$9&lt;=$B$9),LOOKUP(AX$9,$A$12:$A$111,$B$12:$B$111),IF(AND($I27=1,AY$9=$Q26),"",IF($I27=1,AY26,IF(AND($I27=-1,AW$9=$Q26),$J27,IF($I27=-1,AX26,""))))))))</f>
        <v/>
      </c>
      <c r="AY27" t="str">
        <f ca="1">IF($E26="","",IF($G27="",AY26,IF(AND($N27=1,AY$9&gt;$B$9),"",IF(AND($N27=1,AY$9&lt;=$B$9),LOOKUP(AY$9,$A$12:$A$111,$B$12:$B$111),IF(AND($I27=1,AZ$9=$Q26),"",IF($I27=1,AZ26,IF(AND($I27=-1,AX$9=$Q26),$J27,IF($I27=-1,AY26,""))))))))</f>
        <v/>
      </c>
      <c r="AZ27" t="str">
        <f ca="1">IF($E26="","",IF($G27="",AZ26,IF(AND($N27=1,AZ$9&gt;$B$9),"",IF(AND($N27=1,AZ$9&lt;=$B$9),LOOKUP(AZ$9,$A$12:$A$111,$B$12:$B$111),IF(AND($I27=1,BA$9=$Q26),"",IF($I27=1,BA26,IF(AND($I27=-1,AY$9=$Q26),$J27,IF($I27=-1,AZ26,""))))))))</f>
        <v/>
      </c>
      <c r="BA27" t="str">
        <f ca="1">IF($E26="","",IF($G27="",BA26,IF(AND($N27=1,BA$9&gt;$B$9),"",IF(AND($N27=1,BA$9&lt;=$B$9),LOOKUP(BA$9,$A$12:$A$111,$B$12:$B$111),IF(AND($I27=1,BB$9=$Q26),"",IF($I27=1,BB26,IF(AND($I27=-1,AZ$9=$Q26),$J27,IF($I27=-1,BA26,""))))))))</f>
        <v/>
      </c>
      <c r="BB27" t="str">
        <f ca="1">IF($E26="","",IF($G27="",BB26,IF(AND($N27=1,BB$9&gt;$B$9),"",IF(AND($N27=1,BB$9&lt;=$B$9),LOOKUP(BB$9,$A$12:$A$111,$B$12:$B$111),IF(AND($I27=1,BC$9=$Q26),"",IF($I27=1,BC26,IF(AND($I27=-1,BA$9=$Q26),$J27,IF($I27=-1,BB26,""))))))))</f>
        <v/>
      </c>
      <c r="BC27" t="str">
        <f ca="1">IF($E26="","",IF($G27="",BC26,IF(AND($N27=1,BC$9&gt;$B$9),"",IF(AND($N27=1,BC$9&lt;=$B$9),LOOKUP(BC$9,$A$12:$A$111,$B$12:$B$111),IF(AND($I27=1,BD$9=$Q26),"",IF($I27=1,BD26,IF(AND($I27=-1,BB$9=$Q26),$J27,IF($I27=-1,BC26,""))))))))</f>
        <v/>
      </c>
      <c r="BD27" t="str">
        <f ca="1">IF($E26="","",IF($G27="",BD26,IF(AND($N27=1,BD$9&gt;$B$9),"",IF(AND($N27=1,BD$9&lt;=$B$9),LOOKUP(BD$9,$A$12:$A$111,$B$12:$B$111),IF(AND($I27=1,BE$9=$Q26),"",IF($I27=1,BE26,IF(AND($I27=-1,BC$9=$Q26),$J27,IF($I27=-1,BD26,""))))))))</f>
        <v/>
      </c>
      <c r="BE27" t="str">
        <f ca="1">IF($E26="","",IF($G27="",BE26,IF(AND($N27=1,BE$9&gt;$B$9),"",IF(AND($N27=1,BE$9&lt;=$B$9),LOOKUP(BE$9,$A$12:$A$111,$B$12:$B$111),IF(AND($I27=1,BF$9=$Q26),"",IF($I27=1,BF26,IF(AND($I27=-1,BD$9=$Q26),$J27,IF($I27=-1,BE26,""))))))))</f>
        <v/>
      </c>
      <c r="BF27" t="str">
        <f ca="1">IF($E26="","",IF($G27="",BF26,IF(AND($N27=1,BF$9&gt;$B$9),"",IF(AND($N27=1,BF$9&lt;=$B$9),LOOKUP(BF$9,$A$12:$A$111,$B$12:$B$111),IF(AND($I27=1,BG$9=$Q26),"",IF($I27=1,BG26,IF(AND($I27=-1,BE$9=$Q26),$J27,IF($I27=-1,BF26,""))))))))</f>
        <v/>
      </c>
      <c r="BG27" t="str">
        <f ca="1">IF($E26="","",IF($G27="",BG26,IF(AND($N27=1,BG$9&gt;$B$9),"",IF(AND($N27=1,BG$9&lt;=$B$9),LOOKUP(BG$9,$A$12:$A$111,$B$12:$B$111),IF(AND($I27=1,BH$9=$Q26),"",IF($I27=1,BH26,IF(AND($I27=-1,BF$9=$Q26),$J27,IF($I27=-1,BG26,""))))))))</f>
        <v/>
      </c>
      <c r="BH27" t="str">
        <f ca="1">IF($E26="","",IF($G27="",BH26,IF(AND($N27=1,BH$9&gt;$B$9),"",IF(AND($N27=1,BH$9&lt;=$B$9),LOOKUP(BH$9,$A$12:$A$111,$B$12:$B$111),IF(AND($I27=1,BI$9=$Q26),"",IF($I27=1,BI26,IF(AND($I27=-1,BG$9=$Q26),$J27,IF($I27=-1,BH26,""))))))))</f>
        <v/>
      </c>
      <c r="BI27" t="str">
        <f ca="1">IF($E26="","",IF($G27="",BI26,IF(AND($N27=1,BI$9&gt;$B$9),"",IF(AND($N27=1,BI$9&lt;=$B$9),LOOKUP(BI$9,$A$12:$A$111,$B$12:$B$111),IF(AND($I27=1,BJ$9=$Q26),"",IF($I27=1,BJ26,IF(AND($I27=-1,BH$9=$Q26),$J27,IF($I27=-1,BI26,""))))))))</f>
        <v/>
      </c>
      <c r="BJ27" t="str">
        <f ca="1">IF($E26="","",IF($G27="",BJ26,IF(AND($N27=1,BJ$9&gt;$B$9),"",IF(AND($N27=1,BJ$9&lt;=$B$9),LOOKUP(BJ$9,$A$12:$A$111,$B$12:$B$111),IF(AND($I27=1,BK$9=$Q26),"",IF($I27=1,BK26,IF(AND($I27=-1,BI$9=$Q26),$J27,IF($I27=-1,BJ26,""))))))))</f>
        <v/>
      </c>
      <c r="BK27" t="str">
        <f ca="1">IF($E26="","",IF($G27="",BK26,IF(AND($N27=1,BK$9&gt;$B$9),"",IF(AND($N27=1,BK$9&lt;=$B$9),LOOKUP(BK$9,$A$12:$A$111,$B$12:$B$111),IF(AND($I27=1,BL$9=$Q26),"",IF($I27=1,BL26,IF(AND($I27=-1,BJ$9=$Q26),$J27,IF($I27=-1,BK26,""))))))))</f>
        <v/>
      </c>
      <c r="BL27" t="str">
        <f ca="1">IF($E26="","",IF($G27="",BL26,IF(AND($N27=1,BL$9&gt;$B$9),"",IF(AND($N27=1,BL$9&lt;=$B$9),LOOKUP(BL$9,$A$12:$A$111,$B$12:$B$111),IF(AND($I27=1,BM$9=$Q26),"",IF($I27=1,BM26,IF(AND($I27=-1,BK$9=$Q26),$J27,IF($I27=-1,BL26,""))))))))</f>
        <v/>
      </c>
      <c r="BM27" t="str">
        <f ca="1">IF($E26="","",IF($G27="",BM26,IF(AND($N27=1,BM$9&gt;$B$9),"",IF(AND($N27=1,BM$9&lt;=$B$9),LOOKUP(BM$9,$A$12:$A$111,$B$12:$B$111),IF(AND($I27=1,BN$9=$Q26),"",IF($I27=1,BN26,IF(AND($I27=-1,BL$9=$Q26),$J27,IF($I27=-1,BM26,""))))))))</f>
        <v/>
      </c>
      <c r="BN27" t="str">
        <f ca="1">IF($E26="","",IF($G27="",BN26,IF(AND($N27=1,BN$9&gt;$B$9),"",IF(AND($N27=1,BN$9&lt;=$B$9),LOOKUP(BN$9,$A$12:$A$111,$B$12:$B$111),IF(AND($I27=1,BO$9=$Q26),"",IF($I27=1,BO26,IF(AND($I27=-1,BM$9=$Q26),$J27,IF($I27=-1,BN26,""))))))))</f>
        <v/>
      </c>
      <c r="BO27" t="str">
        <f ca="1">IF($E26="","",IF($G27="",BO26,IF(AND($N27=1,BO$9&gt;$B$9),"",IF(AND($N27=1,BO$9&lt;=$B$9),LOOKUP(BO$9,$A$12:$A$111,$B$12:$B$111),IF(AND($I27=1,BP$9=$Q26),"",IF($I27=1,BP26,IF(AND($I27=-1,BN$9=$Q26),$J27,IF($I27=-1,BO26,""))))))))</f>
        <v/>
      </c>
    </row>
    <row r="28" spans="1:67" x14ac:dyDescent="0.25">
      <c r="D28" s="4">
        <v>18</v>
      </c>
      <c r="E28" s="1">
        <f t="shared" ca="1" si="6"/>
        <v>32</v>
      </c>
      <c r="G28" t="str">
        <f ca="1">IF(E27="","",IF($B$3=Refs!$B$11,Labouchere!F28,IF(AND(B$3="Last",H27="Zero"),G27,IF(B$3="Last",H27,IF(B$3="2nd last","",IF(AND(B$3="Opposite",H27="Zero"),G27,IF(AND(B$3="Opposite",H27="Red"),"Black",IF(AND(B$3="Opposite",H27="Black"),"Red",IF(AND(B$3="Opposite",H27="Odd"),"Even",IF(AND(B$3="Opposite",H27="Even"),"Odd",IF(AND(B$3="Opposite",H27="High"),"Low",IF(AND(B$3="Opposite",H27="Low"),"High",IF(COUNTIF(Refs!$E$5:$I$6,B$3)=1,Labouchere!B$3,"")))))))))))))</f>
        <v>High</v>
      </c>
      <c r="H28" t="str">
        <f ca="1">IF(E28="","",IF(B$2="Red/Black",LOOKUP(E28,Refs!D:D,Refs!F:F),IF(B$2="High/Low",LOOKUP(E28,Refs!D:D,Refs!H:H),IF(B$2="Odd/Even",LOOKUP(E28,Refs!D:D,Refs!J:J),""))))</f>
        <v>High</v>
      </c>
      <c r="I28">
        <f t="shared" ca="1" si="2"/>
        <v>1</v>
      </c>
      <c r="J28">
        <f ca="1">IF(E27="","",IF(G28="","",IF(AND(Q27&gt;1,O27+P27&gt;=$B$4),$B$4,IF(Q27=1,O27,O27+P27))))</f>
        <v>6</v>
      </c>
      <c r="K28">
        <f t="shared" ca="1" si="3"/>
        <v>6</v>
      </c>
      <c r="L28">
        <f t="shared" ca="1" si="4"/>
        <v>11</v>
      </c>
      <c r="M28">
        <f t="shared" ca="1" si="5"/>
        <v>11</v>
      </c>
      <c r="N28">
        <f ca="1">IF(E27="","",IF(OR(AND($A$6="Yes",$M28&gt;$M27),AND($A$8="Yes",$O27+$P27&gt;=$B$4),AND($Q27&lt;=2,$I28=1)),1,0))</f>
        <v>0</v>
      </c>
      <c r="O28">
        <f ca="1">IF(E28="","",R28)</f>
        <v>2</v>
      </c>
      <c r="P28">
        <f ca="1">IF(E28="","",MAX(R28:DM28))</f>
        <v>4</v>
      </c>
      <c r="Q28" s="2">
        <f ca="1">IF(E28="","",COUNTIF(R28:DM28,"&gt;0"))</f>
        <v>3</v>
      </c>
      <c r="R28" s="4">
        <f ca="1">IF(E27="","",IF($G28="",R27,IF($N28=1,LOOKUP(R$9,$A$12:$A$111,$B$12:$B$111),IF(AND($I28=1,S$9=$Q27),"",IF($I28=1,S27,IF($I28=-1,R27))))))</f>
        <v>2</v>
      </c>
      <c r="S28">
        <f ca="1">IF($E27="","",IF($G28="",S27,IF(AND($N28=1,S$9&gt;$B$9),"",IF(AND($N28=1,S$9&lt;=$B$9),LOOKUP(S$9,$A$12:$A$111,$B$12:$B$111),IF(AND($I28=1,T$9=$Q27),"",IF($I28=1,T27,IF(AND($I28=-1,R$9=$Q27),$J28,IF($I28=-1,S27,""))))))))</f>
        <v>3</v>
      </c>
      <c r="T28">
        <f ca="1">IF($E27="","",IF($G28="",T27,IF(AND($N28=1,T$9&gt;$B$9),"",IF(AND($N28=1,T$9&lt;=$B$9),LOOKUP(T$9,$A$12:$A$111,$B$12:$B$111),IF(AND($I28=1,U$9=$Q27),"",IF($I28=1,U27,IF(AND($I28=-1,S$9=$Q27),$J28,IF($I28=-1,T27,""))))))))</f>
        <v>4</v>
      </c>
      <c r="U28" t="str">
        <f ca="1">IF($E27="","",IF($G28="",U27,IF(AND($N28=1,U$9&gt;$B$9),"",IF(AND($N28=1,U$9&lt;=$B$9),LOOKUP(U$9,$A$12:$A$111,$B$12:$B$111),IF(AND($I28=1,V$9=$Q27),"",IF($I28=1,V27,IF(AND($I28=-1,T$9=$Q27),$J28,IF($I28=-1,U27,""))))))))</f>
        <v/>
      </c>
      <c r="V28" t="str">
        <f ca="1">IF($E27="","",IF($G28="",V27,IF(AND($N28=1,V$9&gt;$B$9),"",IF(AND($N28=1,V$9&lt;=$B$9),LOOKUP(V$9,$A$12:$A$111,$B$12:$B$111),IF(AND($I28=1,W$9=$Q27),"",IF($I28=1,W27,IF(AND($I28=-1,U$9=$Q27),$J28,IF($I28=-1,V27,""))))))))</f>
        <v/>
      </c>
      <c r="W28" t="str">
        <f ca="1">IF($E27="","",IF($G28="",W27,IF(AND($N28=1,W$9&gt;$B$9),"",IF(AND($N28=1,W$9&lt;=$B$9),LOOKUP(W$9,$A$12:$A$111,$B$12:$B$111),IF(AND($I28=1,X$9=$Q27),"",IF($I28=1,X27,IF(AND($I28=-1,V$9=$Q27),$J28,IF($I28=-1,W27,""))))))))</f>
        <v/>
      </c>
      <c r="X28" t="str">
        <f ca="1">IF($E27="","",IF($G28="",X27,IF(AND($N28=1,X$9&gt;$B$9),"",IF(AND($N28=1,X$9&lt;=$B$9),LOOKUP(X$9,$A$12:$A$111,$B$12:$B$111),IF(AND($I28=1,Y$9=$Q27),"",IF($I28=1,Y27,IF(AND($I28=-1,W$9=$Q27),$J28,IF($I28=-1,X27,""))))))))</f>
        <v/>
      </c>
      <c r="Y28" t="str">
        <f ca="1">IF($E27="","",IF($G28="",Y27,IF(AND($N28=1,Y$9&gt;$B$9),"",IF(AND($N28=1,Y$9&lt;=$B$9),LOOKUP(Y$9,$A$12:$A$111,$B$12:$B$111),IF(AND($I28=1,Z$9=$Q27),"",IF($I28=1,Z27,IF(AND($I28=-1,X$9=$Q27),$J28,IF($I28=-1,Y27,""))))))))</f>
        <v/>
      </c>
      <c r="Z28" t="str">
        <f ca="1">IF($E27="","",IF($G28="",Z27,IF(AND($N28=1,Z$9&gt;$B$9),"",IF(AND($N28=1,Z$9&lt;=$B$9),LOOKUP(Z$9,$A$12:$A$111,$B$12:$B$111),IF(AND($I28=1,AA$9=$Q27),"",IF($I28=1,AA27,IF(AND($I28=-1,Y$9=$Q27),$J28,IF($I28=-1,Z27,""))))))))</f>
        <v/>
      </c>
      <c r="AA28" t="str">
        <f ca="1">IF($E27="","",IF($G28="",AA27,IF(AND($N28=1,AA$9&gt;$B$9),"",IF(AND($N28=1,AA$9&lt;=$B$9),LOOKUP(AA$9,$A$12:$A$111,$B$12:$B$111),IF(AND($I28=1,AB$9=$Q27),"",IF($I28=1,AB27,IF(AND($I28=-1,Z$9=$Q27),$J28,IF($I28=-1,AA27,""))))))))</f>
        <v/>
      </c>
      <c r="AB28" t="str">
        <f ca="1">IF($E27="","",IF($G28="",AB27,IF(AND($N28=1,AB$9&gt;$B$9),"",IF(AND($N28=1,AB$9&lt;=$B$9),LOOKUP(AB$9,$A$12:$A$111,$B$12:$B$111),IF(AND($I28=1,AC$9=$Q27),"",IF($I28=1,AC27,IF(AND($I28=-1,AA$9=$Q27),$J28,IF($I28=-1,AB27,""))))))))</f>
        <v/>
      </c>
      <c r="AC28" t="str">
        <f ca="1">IF($E27="","",IF($G28="",AC27,IF(AND($N28=1,AC$9&gt;$B$9),"",IF(AND($N28=1,AC$9&lt;=$B$9),LOOKUP(AC$9,$A$12:$A$111,$B$12:$B$111),IF(AND($I28=1,AD$9=$Q27),"",IF($I28=1,AD27,IF(AND($I28=-1,AB$9=$Q27),$J28,IF($I28=-1,AC27,""))))))))</f>
        <v/>
      </c>
      <c r="AD28" t="str">
        <f ca="1">IF($E27="","",IF($G28="",AD27,IF(AND($N28=1,AD$9&gt;$B$9),"",IF(AND($N28=1,AD$9&lt;=$B$9),LOOKUP(AD$9,$A$12:$A$111,$B$12:$B$111),IF(AND($I28=1,AE$9=$Q27),"",IF($I28=1,AE27,IF(AND($I28=-1,AC$9=$Q27),$J28,IF($I28=-1,AD27,""))))))))</f>
        <v/>
      </c>
      <c r="AE28" t="str">
        <f ca="1">IF($E27="","",IF($G28="",AE27,IF(AND($N28=1,AE$9&gt;$B$9),"",IF(AND($N28=1,AE$9&lt;=$B$9),LOOKUP(AE$9,$A$12:$A$111,$B$12:$B$111),IF(AND($I28=1,AF$9=$Q27),"",IF($I28=1,AF27,IF(AND($I28=-1,AD$9=$Q27),$J28,IF($I28=-1,AE27,""))))))))</f>
        <v/>
      </c>
      <c r="AF28" t="str">
        <f ca="1">IF($E27="","",IF($G28="",AF27,IF(AND($N28=1,AF$9&gt;$B$9),"",IF(AND($N28=1,AF$9&lt;=$B$9),LOOKUP(AF$9,$A$12:$A$111,$B$12:$B$111),IF(AND($I28=1,AG$9=$Q27),"",IF($I28=1,AG27,IF(AND($I28=-1,AE$9=$Q27),$J28,IF($I28=-1,AF27,""))))))))</f>
        <v/>
      </c>
      <c r="AG28" t="str">
        <f ca="1">IF($E27="","",IF($G28="",AG27,IF(AND($N28=1,AG$9&gt;$B$9),"",IF(AND($N28=1,AG$9&lt;=$B$9),LOOKUP(AG$9,$A$12:$A$111,$B$12:$B$111),IF(AND($I28=1,AH$9=$Q27),"",IF($I28=1,AH27,IF(AND($I28=-1,AF$9=$Q27),$J28,IF($I28=-1,AG27,""))))))))</f>
        <v/>
      </c>
      <c r="AH28" t="str">
        <f ca="1">IF($E27="","",IF($G28="",AH27,IF(AND($N28=1,AH$9&gt;$B$9),"",IF(AND($N28=1,AH$9&lt;=$B$9),LOOKUP(AH$9,$A$12:$A$111,$B$12:$B$111),IF(AND($I28=1,AI$9=$Q27),"",IF($I28=1,AI27,IF(AND($I28=-1,AG$9=$Q27),$J28,IF($I28=-1,AH27,""))))))))</f>
        <v/>
      </c>
      <c r="AI28" t="str">
        <f ca="1">IF($E27="","",IF($G28="",AI27,IF(AND($N28=1,AI$9&gt;$B$9),"",IF(AND($N28=1,AI$9&lt;=$B$9),LOOKUP(AI$9,$A$12:$A$111,$B$12:$B$111),IF(AND($I28=1,AJ$9=$Q27),"",IF($I28=1,AJ27,IF(AND($I28=-1,AH$9=$Q27),$J28,IF($I28=-1,AI27,""))))))))</f>
        <v/>
      </c>
      <c r="AJ28" t="str">
        <f ca="1">IF($E27="","",IF($G28="",AJ27,IF(AND($N28=1,AJ$9&gt;$B$9),"",IF(AND($N28=1,AJ$9&lt;=$B$9),LOOKUP(AJ$9,$A$12:$A$111,$B$12:$B$111),IF(AND($I28=1,AK$9=$Q27),"",IF($I28=1,AK27,IF(AND($I28=-1,AI$9=$Q27),$J28,IF($I28=-1,AJ27,""))))))))</f>
        <v/>
      </c>
      <c r="AK28" t="str">
        <f ca="1">IF($E27="","",IF($G28="",AK27,IF(AND($N28=1,AK$9&gt;$B$9),"",IF(AND($N28=1,AK$9&lt;=$B$9),LOOKUP(AK$9,$A$12:$A$111,$B$12:$B$111),IF(AND($I28=1,AL$9=$Q27),"",IF($I28=1,AL27,IF(AND($I28=-1,AJ$9=$Q27),$J28,IF($I28=-1,AK27,""))))))))</f>
        <v/>
      </c>
      <c r="AL28" t="str">
        <f ca="1">IF($E27="","",IF($G28="",AL27,IF(AND($N28=1,AL$9&gt;$B$9),"",IF(AND($N28=1,AL$9&lt;=$B$9),LOOKUP(AL$9,$A$12:$A$111,$B$12:$B$111),IF(AND($I28=1,AM$9=$Q27),"",IF($I28=1,AM27,IF(AND($I28=-1,AK$9=$Q27),$J28,IF($I28=-1,AL27,""))))))))</f>
        <v/>
      </c>
      <c r="AM28" t="str">
        <f ca="1">IF($E27="","",IF($G28="",AM27,IF(AND($N28=1,AM$9&gt;$B$9),"",IF(AND($N28=1,AM$9&lt;=$B$9),LOOKUP(AM$9,$A$12:$A$111,$B$12:$B$111),IF(AND($I28=1,AN$9=$Q27),"",IF($I28=1,AN27,IF(AND($I28=-1,AL$9=$Q27),$J28,IF($I28=-1,AM27,""))))))))</f>
        <v/>
      </c>
      <c r="AN28" t="str">
        <f ca="1">IF($E27="","",IF($G28="",AN27,IF(AND($N28=1,AN$9&gt;$B$9),"",IF(AND($N28=1,AN$9&lt;=$B$9),LOOKUP(AN$9,$A$12:$A$111,$B$12:$B$111),IF(AND($I28=1,AO$9=$Q27),"",IF($I28=1,AO27,IF(AND($I28=-1,AM$9=$Q27),$J28,IF($I28=-1,AN27,""))))))))</f>
        <v/>
      </c>
      <c r="AO28" t="str">
        <f ca="1">IF($E27="","",IF($G28="",AO27,IF(AND($N28=1,AO$9&gt;$B$9),"",IF(AND($N28=1,AO$9&lt;=$B$9),LOOKUP(AO$9,$A$12:$A$111,$B$12:$B$111),IF(AND($I28=1,AP$9=$Q27),"",IF($I28=1,AP27,IF(AND($I28=-1,AN$9=$Q27),$J28,IF($I28=-1,AO27,""))))))))</f>
        <v/>
      </c>
      <c r="AP28" t="str">
        <f ca="1">IF($E27="","",IF($G28="",AP27,IF(AND($N28=1,AP$9&gt;$B$9),"",IF(AND($N28=1,AP$9&lt;=$B$9),LOOKUP(AP$9,$A$12:$A$111,$B$12:$B$111),IF(AND($I28=1,AQ$9=$Q27),"",IF($I28=1,AQ27,IF(AND($I28=-1,AO$9=$Q27),$J28,IF($I28=-1,AP27,""))))))))</f>
        <v/>
      </c>
      <c r="AQ28" t="str">
        <f ca="1">IF($E27="","",IF($G28="",AQ27,IF(AND($N28=1,AQ$9&gt;$B$9),"",IF(AND($N28=1,AQ$9&lt;=$B$9),LOOKUP(AQ$9,$A$12:$A$111,$B$12:$B$111),IF(AND($I28=1,AR$9=$Q27),"",IF($I28=1,AR27,IF(AND($I28=-1,AP$9=$Q27),$J28,IF($I28=-1,AQ27,""))))))))</f>
        <v/>
      </c>
      <c r="AR28" t="str">
        <f ca="1">IF($E27="","",IF($G28="",AR27,IF(AND($N28=1,AR$9&gt;$B$9),"",IF(AND($N28=1,AR$9&lt;=$B$9),LOOKUP(AR$9,$A$12:$A$111,$B$12:$B$111),IF(AND($I28=1,AS$9=$Q27),"",IF($I28=1,AS27,IF(AND($I28=-1,AQ$9=$Q27),$J28,IF($I28=-1,AR27,""))))))))</f>
        <v/>
      </c>
      <c r="AS28" t="str">
        <f ca="1">IF($E27="","",IF($G28="",AS27,IF(AND($N28=1,AS$9&gt;$B$9),"",IF(AND($N28=1,AS$9&lt;=$B$9),LOOKUP(AS$9,$A$12:$A$111,$B$12:$B$111),IF(AND($I28=1,AT$9=$Q27),"",IF($I28=1,AT27,IF(AND($I28=-1,AR$9=$Q27),$J28,IF($I28=-1,AS27,""))))))))</f>
        <v/>
      </c>
      <c r="AT28" t="str">
        <f ca="1">IF($E27="","",IF($G28="",AT27,IF(AND($N28=1,AT$9&gt;$B$9),"",IF(AND($N28=1,AT$9&lt;=$B$9),LOOKUP(AT$9,$A$12:$A$111,$B$12:$B$111),IF(AND($I28=1,AU$9=$Q27),"",IF($I28=1,AU27,IF(AND($I28=-1,AS$9=$Q27),$J28,IF($I28=-1,AT27,""))))))))</f>
        <v/>
      </c>
      <c r="AU28" t="str">
        <f ca="1">IF($E27="","",IF($G28="",AU27,IF(AND($N28=1,AU$9&gt;$B$9),"",IF(AND($N28=1,AU$9&lt;=$B$9),LOOKUP(AU$9,$A$12:$A$111,$B$12:$B$111),IF(AND($I28=1,AV$9=$Q27),"",IF($I28=1,AV27,IF(AND($I28=-1,AT$9=$Q27),$J28,IF($I28=-1,AU27,""))))))))</f>
        <v/>
      </c>
      <c r="AV28" t="str">
        <f ca="1">IF($E27="","",IF($G28="",AV27,IF(AND($N28=1,AV$9&gt;$B$9),"",IF(AND($N28=1,AV$9&lt;=$B$9),LOOKUP(AV$9,$A$12:$A$111,$B$12:$B$111),IF(AND($I28=1,AW$9=$Q27),"",IF($I28=1,AW27,IF(AND($I28=-1,AU$9=$Q27),$J28,IF($I28=-1,AV27,""))))))))</f>
        <v/>
      </c>
      <c r="AW28" t="str">
        <f ca="1">IF($E27="","",IF($G28="",AW27,IF(AND($N28=1,AW$9&gt;$B$9),"",IF(AND($N28=1,AW$9&lt;=$B$9),LOOKUP(AW$9,$A$12:$A$111,$B$12:$B$111),IF(AND($I28=1,AX$9=$Q27),"",IF($I28=1,AX27,IF(AND($I28=-1,AV$9=$Q27),$J28,IF($I28=-1,AW27,""))))))))</f>
        <v/>
      </c>
      <c r="AX28" t="str">
        <f ca="1">IF($E27="","",IF($G28="",AX27,IF(AND($N28=1,AX$9&gt;$B$9),"",IF(AND($N28=1,AX$9&lt;=$B$9),LOOKUP(AX$9,$A$12:$A$111,$B$12:$B$111),IF(AND($I28=1,AY$9=$Q27),"",IF($I28=1,AY27,IF(AND($I28=-1,AW$9=$Q27),$J28,IF($I28=-1,AX27,""))))))))</f>
        <v/>
      </c>
      <c r="AY28" t="str">
        <f ca="1">IF($E27="","",IF($G28="",AY27,IF(AND($N28=1,AY$9&gt;$B$9),"",IF(AND($N28=1,AY$9&lt;=$B$9),LOOKUP(AY$9,$A$12:$A$111,$B$12:$B$111),IF(AND($I28=1,AZ$9=$Q27),"",IF($I28=1,AZ27,IF(AND($I28=-1,AX$9=$Q27),$J28,IF($I28=-1,AY27,""))))))))</f>
        <v/>
      </c>
      <c r="AZ28" t="str">
        <f ca="1">IF($E27="","",IF($G28="",AZ27,IF(AND($N28=1,AZ$9&gt;$B$9),"",IF(AND($N28=1,AZ$9&lt;=$B$9),LOOKUP(AZ$9,$A$12:$A$111,$B$12:$B$111),IF(AND($I28=1,BA$9=$Q27),"",IF($I28=1,BA27,IF(AND($I28=-1,AY$9=$Q27),$J28,IF($I28=-1,AZ27,""))))))))</f>
        <v/>
      </c>
      <c r="BA28" t="str">
        <f ca="1">IF($E27="","",IF($G28="",BA27,IF(AND($N28=1,BA$9&gt;$B$9),"",IF(AND($N28=1,BA$9&lt;=$B$9),LOOKUP(BA$9,$A$12:$A$111,$B$12:$B$111),IF(AND($I28=1,BB$9=$Q27),"",IF($I28=1,BB27,IF(AND($I28=-1,AZ$9=$Q27),$J28,IF($I28=-1,BA27,""))))))))</f>
        <v/>
      </c>
      <c r="BB28" t="str">
        <f ca="1">IF($E27="","",IF($G28="",BB27,IF(AND($N28=1,BB$9&gt;$B$9),"",IF(AND($N28=1,BB$9&lt;=$B$9),LOOKUP(BB$9,$A$12:$A$111,$B$12:$B$111),IF(AND($I28=1,BC$9=$Q27),"",IF($I28=1,BC27,IF(AND($I28=-1,BA$9=$Q27),$J28,IF($I28=-1,BB27,""))))))))</f>
        <v/>
      </c>
      <c r="BC28" t="str">
        <f ca="1">IF($E27="","",IF($G28="",BC27,IF(AND($N28=1,BC$9&gt;$B$9),"",IF(AND($N28=1,BC$9&lt;=$B$9),LOOKUP(BC$9,$A$12:$A$111,$B$12:$B$111),IF(AND($I28=1,BD$9=$Q27),"",IF($I28=1,BD27,IF(AND($I28=-1,BB$9=$Q27),$J28,IF($I28=-1,BC27,""))))))))</f>
        <v/>
      </c>
      <c r="BD28" t="str">
        <f ca="1">IF($E27="","",IF($G28="",BD27,IF(AND($N28=1,BD$9&gt;$B$9),"",IF(AND($N28=1,BD$9&lt;=$B$9),LOOKUP(BD$9,$A$12:$A$111,$B$12:$B$111),IF(AND($I28=1,BE$9=$Q27),"",IF($I28=1,BE27,IF(AND($I28=-1,BC$9=$Q27),$J28,IF($I28=-1,BD27,""))))))))</f>
        <v/>
      </c>
      <c r="BE28" t="str">
        <f ca="1">IF($E27="","",IF($G28="",BE27,IF(AND($N28=1,BE$9&gt;$B$9),"",IF(AND($N28=1,BE$9&lt;=$B$9),LOOKUP(BE$9,$A$12:$A$111,$B$12:$B$111),IF(AND($I28=1,BF$9=$Q27),"",IF($I28=1,BF27,IF(AND($I28=-1,BD$9=$Q27),$J28,IF($I28=-1,BE27,""))))))))</f>
        <v/>
      </c>
      <c r="BF28" t="str">
        <f ca="1">IF($E27="","",IF($G28="",BF27,IF(AND($N28=1,BF$9&gt;$B$9),"",IF(AND($N28=1,BF$9&lt;=$B$9),LOOKUP(BF$9,$A$12:$A$111,$B$12:$B$111),IF(AND($I28=1,BG$9=$Q27),"",IF($I28=1,BG27,IF(AND($I28=-1,BE$9=$Q27),$J28,IF($I28=-1,BF27,""))))))))</f>
        <v/>
      </c>
      <c r="BG28" t="str">
        <f ca="1">IF($E27="","",IF($G28="",BG27,IF(AND($N28=1,BG$9&gt;$B$9),"",IF(AND($N28=1,BG$9&lt;=$B$9),LOOKUP(BG$9,$A$12:$A$111,$B$12:$B$111),IF(AND($I28=1,BH$9=$Q27),"",IF($I28=1,BH27,IF(AND($I28=-1,BF$9=$Q27),$J28,IF($I28=-1,BG27,""))))))))</f>
        <v/>
      </c>
      <c r="BH28" t="str">
        <f ca="1">IF($E27="","",IF($G28="",BH27,IF(AND($N28=1,BH$9&gt;$B$9),"",IF(AND($N28=1,BH$9&lt;=$B$9),LOOKUP(BH$9,$A$12:$A$111,$B$12:$B$111),IF(AND($I28=1,BI$9=$Q27),"",IF($I28=1,BI27,IF(AND($I28=-1,BG$9=$Q27),$J28,IF($I28=-1,BH27,""))))))))</f>
        <v/>
      </c>
      <c r="BI28" t="str">
        <f ca="1">IF($E27="","",IF($G28="",BI27,IF(AND($N28=1,BI$9&gt;$B$9),"",IF(AND($N28=1,BI$9&lt;=$B$9),LOOKUP(BI$9,$A$12:$A$111,$B$12:$B$111),IF(AND($I28=1,BJ$9=$Q27),"",IF($I28=1,BJ27,IF(AND($I28=-1,BH$9=$Q27),$J28,IF($I28=-1,BI27,""))))))))</f>
        <v/>
      </c>
      <c r="BJ28" t="str">
        <f ca="1">IF($E27="","",IF($G28="",BJ27,IF(AND($N28=1,BJ$9&gt;$B$9),"",IF(AND($N28=1,BJ$9&lt;=$B$9),LOOKUP(BJ$9,$A$12:$A$111,$B$12:$B$111),IF(AND($I28=1,BK$9=$Q27),"",IF($I28=1,BK27,IF(AND($I28=-1,BI$9=$Q27),$J28,IF($I28=-1,BJ27,""))))))))</f>
        <v/>
      </c>
      <c r="BK28" t="str">
        <f ca="1">IF($E27="","",IF($G28="",BK27,IF(AND($N28=1,BK$9&gt;$B$9),"",IF(AND($N28=1,BK$9&lt;=$B$9),LOOKUP(BK$9,$A$12:$A$111,$B$12:$B$111),IF(AND($I28=1,BL$9=$Q27),"",IF($I28=1,BL27,IF(AND($I28=-1,BJ$9=$Q27),$J28,IF($I28=-1,BK27,""))))))))</f>
        <v/>
      </c>
      <c r="BL28" t="str">
        <f ca="1">IF($E27="","",IF($G28="",BL27,IF(AND($N28=1,BL$9&gt;$B$9),"",IF(AND($N28=1,BL$9&lt;=$B$9),LOOKUP(BL$9,$A$12:$A$111,$B$12:$B$111),IF(AND($I28=1,BM$9=$Q27),"",IF($I28=1,BM27,IF(AND($I28=-1,BK$9=$Q27),$J28,IF($I28=-1,BL27,""))))))))</f>
        <v/>
      </c>
      <c r="BM28" t="str">
        <f ca="1">IF($E27="","",IF($G28="",BM27,IF(AND($N28=1,BM$9&gt;$B$9),"",IF(AND($N28=1,BM$9&lt;=$B$9),LOOKUP(BM$9,$A$12:$A$111,$B$12:$B$111),IF(AND($I28=1,BN$9=$Q27),"",IF($I28=1,BN27,IF(AND($I28=-1,BL$9=$Q27),$J28,IF($I28=-1,BM27,""))))))))</f>
        <v/>
      </c>
      <c r="BN28" t="str">
        <f ca="1">IF($E27="","",IF($G28="",BN27,IF(AND($N28=1,BN$9&gt;$B$9),"",IF(AND($N28=1,BN$9&lt;=$B$9),LOOKUP(BN$9,$A$12:$A$111,$B$12:$B$111),IF(AND($I28=1,BO$9=$Q27),"",IF($I28=1,BO27,IF(AND($I28=-1,BM$9=$Q27),$J28,IF($I28=-1,BN27,""))))))))</f>
        <v/>
      </c>
      <c r="BO28">
        <f ca="1">IF($E27="","",IF($G28="",BO27,IF(AND($N28=1,BO$9&gt;$B$9),"",IF(AND($N28=1,BO$9&lt;=$B$9),LOOKUP(BO$9,$A$12:$A$111,$B$12:$B$111),IF(AND($I28=1,BP$9=$Q27),"",IF($I28=1,BP27,IF(AND($I28=-1,BN$9=$Q27),$J28,IF($I28=-1,BO27,""))))))))</f>
        <v>0</v>
      </c>
    </row>
    <row r="29" spans="1:67" x14ac:dyDescent="0.25">
      <c r="D29" s="4">
        <v>19</v>
      </c>
      <c r="E29" s="1">
        <f t="shared" ca="1" si="6"/>
        <v>33</v>
      </c>
      <c r="G29" t="str">
        <f ca="1">IF(E28="","",IF($B$3=Refs!$B$11,Labouchere!F29,IF(AND(B$3="Last",H28="Zero"),G28,IF(B$3="Last",H28,IF(B$3="2nd last","",IF(AND(B$3="Opposite",H28="Zero"),G28,IF(AND(B$3="Opposite",H28="Red"),"Black",IF(AND(B$3="Opposite",H28="Black"),"Red",IF(AND(B$3="Opposite",H28="Odd"),"Even",IF(AND(B$3="Opposite",H28="Even"),"Odd",IF(AND(B$3="Opposite",H28="High"),"Low",IF(AND(B$3="Opposite",H28="Low"),"High",IF(COUNTIF(Refs!$E$5:$I$6,B$3)=1,Labouchere!B$3,"")))))))))))))</f>
        <v>High</v>
      </c>
      <c r="H29" t="str">
        <f ca="1">IF(E29="","",IF(B$2="Red/Black",LOOKUP(E29,Refs!D:D,Refs!F:F),IF(B$2="High/Low",LOOKUP(E29,Refs!D:D,Refs!H:H),IF(B$2="Odd/Even",LOOKUP(E29,Refs!D:D,Refs!J:J),""))))</f>
        <v>High</v>
      </c>
      <c r="I29">
        <f t="shared" ca="1" si="2"/>
        <v>1</v>
      </c>
      <c r="J29">
        <f ca="1">IF(E28="","",IF(G29="","",IF(AND(Q28&gt;1,O28+P28&gt;=$B$4),$B$4,IF(Q28=1,O28,O28+P28))))</f>
        <v>6</v>
      </c>
      <c r="K29">
        <f t="shared" ca="1" si="3"/>
        <v>6</v>
      </c>
      <c r="L29">
        <f t="shared" ca="1" si="4"/>
        <v>17</v>
      </c>
      <c r="M29">
        <f t="shared" ca="1" si="5"/>
        <v>17</v>
      </c>
      <c r="N29">
        <f ca="1">IF(E28="","",IF(OR(AND($A$6="Yes",$M29&gt;$M28),AND($A$8="Yes",$O28+$P28&gt;=$B$4),AND($Q28&lt;=2,$I29=1)),1,0))</f>
        <v>0</v>
      </c>
      <c r="O29">
        <f ca="1">IF(E29="","",R29)</f>
        <v>3</v>
      </c>
      <c r="P29">
        <f ca="1">IF(E29="","",MAX(R29:DM29))</f>
        <v>3</v>
      </c>
      <c r="Q29" s="2">
        <f ca="1">IF(E29="","",COUNTIF(R29:DM29,"&gt;0"))</f>
        <v>1</v>
      </c>
      <c r="R29" s="4">
        <f ca="1">IF(E28="","",IF($G29="",R28,IF($N29=1,LOOKUP(R$9,$A$12:$A$111,$B$12:$B$111),IF(AND($I29=1,S$9=$Q28),"",IF($I29=1,S28,IF($I29=-1,R28))))))</f>
        <v>3</v>
      </c>
      <c r="S29" t="str">
        <f ca="1">IF($E28="","",IF($G29="",S28,IF(AND($N29=1,S$9&gt;$B$9),"",IF(AND($N29=1,S$9&lt;=$B$9),LOOKUP(S$9,$A$12:$A$111,$B$12:$B$111),IF(AND($I29=1,T$9=$Q28),"",IF($I29=1,T28,IF(AND($I29=-1,R$9=$Q28),$J29,IF($I29=-1,S28,""))))))))</f>
        <v/>
      </c>
      <c r="T29" t="str">
        <f ca="1">IF($E28="","",IF($G29="",T28,IF(AND($N29=1,T$9&gt;$B$9),"",IF(AND($N29=1,T$9&lt;=$B$9),LOOKUP(T$9,$A$12:$A$111,$B$12:$B$111),IF(AND($I29=1,U$9=$Q28),"",IF($I29=1,U28,IF(AND($I29=-1,S$9=$Q28),$J29,IF($I29=-1,T28,""))))))))</f>
        <v/>
      </c>
      <c r="U29" t="str">
        <f ca="1">IF($E28="","",IF($G29="",U28,IF(AND($N29=1,U$9&gt;$B$9),"",IF(AND($N29=1,U$9&lt;=$B$9),LOOKUP(U$9,$A$12:$A$111,$B$12:$B$111),IF(AND($I29=1,V$9=$Q28),"",IF($I29=1,V28,IF(AND($I29=-1,T$9=$Q28),$J29,IF($I29=-1,U28,""))))))))</f>
        <v/>
      </c>
      <c r="V29" t="str">
        <f ca="1">IF($E28="","",IF($G29="",V28,IF(AND($N29=1,V$9&gt;$B$9),"",IF(AND($N29=1,V$9&lt;=$B$9),LOOKUP(V$9,$A$12:$A$111,$B$12:$B$111),IF(AND($I29=1,W$9=$Q28),"",IF($I29=1,W28,IF(AND($I29=-1,U$9=$Q28),$J29,IF($I29=-1,V28,""))))))))</f>
        <v/>
      </c>
      <c r="W29" t="str">
        <f ca="1">IF($E28="","",IF($G29="",W28,IF(AND($N29=1,W$9&gt;$B$9),"",IF(AND($N29=1,W$9&lt;=$B$9),LOOKUP(W$9,$A$12:$A$111,$B$12:$B$111),IF(AND($I29=1,X$9=$Q28),"",IF($I29=1,X28,IF(AND($I29=-1,V$9=$Q28),$J29,IF($I29=-1,W28,""))))))))</f>
        <v/>
      </c>
      <c r="X29" t="str">
        <f ca="1">IF($E28="","",IF($G29="",X28,IF(AND($N29=1,X$9&gt;$B$9),"",IF(AND($N29=1,X$9&lt;=$B$9),LOOKUP(X$9,$A$12:$A$111,$B$12:$B$111),IF(AND($I29=1,Y$9=$Q28),"",IF($I29=1,Y28,IF(AND($I29=-1,W$9=$Q28),$J29,IF($I29=-1,X28,""))))))))</f>
        <v/>
      </c>
      <c r="Y29" t="str">
        <f ca="1">IF($E28="","",IF($G29="",Y28,IF(AND($N29=1,Y$9&gt;$B$9),"",IF(AND($N29=1,Y$9&lt;=$B$9),LOOKUP(Y$9,$A$12:$A$111,$B$12:$B$111),IF(AND($I29=1,Z$9=$Q28),"",IF($I29=1,Z28,IF(AND($I29=-1,X$9=$Q28),$J29,IF($I29=-1,Y28,""))))))))</f>
        <v/>
      </c>
      <c r="Z29" t="str">
        <f ca="1">IF($E28="","",IF($G29="",Z28,IF(AND($N29=1,Z$9&gt;$B$9),"",IF(AND($N29=1,Z$9&lt;=$B$9),LOOKUP(Z$9,$A$12:$A$111,$B$12:$B$111),IF(AND($I29=1,AA$9=$Q28),"",IF($I29=1,AA28,IF(AND($I29=-1,Y$9=$Q28),$J29,IF($I29=-1,Z28,""))))))))</f>
        <v/>
      </c>
      <c r="AA29" t="str">
        <f ca="1">IF($E28="","",IF($G29="",AA28,IF(AND($N29=1,AA$9&gt;$B$9),"",IF(AND($N29=1,AA$9&lt;=$B$9),LOOKUP(AA$9,$A$12:$A$111,$B$12:$B$111),IF(AND($I29=1,AB$9=$Q28),"",IF($I29=1,AB28,IF(AND($I29=-1,Z$9=$Q28),$J29,IF($I29=-1,AA28,""))))))))</f>
        <v/>
      </c>
      <c r="AB29" t="str">
        <f ca="1">IF($E28="","",IF($G29="",AB28,IF(AND($N29=1,AB$9&gt;$B$9),"",IF(AND($N29=1,AB$9&lt;=$B$9),LOOKUP(AB$9,$A$12:$A$111,$B$12:$B$111),IF(AND($I29=1,AC$9=$Q28),"",IF($I29=1,AC28,IF(AND($I29=-1,AA$9=$Q28),$J29,IF($I29=-1,AB28,""))))))))</f>
        <v/>
      </c>
      <c r="AC29" t="str">
        <f ca="1">IF($E28="","",IF($G29="",AC28,IF(AND($N29=1,AC$9&gt;$B$9),"",IF(AND($N29=1,AC$9&lt;=$B$9),LOOKUP(AC$9,$A$12:$A$111,$B$12:$B$111),IF(AND($I29=1,AD$9=$Q28),"",IF($I29=1,AD28,IF(AND($I29=-1,AB$9=$Q28),$J29,IF($I29=-1,AC28,""))))))))</f>
        <v/>
      </c>
      <c r="AD29" t="str">
        <f ca="1">IF($E28="","",IF($G29="",AD28,IF(AND($N29=1,AD$9&gt;$B$9),"",IF(AND($N29=1,AD$9&lt;=$B$9),LOOKUP(AD$9,$A$12:$A$111,$B$12:$B$111),IF(AND($I29=1,AE$9=$Q28),"",IF($I29=1,AE28,IF(AND($I29=-1,AC$9=$Q28),$J29,IF($I29=-1,AD28,""))))))))</f>
        <v/>
      </c>
      <c r="AE29" t="str">
        <f ca="1">IF($E28="","",IF($G29="",AE28,IF(AND($N29=1,AE$9&gt;$B$9),"",IF(AND($N29=1,AE$9&lt;=$B$9),LOOKUP(AE$9,$A$12:$A$111,$B$12:$B$111),IF(AND($I29=1,AF$9=$Q28),"",IF($I29=1,AF28,IF(AND($I29=-1,AD$9=$Q28),$J29,IF($I29=-1,AE28,""))))))))</f>
        <v/>
      </c>
      <c r="AF29" t="str">
        <f ca="1">IF($E28="","",IF($G29="",AF28,IF(AND($N29=1,AF$9&gt;$B$9),"",IF(AND($N29=1,AF$9&lt;=$B$9),LOOKUP(AF$9,$A$12:$A$111,$B$12:$B$111),IF(AND($I29=1,AG$9=$Q28),"",IF($I29=1,AG28,IF(AND($I29=-1,AE$9=$Q28),$J29,IF($I29=-1,AF28,""))))))))</f>
        <v/>
      </c>
      <c r="AG29" t="str">
        <f ca="1">IF($E28="","",IF($G29="",AG28,IF(AND($N29=1,AG$9&gt;$B$9),"",IF(AND($N29=1,AG$9&lt;=$B$9),LOOKUP(AG$9,$A$12:$A$111,$B$12:$B$111),IF(AND($I29=1,AH$9=$Q28),"",IF($I29=1,AH28,IF(AND($I29=-1,AF$9=$Q28),$J29,IF($I29=-1,AG28,""))))))))</f>
        <v/>
      </c>
      <c r="AH29" t="str">
        <f ca="1">IF($E28="","",IF($G29="",AH28,IF(AND($N29=1,AH$9&gt;$B$9),"",IF(AND($N29=1,AH$9&lt;=$B$9),LOOKUP(AH$9,$A$12:$A$111,$B$12:$B$111),IF(AND($I29=1,AI$9=$Q28),"",IF($I29=1,AI28,IF(AND($I29=-1,AG$9=$Q28),$J29,IF($I29=-1,AH28,""))))))))</f>
        <v/>
      </c>
      <c r="AI29" t="str">
        <f ca="1">IF($E28="","",IF($G29="",AI28,IF(AND($N29=1,AI$9&gt;$B$9),"",IF(AND($N29=1,AI$9&lt;=$B$9),LOOKUP(AI$9,$A$12:$A$111,$B$12:$B$111),IF(AND($I29=1,AJ$9=$Q28),"",IF($I29=1,AJ28,IF(AND($I29=-1,AH$9=$Q28),$J29,IF($I29=-1,AI28,""))))))))</f>
        <v/>
      </c>
      <c r="AJ29" t="str">
        <f ca="1">IF($E28="","",IF($G29="",AJ28,IF(AND($N29=1,AJ$9&gt;$B$9),"",IF(AND($N29=1,AJ$9&lt;=$B$9),LOOKUP(AJ$9,$A$12:$A$111,$B$12:$B$111),IF(AND($I29=1,AK$9=$Q28),"",IF($I29=1,AK28,IF(AND($I29=-1,AI$9=$Q28),$J29,IF($I29=-1,AJ28,""))))))))</f>
        <v/>
      </c>
      <c r="AK29" t="str">
        <f ca="1">IF($E28="","",IF($G29="",AK28,IF(AND($N29=1,AK$9&gt;$B$9),"",IF(AND($N29=1,AK$9&lt;=$B$9),LOOKUP(AK$9,$A$12:$A$111,$B$12:$B$111),IF(AND($I29=1,AL$9=$Q28),"",IF($I29=1,AL28,IF(AND($I29=-1,AJ$9=$Q28),$J29,IF($I29=-1,AK28,""))))))))</f>
        <v/>
      </c>
      <c r="AL29" t="str">
        <f ca="1">IF($E28="","",IF($G29="",AL28,IF(AND($N29=1,AL$9&gt;$B$9),"",IF(AND($N29=1,AL$9&lt;=$B$9),LOOKUP(AL$9,$A$12:$A$111,$B$12:$B$111),IF(AND($I29=1,AM$9=$Q28),"",IF($I29=1,AM28,IF(AND($I29=-1,AK$9=$Q28),$J29,IF($I29=-1,AL28,""))))))))</f>
        <v/>
      </c>
      <c r="AM29" t="str">
        <f ca="1">IF($E28="","",IF($G29="",AM28,IF(AND($N29=1,AM$9&gt;$B$9),"",IF(AND($N29=1,AM$9&lt;=$B$9),LOOKUP(AM$9,$A$12:$A$111,$B$12:$B$111),IF(AND($I29=1,AN$9=$Q28),"",IF($I29=1,AN28,IF(AND($I29=-1,AL$9=$Q28),$J29,IF($I29=-1,AM28,""))))))))</f>
        <v/>
      </c>
      <c r="AN29" t="str">
        <f ca="1">IF($E28="","",IF($G29="",AN28,IF(AND($N29=1,AN$9&gt;$B$9),"",IF(AND($N29=1,AN$9&lt;=$B$9),LOOKUP(AN$9,$A$12:$A$111,$B$12:$B$111),IF(AND($I29=1,AO$9=$Q28),"",IF($I29=1,AO28,IF(AND($I29=-1,AM$9=$Q28),$J29,IF($I29=-1,AN28,""))))))))</f>
        <v/>
      </c>
      <c r="AO29" t="str">
        <f ca="1">IF($E28="","",IF($G29="",AO28,IF(AND($N29=1,AO$9&gt;$B$9),"",IF(AND($N29=1,AO$9&lt;=$B$9),LOOKUP(AO$9,$A$12:$A$111,$B$12:$B$111),IF(AND($I29=1,AP$9=$Q28),"",IF($I29=1,AP28,IF(AND($I29=-1,AN$9=$Q28),$J29,IF($I29=-1,AO28,""))))))))</f>
        <v/>
      </c>
      <c r="AP29" t="str">
        <f ca="1">IF($E28="","",IF($G29="",AP28,IF(AND($N29=1,AP$9&gt;$B$9),"",IF(AND($N29=1,AP$9&lt;=$B$9),LOOKUP(AP$9,$A$12:$A$111,$B$12:$B$111),IF(AND($I29=1,AQ$9=$Q28),"",IF($I29=1,AQ28,IF(AND($I29=-1,AO$9=$Q28),$J29,IF($I29=-1,AP28,""))))))))</f>
        <v/>
      </c>
      <c r="AQ29" t="str">
        <f ca="1">IF($E28="","",IF($G29="",AQ28,IF(AND($N29=1,AQ$9&gt;$B$9),"",IF(AND($N29=1,AQ$9&lt;=$B$9),LOOKUP(AQ$9,$A$12:$A$111,$B$12:$B$111),IF(AND($I29=1,AR$9=$Q28),"",IF($I29=1,AR28,IF(AND($I29=-1,AP$9=$Q28),$J29,IF($I29=-1,AQ28,""))))))))</f>
        <v/>
      </c>
      <c r="AR29" t="str">
        <f ca="1">IF($E28="","",IF($G29="",AR28,IF(AND($N29=1,AR$9&gt;$B$9),"",IF(AND($N29=1,AR$9&lt;=$B$9),LOOKUP(AR$9,$A$12:$A$111,$B$12:$B$111),IF(AND($I29=1,AS$9=$Q28),"",IF($I29=1,AS28,IF(AND($I29=-1,AQ$9=$Q28),$J29,IF($I29=-1,AR28,""))))))))</f>
        <v/>
      </c>
      <c r="AS29" t="str">
        <f ca="1">IF($E28="","",IF($G29="",AS28,IF(AND($N29=1,AS$9&gt;$B$9),"",IF(AND($N29=1,AS$9&lt;=$B$9),LOOKUP(AS$9,$A$12:$A$111,$B$12:$B$111),IF(AND($I29=1,AT$9=$Q28),"",IF($I29=1,AT28,IF(AND($I29=-1,AR$9=$Q28),$J29,IF($I29=-1,AS28,""))))))))</f>
        <v/>
      </c>
      <c r="AT29" t="str">
        <f ca="1">IF($E28="","",IF($G29="",AT28,IF(AND($N29=1,AT$9&gt;$B$9),"",IF(AND($N29=1,AT$9&lt;=$B$9),LOOKUP(AT$9,$A$12:$A$111,$B$12:$B$111),IF(AND($I29=1,AU$9=$Q28),"",IF($I29=1,AU28,IF(AND($I29=-1,AS$9=$Q28),$J29,IF($I29=-1,AT28,""))))))))</f>
        <v/>
      </c>
      <c r="AU29" t="str">
        <f ca="1">IF($E28="","",IF($G29="",AU28,IF(AND($N29=1,AU$9&gt;$B$9),"",IF(AND($N29=1,AU$9&lt;=$B$9),LOOKUP(AU$9,$A$12:$A$111,$B$12:$B$111),IF(AND($I29=1,AV$9=$Q28),"",IF($I29=1,AV28,IF(AND($I29=-1,AT$9=$Q28),$J29,IF($I29=-1,AU28,""))))))))</f>
        <v/>
      </c>
      <c r="AV29" t="str">
        <f ca="1">IF($E28="","",IF($G29="",AV28,IF(AND($N29=1,AV$9&gt;$B$9),"",IF(AND($N29=1,AV$9&lt;=$B$9),LOOKUP(AV$9,$A$12:$A$111,$B$12:$B$111),IF(AND($I29=1,AW$9=$Q28),"",IF($I29=1,AW28,IF(AND($I29=-1,AU$9=$Q28),$J29,IF($I29=-1,AV28,""))))))))</f>
        <v/>
      </c>
      <c r="AW29" t="str">
        <f ca="1">IF($E28="","",IF($G29="",AW28,IF(AND($N29=1,AW$9&gt;$B$9),"",IF(AND($N29=1,AW$9&lt;=$B$9),LOOKUP(AW$9,$A$12:$A$111,$B$12:$B$111),IF(AND($I29=1,AX$9=$Q28),"",IF($I29=1,AX28,IF(AND($I29=-1,AV$9=$Q28),$J29,IF($I29=-1,AW28,""))))))))</f>
        <v/>
      </c>
      <c r="AX29" t="str">
        <f ca="1">IF($E28="","",IF($G29="",AX28,IF(AND($N29=1,AX$9&gt;$B$9),"",IF(AND($N29=1,AX$9&lt;=$B$9),LOOKUP(AX$9,$A$12:$A$111,$B$12:$B$111),IF(AND($I29=1,AY$9=$Q28),"",IF($I29=1,AY28,IF(AND($I29=-1,AW$9=$Q28),$J29,IF($I29=-1,AX28,""))))))))</f>
        <v/>
      </c>
      <c r="AY29" t="str">
        <f ca="1">IF($E28="","",IF($G29="",AY28,IF(AND($N29=1,AY$9&gt;$B$9),"",IF(AND($N29=1,AY$9&lt;=$B$9),LOOKUP(AY$9,$A$12:$A$111,$B$12:$B$111),IF(AND($I29=1,AZ$9=$Q28),"",IF($I29=1,AZ28,IF(AND($I29=-1,AX$9=$Q28),$J29,IF($I29=-1,AY28,""))))))))</f>
        <v/>
      </c>
      <c r="AZ29" t="str">
        <f ca="1">IF($E28="","",IF($G29="",AZ28,IF(AND($N29=1,AZ$9&gt;$B$9),"",IF(AND($N29=1,AZ$9&lt;=$B$9),LOOKUP(AZ$9,$A$12:$A$111,$B$12:$B$111),IF(AND($I29=1,BA$9=$Q28),"",IF($I29=1,BA28,IF(AND($I29=-1,AY$9=$Q28),$J29,IF($I29=-1,AZ28,""))))))))</f>
        <v/>
      </c>
      <c r="BA29" t="str">
        <f ca="1">IF($E28="","",IF($G29="",BA28,IF(AND($N29=1,BA$9&gt;$B$9),"",IF(AND($N29=1,BA$9&lt;=$B$9),LOOKUP(BA$9,$A$12:$A$111,$B$12:$B$111),IF(AND($I29=1,BB$9=$Q28),"",IF($I29=1,BB28,IF(AND($I29=-1,AZ$9=$Q28),$J29,IF($I29=-1,BA28,""))))))))</f>
        <v/>
      </c>
      <c r="BB29" t="str">
        <f ca="1">IF($E28="","",IF($G29="",BB28,IF(AND($N29=1,BB$9&gt;$B$9),"",IF(AND($N29=1,BB$9&lt;=$B$9),LOOKUP(BB$9,$A$12:$A$111,$B$12:$B$111),IF(AND($I29=1,BC$9=$Q28),"",IF($I29=1,BC28,IF(AND($I29=-1,BA$9=$Q28),$J29,IF($I29=-1,BB28,""))))))))</f>
        <v/>
      </c>
      <c r="BC29" t="str">
        <f ca="1">IF($E28="","",IF($G29="",BC28,IF(AND($N29=1,BC$9&gt;$B$9),"",IF(AND($N29=1,BC$9&lt;=$B$9),LOOKUP(BC$9,$A$12:$A$111,$B$12:$B$111),IF(AND($I29=1,BD$9=$Q28),"",IF($I29=1,BD28,IF(AND($I29=-1,BB$9=$Q28),$J29,IF($I29=-1,BC28,""))))))))</f>
        <v/>
      </c>
      <c r="BD29" t="str">
        <f ca="1">IF($E28="","",IF($G29="",BD28,IF(AND($N29=1,BD$9&gt;$B$9),"",IF(AND($N29=1,BD$9&lt;=$B$9),LOOKUP(BD$9,$A$12:$A$111,$B$12:$B$111),IF(AND($I29=1,BE$9=$Q28),"",IF($I29=1,BE28,IF(AND($I29=-1,BC$9=$Q28),$J29,IF($I29=-1,BD28,""))))))))</f>
        <v/>
      </c>
      <c r="BE29" t="str">
        <f ca="1">IF($E28="","",IF($G29="",BE28,IF(AND($N29=1,BE$9&gt;$B$9),"",IF(AND($N29=1,BE$9&lt;=$B$9),LOOKUP(BE$9,$A$12:$A$111,$B$12:$B$111),IF(AND($I29=1,BF$9=$Q28),"",IF($I29=1,BF28,IF(AND($I29=-1,BD$9=$Q28),$J29,IF($I29=-1,BE28,""))))))))</f>
        <v/>
      </c>
      <c r="BF29" t="str">
        <f ca="1">IF($E28="","",IF($G29="",BF28,IF(AND($N29=1,BF$9&gt;$B$9),"",IF(AND($N29=1,BF$9&lt;=$B$9),LOOKUP(BF$9,$A$12:$A$111,$B$12:$B$111),IF(AND($I29=1,BG$9=$Q28),"",IF($I29=1,BG28,IF(AND($I29=-1,BE$9=$Q28),$J29,IF($I29=-1,BF28,""))))))))</f>
        <v/>
      </c>
      <c r="BG29" t="str">
        <f ca="1">IF($E28="","",IF($G29="",BG28,IF(AND($N29=1,BG$9&gt;$B$9),"",IF(AND($N29=1,BG$9&lt;=$B$9),LOOKUP(BG$9,$A$12:$A$111,$B$12:$B$111),IF(AND($I29=1,BH$9=$Q28),"",IF($I29=1,BH28,IF(AND($I29=-1,BF$9=$Q28),$J29,IF($I29=-1,BG28,""))))))))</f>
        <v/>
      </c>
      <c r="BH29" t="str">
        <f ca="1">IF($E28="","",IF($G29="",BH28,IF(AND($N29=1,BH$9&gt;$B$9),"",IF(AND($N29=1,BH$9&lt;=$B$9),LOOKUP(BH$9,$A$12:$A$111,$B$12:$B$111),IF(AND($I29=1,BI$9=$Q28),"",IF($I29=1,BI28,IF(AND($I29=-1,BG$9=$Q28),$J29,IF($I29=-1,BH28,""))))))))</f>
        <v/>
      </c>
      <c r="BI29" t="str">
        <f ca="1">IF($E28="","",IF($G29="",BI28,IF(AND($N29=1,BI$9&gt;$B$9),"",IF(AND($N29=1,BI$9&lt;=$B$9),LOOKUP(BI$9,$A$12:$A$111,$B$12:$B$111),IF(AND($I29=1,BJ$9=$Q28),"",IF($I29=1,BJ28,IF(AND($I29=-1,BH$9=$Q28),$J29,IF($I29=-1,BI28,""))))))))</f>
        <v/>
      </c>
      <c r="BJ29" t="str">
        <f ca="1">IF($E28="","",IF($G29="",BJ28,IF(AND($N29=1,BJ$9&gt;$B$9),"",IF(AND($N29=1,BJ$9&lt;=$B$9),LOOKUP(BJ$9,$A$12:$A$111,$B$12:$B$111),IF(AND($I29=1,BK$9=$Q28),"",IF($I29=1,BK28,IF(AND($I29=-1,BI$9=$Q28),$J29,IF($I29=-1,BJ28,""))))))))</f>
        <v/>
      </c>
      <c r="BK29" t="str">
        <f ca="1">IF($E28="","",IF($G29="",BK28,IF(AND($N29=1,BK$9&gt;$B$9),"",IF(AND($N29=1,BK$9&lt;=$B$9),LOOKUP(BK$9,$A$12:$A$111,$B$12:$B$111),IF(AND($I29=1,BL$9=$Q28),"",IF($I29=1,BL28,IF(AND($I29=-1,BJ$9=$Q28),$J29,IF($I29=-1,BK28,""))))))))</f>
        <v/>
      </c>
      <c r="BL29" t="str">
        <f ca="1">IF($E28="","",IF($G29="",BL28,IF(AND($N29=1,BL$9&gt;$B$9),"",IF(AND($N29=1,BL$9&lt;=$B$9),LOOKUP(BL$9,$A$12:$A$111,$B$12:$B$111),IF(AND($I29=1,BM$9=$Q28),"",IF($I29=1,BM28,IF(AND($I29=-1,BK$9=$Q28),$J29,IF($I29=-1,BL28,""))))))))</f>
        <v/>
      </c>
      <c r="BM29" t="str">
        <f ca="1">IF($E28="","",IF($G29="",BM28,IF(AND($N29=1,BM$9&gt;$B$9),"",IF(AND($N29=1,BM$9&lt;=$B$9),LOOKUP(BM$9,$A$12:$A$111,$B$12:$B$111),IF(AND($I29=1,BN$9=$Q28),"",IF($I29=1,BN28,IF(AND($I29=-1,BL$9=$Q28),$J29,IF($I29=-1,BM28,""))))))))</f>
        <v/>
      </c>
      <c r="BN29">
        <f ca="1">IF($E28="","",IF($G29="",BN28,IF(AND($N29=1,BN$9&gt;$B$9),"",IF(AND($N29=1,BN$9&lt;=$B$9),LOOKUP(BN$9,$A$12:$A$111,$B$12:$B$111),IF(AND($I29=1,BO$9=$Q28),"",IF($I29=1,BO28,IF(AND($I29=-1,BM$9=$Q28),$J29,IF($I29=-1,BN28,""))))))))</f>
        <v>0</v>
      </c>
      <c r="BO29">
        <f ca="1">IF($E28="","",IF($G29="",BO28,IF(AND($N29=1,BO$9&gt;$B$9),"",IF(AND($N29=1,BO$9&lt;=$B$9),LOOKUP(BO$9,$A$12:$A$111,$B$12:$B$111),IF(AND($I29=1,BP$9=$Q28),"",IF($I29=1,BP28,IF(AND($I29=-1,BN$9=$Q28),$J29,IF($I29=-1,BO28,""))))))))</f>
        <v>0</v>
      </c>
    </row>
    <row r="30" spans="1:67" x14ac:dyDescent="0.25">
      <c r="D30" s="4">
        <v>20</v>
      </c>
      <c r="E30" s="1">
        <f t="shared" ca="1" si="6"/>
        <v>2</v>
      </c>
      <c r="G30" t="str">
        <f ca="1">IF(E29="","",IF($B$3=Refs!$B$11,Labouchere!F30,IF(AND(B$3="Last",H29="Zero"),G29,IF(B$3="Last",H29,IF(B$3="2nd last","",IF(AND(B$3="Opposite",H29="Zero"),G29,IF(AND(B$3="Opposite",H29="Red"),"Black",IF(AND(B$3="Opposite",H29="Black"),"Red",IF(AND(B$3="Opposite",H29="Odd"),"Even",IF(AND(B$3="Opposite",H29="Even"),"Odd",IF(AND(B$3="Opposite",H29="High"),"Low",IF(AND(B$3="Opposite",H29="Low"),"High",IF(COUNTIF(Refs!$E$5:$I$6,B$3)=1,Labouchere!B$3,"")))))))))))))</f>
        <v>High</v>
      </c>
      <c r="H30" t="str">
        <f ca="1">IF(E30="","",IF(B$2="Red/Black",LOOKUP(E30,Refs!D:D,Refs!F:F),IF(B$2="High/Low",LOOKUP(E30,Refs!D:D,Refs!H:H),IF(B$2="Odd/Even",LOOKUP(E30,Refs!D:D,Refs!J:J),""))))</f>
        <v>Low</v>
      </c>
      <c r="I30">
        <f t="shared" ca="1" si="2"/>
        <v>-1</v>
      </c>
      <c r="J30">
        <f ca="1">IF(E29="","",IF(G30="","",IF(AND(Q29&gt;1,O29+P29&gt;=$B$4),$B$4,IF(Q29=1,O29,O29+P29))))</f>
        <v>3</v>
      </c>
      <c r="K30">
        <f t="shared" ca="1" si="3"/>
        <v>-3</v>
      </c>
      <c r="L30">
        <f t="shared" ca="1" si="4"/>
        <v>14</v>
      </c>
      <c r="M30">
        <f t="shared" ca="1" si="5"/>
        <v>17</v>
      </c>
      <c r="N30">
        <f ca="1">IF(E29="","",IF(OR(AND($A$6="Yes",$M30&gt;$M29),AND($A$8="Yes",$O29+$P29&gt;=$B$4),AND($Q29&lt;=2,$I30=1)),1,0))</f>
        <v>0</v>
      </c>
      <c r="O30">
        <f ca="1">IF(E30="","",R30)</f>
        <v>3</v>
      </c>
      <c r="P30">
        <f ca="1">IF(E30="","",MAX(R30:DM30))</f>
        <v>3</v>
      </c>
      <c r="Q30" s="2">
        <f ca="1">IF(E30="","",COUNTIF(R30:DM30,"&gt;0"))</f>
        <v>2</v>
      </c>
      <c r="R30" s="4">
        <f ca="1">IF(E29="","",IF($G30="",R29,IF($N30=1,LOOKUP(R$9,$A$12:$A$111,$B$12:$B$111),IF(AND($I30=1,S$9=$Q29),"",IF($I30=1,S29,IF($I30=-1,R29))))))</f>
        <v>3</v>
      </c>
      <c r="S30">
        <f ca="1">IF($E29="","",IF($G30="",S29,IF(AND($N30=1,S$9&gt;$B$9),"",IF(AND($N30=1,S$9&lt;=$B$9),LOOKUP(S$9,$A$12:$A$111,$B$12:$B$111),IF(AND($I30=1,T$9=$Q29),"",IF($I30=1,T29,IF(AND($I30=-1,R$9=$Q29),$J30,IF($I30=-1,S29,""))))))))</f>
        <v>3</v>
      </c>
      <c r="T30" t="str">
        <f ca="1">IF($E29="","",IF($G30="",T29,IF(AND($N30=1,T$9&gt;$B$9),"",IF(AND($N30=1,T$9&lt;=$B$9),LOOKUP(T$9,$A$12:$A$111,$B$12:$B$111),IF(AND($I30=1,U$9=$Q29),"",IF($I30=1,U29,IF(AND($I30=-1,S$9=$Q29),$J30,IF($I30=-1,T29,""))))))))</f>
        <v/>
      </c>
      <c r="U30" t="str">
        <f ca="1">IF($E29="","",IF($G30="",U29,IF(AND($N30=1,U$9&gt;$B$9),"",IF(AND($N30=1,U$9&lt;=$B$9),LOOKUP(U$9,$A$12:$A$111,$B$12:$B$111),IF(AND($I30=1,V$9=$Q29),"",IF($I30=1,V29,IF(AND($I30=-1,T$9=$Q29),$J30,IF($I30=-1,U29,""))))))))</f>
        <v/>
      </c>
      <c r="V30" t="str">
        <f ca="1">IF($E29="","",IF($G30="",V29,IF(AND($N30=1,V$9&gt;$B$9),"",IF(AND($N30=1,V$9&lt;=$B$9),LOOKUP(V$9,$A$12:$A$111,$B$12:$B$111),IF(AND($I30=1,W$9=$Q29),"",IF($I30=1,W29,IF(AND($I30=-1,U$9=$Q29),$J30,IF($I30=-1,V29,""))))))))</f>
        <v/>
      </c>
      <c r="W30" t="str">
        <f ca="1">IF($E29="","",IF($G30="",W29,IF(AND($N30=1,W$9&gt;$B$9),"",IF(AND($N30=1,W$9&lt;=$B$9),LOOKUP(W$9,$A$12:$A$111,$B$12:$B$111),IF(AND($I30=1,X$9=$Q29),"",IF($I30=1,X29,IF(AND($I30=-1,V$9=$Q29),$J30,IF($I30=-1,W29,""))))))))</f>
        <v/>
      </c>
      <c r="X30" t="str">
        <f ca="1">IF($E29="","",IF($G30="",X29,IF(AND($N30=1,X$9&gt;$B$9),"",IF(AND($N30=1,X$9&lt;=$B$9),LOOKUP(X$9,$A$12:$A$111,$B$12:$B$111),IF(AND($I30=1,Y$9=$Q29),"",IF($I30=1,Y29,IF(AND($I30=-1,W$9=$Q29),$J30,IF($I30=-1,X29,""))))))))</f>
        <v/>
      </c>
      <c r="Y30" t="str">
        <f ca="1">IF($E29="","",IF($G30="",Y29,IF(AND($N30=1,Y$9&gt;$B$9),"",IF(AND($N30=1,Y$9&lt;=$B$9),LOOKUP(Y$9,$A$12:$A$111,$B$12:$B$111),IF(AND($I30=1,Z$9=$Q29),"",IF($I30=1,Z29,IF(AND($I30=-1,X$9=$Q29),$J30,IF($I30=-1,Y29,""))))))))</f>
        <v/>
      </c>
      <c r="Z30" t="str">
        <f ca="1">IF($E29="","",IF($G30="",Z29,IF(AND($N30=1,Z$9&gt;$B$9),"",IF(AND($N30=1,Z$9&lt;=$B$9),LOOKUP(Z$9,$A$12:$A$111,$B$12:$B$111),IF(AND($I30=1,AA$9=$Q29),"",IF($I30=1,AA29,IF(AND($I30=-1,Y$9=$Q29),$J30,IF($I30=-1,Z29,""))))))))</f>
        <v/>
      </c>
      <c r="AA30" t="str">
        <f ca="1">IF($E29="","",IF($G30="",AA29,IF(AND($N30=1,AA$9&gt;$B$9),"",IF(AND($N30=1,AA$9&lt;=$B$9),LOOKUP(AA$9,$A$12:$A$111,$B$12:$B$111),IF(AND($I30=1,AB$9=$Q29),"",IF($I30=1,AB29,IF(AND($I30=-1,Z$9=$Q29),$J30,IF($I30=-1,AA29,""))))))))</f>
        <v/>
      </c>
      <c r="AB30" t="str">
        <f ca="1">IF($E29="","",IF($G30="",AB29,IF(AND($N30=1,AB$9&gt;$B$9),"",IF(AND($N30=1,AB$9&lt;=$B$9),LOOKUP(AB$9,$A$12:$A$111,$B$12:$B$111),IF(AND($I30=1,AC$9=$Q29),"",IF($I30=1,AC29,IF(AND($I30=-1,AA$9=$Q29),$J30,IF($I30=-1,AB29,""))))))))</f>
        <v/>
      </c>
      <c r="AC30" t="str">
        <f ca="1">IF($E29="","",IF($G30="",AC29,IF(AND($N30=1,AC$9&gt;$B$9),"",IF(AND($N30=1,AC$9&lt;=$B$9),LOOKUP(AC$9,$A$12:$A$111,$B$12:$B$111),IF(AND($I30=1,AD$9=$Q29),"",IF($I30=1,AD29,IF(AND($I30=-1,AB$9=$Q29),$J30,IF($I30=-1,AC29,""))))))))</f>
        <v/>
      </c>
      <c r="AD30" t="str">
        <f ca="1">IF($E29="","",IF($G30="",AD29,IF(AND($N30=1,AD$9&gt;$B$9),"",IF(AND($N30=1,AD$9&lt;=$B$9),LOOKUP(AD$9,$A$12:$A$111,$B$12:$B$111),IF(AND($I30=1,AE$9=$Q29),"",IF($I30=1,AE29,IF(AND($I30=-1,AC$9=$Q29),$J30,IF($I30=-1,AD29,""))))))))</f>
        <v/>
      </c>
      <c r="AE30" t="str">
        <f ca="1">IF($E29="","",IF($G30="",AE29,IF(AND($N30=1,AE$9&gt;$B$9),"",IF(AND($N30=1,AE$9&lt;=$B$9),LOOKUP(AE$9,$A$12:$A$111,$B$12:$B$111),IF(AND($I30=1,AF$9=$Q29),"",IF($I30=1,AF29,IF(AND($I30=-1,AD$9=$Q29),$J30,IF($I30=-1,AE29,""))))))))</f>
        <v/>
      </c>
      <c r="AF30" t="str">
        <f ca="1">IF($E29="","",IF($G30="",AF29,IF(AND($N30=1,AF$9&gt;$B$9),"",IF(AND($N30=1,AF$9&lt;=$B$9),LOOKUP(AF$9,$A$12:$A$111,$B$12:$B$111),IF(AND($I30=1,AG$9=$Q29),"",IF($I30=1,AG29,IF(AND($I30=-1,AE$9=$Q29),$J30,IF($I30=-1,AF29,""))))))))</f>
        <v/>
      </c>
      <c r="AG30" t="str">
        <f ca="1">IF($E29="","",IF($G30="",AG29,IF(AND($N30=1,AG$9&gt;$B$9),"",IF(AND($N30=1,AG$9&lt;=$B$9),LOOKUP(AG$9,$A$12:$A$111,$B$12:$B$111),IF(AND($I30=1,AH$9=$Q29),"",IF($I30=1,AH29,IF(AND($I30=-1,AF$9=$Q29),$J30,IF($I30=-1,AG29,""))))))))</f>
        <v/>
      </c>
      <c r="AH30" t="str">
        <f ca="1">IF($E29="","",IF($G30="",AH29,IF(AND($N30=1,AH$9&gt;$B$9),"",IF(AND($N30=1,AH$9&lt;=$B$9),LOOKUP(AH$9,$A$12:$A$111,$B$12:$B$111),IF(AND($I30=1,AI$9=$Q29),"",IF($I30=1,AI29,IF(AND($I30=-1,AG$9=$Q29),$J30,IF($I30=-1,AH29,""))))))))</f>
        <v/>
      </c>
      <c r="AI30" t="str">
        <f ca="1">IF($E29="","",IF($G30="",AI29,IF(AND($N30=1,AI$9&gt;$B$9),"",IF(AND($N30=1,AI$9&lt;=$B$9),LOOKUP(AI$9,$A$12:$A$111,$B$12:$B$111),IF(AND($I30=1,AJ$9=$Q29),"",IF($I30=1,AJ29,IF(AND($I30=-1,AH$9=$Q29),$J30,IF($I30=-1,AI29,""))))))))</f>
        <v/>
      </c>
      <c r="AJ30" t="str">
        <f ca="1">IF($E29="","",IF($G30="",AJ29,IF(AND($N30=1,AJ$9&gt;$B$9),"",IF(AND($N30=1,AJ$9&lt;=$B$9),LOOKUP(AJ$9,$A$12:$A$111,$B$12:$B$111),IF(AND($I30=1,AK$9=$Q29),"",IF($I30=1,AK29,IF(AND($I30=-1,AI$9=$Q29),$J30,IF($I30=-1,AJ29,""))))))))</f>
        <v/>
      </c>
      <c r="AK30" t="str">
        <f ca="1">IF($E29="","",IF($G30="",AK29,IF(AND($N30=1,AK$9&gt;$B$9),"",IF(AND($N30=1,AK$9&lt;=$B$9),LOOKUP(AK$9,$A$12:$A$111,$B$12:$B$111),IF(AND($I30=1,AL$9=$Q29),"",IF($I30=1,AL29,IF(AND($I30=-1,AJ$9=$Q29),$J30,IF($I30=-1,AK29,""))))))))</f>
        <v/>
      </c>
      <c r="AL30" t="str">
        <f ca="1">IF($E29="","",IF($G30="",AL29,IF(AND($N30=1,AL$9&gt;$B$9),"",IF(AND($N30=1,AL$9&lt;=$B$9),LOOKUP(AL$9,$A$12:$A$111,$B$12:$B$111),IF(AND($I30=1,AM$9=$Q29),"",IF($I30=1,AM29,IF(AND($I30=-1,AK$9=$Q29),$J30,IF($I30=-1,AL29,""))))))))</f>
        <v/>
      </c>
      <c r="AM30" t="str">
        <f ca="1">IF($E29="","",IF($G30="",AM29,IF(AND($N30=1,AM$9&gt;$B$9),"",IF(AND($N30=1,AM$9&lt;=$B$9),LOOKUP(AM$9,$A$12:$A$111,$B$12:$B$111),IF(AND($I30=1,AN$9=$Q29),"",IF($I30=1,AN29,IF(AND($I30=-1,AL$9=$Q29),$J30,IF($I30=-1,AM29,""))))))))</f>
        <v/>
      </c>
      <c r="AN30" t="str">
        <f ca="1">IF($E29="","",IF($G30="",AN29,IF(AND($N30=1,AN$9&gt;$B$9),"",IF(AND($N30=1,AN$9&lt;=$B$9),LOOKUP(AN$9,$A$12:$A$111,$B$12:$B$111),IF(AND($I30=1,AO$9=$Q29),"",IF($I30=1,AO29,IF(AND($I30=-1,AM$9=$Q29),$J30,IF($I30=-1,AN29,""))))))))</f>
        <v/>
      </c>
      <c r="AO30" t="str">
        <f ca="1">IF($E29="","",IF($G30="",AO29,IF(AND($N30=1,AO$9&gt;$B$9),"",IF(AND($N30=1,AO$9&lt;=$B$9),LOOKUP(AO$9,$A$12:$A$111,$B$12:$B$111),IF(AND($I30=1,AP$9=$Q29),"",IF($I30=1,AP29,IF(AND($I30=-1,AN$9=$Q29),$J30,IF($I30=-1,AO29,""))))))))</f>
        <v/>
      </c>
      <c r="AP30" t="str">
        <f ca="1">IF($E29="","",IF($G30="",AP29,IF(AND($N30=1,AP$9&gt;$B$9),"",IF(AND($N30=1,AP$9&lt;=$B$9),LOOKUP(AP$9,$A$12:$A$111,$B$12:$B$111),IF(AND($I30=1,AQ$9=$Q29),"",IF($I30=1,AQ29,IF(AND($I30=-1,AO$9=$Q29),$J30,IF($I30=-1,AP29,""))))))))</f>
        <v/>
      </c>
      <c r="AQ30" t="str">
        <f ca="1">IF($E29="","",IF($G30="",AQ29,IF(AND($N30=1,AQ$9&gt;$B$9),"",IF(AND($N30=1,AQ$9&lt;=$B$9),LOOKUP(AQ$9,$A$12:$A$111,$B$12:$B$111),IF(AND($I30=1,AR$9=$Q29),"",IF($I30=1,AR29,IF(AND($I30=-1,AP$9=$Q29),$J30,IF($I30=-1,AQ29,""))))))))</f>
        <v/>
      </c>
      <c r="AR30" t="str">
        <f ca="1">IF($E29="","",IF($G30="",AR29,IF(AND($N30=1,AR$9&gt;$B$9),"",IF(AND($N30=1,AR$9&lt;=$B$9),LOOKUP(AR$9,$A$12:$A$111,$B$12:$B$111),IF(AND($I30=1,AS$9=$Q29),"",IF($I30=1,AS29,IF(AND($I30=-1,AQ$9=$Q29),$J30,IF($I30=-1,AR29,""))))))))</f>
        <v/>
      </c>
      <c r="AS30" t="str">
        <f ca="1">IF($E29="","",IF($G30="",AS29,IF(AND($N30=1,AS$9&gt;$B$9),"",IF(AND($N30=1,AS$9&lt;=$B$9),LOOKUP(AS$9,$A$12:$A$111,$B$12:$B$111),IF(AND($I30=1,AT$9=$Q29),"",IF($I30=1,AT29,IF(AND($I30=-1,AR$9=$Q29),$J30,IF($I30=-1,AS29,""))))))))</f>
        <v/>
      </c>
      <c r="AT30" t="str">
        <f ca="1">IF($E29="","",IF($G30="",AT29,IF(AND($N30=1,AT$9&gt;$B$9),"",IF(AND($N30=1,AT$9&lt;=$B$9),LOOKUP(AT$9,$A$12:$A$111,$B$12:$B$111),IF(AND($I30=1,AU$9=$Q29),"",IF($I30=1,AU29,IF(AND($I30=-1,AS$9=$Q29),$J30,IF($I30=-1,AT29,""))))))))</f>
        <v/>
      </c>
      <c r="AU30" t="str">
        <f ca="1">IF($E29="","",IF($G30="",AU29,IF(AND($N30=1,AU$9&gt;$B$9),"",IF(AND($N30=1,AU$9&lt;=$B$9),LOOKUP(AU$9,$A$12:$A$111,$B$12:$B$111),IF(AND($I30=1,AV$9=$Q29),"",IF($I30=1,AV29,IF(AND($I30=-1,AT$9=$Q29),$J30,IF($I30=-1,AU29,""))))))))</f>
        <v/>
      </c>
      <c r="AV30" t="str">
        <f ca="1">IF($E29="","",IF($G30="",AV29,IF(AND($N30=1,AV$9&gt;$B$9),"",IF(AND($N30=1,AV$9&lt;=$B$9),LOOKUP(AV$9,$A$12:$A$111,$B$12:$B$111),IF(AND($I30=1,AW$9=$Q29),"",IF($I30=1,AW29,IF(AND($I30=-1,AU$9=$Q29),$J30,IF($I30=-1,AV29,""))))))))</f>
        <v/>
      </c>
      <c r="AW30" t="str">
        <f ca="1">IF($E29="","",IF($G30="",AW29,IF(AND($N30=1,AW$9&gt;$B$9),"",IF(AND($N30=1,AW$9&lt;=$B$9),LOOKUP(AW$9,$A$12:$A$111,$B$12:$B$111),IF(AND($I30=1,AX$9=$Q29),"",IF($I30=1,AX29,IF(AND($I30=-1,AV$9=$Q29),$J30,IF($I30=-1,AW29,""))))))))</f>
        <v/>
      </c>
      <c r="AX30" t="str">
        <f ca="1">IF($E29="","",IF($G30="",AX29,IF(AND($N30=1,AX$9&gt;$B$9),"",IF(AND($N30=1,AX$9&lt;=$B$9),LOOKUP(AX$9,$A$12:$A$111,$B$12:$B$111),IF(AND($I30=1,AY$9=$Q29),"",IF($I30=1,AY29,IF(AND($I30=-1,AW$9=$Q29),$J30,IF($I30=-1,AX29,""))))))))</f>
        <v/>
      </c>
      <c r="AY30" t="str">
        <f ca="1">IF($E29="","",IF($G30="",AY29,IF(AND($N30=1,AY$9&gt;$B$9),"",IF(AND($N30=1,AY$9&lt;=$B$9),LOOKUP(AY$9,$A$12:$A$111,$B$12:$B$111),IF(AND($I30=1,AZ$9=$Q29),"",IF($I30=1,AZ29,IF(AND($I30=-1,AX$9=$Q29),$J30,IF($I30=-1,AY29,""))))))))</f>
        <v/>
      </c>
      <c r="AZ30" t="str">
        <f ca="1">IF($E29="","",IF($G30="",AZ29,IF(AND($N30=1,AZ$9&gt;$B$9),"",IF(AND($N30=1,AZ$9&lt;=$B$9),LOOKUP(AZ$9,$A$12:$A$111,$B$12:$B$111),IF(AND($I30=1,BA$9=$Q29),"",IF($I30=1,BA29,IF(AND($I30=-1,AY$9=$Q29),$J30,IF($I30=-1,AZ29,""))))))))</f>
        <v/>
      </c>
      <c r="BA30" t="str">
        <f ca="1">IF($E29="","",IF($G30="",BA29,IF(AND($N30=1,BA$9&gt;$B$9),"",IF(AND($N30=1,BA$9&lt;=$B$9),LOOKUP(BA$9,$A$12:$A$111,$B$12:$B$111),IF(AND($I30=1,BB$9=$Q29),"",IF($I30=1,BB29,IF(AND($I30=-1,AZ$9=$Q29),$J30,IF($I30=-1,BA29,""))))))))</f>
        <v/>
      </c>
      <c r="BB30" t="str">
        <f ca="1">IF($E29="","",IF($G30="",BB29,IF(AND($N30=1,BB$9&gt;$B$9),"",IF(AND($N30=1,BB$9&lt;=$B$9),LOOKUP(BB$9,$A$12:$A$111,$B$12:$B$111),IF(AND($I30=1,BC$9=$Q29),"",IF($I30=1,BC29,IF(AND($I30=-1,BA$9=$Q29),$J30,IF($I30=-1,BB29,""))))))))</f>
        <v/>
      </c>
      <c r="BC30" t="str">
        <f ca="1">IF($E29="","",IF($G30="",BC29,IF(AND($N30=1,BC$9&gt;$B$9),"",IF(AND($N30=1,BC$9&lt;=$B$9),LOOKUP(BC$9,$A$12:$A$111,$B$12:$B$111),IF(AND($I30=1,BD$9=$Q29),"",IF($I30=1,BD29,IF(AND($I30=-1,BB$9=$Q29),$J30,IF($I30=-1,BC29,""))))))))</f>
        <v/>
      </c>
      <c r="BD30" t="str">
        <f ca="1">IF($E29="","",IF($G30="",BD29,IF(AND($N30=1,BD$9&gt;$B$9),"",IF(AND($N30=1,BD$9&lt;=$B$9),LOOKUP(BD$9,$A$12:$A$111,$B$12:$B$111),IF(AND($I30=1,BE$9=$Q29),"",IF($I30=1,BE29,IF(AND($I30=-1,BC$9=$Q29),$J30,IF($I30=-1,BD29,""))))))))</f>
        <v/>
      </c>
      <c r="BE30" t="str">
        <f ca="1">IF($E29="","",IF($G30="",BE29,IF(AND($N30=1,BE$9&gt;$B$9),"",IF(AND($N30=1,BE$9&lt;=$B$9),LOOKUP(BE$9,$A$12:$A$111,$B$12:$B$111),IF(AND($I30=1,BF$9=$Q29),"",IF($I30=1,BF29,IF(AND($I30=-1,BD$9=$Q29),$J30,IF($I30=-1,BE29,""))))))))</f>
        <v/>
      </c>
      <c r="BF30" t="str">
        <f ca="1">IF($E29="","",IF($G30="",BF29,IF(AND($N30=1,BF$9&gt;$B$9),"",IF(AND($N30=1,BF$9&lt;=$B$9),LOOKUP(BF$9,$A$12:$A$111,$B$12:$B$111),IF(AND($I30=1,BG$9=$Q29),"",IF($I30=1,BG29,IF(AND($I30=-1,BE$9=$Q29),$J30,IF($I30=-1,BF29,""))))))))</f>
        <v/>
      </c>
      <c r="BG30" t="str">
        <f ca="1">IF($E29="","",IF($G30="",BG29,IF(AND($N30=1,BG$9&gt;$B$9),"",IF(AND($N30=1,BG$9&lt;=$B$9),LOOKUP(BG$9,$A$12:$A$111,$B$12:$B$111),IF(AND($I30=1,BH$9=$Q29),"",IF($I30=1,BH29,IF(AND($I30=-1,BF$9=$Q29),$J30,IF($I30=-1,BG29,""))))))))</f>
        <v/>
      </c>
      <c r="BH30" t="str">
        <f ca="1">IF($E29="","",IF($G30="",BH29,IF(AND($N30=1,BH$9&gt;$B$9),"",IF(AND($N30=1,BH$9&lt;=$B$9),LOOKUP(BH$9,$A$12:$A$111,$B$12:$B$111),IF(AND($I30=1,BI$9=$Q29),"",IF($I30=1,BI29,IF(AND($I30=-1,BG$9=$Q29),$J30,IF($I30=-1,BH29,""))))))))</f>
        <v/>
      </c>
      <c r="BI30" t="str">
        <f ca="1">IF($E29="","",IF($G30="",BI29,IF(AND($N30=1,BI$9&gt;$B$9),"",IF(AND($N30=1,BI$9&lt;=$B$9),LOOKUP(BI$9,$A$12:$A$111,$B$12:$B$111),IF(AND($I30=1,BJ$9=$Q29),"",IF($I30=1,BJ29,IF(AND($I30=-1,BH$9=$Q29),$J30,IF($I30=-1,BI29,""))))))))</f>
        <v/>
      </c>
      <c r="BJ30" t="str">
        <f ca="1">IF($E29="","",IF($G30="",BJ29,IF(AND($N30=1,BJ$9&gt;$B$9),"",IF(AND($N30=1,BJ$9&lt;=$B$9),LOOKUP(BJ$9,$A$12:$A$111,$B$12:$B$111),IF(AND($I30=1,BK$9=$Q29),"",IF($I30=1,BK29,IF(AND($I30=-1,BI$9=$Q29),$J30,IF($I30=-1,BJ29,""))))))))</f>
        <v/>
      </c>
      <c r="BK30" t="str">
        <f ca="1">IF($E29="","",IF($G30="",BK29,IF(AND($N30=1,BK$9&gt;$B$9),"",IF(AND($N30=1,BK$9&lt;=$B$9),LOOKUP(BK$9,$A$12:$A$111,$B$12:$B$111),IF(AND($I30=1,BL$9=$Q29),"",IF($I30=1,BL29,IF(AND($I30=-1,BJ$9=$Q29),$J30,IF($I30=-1,BK29,""))))))))</f>
        <v/>
      </c>
      <c r="BL30" t="str">
        <f ca="1">IF($E29="","",IF($G30="",BL29,IF(AND($N30=1,BL$9&gt;$B$9),"",IF(AND($N30=1,BL$9&lt;=$B$9),LOOKUP(BL$9,$A$12:$A$111,$B$12:$B$111),IF(AND($I30=1,BM$9=$Q29),"",IF($I30=1,BM29,IF(AND($I30=-1,BK$9=$Q29),$J30,IF($I30=-1,BL29,""))))))))</f>
        <v/>
      </c>
      <c r="BM30" t="str">
        <f ca="1">IF($E29="","",IF($G30="",BM29,IF(AND($N30=1,BM$9&gt;$B$9),"",IF(AND($N30=1,BM$9&lt;=$B$9),LOOKUP(BM$9,$A$12:$A$111,$B$12:$B$111),IF(AND($I30=1,BN$9=$Q29),"",IF($I30=1,BN29,IF(AND($I30=-1,BL$9=$Q29),$J30,IF($I30=-1,BM29,""))))))))</f>
        <v/>
      </c>
      <c r="BN30">
        <f ca="1">IF($E29="","",IF($G30="",BN29,IF(AND($N30=1,BN$9&gt;$B$9),"",IF(AND($N30=1,BN$9&lt;=$B$9),LOOKUP(BN$9,$A$12:$A$111,$B$12:$B$111),IF(AND($I30=1,BO$9=$Q29),"",IF($I30=1,BO29,IF(AND($I30=-1,BM$9=$Q29),$J30,IF($I30=-1,BN29,""))))))))</f>
        <v>0</v>
      </c>
      <c r="BO30">
        <f ca="1">IF($E29="","",IF($G30="",BO29,IF(AND($N30=1,BO$9&gt;$B$9),"",IF(AND($N30=1,BO$9&lt;=$B$9),LOOKUP(BO$9,$A$12:$A$111,$B$12:$B$111),IF(AND($I30=1,BP$9=$Q29),"",IF($I30=1,BP29,IF(AND($I30=-1,BN$9=$Q29),$J30,IF($I30=-1,BO29,""))))))))</f>
        <v>0</v>
      </c>
    </row>
    <row r="31" spans="1:67" x14ac:dyDescent="0.25">
      <c r="D31" s="4">
        <v>21</v>
      </c>
      <c r="E31" s="1">
        <f t="shared" ca="1" si="6"/>
        <v>3</v>
      </c>
      <c r="G31" t="str">
        <f ca="1">IF(E30="","",IF($B$3=Refs!$B$11,Labouchere!F31,IF(AND(B$3="Last",H30="Zero"),G30,IF(B$3="Last",H30,IF(B$3="2nd last","",IF(AND(B$3="Opposite",H30="Zero"),G30,IF(AND(B$3="Opposite",H30="Red"),"Black",IF(AND(B$3="Opposite",H30="Black"),"Red",IF(AND(B$3="Opposite",H30="Odd"),"Even",IF(AND(B$3="Opposite",H30="Even"),"Odd",IF(AND(B$3="Opposite",H30="High"),"Low",IF(AND(B$3="Opposite",H30="Low"),"High",IF(COUNTIF(Refs!$E$5:$I$6,B$3)=1,Labouchere!B$3,"")))))))))))))</f>
        <v>High</v>
      </c>
      <c r="H31" t="str">
        <f ca="1">IF(E31="","",IF(B$2="Red/Black",LOOKUP(E31,Refs!D:D,Refs!F:F),IF(B$2="High/Low",LOOKUP(E31,Refs!D:D,Refs!H:H),IF(B$2="Odd/Even",LOOKUP(E31,Refs!D:D,Refs!J:J),""))))</f>
        <v>Low</v>
      </c>
      <c r="I31">
        <f t="shared" ca="1" si="2"/>
        <v>-1</v>
      </c>
      <c r="J31">
        <f ca="1">IF(E30="","",IF(G31="","",IF(AND(Q30&gt;1,O30+P30&gt;=$B$4),$B$4,IF(Q30=1,O30,O30+P30))))</f>
        <v>6</v>
      </c>
      <c r="K31">
        <f t="shared" ca="1" si="3"/>
        <v>-6</v>
      </c>
      <c r="L31">
        <f t="shared" ca="1" si="4"/>
        <v>8</v>
      </c>
      <c r="M31">
        <f t="shared" ca="1" si="5"/>
        <v>17</v>
      </c>
      <c r="N31">
        <f ca="1">IF(E30="","",IF(OR(AND($A$6="Yes",$M31&gt;$M30),AND($A$8="Yes",$O30+$P30&gt;=$B$4),AND($Q30&lt;=2,$I31=1)),1,0))</f>
        <v>0</v>
      </c>
      <c r="O31">
        <f ca="1">IF(E31="","",R31)</f>
        <v>3</v>
      </c>
      <c r="P31">
        <f ca="1">IF(E31="","",MAX(R31:DM31))</f>
        <v>6</v>
      </c>
      <c r="Q31" s="2">
        <f ca="1">IF(E31="","",COUNTIF(R31:DM31,"&gt;0"))</f>
        <v>3</v>
      </c>
      <c r="R31" s="4">
        <f ca="1">IF(E30="","",IF($G31="",R30,IF($N31=1,LOOKUP(R$9,$A$12:$A$111,$B$12:$B$111),IF(AND($I31=1,S$9=$Q30),"",IF($I31=1,S30,IF($I31=-1,R30))))))</f>
        <v>3</v>
      </c>
      <c r="S31">
        <f ca="1">IF($E30="","",IF($G31="",S30,IF(AND($N31=1,S$9&gt;$B$9),"",IF(AND($N31=1,S$9&lt;=$B$9),LOOKUP(S$9,$A$12:$A$111,$B$12:$B$111),IF(AND($I31=1,T$9=$Q30),"",IF($I31=1,T30,IF(AND($I31=-1,R$9=$Q30),$J31,IF($I31=-1,S30,""))))))))</f>
        <v>3</v>
      </c>
      <c r="T31">
        <f ca="1">IF($E30="","",IF($G31="",T30,IF(AND($N31=1,T$9&gt;$B$9),"",IF(AND($N31=1,T$9&lt;=$B$9),LOOKUP(T$9,$A$12:$A$111,$B$12:$B$111),IF(AND($I31=1,U$9=$Q30),"",IF($I31=1,U30,IF(AND($I31=-1,S$9=$Q30),$J31,IF($I31=-1,T30,""))))))))</f>
        <v>6</v>
      </c>
      <c r="U31" t="str">
        <f ca="1">IF($E30="","",IF($G31="",U30,IF(AND($N31=1,U$9&gt;$B$9),"",IF(AND($N31=1,U$9&lt;=$B$9),LOOKUP(U$9,$A$12:$A$111,$B$12:$B$111),IF(AND($I31=1,V$9=$Q30),"",IF($I31=1,V30,IF(AND($I31=-1,T$9=$Q30),$J31,IF($I31=-1,U30,""))))))))</f>
        <v/>
      </c>
      <c r="V31" t="str">
        <f ca="1">IF($E30="","",IF($G31="",V30,IF(AND($N31=1,V$9&gt;$B$9),"",IF(AND($N31=1,V$9&lt;=$B$9),LOOKUP(V$9,$A$12:$A$111,$B$12:$B$111),IF(AND($I31=1,W$9=$Q30),"",IF($I31=1,W30,IF(AND($I31=-1,U$9=$Q30),$J31,IF($I31=-1,V30,""))))))))</f>
        <v/>
      </c>
      <c r="W31" t="str">
        <f ca="1">IF($E30="","",IF($G31="",W30,IF(AND($N31=1,W$9&gt;$B$9),"",IF(AND($N31=1,W$9&lt;=$B$9),LOOKUP(W$9,$A$12:$A$111,$B$12:$B$111),IF(AND($I31=1,X$9=$Q30),"",IF($I31=1,X30,IF(AND($I31=-1,V$9=$Q30),$J31,IF($I31=-1,W30,""))))))))</f>
        <v/>
      </c>
      <c r="X31" t="str">
        <f ca="1">IF($E30="","",IF($G31="",X30,IF(AND($N31=1,X$9&gt;$B$9),"",IF(AND($N31=1,X$9&lt;=$B$9),LOOKUP(X$9,$A$12:$A$111,$B$12:$B$111),IF(AND($I31=1,Y$9=$Q30),"",IF($I31=1,Y30,IF(AND($I31=-1,W$9=$Q30),$J31,IF($I31=-1,X30,""))))))))</f>
        <v/>
      </c>
      <c r="Y31" t="str">
        <f ca="1">IF($E30="","",IF($G31="",Y30,IF(AND($N31=1,Y$9&gt;$B$9),"",IF(AND($N31=1,Y$9&lt;=$B$9),LOOKUP(Y$9,$A$12:$A$111,$B$12:$B$111),IF(AND($I31=1,Z$9=$Q30),"",IF($I31=1,Z30,IF(AND($I31=-1,X$9=$Q30),$J31,IF($I31=-1,Y30,""))))))))</f>
        <v/>
      </c>
      <c r="Z31" t="str">
        <f ca="1">IF($E30="","",IF($G31="",Z30,IF(AND($N31=1,Z$9&gt;$B$9),"",IF(AND($N31=1,Z$9&lt;=$B$9),LOOKUP(Z$9,$A$12:$A$111,$B$12:$B$111),IF(AND($I31=1,AA$9=$Q30),"",IF($I31=1,AA30,IF(AND($I31=-1,Y$9=$Q30),$J31,IF($I31=-1,Z30,""))))))))</f>
        <v/>
      </c>
      <c r="AA31" t="str">
        <f ca="1">IF($E30="","",IF($G31="",AA30,IF(AND($N31=1,AA$9&gt;$B$9),"",IF(AND($N31=1,AA$9&lt;=$B$9),LOOKUP(AA$9,$A$12:$A$111,$B$12:$B$111),IF(AND($I31=1,AB$9=$Q30),"",IF($I31=1,AB30,IF(AND($I31=-1,Z$9=$Q30),$J31,IF($I31=-1,AA30,""))))))))</f>
        <v/>
      </c>
      <c r="AB31" t="str">
        <f ca="1">IF($E30="","",IF($G31="",AB30,IF(AND($N31=1,AB$9&gt;$B$9),"",IF(AND($N31=1,AB$9&lt;=$B$9),LOOKUP(AB$9,$A$12:$A$111,$B$12:$B$111),IF(AND($I31=1,AC$9=$Q30),"",IF($I31=1,AC30,IF(AND($I31=-1,AA$9=$Q30),$J31,IF($I31=-1,AB30,""))))))))</f>
        <v/>
      </c>
      <c r="AC31" t="str">
        <f ca="1">IF($E30="","",IF($G31="",AC30,IF(AND($N31=1,AC$9&gt;$B$9),"",IF(AND($N31=1,AC$9&lt;=$B$9),LOOKUP(AC$9,$A$12:$A$111,$B$12:$B$111),IF(AND($I31=1,AD$9=$Q30),"",IF($I31=1,AD30,IF(AND($I31=-1,AB$9=$Q30),$J31,IF($I31=-1,AC30,""))))))))</f>
        <v/>
      </c>
      <c r="AD31" t="str">
        <f ca="1">IF($E30="","",IF($G31="",AD30,IF(AND($N31=1,AD$9&gt;$B$9),"",IF(AND($N31=1,AD$9&lt;=$B$9),LOOKUP(AD$9,$A$12:$A$111,$B$12:$B$111),IF(AND($I31=1,AE$9=$Q30),"",IF($I31=1,AE30,IF(AND($I31=-1,AC$9=$Q30),$J31,IF($I31=-1,AD30,""))))))))</f>
        <v/>
      </c>
      <c r="AE31" t="str">
        <f ca="1">IF($E30="","",IF($G31="",AE30,IF(AND($N31=1,AE$9&gt;$B$9),"",IF(AND($N31=1,AE$9&lt;=$B$9),LOOKUP(AE$9,$A$12:$A$111,$B$12:$B$111),IF(AND($I31=1,AF$9=$Q30),"",IF($I31=1,AF30,IF(AND($I31=-1,AD$9=$Q30),$J31,IF($I31=-1,AE30,""))))))))</f>
        <v/>
      </c>
      <c r="AF31" t="str">
        <f ca="1">IF($E30="","",IF($G31="",AF30,IF(AND($N31=1,AF$9&gt;$B$9),"",IF(AND($N31=1,AF$9&lt;=$B$9),LOOKUP(AF$9,$A$12:$A$111,$B$12:$B$111),IF(AND($I31=1,AG$9=$Q30),"",IF($I31=1,AG30,IF(AND($I31=-1,AE$9=$Q30),$J31,IF($I31=-1,AF30,""))))))))</f>
        <v/>
      </c>
      <c r="AG31" t="str">
        <f ca="1">IF($E30="","",IF($G31="",AG30,IF(AND($N31=1,AG$9&gt;$B$9),"",IF(AND($N31=1,AG$9&lt;=$B$9),LOOKUP(AG$9,$A$12:$A$111,$B$12:$B$111),IF(AND($I31=1,AH$9=$Q30),"",IF($I31=1,AH30,IF(AND($I31=-1,AF$9=$Q30),$J31,IF($I31=-1,AG30,""))))))))</f>
        <v/>
      </c>
      <c r="AH31" t="str">
        <f ca="1">IF($E30="","",IF($G31="",AH30,IF(AND($N31=1,AH$9&gt;$B$9),"",IF(AND($N31=1,AH$9&lt;=$B$9),LOOKUP(AH$9,$A$12:$A$111,$B$12:$B$111),IF(AND($I31=1,AI$9=$Q30),"",IF($I31=1,AI30,IF(AND($I31=-1,AG$9=$Q30),$J31,IF($I31=-1,AH30,""))))))))</f>
        <v/>
      </c>
      <c r="AI31" t="str">
        <f ca="1">IF($E30="","",IF($G31="",AI30,IF(AND($N31=1,AI$9&gt;$B$9),"",IF(AND($N31=1,AI$9&lt;=$B$9),LOOKUP(AI$9,$A$12:$A$111,$B$12:$B$111),IF(AND($I31=1,AJ$9=$Q30),"",IF($I31=1,AJ30,IF(AND($I31=-1,AH$9=$Q30),$J31,IF($I31=-1,AI30,""))))))))</f>
        <v/>
      </c>
      <c r="AJ31" t="str">
        <f ca="1">IF($E30="","",IF($G31="",AJ30,IF(AND($N31=1,AJ$9&gt;$B$9),"",IF(AND($N31=1,AJ$9&lt;=$B$9),LOOKUP(AJ$9,$A$12:$A$111,$B$12:$B$111),IF(AND($I31=1,AK$9=$Q30),"",IF($I31=1,AK30,IF(AND($I31=-1,AI$9=$Q30),$J31,IF($I31=-1,AJ30,""))))))))</f>
        <v/>
      </c>
      <c r="AK31" t="str">
        <f ca="1">IF($E30="","",IF($G31="",AK30,IF(AND($N31=1,AK$9&gt;$B$9),"",IF(AND($N31=1,AK$9&lt;=$B$9),LOOKUP(AK$9,$A$12:$A$111,$B$12:$B$111),IF(AND($I31=1,AL$9=$Q30),"",IF($I31=1,AL30,IF(AND($I31=-1,AJ$9=$Q30),$J31,IF($I31=-1,AK30,""))))))))</f>
        <v/>
      </c>
      <c r="AL31" t="str">
        <f ca="1">IF($E30="","",IF($G31="",AL30,IF(AND($N31=1,AL$9&gt;$B$9),"",IF(AND($N31=1,AL$9&lt;=$B$9),LOOKUP(AL$9,$A$12:$A$111,$B$12:$B$111),IF(AND($I31=1,AM$9=$Q30),"",IF($I31=1,AM30,IF(AND($I31=-1,AK$9=$Q30),$J31,IF($I31=-1,AL30,""))))))))</f>
        <v/>
      </c>
      <c r="AM31" t="str">
        <f ca="1">IF($E30="","",IF($G31="",AM30,IF(AND($N31=1,AM$9&gt;$B$9),"",IF(AND($N31=1,AM$9&lt;=$B$9),LOOKUP(AM$9,$A$12:$A$111,$B$12:$B$111),IF(AND($I31=1,AN$9=$Q30),"",IF($I31=1,AN30,IF(AND($I31=-1,AL$9=$Q30),$J31,IF($I31=-1,AM30,""))))))))</f>
        <v/>
      </c>
      <c r="AN31" t="str">
        <f ca="1">IF($E30="","",IF($G31="",AN30,IF(AND($N31=1,AN$9&gt;$B$9),"",IF(AND($N31=1,AN$9&lt;=$B$9),LOOKUP(AN$9,$A$12:$A$111,$B$12:$B$111),IF(AND($I31=1,AO$9=$Q30),"",IF($I31=1,AO30,IF(AND($I31=-1,AM$9=$Q30),$J31,IF($I31=-1,AN30,""))))))))</f>
        <v/>
      </c>
      <c r="AO31" t="str">
        <f ca="1">IF($E30="","",IF($G31="",AO30,IF(AND($N31=1,AO$9&gt;$B$9),"",IF(AND($N31=1,AO$9&lt;=$B$9),LOOKUP(AO$9,$A$12:$A$111,$B$12:$B$111),IF(AND($I31=1,AP$9=$Q30),"",IF($I31=1,AP30,IF(AND($I31=-1,AN$9=$Q30),$J31,IF($I31=-1,AO30,""))))))))</f>
        <v/>
      </c>
      <c r="AP31" t="str">
        <f ca="1">IF($E30="","",IF($G31="",AP30,IF(AND($N31=1,AP$9&gt;$B$9),"",IF(AND($N31=1,AP$9&lt;=$B$9),LOOKUP(AP$9,$A$12:$A$111,$B$12:$B$111),IF(AND($I31=1,AQ$9=$Q30),"",IF($I31=1,AQ30,IF(AND($I31=-1,AO$9=$Q30),$J31,IF($I31=-1,AP30,""))))))))</f>
        <v/>
      </c>
      <c r="AQ31" t="str">
        <f ca="1">IF($E30="","",IF($G31="",AQ30,IF(AND($N31=1,AQ$9&gt;$B$9),"",IF(AND($N31=1,AQ$9&lt;=$B$9),LOOKUP(AQ$9,$A$12:$A$111,$B$12:$B$111),IF(AND($I31=1,AR$9=$Q30),"",IF($I31=1,AR30,IF(AND($I31=-1,AP$9=$Q30),$J31,IF($I31=-1,AQ30,""))))))))</f>
        <v/>
      </c>
      <c r="AR31" t="str">
        <f ca="1">IF($E30="","",IF($G31="",AR30,IF(AND($N31=1,AR$9&gt;$B$9),"",IF(AND($N31=1,AR$9&lt;=$B$9),LOOKUP(AR$9,$A$12:$A$111,$B$12:$B$111),IF(AND($I31=1,AS$9=$Q30),"",IF($I31=1,AS30,IF(AND($I31=-1,AQ$9=$Q30),$J31,IF($I31=-1,AR30,""))))))))</f>
        <v/>
      </c>
      <c r="AS31" t="str">
        <f ca="1">IF($E30="","",IF($G31="",AS30,IF(AND($N31=1,AS$9&gt;$B$9),"",IF(AND($N31=1,AS$9&lt;=$B$9),LOOKUP(AS$9,$A$12:$A$111,$B$12:$B$111),IF(AND($I31=1,AT$9=$Q30),"",IF($I31=1,AT30,IF(AND($I31=-1,AR$9=$Q30),$J31,IF($I31=-1,AS30,""))))))))</f>
        <v/>
      </c>
      <c r="AT31" t="str">
        <f ca="1">IF($E30="","",IF($G31="",AT30,IF(AND($N31=1,AT$9&gt;$B$9),"",IF(AND($N31=1,AT$9&lt;=$B$9),LOOKUP(AT$9,$A$12:$A$111,$B$12:$B$111),IF(AND($I31=1,AU$9=$Q30),"",IF($I31=1,AU30,IF(AND($I31=-1,AS$9=$Q30),$J31,IF($I31=-1,AT30,""))))))))</f>
        <v/>
      </c>
      <c r="AU31" t="str">
        <f ca="1">IF($E30="","",IF($G31="",AU30,IF(AND($N31=1,AU$9&gt;$B$9),"",IF(AND($N31=1,AU$9&lt;=$B$9),LOOKUP(AU$9,$A$12:$A$111,$B$12:$B$111),IF(AND($I31=1,AV$9=$Q30),"",IF($I31=1,AV30,IF(AND($I31=-1,AT$9=$Q30),$J31,IF($I31=-1,AU30,""))))))))</f>
        <v/>
      </c>
      <c r="AV31" t="str">
        <f ca="1">IF($E30="","",IF($G31="",AV30,IF(AND($N31=1,AV$9&gt;$B$9),"",IF(AND($N31=1,AV$9&lt;=$B$9),LOOKUP(AV$9,$A$12:$A$111,$B$12:$B$111),IF(AND($I31=1,AW$9=$Q30),"",IF($I31=1,AW30,IF(AND($I31=-1,AU$9=$Q30),$J31,IF($I31=-1,AV30,""))))))))</f>
        <v/>
      </c>
      <c r="AW31" t="str">
        <f ca="1">IF($E30="","",IF($G31="",AW30,IF(AND($N31=1,AW$9&gt;$B$9),"",IF(AND($N31=1,AW$9&lt;=$B$9),LOOKUP(AW$9,$A$12:$A$111,$B$12:$B$111),IF(AND($I31=1,AX$9=$Q30),"",IF($I31=1,AX30,IF(AND($I31=-1,AV$9=$Q30),$J31,IF($I31=-1,AW30,""))))))))</f>
        <v/>
      </c>
      <c r="AX31" t="str">
        <f ca="1">IF($E30="","",IF($G31="",AX30,IF(AND($N31=1,AX$9&gt;$B$9),"",IF(AND($N31=1,AX$9&lt;=$B$9),LOOKUP(AX$9,$A$12:$A$111,$B$12:$B$111),IF(AND($I31=1,AY$9=$Q30),"",IF($I31=1,AY30,IF(AND($I31=-1,AW$9=$Q30),$J31,IF($I31=-1,AX30,""))))))))</f>
        <v/>
      </c>
      <c r="AY31" t="str">
        <f ca="1">IF($E30="","",IF($G31="",AY30,IF(AND($N31=1,AY$9&gt;$B$9),"",IF(AND($N31=1,AY$9&lt;=$B$9),LOOKUP(AY$9,$A$12:$A$111,$B$12:$B$111),IF(AND($I31=1,AZ$9=$Q30),"",IF($I31=1,AZ30,IF(AND($I31=-1,AX$9=$Q30),$J31,IF($I31=-1,AY30,""))))))))</f>
        <v/>
      </c>
      <c r="AZ31" t="str">
        <f ca="1">IF($E30="","",IF($G31="",AZ30,IF(AND($N31=1,AZ$9&gt;$B$9),"",IF(AND($N31=1,AZ$9&lt;=$B$9),LOOKUP(AZ$9,$A$12:$A$111,$B$12:$B$111),IF(AND($I31=1,BA$9=$Q30),"",IF($I31=1,BA30,IF(AND($I31=-1,AY$9=$Q30),$J31,IF($I31=-1,AZ30,""))))))))</f>
        <v/>
      </c>
      <c r="BA31" t="str">
        <f ca="1">IF($E30="","",IF($G31="",BA30,IF(AND($N31=1,BA$9&gt;$B$9),"",IF(AND($N31=1,BA$9&lt;=$B$9),LOOKUP(BA$9,$A$12:$A$111,$B$12:$B$111),IF(AND($I31=1,BB$9=$Q30),"",IF($I31=1,BB30,IF(AND($I31=-1,AZ$9=$Q30),$J31,IF($I31=-1,BA30,""))))))))</f>
        <v/>
      </c>
      <c r="BB31" t="str">
        <f ca="1">IF($E30="","",IF($G31="",BB30,IF(AND($N31=1,BB$9&gt;$B$9),"",IF(AND($N31=1,BB$9&lt;=$B$9),LOOKUP(BB$9,$A$12:$A$111,$B$12:$B$111),IF(AND($I31=1,BC$9=$Q30),"",IF($I31=1,BC30,IF(AND($I31=-1,BA$9=$Q30),$J31,IF($I31=-1,BB30,""))))))))</f>
        <v/>
      </c>
      <c r="BC31" t="str">
        <f ca="1">IF($E30="","",IF($G31="",BC30,IF(AND($N31=1,BC$9&gt;$B$9),"",IF(AND($N31=1,BC$9&lt;=$B$9),LOOKUP(BC$9,$A$12:$A$111,$B$12:$B$111),IF(AND($I31=1,BD$9=$Q30),"",IF($I31=1,BD30,IF(AND($I31=-1,BB$9=$Q30),$J31,IF($I31=-1,BC30,""))))))))</f>
        <v/>
      </c>
      <c r="BD31" t="str">
        <f ca="1">IF($E30="","",IF($G31="",BD30,IF(AND($N31=1,BD$9&gt;$B$9),"",IF(AND($N31=1,BD$9&lt;=$B$9),LOOKUP(BD$9,$A$12:$A$111,$B$12:$B$111),IF(AND($I31=1,BE$9=$Q30),"",IF($I31=1,BE30,IF(AND($I31=-1,BC$9=$Q30),$J31,IF($I31=-1,BD30,""))))))))</f>
        <v/>
      </c>
      <c r="BE31" t="str">
        <f ca="1">IF($E30="","",IF($G31="",BE30,IF(AND($N31=1,BE$9&gt;$B$9),"",IF(AND($N31=1,BE$9&lt;=$B$9),LOOKUP(BE$9,$A$12:$A$111,$B$12:$B$111),IF(AND($I31=1,BF$9=$Q30),"",IF($I31=1,BF30,IF(AND($I31=-1,BD$9=$Q30),$J31,IF($I31=-1,BE30,""))))))))</f>
        <v/>
      </c>
      <c r="BF31" t="str">
        <f ca="1">IF($E30="","",IF($G31="",BF30,IF(AND($N31=1,BF$9&gt;$B$9),"",IF(AND($N31=1,BF$9&lt;=$B$9),LOOKUP(BF$9,$A$12:$A$111,$B$12:$B$111),IF(AND($I31=1,BG$9=$Q30),"",IF($I31=1,BG30,IF(AND($I31=-1,BE$9=$Q30),$J31,IF($I31=-1,BF30,""))))))))</f>
        <v/>
      </c>
      <c r="BG31" t="str">
        <f ca="1">IF($E30="","",IF($G31="",BG30,IF(AND($N31=1,BG$9&gt;$B$9),"",IF(AND($N31=1,BG$9&lt;=$B$9),LOOKUP(BG$9,$A$12:$A$111,$B$12:$B$111),IF(AND($I31=1,BH$9=$Q30),"",IF($I31=1,BH30,IF(AND($I31=-1,BF$9=$Q30),$J31,IF($I31=-1,BG30,""))))))))</f>
        <v/>
      </c>
      <c r="BH31" t="str">
        <f ca="1">IF($E30="","",IF($G31="",BH30,IF(AND($N31=1,BH$9&gt;$B$9),"",IF(AND($N31=1,BH$9&lt;=$B$9),LOOKUP(BH$9,$A$12:$A$111,$B$12:$B$111),IF(AND($I31=1,BI$9=$Q30),"",IF($I31=1,BI30,IF(AND($I31=-1,BG$9=$Q30),$J31,IF($I31=-1,BH30,""))))))))</f>
        <v/>
      </c>
      <c r="BI31" t="str">
        <f ca="1">IF($E30="","",IF($G31="",BI30,IF(AND($N31=1,BI$9&gt;$B$9),"",IF(AND($N31=1,BI$9&lt;=$B$9),LOOKUP(BI$9,$A$12:$A$111,$B$12:$B$111),IF(AND($I31=1,BJ$9=$Q30),"",IF($I31=1,BJ30,IF(AND($I31=-1,BH$9=$Q30),$J31,IF($I31=-1,BI30,""))))))))</f>
        <v/>
      </c>
      <c r="BJ31" t="str">
        <f ca="1">IF($E30="","",IF($G31="",BJ30,IF(AND($N31=1,BJ$9&gt;$B$9),"",IF(AND($N31=1,BJ$9&lt;=$B$9),LOOKUP(BJ$9,$A$12:$A$111,$B$12:$B$111),IF(AND($I31=1,BK$9=$Q30),"",IF($I31=1,BK30,IF(AND($I31=-1,BI$9=$Q30),$J31,IF($I31=-1,BJ30,""))))))))</f>
        <v/>
      </c>
      <c r="BK31" t="str">
        <f ca="1">IF($E30="","",IF($G31="",BK30,IF(AND($N31=1,BK$9&gt;$B$9),"",IF(AND($N31=1,BK$9&lt;=$B$9),LOOKUP(BK$9,$A$12:$A$111,$B$12:$B$111),IF(AND($I31=1,BL$9=$Q30),"",IF($I31=1,BL30,IF(AND($I31=-1,BJ$9=$Q30),$J31,IF($I31=-1,BK30,""))))))))</f>
        <v/>
      </c>
      <c r="BL31" t="str">
        <f ca="1">IF($E30="","",IF($G31="",BL30,IF(AND($N31=1,BL$9&gt;$B$9),"",IF(AND($N31=1,BL$9&lt;=$B$9),LOOKUP(BL$9,$A$12:$A$111,$B$12:$B$111),IF(AND($I31=1,BM$9=$Q30),"",IF($I31=1,BM30,IF(AND($I31=-1,BK$9=$Q30),$J31,IF($I31=-1,BL30,""))))))))</f>
        <v/>
      </c>
      <c r="BM31" t="str">
        <f ca="1">IF($E30="","",IF($G31="",BM30,IF(AND($N31=1,BM$9&gt;$B$9),"",IF(AND($N31=1,BM$9&lt;=$B$9),LOOKUP(BM$9,$A$12:$A$111,$B$12:$B$111),IF(AND($I31=1,BN$9=$Q30),"",IF($I31=1,BN30,IF(AND($I31=-1,BL$9=$Q30),$J31,IF($I31=-1,BM30,""))))))))</f>
        <v/>
      </c>
      <c r="BN31">
        <f ca="1">IF($E30="","",IF($G31="",BN30,IF(AND($N31=1,BN$9&gt;$B$9),"",IF(AND($N31=1,BN$9&lt;=$B$9),LOOKUP(BN$9,$A$12:$A$111,$B$12:$B$111),IF(AND($I31=1,BO$9=$Q30),"",IF($I31=1,BO30,IF(AND($I31=-1,BM$9=$Q30),$J31,IF($I31=-1,BN30,""))))))))</f>
        <v>0</v>
      </c>
      <c r="BO31">
        <f ca="1">IF($E30="","",IF($G31="",BO30,IF(AND($N31=1,BO$9&gt;$B$9),"",IF(AND($N31=1,BO$9&lt;=$B$9),LOOKUP(BO$9,$A$12:$A$111,$B$12:$B$111),IF(AND($I31=1,BP$9=$Q30),"",IF($I31=1,BP30,IF(AND($I31=-1,BN$9=$Q30),$J31,IF($I31=-1,BO30,""))))))))</f>
        <v>0</v>
      </c>
    </row>
    <row r="32" spans="1:67" x14ac:dyDescent="0.25">
      <c r="D32" s="4">
        <v>22</v>
      </c>
      <c r="E32" s="1">
        <f t="shared" ca="1" si="6"/>
        <v>21</v>
      </c>
      <c r="G32" t="str">
        <f ca="1">IF(E31="","",IF($B$3=Refs!$B$11,Labouchere!F32,IF(AND(B$3="Last",H31="Zero"),G31,IF(B$3="Last",H31,IF(B$3="2nd last","",IF(AND(B$3="Opposite",H31="Zero"),G31,IF(AND(B$3="Opposite",H31="Red"),"Black",IF(AND(B$3="Opposite",H31="Black"),"Red",IF(AND(B$3="Opposite",H31="Odd"),"Even",IF(AND(B$3="Opposite",H31="Even"),"Odd",IF(AND(B$3="Opposite",H31="High"),"Low",IF(AND(B$3="Opposite",H31="Low"),"High",IF(COUNTIF(Refs!$E$5:$I$6,B$3)=1,Labouchere!B$3,"")))))))))))))</f>
        <v>High</v>
      </c>
      <c r="H32" t="str">
        <f ca="1">IF(E32="","",IF(B$2="Red/Black",LOOKUP(E32,Refs!D:D,Refs!F:F),IF(B$2="High/Low",LOOKUP(E32,Refs!D:D,Refs!H:H),IF(B$2="Odd/Even",LOOKUP(E32,Refs!D:D,Refs!J:J),""))))</f>
        <v>High</v>
      </c>
      <c r="I32">
        <f t="shared" ca="1" si="2"/>
        <v>1</v>
      </c>
      <c r="J32">
        <f ca="1">IF(E31="","",IF(G32="","",IF(AND(Q31&gt;1,O31+P31&gt;=$B$4),$B$4,IF(Q31=1,O31,O31+P31))))</f>
        <v>9</v>
      </c>
      <c r="K32">
        <f t="shared" ca="1" si="3"/>
        <v>9</v>
      </c>
      <c r="L32">
        <f t="shared" ca="1" si="4"/>
        <v>17</v>
      </c>
      <c r="M32">
        <f t="shared" ca="1" si="5"/>
        <v>17</v>
      </c>
      <c r="N32">
        <f ca="1">IF(E31="","",IF(OR(AND($A$6="Yes",$M32&gt;$M31),AND($A$8="Yes",$O31+$P31&gt;=$B$4),AND($Q31&lt;=2,$I32=1)),1,0))</f>
        <v>0</v>
      </c>
      <c r="O32">
        <f ca="1">IF(E32="","",R32)</f>
        <v>3</v>
      </c>
      <c r="P32">
        <f ca="1">IF(E32="","",MAX(R32:DM32))</f>
        <v>3</v>
      </c>
      <c r="Q32" s="2">
        <f ca="1">IF(E32="","",COUNTIF(R32:DM32,"&gt;0"))</f>
        <v>1</v>
      </c>
      <c r="R32" s="4">
        <f ca="1">IF(E31="","",IF($G32="",R31,IF($N32=1,LOOKUP(R$9,$A$12:$A$111,$B$12:$B$111),IF(AND($I32=1,S$9=$Q31),"",IF($I32=1,S31,IF($I32=-1,R31))))))</f>
        <v>3</v>
      </c>
      <c r="S32" t="str">
        <f ca="1">IF($E31="","",IF($G32="",S31,IF(AND($N32=1,S$9&gt;$B$9),"",IF(AND($N32=1,S$9&lt;=$B$9),LOOKUP(S$9,$A$12:$A$111,$B$12:$B$111),IF(AND($I32=1,T$9=$Q31),"",IF($I32=1,T31,IF(AND($I32=-1,R$9=$Q31),$J32,IF($I32=-1,S31,""))))))))</f>
        <v/>
      </c>
      <c r="T32" t="str">
        <f ca="1">IF($E31="","",IF($G32="",T31,IF(AND($N32=1,T$9&gt;$B$9),"",IF(AND($N32=1,T$9&lt;=$B$9),LOOKUP(T$9,$A$12:$A$111,$B$12:$B$111),IF(AND($I32=1,U$9=$Q31),"",IF($I32=1,U31,IF(AND($I32=-1,S$9=$Q31),$J32,IF($I32=-1,T31,""))))))))</f>
        <v/>
      </c>
      <c r="U32" t="str">
        <f ca="1">IF($E31="","",IF($G32="",U31,IF(AND($N32=1,U$9&gt;$B$9),"",IF(AND($N32=1,U$9&lt;=$B$9),LOOKUP(U$9,$A$12:$A$111,$B$12:$B$111),IF(AND($I32=1,V$9=$Q31),"",IF($I32=1,V31,IF(AND($I32=-1,T$9=$Q31),$J32,IF($I32=-1,U31,""))))))))</f>
        <v/>
      </c>
      <c r="V32" t="str">
        <f ca="1">IF($E31="","",IF($G32="",V31,IF(AND($N32=1,V$9&gt;$B$9),"",IF(AND($N32=1,V$9&lt;=$B$9),LOOKUP(V$9,$A$12:$A$111,$B$12:$B$111),IF(AND($I32=1,W$9=$Q31),"",IF($I32=1,W31,IF(AND($I32=-1,U$9=$Q31),$J32,IF($I32=-1,V31,""))))))))</f>
        <v/>
      </c>
      <c r="W32" t="str">
        <f ca="1">IF($E31="","",IF($G32="",W31,IF(AND($N32=1,W$9&gt;$B$9),"",IF(AND($N32=1,W$9&lt;=$B$9),LOOKUP(W$9,$A$12:$A$111,$B$12:$B$111),IF(AND($I32=1,X$9=$Q31),"",IF($I32=1,X31,IF(AND($I32=-1,V$9=$Q31),$J32,IF($I32=-1,W31,""))))))))</f>
        <v/>
      </c>
      <c r="X32" t="str">
        <f ca="1">IF($E31="","",IF($G32="",X31,IF(AND($N32=1,X$9&gt;$B$9),"",IF(AND($N32=1,X$9&lt;=$B$9),LOOKUP(X$9,$A$12:$A$111,$B$12:$B$111),IF(AND($I32=1,Y$9=$Q31),"",IF($I32=1,Y31,IF(AND($I32=-1,W$9=$Q31),$J32,IF($I32=-1,X31,""))))))))</f>
        <v/>
      </c>
      <c r="Y32" t="str">
        <f ca="1">IF($E31="","",IF($G32="",Y31,IF(AND($N32=1,Y$9&gt;$B$9),"",IF(AND($N32=1,Y$9&lt;=$B$9),LOOKUP(Y$9,$A$12:$A$111,$B$12:$B$111),IF(AND($I32=1,Z$9=$Q31),"",IF($I32=1,Z31,IF(AND($I32=-1,X$9=$Q31),$J32,IF($I32=-1,Y31,""))))))))</f>
        <v/>
      </c>
      <c r="Z32" t="str">
        <f ca="1">IF($E31="","",IF($G32="",Z31,IF(AND($N32=1,Z$9&gt;$B$9),"",IF(AND($N32=1,Z$9&lt;=$B$9),LOOKUP(Z$9,$A$12:$A$111,$B$12:$B$111),IF(AND($I32=1,AA$9=$Q31),"",IF($I32=1,AA31,IF(AND($I32=-1,Y$9=$Q31),$J32,IF($I32=-1,Z31,""))))))))</f>
        <v/>
      </c>
      <c r="AA32" t="str">
        <f ca="1">IF($E31="","",IF($G32="",AA31,IF(AND($N32=1,AA$9&gt;$B$9),"",IF(AND($N32=1,AA$9&lt;=$B$9),LOOKUP(AA$9,$A$12:$A$111,$B$12:$B$111),IF(AND($I32=1,AB$9=$Q31),"",IF($I32=1,AB31,IF(AND($I32=-1,Z$9=$Q31),$J32,IF($I32=-1,AA31,""))))))))</f>
        <v/>
      </c>
      <c r="AB32" t="str">
        <f ca="1">IF($E31="","",IF($G32="",AB31,IF(AND($N32=1,AB$9&gt;$B$9),"",IF(AND($N32=1,AB$9&lt;=$B$9),LOOKUP(AB$9,$A$12:$A$111,$B$12:$B$111),IF(AND($I32=1,AC$9=$Q31),"",IF($I32=1,AC31,IF(AND($I32=-1,AA$9=$Q31),$J32,IF($I32=-1,AB31,""))))))))</f>
        <v/>
      </c>
      <c r="AC32" t="str">
        <f ca="1">IF($E31="","",IF($G32="",AC31,IF(AND($N32=1,AC$9&gt;$B$9),"",IF(AND($N32=1,AC$9&lt;=$B$9),LOOKUP(AC$9,$A$12:$A$111,$B$12:$B$111),IF(AND($I32=1,AD$9=$Q31),"",IF($I32=1,AD31,IF(AND($I32=-1,AB$9=$Q31),$J32,IF($I32=-1,AC31,""))))))))</f>
        <v/>
      </c>
      <c r="AD32" t="str">
        <f ca="1">IF($E31="","",IF($G32="",AD31,IF(AND($N32=1,AD$9&gt;$B$9),"",IF(AND($N32=1,AD$9&lt;=$B$9),LOOKUP(AD$9,$A$12:$A$111,$B$12:$B$111),IF(AND($I32=1,AE$9=$Q31),"",IF($I32=1,AE31,IF(AND($I32=-1,AC$9=$Q31),$J32,IF($I32=-1,AD31,""))))))))</f>
        <v/>
      </c>
      <c r="AE32" t="str">
        <f ca="1">IF($E31="","",IF($G32="",AE31,IF(AND($N32=1,AE$9&gt;$B$9),"",IF(AND($N32=1,AE$9&lt;=$B$9),LOOKUP(AE$9,$A$12:$A$111,$B$12:$B$111),IF(AND($I32=1,AF$9=$Q31),"",IF($I32=1,AF31,IF(AND($I32=-1,AD$9=$Q31),$J32,IF($I32=-1,AE31,""))))))))</f>
        <v/>
      </c>
      <c r="AF32" t="str">
        <f ca="1">IF($E31="","",IF($G32="",AF31,IF(AND($N32=1,AF$9&gt;$B$9),"",IF(AND($N32=1,AF$9&lt;=$B$9),LOOKUP(AF$9,$A$12:$A$111,$B$12:$B$111),IF(AND($I32=1,AG$9=$Q31),"",IF($I32=1,AG31,IF(AND($I32=-1,AE$9=$Q31),$J32,IF($I32=-1,AF31,""))))))))</f>
        <v/>
      </c>
      <c r="AG32" t="str">
        <f ca="1">IF($E31="","",IF($G32="",AG31,IF(AND($N32=1,AG$9&gt;$B$9),"",IF(AND($N32=1,AG$9&lt;=$B$9),LOOKUP(AG$9,$A$12:$A$111,$B$12:$B$111),IF(AND($I32=1,AH$9=$Q31),"",IF($I32=1,AH31,IF(AND($I32=-1,AF$9=$Q31),$J32,IF($I32=-1,AG31,""))))))))</f>
        <v/>
      </c>
      <c r="AH32" t="str">
        <f ca="1">IF($E31="","",IF($G32="",AH31,IF(AND($N32=1,AH$9&gt;$B$9),"",IF(AND($N32=1,AH$9&lt;=$B$9),LOOKUP(AH$9,$A$12:$A$111,$B$12:$B$111),IF(AND($I32=1,AI$9=$Q31),"",IF($I32=1,AI31,IF(AND($I32=-1,AG$9=$Q31),$J32,IF($I32=-1,AH31,""))))))))</f>
        <v/>
      </c>
      <c r="AI32" t="str">
        <f ca="1">IF($E31="","",IF($G32="",AI31,IF(AND($N32=1,AI$9&gt;$B$9),"",IF(AND($N32=1,AI$9&lt;=$B$9),LOOKUP(AI$9,$A$12:$A$111,$B$12:$B$111),IF(AND($I32=1,AJ$9=$Q31),"",IF($I32=1,AJ31,IF(AND($I32=-1,AH$9=$Q31),$J32,IF($I32=-1,AI31,""))))))))</f>
        <v/>
      </c>
      <c r="AJ32" t="str">
        <f ca="1">IF($E31="","",IF($G32="",AJ31,IF(AND($N32=1,AJ$9&gt;$B$9),"",IF(AND($N32=1,AJ$9&lt;=$B$9),LOOKUP(AJ$9,$A$12:$A$111,$B$12:$B$111),IF(AND($I32=1,AK$9=$Q31),"",IF($I32=1,AK31,IF(AND($I32=-1,AI$9=$Q31),$J32,IF($I32=-1,AJ31,""))))))))</f>
        <v/>
      </c>
      <c r="AK32" t="str">
        <f ca="1">IF($E31="","",IF($G32="",AK31,IF(AND($N32=1,AK$9&gt;$B$9),"",IF(AND($N32=1,AK$9&lt;=$B$9),LOOKUP(AK$9,$A$12:$A$111,$B$12:$B$111),IF(AND($I32=1,AL$9=$Q31),"",IF($I32=1,AL31,IF(AND($I32=-1,AJ$9=$Q31),$J32,IF($I32=-1,AK31,""))))))))</f>
        <v/>
      </c>
      <c r="AL32" t="str">
        <f ca="1">IF($E31="","",IF($G32="",AL31,IF(AND($N32=1,AL$9&gt;$B$9),"",IF(AND($N32=1,AL$9&lt;=$B$9),LOOKUP(AL$9,$A$12:$A$111,$B$12:$B$111),IF(AND($I32=1,AM$9=$Q31),"",IF($I32=1,AM31,IF(AND($I32=-1,AK$9=$Q31),$J32,IF($I32=-1,AL31,""))))))))</f>
        <v/>
      </c>
      <c r="AM32" t="str">
        <f ca="1">IF($E31="","",IF($G32="",AM31,IF(AND($N32=1,AM$9&gt;$B$9),"",IF(AND($N32=1,AM$9&lt;=$B$9),LOOKUP(AM$9,$A$12:$A$111,$B$12:$B$111),IF(AND($I32=1,AN$9=$Q31),"",IF($I32=1,AN31,IF(AND($I32=-1,AL$9=$Q31),$J32,IF($I32=-1,AM31,""))))))))</f>
        <v/>
      </c>
      <c r="AN32" t="str">
        <f ca="1">IF($E31="","",IF($G32="",AN31,IF(AND($N32=1,AN$9&gt;$B$9),"",IF(AND($N32=1,AN$9&lt;=$B$9),LOOKUP(AN$9,$A$12:$A$111,$B$12:$B$111),IF(AND($I32=1,AO$9=$Q31),"",IF($I32=1,AO31,IF(AND($I32=-1,AM$9=$Q31),$J32,IF($I32=-1,AN31,""))))))))</f>
        <v/>
      </c>
      <c r="AO32" t="str">
        <f ca="1">IF($E31="","",IF($G32="",AO31,IF(AND($N32=1,AO$9&gt;$B$9),"",IF(AND($N32=1,AO$9&lt;=$B$9),LOOKUP(AO$9,$A$12:$A$111,$B$12:$B$111),IF(AND($I32=1,AP$9=$Q31),"",IF($I32=1,AP31,IF(AND($I32=-1,AN$9=$Q31),$J32,IF($I32=-1,AO31,""))))))))</f>
        <v/>
      </c>
      <c r="AP32" t="str">
        <f ca="1">IF($E31="","",IF($G32="",AP31,IF(AND($N32=1,AP$9&gt;$B$9),"",IF(AND($N32=1,AP$9&lt;=$B$9),LOOKUP(AP$9,$A$12:$A$111,$B$12:$B$111),IF(AND($I32=1,AQ$9=$Q31),"",IF($I32=1,AQ31,IF(AND($I32=-1,AO$9=$Q31),$J32,IF($I32=-1,AP31,""))))))))</f>
        <v/>
      </c>
      <c r="AQ32" t="str">
        <f ca="1">IF($E31="","",IF($G32="",AQ31,IF(AND($N32=1,AQ$9&gt;$B$9),"",IF(AND($N32=1,AQ$9&lt;=$B$9),LOOKUP(AQ$9,$A$12:$A$111,$B$12:$B$111),IF(AND($I32=1,AR$9=$Q31),"",IF($I32=1,AR31,IF(AND($I32=-1,AP$9=$Q31),$J32,IF($I32=-1,AQ31,""))))))))</f>
        <v/>
      </c>
      <c r="AR32" t="str">
        <f ca="1">IF($E31="","",IF($G32="",AR31,IF(AND($N32=1,AR$9&gt;$B$9),"",IF(AND($N32=1,AR$9&lt;=$B$9),LOOKUP(AR$9,$A$12:$A$111,$B$12:$B$111),IF(AND($I32=1,AS$9=$Q31),"",IF($I32=1,AS31,IF(AND($I32=-1,AQ$9=$Q31),$J32,IF($I32=-1,AR31,""))))))))</f>
        <v/>
      </c>
      <c r="AS32" t="str">
        <f ca="1">IF($E31="","",IF($G32="",AS31,IF(AND($N32=1,AS$9&gt;$B$9),"",IF(AND($N32=1,AS$9&lt;=$B$9),LOOKUP(AS$9,$A$12:$A$111,$B$12:$B$111),IF(AND($I32=1,AT$9=$Q31),"",IF($I32=1,AT31,IF(AND($I32=-1,AR$9=$Q31),$J32,IF($I32=-1,AS31,""))))))))</f>
        <v/>
      </c>
      <c r="AT32" t="str">
        <f ca="1">IF($E31="","",IF($G32="",AT31,IF(AND($N32=1,AT$9&gt;$B$9),"",IF(AND($N32=1,AT$9&lt;=$B$9),LOOKUP(AT$9,$A$12:$A$111,$B$12:$B$111),IF(AND($I32=1,AU$9=$Q31),"",IF($I32=1,AU31,IF(AND($I32=-1,AS$9=$Q31),$J32,IF($I32=-1,AT31,""))))))))</f>
        <v/>
      </c>
      <c r="AU32" t="str">
        <f ca="1">IF($E31="","",IF($G32="",AU31,IF(AND($N32=1,AU$9&gt;$B$9),"",IF(AND($N32=1,AU$9&lt;=$B$9),LOOKUP(AU$9,$A$12:$A$111,$B$12:$B$111),IF(AND($I32=1,AV$9=$Q31),"",IF($I32=1,AV31,IF(AND($I32=-1,AT$9=$Q31),$J32,IF($I32=-1,AU31,""))))))))</f>
        <v/>
      </c>
      <c r="AV32" t="str">
        <f ca="1">IF($E31="","",IF($G32="",AV31,IF(AND($N32=1,AV$9&gt;$B$9),"",IF(AND($N32=1,AV$9&lt;=$B$9),LOOKUP(AV$9,$A$12:$A$111,$B$12:$B$111),IF(AND($I32=1,AW$9=$Q31),"",IF($I32=1,AW31,IF(AND($I32=-1,AU$9=$Q31),$J32,IF($I32=-1,AV31,""))))))))</f>
        <v/>
      </c>
      <c r="AW32" t="str">
        <f ca="1">IF($E31="","",IF($G32="",AW31,IF(AND($N32=1,AW$9&gt;$B$9),"",IF(AND($N32=1,AW$9&lt;=$B$9),LOOKUP(AW$9,$A$12:$A$111,$B$12:$B$111),IF(AND($I32=1,AX$9=$Q31),"",IF($I32=1,AX31,IF(AND($I32=-1,AV$9=$Q31),$J32,IF($I32=-1,AW31,""))))))))</f>
        <v/>
      </c>
      <c r="AX32" t="str">
        <f ca="1">IF($E31="","",IF($G32="",AX31,IF(AND($N32=1,AX$9&gt;$B$9),"",IF(AND($N32=1,AX$9&lt;=$B$9),LOOKUP(AX$9,$A$12:$A$111,$B$12:$B$111),IF(AND($I32=1,AY$9=$Q31),"",IF($I32=1,AY31,IF(AND($I32=-1,AW$9=$Q31),$J32,IF($I32=-1,AX31,""))))))))</f>
        <v/>
      </c>
      <c r="AY32" t="str">
        <f ca="1">IF($E31="","",IF($G32="",AY31,IF(AND($N32=1,AY$9&gt;$B$9),"",IF(AND($N32=1,AY$9&lt;=$B$9),LOOKUP(AY$9,$A$12:$A$111,$B$12:$B$111),IF(AND($I32=1,AZ$9=$Q31),"",IF($I32=1,AZ31,IF(AND($I32=-1,AX$9=$Q31),$J32,IF($I32=-1,AY31,""))))))))</f>
        <v/>
      </c>
      <c r="AZ32" t="str">
        <f ca="1">IF($E31="","",IF($G32="",AZ31,IF(AND($N32=1,AZ$9&gt;$B$9),"",IF(AND($N32=1,AZ$9&lt;=$B$9),LOOKUP(AZ$9,$A$12:$A$111,$B$12:$B$111),IF(AND($I32=1,BA$9=$Q31),"",IF($I32=1,BA31,IF(AND($I32=-1,AY$9=$Q31),$J32,IF($I32=-1,AZ31,""))))))))</f>
        <v/>
      </c>
      <c r="BA32" t="str">
        <f ca="1">IF($E31="","",IF($G32="",BA31,IF(AND($N32=1,BA$9&gt;$B$9),"",IF(AND($N32=1,BA$9&lt;=$B$9),LOOKUP(BA$9,$A$12:$A$111,$B$12:$B$111),IF(AND($I32=1,BB$9=$Q31),"",IF($I32=1,BB31,IF(AND($I32=-1,AZ$9=$Q31),$J32,IF($I32=-1,BA31,""))))))))</f>
        <v/>
      </c>
      <c r="BB32" t="str">
        <f ca="1">IF($E31="","",IF($G32="",BB31,IF(AND($N32=1,BB$9&gt;$B$9),"",IF(AND($N32=1,BB$9&lt;=$B$9),LOOKUP(BB$9,$A$12:$A$111,$B$12:$B$111),IF(AND($I32=1,BC$9=$Q31),"",IF($I32=1,BC31,IF(AND($I32=-1,BA$9=$Q31),$J32,IF($I32=-1,BB31,""))))))))</f>
        <v/>
      </c>
      <c r="BC32" t="str">
        <f ca="1">IF($E31="","",IF($G32="",BC31,IF(AND($N32=1,BC$9&gt;$B$9),"",IF(AND($N32=1,BC$9&lt;=$B$9),LOOKUP(BC$9,$A$12:$A$111,$B$12:$B$111),IF(AND($I32=1,BD$9=$Q31),"",IF($I32=1,BD31,IF(AND($I32=-1,BB$9=$Q31),$J32,IF($I32=-1,BC31,""))))))))</f>
        <v/>
      </c>
      <c r="BD32" t="str">
        <f ca="1">IF($E31="","",IF($G32="",BD31,IF(AND($N32=1,BD$9&gt;$B$9),"",IF(AND($N32=1,BD$9&lt;=$B$9),LOOKUP(BD$9,$A$12:$A$111,$B$12:$B$111),IF(AND($I32=1,BE$9=$Q31),"",IF($I32=1,BE31,IF(AND($I32=-1,BC$9=$Q31),$J32,IF($I32=-1,BD31,""))))))))</f>
        <v/>
      </c>
      <c r="BE32" t="str">
        <f ca="1">IF($E31="","",IF($G32="",BE31,IF(AND($N32=1,BE$9&gt;$B$9),"",IF(AND($N32=1,BE$9&lt;=$B$9),LOOKUP(BE$9,$A$12:$A$111,$B$12:$B$111),IF(AND($I32=1,BF$9=$Q31),"",IF($I32=1,BF31,IF(AND($I32=-1,BD$9=$Q31),$J32,IF($I32=-1,BE31,""))))))))</f>
        <v/>
      </c>
      <c r="BF32" t="str">
        <f ca="1">IF($E31="","",IF($G32="",BF31,IF(AND($N32=1,BF$9&gt;$B$9),"",IF(AND($N32=1,BF$9&lt;=$B$9),LOOKUP(BF$9,$A$12:$A$111,$B$12:$B$111),IF(AND($I32=1,BG$9=$Q31),"",IF($I32=1,BG31,IF(AND($I32=-1,BE$9=$Q31),$J32,IF($I32=-1,BF31,""))))))))</f>
        <v/>
      </c>
      <c r="BG32" t="str">
        <f ca="1">IF($E31="","",IF($G32="",BG31,IF(AND($N32=1,BG$9&gt;$B$9),"",IF(AND($N32=1,BG$9&lt;=$B$9),LOOKUP(BG$9,$A$12:$A$111,$B$12:$B$111),IF(AND($I32=1,BH$9=$Q31),"",IF($I32=1,BH31,IF(AND($I32=-1,BF$9=$Q31),$J32,IF($I32=-1,BG31,""))))))))</f>
        <v/>
      </c>
      <c r="BH32" t="str">
        <f ca="1">IF($E31="","",IF($G32="",BH31,IF(AND($N32=1,BH$9&gt;$B$9),"",IF(AND($N32=1,BH$9&lt;=$B$9),LOOKUP(BH$9,$A$12:$A$111,$B$12:$B$111),IF(AND($I32=1,BI$9=$Q31),"",IF($I32=1,BI31,IF(AND($I32=-1,BG$9=$Q31),$J32,IF($I32=-1,BH31,""))))))))</f>
        <v/>
      </c>
      <c r="BI32" t="str">
        <f ca="1">IF($E31="","",IF($G32="",BI31,IF(AND($N32=1,BI$9&gt;$B$9),"",IF(AND($N32=1,BI$9&lt;=$B$9),LOOKUP(BI$9,$A$12:$A$111,$B$12:$B$111),IF(AND($I32=1,BJ$9=$Q31),"",IF($I32=1,BJ31,IF(AND($I32=-1,BH$9=$Q31),$J32,IF($I32=-1,BI31,""))))))))</f>
        <v/>
      </c>
      <c r="BJ32" t="str">
        <f ca="1">IF($E31="","",IF($G32="",BJ31,IF(AND($N32=1,BJ$9&gt;$B$9),"",IF(AND($N32=1,BJ$9&lt;=$B$9),LOOKUP(BJ$9,$A$12:$A$111,$B$12:$B$111),IF(AND($I32=1,BK$9=$Q31),"",IF($I32=1,BK31,IF(AND($I32=-1,BI$9=$Q31),$J32,IF($I32=-1,BJ31,""))))))))</f>
        <v/>
      </c>
      <c r="BK32" t="str">
        <f ca="1">IF($E31="","",IF($G32="",BK31,IF(AND($N32=1,BK$9&gt;$B$9),"",IF(AND($N32=1,BK$9&lt;=$B$9),LOOKUP(BK$9,$A$12:$A$111,$B$12:$B$111),IF(AND($I32=1,BL$9=$Q31),"",IF($I32=1,BL31,IF(AND($I32=-1,BJ$9=$Q31),$J32,IF($I32=-1,BK31,""))))))))</f>
        <v/>
      </c>
      <c r="BL32" t="str">
        <f ca="1">IF($E31="","",IF($G32="",BL31,IF(AND($N32=1,BL$9&gt;$B$9),"",IF(AND($N32=1,BL$9&lt;=$B$9),LOOKUP(BL$9,$A$12:$A$111,$B$12:$B$111),IF(AND($I32=1,BM$9=$Q31),"",IF($I32=1,BM31,IF(AND($I32=-1,BK$9=$Q31),$J32,IF($I32=-1,BL31,""))))))))</f>
        <v/>
      </c>
      <c r="BM32">
        <f ca="1">IF($E31="","",IF($G32="",BM31,IF(AND($N32=1,BM$9&gt;$B$9),"",IF(AND($N32=1,BM$9&lt;=$B$9),LOOKUP(BM$9,$A$12:$A$111,$B$12:$B$111),IF(AND($I32=1,BN$9=$Q31),"",IF($I32=1,BN31,IF(AND($I32=-1,BL$9=$Q31),$J32,IF($I32=-1,BM31,""))))))))</f>
        <v>0</v>
      </c>
      <c r="BN32">
        <f ca="1">IF($E31="","",IF($G32="",BN31,IF(AND($N32=1,BN$9&gt;$B$9),"",IF(AND($N32=1,BN$9&lt;=$B$9),LOOKUP(BN$9,$A$12:$A$111,$B$12:$B$111),IF(AND($I32=1,BO$9=$Q31),"",IF($I32=1,BO31,IF(AND($I32=-1,BM$9=$Q31),$J32,IF($I32=-1,BN31,""))))))))</f>
        <v>0</v>
      </c>
      <c r="BO32">
        <f ca="1">IF($E31="","",IF($G32="",BO31,IF(AND($N32=1,BO$9&gt;$B$9),"",IF(AND($N32=1,BO$9&lt;=$B$9),LOOKUP(BO$9,$A$12:$A$111,$B$12:$B$111),IF(AND($I32=1,BP$9=$Q31),"",IF($I32=1,BP31,IF(AND($I32=-1,BN$9=$Q31),$J32,IF($I32=-1,BO31,""))))))))</f>
        <v>0</v>
      </c>
    </row>
    <row r="33" spans="4:67" x14ac:dyDescent="0.25">
      <c r="D33" s="4">
        <v>23</v>
      </c>
      <c r="E33" s="1">
        <f t="shared" ca="1" si="6"/>
        <v>12</v>
      </c>
      <c r="G33" t="str">
        <f ca="1">IF(E32="","",IF($B$3=Refs!$B$11,Labouchere!F33,IF(AND(B$3="Last",H32="Zero"),G32,IF(B$3="Last",H32,IF(B$3="2nd last","",IF(AND(B$3="Opposite",H32="Zero"),G32,IF(AND(B$3="Opposite",H32="Red"),"Black",IF(AND(B$3="Opposite",H32="Black"),"Red",IF(AND(B$3="Opposite",H32="Odd"),"Even",IF(AND(B$3="Opposite",H32="Even"),"Odd",IF(AND(B$3="Opposite",H32="High"),"Low",IF(AND(B$3="Opposite",H32="Low"),"High",IF(COUNTIF(Refs!$E$5:$I$6,B$3)=1,Labouchere!B$3,"")))))))))))))</f>
        <v>High</v>
      </c>
      <c r="H33" t="str">
        <f ca="1">IF(E33="","",IF(B$2="Red/Black",LOOKUP(E33,Refs!D:D,Refs!F:F),IF(B$2="High/Low",LOOKUP(E33,Refs!D:D,Refs!H:H),IF(B$2="Odd/Even",LOOKUP(E33,Refs!D:D,Refs!J:J),""))))</f>
        <v>Low</v>
      </c>
      <c r="I33">
        <f t="shared" ca="1" si="2"/>
        <v>-1</v>
      </c>
      <c r="J33">
        <f ca="1">IF(E32="","",IF(G33="","",IF(AND(Q32&gt;1,O32+P32&gt;=$B$4),$B$4,IF(Q32=1,O32,O32+P32))))</f>
        <v>3</v>
      </c>
      <c r="K33">
        <f t="shared" ca="1" si="3"/>
        <v>-3</v>
      </c>
      <c r="L33">
        <f t="shared" ca="1" si="4"/>
        <v>14</v>
      </c>
      <c r="M33">
        <f t="shared" ca="1" si="5"/>
        <v>17</v>
      </c>
      <c r="N33">
        <f ca="1">IF(E32="","",IF(OR(AND($A$6="Yes",$M33&gt;$M32),AND($A$8="Yes",$O32+$P32&gt;=$B$4),AND($Q32&lt;=2,$I33=1)),1,0))</f>
        <v>0</v>
      </c>
      <c r="O33">
        <f ca="1">IF(E33="","",R33)</f>
        <v>3</v>
      </c>
      <c r="P33">
        <f ca="1">IF(E33="","",MAX(R33:DM33))</f>
        <v>3</v>
      </c>
      <c r="Q33" s="2">
        <f ca="1">IF(E33="","",COUNTIF(R33:DM33,"&gt;0"))</f>
        <v>2</v>
      </c>
      <c r="R33" s="4">
        <f ca="1">IF(E32="","",IF($G33="",R32,IF($N33=1,LOOKUP(R$9,$A$12:$A$111,$B$12:$B$111),IF(AND($I33=1,S$9=$Q32),"",IF($I33=1,S32,IF($I33=-1,R32))))))</f>
        <v>3</v>
      </c>
      <c r="S33">
        <f ca="1">IF($E32="","",IF($G33="",S32,IF(AND($N33=1,S$9&gt;$B$9),"",IF(AND($N33=1,S$9&lt;=$B$9),LOOKUP(S$9,$A$12:$A$111,$B$12:$B$111),IF(AND($I33=1,T$9=$Q32),"",IF($I33=1,T32,IF(AND($I33=-1,R$9=$Q32),$J33,IF($I33=-1,S32,""))))))))</f>
        <v>3</v>
      </c>
      <c r="T33" t="str">
        <f ca="1">IF($E32="","",IF($G33="",T32,IF(AND($N33=1,T$9&gt;$B$9),"",IF(AND($N33=1,T$9&lt;=$B$9),LOOKUP(T$9,$A$12:$A$111,$B$12:$B$111),IF(AND($I33=1,U$9=$Q32),"",IF($I33=1,U32,IF(AND($I33=-1,S$9=$Q32),$J33,IF($I33=-1,T32,""))))))))</f>
        <v/>
      </c>
      <c r="U33" t="str">
        <f ca="1">IF($E32="","",IF($G33="",U32,IF(AND($N33=1,U$9&gt;$B$9),"",IF(AND($N33=1,U$9&lt;=$B$9),LOOKUP(U$9,$A$12:$A$111,$B$12:$B$111),IF(AND($I33=1,V$9=$Q32),"",IF($I33=1,V32,IF(AND($I33=-1,T$9=$Q32),$J33,IF($I33=-1,U32,""))))))))</f>
        <v/>
      </c>
      <c r="V33" t="str">
        <f ca="1">IF($E32="","",IF($G33="",V32,IF(AND($N33=1,V$9&gt;$B$9),"",IF(AND($N33=1,V$9&lt;=$B$9),LOOKUP(V$9,$A$12:$A$111,$B$12:$B$111),IF(AND($I33=1,W$9=$Q32),"",IF($I33=1,W32,IF(AND($I33=-1,U$9=$Q32),$J33,IF($I33=-1,V32,""))))))))</f>
        <v/>
      </c>
      <c r="W33" t="str">
        <f ca="1">IF($E32="","",IF($G33="",W32,IF(AND($N33=1,W$9&gt;$B$9),"",IF(AND($N33=1,W$9&lt;=$B$9),LOOKUP(W$9,$A$12:$A$111,$B$12:$B$111),IF(AND($I33=1,X$9=$Q32),"",IF($I33=1,X32,IF(AND($I33=-1,V$9=$Q32),$J33,IF($I33=-1,W32,""))))))))</f>
        <v/>
      </c>
      <c r="X33" t="str">
        <f ca="1">IF($E32="","",IF($G33="",X32,IF(AND($N33=1,X$9&gt;$B$9),"",IF(AND($N33=1,X$9&lt;=$B$9),LOOKUP(X$9,$A$12:$A$111,$B$12:$B$111),IF(AND($I33=1,Y$9=$Q32),"",IF($I33=1,Y32,IF(AND($I33=-1,W$9=$Q32),$J33,IF($I33=-1,X32,""))))))))</f>
        <v/>
      </c>
      <c r="Y33" t="str">
        <f ca="1">IF($E32="","",IF($G33="",Y32,IF(AND($N33=1,Y$9&gt;$B$9),"",IF(AND($N33=1,Y$9&lt;=$B$9),LOOKUP(Y$9,$A$12:$A$111,$B$12:$B$111),IF(AND($I33=1,Z$9=$Q32),"",IF($I33=1,Z32,IF(AND($I33=-1,X$9=$Q32),$J33,IF($I33=-1,Y32,""))))))))</f>
        <v/>
      </c>
      <c r="Z33" t="str">
        <f ca="1">IF($E32="","",IF($G33="",Z32,IF(AND($N33=1,Z$9&gt;$B$9),"",IF(AND($N33=1,Z$9&lt;=$B$9),LOOKUP(Z$9,$A$12:$A$111,$B$12:$B$111),IF(AND($I33=1,AA$9=$Q32),"",IF($I33=1,AA32,IF(AND($I33=-1,Y$9=$Q32),$J33,IF($I33=-1,Z32,""))))))))</f>
        <v/>
      </c>
      <c r="AA33" t="str">
        <f ca="1">IF($E32="","",IF($G33="",AA32,IF(AND($N33=1,AA$9&gt;$B$9),"",IF(AND($N33=1,AA$9&lt;=$B$9),LOOKUP(AA$9,$A$12:$A$111,$B$12:$B$111),IF(AND($I33=1,AB$9=$Q32),"",IF($I33=1,AB32,IF(AND($I33=-1,Z$9=$Q32),$J33,IF($I33=-1,AA32,""))))))))</f>
        <v/>
      </c>
      <c r="AB33" t="str">
        <f ca="1">IF($E32="","",IF($G33="",AB32,IF(AND($N33=1,AB$9&gt;$B$9),"",IF(AND($N33=1,AB$9&lt;=$B$9),LOOKUP(AB$9,$A$12:$A$111,$B$12:$B$111),IF(AND($I33=1,AC$9=$Q32),"",IF($I33=1,AC32,IF(AND($I33=-1,AA$9=$Q32),$J33,IF($I33=-1,AB32,""))))))))</f>
        <v/>
      </c>
      <c r="AC33" t="str">
        <f ca="1">IF($E32="","",IF($G33="",AC32,IF(AND($N33=1,AC$9&gt;$B$9),"",IF(AND($N33=1,AC$9&lt;=$B$9),LOOKUP(AC$9,$A$12:$A$111,$B$12:$B$111),IF(AND($I33=1,AD$9=$Q32),"",IF($I33=1,AD32,IF(AND($I33=-1,AB$9=$Q32),$J33,IF($I33=-1,AC32,""))))))))</f>
        <v/>
      </c>
      <c r="AD33" t="str">
        <f ca="1">IF($E32="","",IF($G33="",AD32,IF(AND($N33=1,AD$9&gt;$B$9),"",IF(AND($N33=1,AD$9&lt;=$B$9),LOOKUP(AD$9,$A$12:$A$111,$B$12:$B$111),IF(AND($I33=1,AE$9=$Q32),"",IF($I33=1,AE32,IF(AND($I33=-1,AC$9=$Q32),$J33,IF($I33=-1,AD32,""))))))))</f>
        <v/>
      </c>
      <c r="AE33" t="str">
        <f ca="1">IF($E32="","",IF($G33="",AE32,IF(AND($N33=1,AE$9&gt;$B$9),"",IF(AND($N33=1,AE$9&lt;=$B$9),LOOKUP(AE$9,$A$12:$A$111,$B$12:$B$111),IF(AND($I33=1,AF$9=$Q32),"",IF($I33=1,AF32,IF(AND($I33=-1,AD$9=$Q32),$J33,IF($I33=-1,AE32,""))))))))</f>
        <v/>
      </c>
      <c r="AF33" t="str">
        <f ca="1">IF($E32="","",IF($G33="",AF32,IF(AND($N33=1,AF$9&gt;$B$9),"",IF(AND($N33=1,AF$9&lt;=$B$9),LOOKUP(AF$9,$A$12:$A$111,$B$12:$B$111),IF(AND($I33=1,AG$9=$Q32),"",IF($I33=1,AG32,IF(AND($I33=-1,AE$9=$Q32),$J33,IF($I33=-1,AF32,""))))))))</f>
        <v/>
      </c>
      <c r="AG33" t="str">
        <f ca="1">IF($E32="","",IF($G33="",AG32,IF(AND($N33=1,AG$9&gt;$B$9),"",IF(AND($N33=1,AG$9&lt;=$B$9),LOOKUP(AG$9,$A$12:$A$111,$B$12:$B$111),IF(AND($I33=1,AH$9=$Q32),"",IF($I33=1,AH32,IF(AND($I33=-1,AF$9=$Q32),$J33,IF($I33=-1,AG32,""))))))))</f>
        <v/>
      </c>
      <c r="AH33" t="str">
        <f ca="1">IF($E32="","",IF($G33="",AH32,IF(AND($N33=1,AH$9&gt;$B$9),"",IF(AND($N33=1,AH$9&lt;=$B$9),LOOKUP(AH$9,$A$12:$A$111,$B$12:$B$111),IF(AND($I33=1,AI$9=$Q32),"",IF($I33=1,AI32,IF(AND($I33=-1,AG$9=$Q32),$J33,IF($I33=-1,AH32,""))))))))</f>
        <v/>
      </c>
      <c r="AI33" t="str">
        <f ca="1">IF($E32="","",IF($G33="",AI32,IF(AND($N33=1,AI$9&gt;$B$9),"",IF(AND($N33=1,AI$9&lt;=$B$9),LOOKUP(AI$9,$A$12:$A$111,$B$12:$B$111),IF(AND($I33=1,AJ$9=$Q32),"",IF($I33=1,AJ32,IF(AND($I33=-1,AH$9=$Q32),$J33,IF($I33=-1,AI32,""))))))))</f>
        <v/>
      </c>
      <c r="AJ33" t="str">
        <f ca="1">IF($E32="","",IF($G33="",AJ32,IF(AND($N33=1,AJ$9&gt;$B$9),"",IF(AND($N33=1,AJ$9&lt;=$B$9),LOOKUP(AJ$9,$A$12:$A$111,$B$12:$B$111),IF(AND($I33=1,AK$9=$Q32),"",IF($I33=1,AK32,IF(AND($I33=-1,AI$9=$Q32),$J33,IF($I33=-1,AJ32,""))))))))</f>
        <v/>
      </c>
      <c r="AK33" t="str">
        <f ca="1">IF($E32="","",IF($G33="",AK32,IF(AND($N33=1,AK$9&gt;$B$9),"",IF(AND($N33=1,AK$9&lt;=$B$9),LOOKUP(AK$9,$A$12:$A$111,$B$12:$B$111),IF(AND($I33=1,AL$9=$Q32),"",IF($I33=1,AL32,IF(AND($I33=-1,AJ$9=$Q32),$J33,IF($I33=-1,AK32,""))))))))</f>
        <v/>
      </c>
      <c r="AL33" t="str">
        <f ca="1">IF($E32="","",IF($G33="",AL32,IF(AND($N33=1,AL$9&gt;$B$9),"",IF(AND($N33=1,AL$9&lt;=$B$9),LOOKUP(AL$9,$A$12:$A$111,$B$12:$B$111),IF(AND($I33=1,AM$9=$Q32),"",IF($I33=1,AM32,IF(AND($I33=-1,AK$9=$Q32),$J33,IF($I33=-1,AL32,""))))))))</f>
        <v/>
      </c>
      <c r="AM33" t="str">
        <f ca="1">IF($E32="","",IF($G33="",AM32,IF(AND($N33=1,AM$9&gt;$B$9),"",IF(AND($N33=1,AM$9&lt;=$B$9),LOOKUP(AM$9,$A$12:$A$111,$B$12:$B$111),IF(AND($I33=1,AN$9=$Q32),"",IF($I33=1,AN32,IF(AND($I33=-1,AL$9=$Q32),$J33,IF($I33=-1,AM32,""))))))))</f>
        <v/>
      </c>
      <c r="AN33" t="str">
        <f ca="1">IF($E32="","",IF($G33="",AN32,IF(AND($N33=1,AN$9&gt;$B$9),"",IF(AND($N33=1,AN$9&lt;=$B$9),LOOKUP(AN$9,$A$12:$A$111,$B$12:$B$111),IF(AND($I33=1,AO$9=$Q32),"",IF($I33=1,AO32,IF(AND($I33=-1,AM$9=$Q32),$J33,IF($I33=-1,AN32,""))))))))</f>
        <v/>
      </c>
      <c r="AO33" t="str">
        <f ca="1">IF($E32="","",IF($G33="",AO32,IF(AND($N33=1,AO$9&gt;$B$9),"",IF(AND($N33=1,AO$9&lt;=$B$9),LOOKUP(AO$9,$A$12:$A$111,$B$12:$B$111),IF(AND($I33=1,AP$9=$Q32),"",IF($I33=1,AP32,IF(AND($I33=-1,AN$9=$Q32),$J33,IF($I33=-1,AO32,""))))))))</f>
        <v/>
      </c>
      <c r="AP33" t="str">
        <f ca="1">IF($E32="","",IF($G33="",AP32,IF(AND($N33=1,AP$9&gt;$B$9),"",IF(AND($N33=1,AP$9&lt;=$B$9),LOOKUP(AP$9,$A$12:$A$111,$B$12:$B$111),IF(AND($I33=1,AQ$9=$Q32),"",IF($I33=1,AQ32,IF(AND($I33=-1,AO$9=$Q32),$J33,IF($I33=-1,AP32,""))))))))</f>
        <v/>
      </c>
      <c r="AQ33" t="str">
        <f ca="1">IF($E32="","",IF($G33="",AQ32,IF(AND($N33=1,AQ$9&gt;$B$9),"",IF(AND($N33=1,AQ$9&lt;=$B$9),LOOKUP(AQ$9,$A$12:$A$111,$B$12:$B$111),IF(AND($I33=1,AR$9=$Q32),"",IF($I33=1,AR32,IF(AND($I33=-1,AP$9=$Q32),$J33,IF($I33=-1,AQ32,""))))))))</f>
        <v/>
      </c>
      <c r="AR33" t="str">
        <f ca="1">IF($E32="","",IF($G33="",AR32,IF(AND($N33=1,AR$9&gt;$B$9),"",IF(AND($N33=1,AR$9&lt;=$B$9),LOOKUP(AR$9,$A$12:$A$111,$B$12:$B$111),IF(AND($I33=1,AS$9=$Q32),"",IF($I33=1,AS32,IF(AND($I33=-1,AQ$9=$Q32),$J33,IF($I33=-1,AR32,""))))))))</f>
        <v/>
      </c>
      <c r="AS33" t="str">
        <f ca="1">IF($E32="","",IF($G33="",AS32,IF(AND($N33=1,AS$9&gt;$B$9),"",IF(AND($N33=1,AS$9&lt;=$B$9),LOOKUP(AS$9,$A$12:$A$111,$B$12:$B$111),IF(AND($I33=1,AT$9=$Q32),"",IF($I33=1,AT32,IF(AND($I33=-1,AR$9=$Q32),$J33,IF($I33=-1,AS32,""))))))))</f>
        <v/>
      </c>
      <c r="AT33" t="str">
        <f ca="1">IF($E32="","",IF($G33="",AT32,IF(AND($N33=1,AT$9&gt;$B$9),"",IF(AND($N33=1,AT$9&lt;=$B$9),LOOKUP(AT$9,$A$12:$A$111,$B$12:$B$111),IF(AND($I33=1,AU$9=$Q32),"",IF($I33=1,AU32,IF(AND($I33=-1,AS$9=$Q32),$J33,IF($I33=-1,AT32,""))))))))</f>
        <v/>
      </c>
      <c r="AU33" t="str">
        <f ca="1">IF($E32="","",IF($G33="",AU32,IF(AND($N33=1,AU$9&gt;$B$9),"",IF(AND($N33=1,AU$9&lt;=$B$9),LOOKUP(AU$9,$A$12:$A$111,$B$12:$B$111),IF(AND($I33=1,AV$9=$Q32),"",IF($I33=1,AV32,IF(AND($I33=-1,AT$9=$Q32),$J33,IF($I33=-1,AU32,""))))))))</f>
        <v/>
      </c>
      <c r="AV33" t="str">
        <f ca="1">IF($E32="","",IF($G33="",AV32,IF(AND($N33=1,AV$9&gt;$B$9),"",IF(AND($N33=1,AV$9&lt;=$B$9),LOOKUP(AV$9,$A$12:$A$111,$B$12:$B$111),IF(AND($I33=1,AW$9=$Q32),"",IF($I33=1,AW32,IF(AND($I33=-1,AU$9=$Q32),$J33,IF($I33=-1,AV32,""))))))))</f>
        <v/>
      </c>
      <c r="AW33" t="str">
        <f ca="1">IF($E32="","",IF($G33="",AW32,IF(AND($N33=1,AW$9&gt;$B$9),"",IF(AND($N33=1,AW$9&lt;=$B$9),LOOKUP(AW$9,$A$12:$A$111,$B$12:$B$111),IF(AND($I33=1,AX$9=$Q32),"",IF($I33=1,AX32,IF(AND($I33=-1,AV$9=$Q32),$J33,IF($I33=-1,AW32,""))))))))</f>
        <v/>
      </c>
      <c r="AX33" t="str">
        <f ca="1">IF($E32="","",IF($G33="",AX32,IF(AND($N33=1,AX$9&gt;$B$9),"",IF(AND($N33=1,AX$9&lt;=$B$9),LOOKUP(AX$9,$A$12:$A$111,$B$12:$B$111),IF(AND($I33=1,AY$9=$Q32),"",IF($I33=1,AY32,IF(AND($I33=-1,AW$9=$Q32),$J33,IF($I33=-1,AX32,""))))))))</f>
        <v/>
      </c>
      <c r="AY33" t="str">
        <f ca="1">IF($E32="","",IF($G33="",AY32,IF(AND($N33=1,AY$9&gt;$B$9),"",IF(AND($N33=1,AY$9&lt;=$B$9),LOOKUP(AY$9,$A$12:$A$111,$B$12:$B$111),IF(AND($I33=1,AZ$9=$Q32),"",IF($I33=1,AZ32,IF(AND($I33=-1,AX$9=$Q32),$J33,IF($I33=-1,AY32,""))))))))</f>
        <v/>
      </c>
      <c r="AZ33" t="str">
        <f ca="1">IF($E32="","",IF($G33="",AZ32,IF(AND($N33=1,AZ$9&gt;$B$9),"",IF(AND($N33=1,AZ$9&lt;=$B$9),LOOKUP(AZ$9,$A$12:$A$111,$B$12:$B$111),IF(AND($I33=1,BA$9=$Q32),"",IF($I33=1,BA32,IF(AND($I33=-1,AY$9=$Q32),$J33,IF($I33=-1,AZ32,""))))))))</f>
        <v/>
      </c>
      <c r="BA33" t="str">
        <f ca="1">IF($E32="","",IF($G33="",BA32,IF(AND($N33=1,BA$9&gt;$B$9),"",IF(AND($N33=1,BA$9&lt;=$B$9),LOOKUP(BA$9,$A$12:$A$111,$B$12:$B$111),IF(AND($I33=1,BB$9=$Q32),"",IF($I33=1,BB32,IF(AND($I33=-1,AZ$9=$Q32),$J33,IF($I33=-1,BA32,""))))))))</f>
        <v/>
      </c>
      <c r="BB33" t="str">
        <f ca="1">IF($E32="","",IF($G33="",BB32,IF(AND($N33=1,BB$9&gt;$B$9),"",IF(AND($N33=1,BB$9&lt;=$B$9),LOOKUP(BB$9,$A$12:$A$111,$B$12:$B$111),IF(AND($I33=1,BC$9=$Q32),"",IF($I33=1,BC32,IF(AND($I33=-1,BA$9=$Q32),$J33,IF($I33=-1,BB32,""))))))))</f>
        <v/>
      </c>
      <c r="BC33" t="str">
        <f ca="1">IF($E32="","",IF($G33="",BC32,IF(AND($N33=1,BC$9&gt;$B$9),"",IF(AND($N33=1,BC$9&lt;=$B$9),LOOKUP(BC$9,$A$12:$A$111,$B$12:$B$111),IF(AND($I33=1,BD$9=$Q32),"",IF($I33=1,BD32,IF(AND($I33=-1,BB$9=$Q32),$J33,IF($I33=-1,BC32,""))))))))</f>
        <v/>
      </c>
      <c r="BD33" t="str">
        <f ca="1">IF($E32="","",IF($G33="",BD32,IF(AND($N33=1,BD$9&gt;$B$9),"",IF(AND($N33=1,BD$9&lt;=$B$9),LOOKUP(BD$9,$A$12:$A$111,$B$12:$B$111),IF(AND($I33=1,BE$9=$Q32),"",IF($I33=1,BE32,IF(AND($I33=-1,BC$9=$Q32),$J33,IF($I33=-1,BD32,""))))))))</f>
        <v/>
      </c>
      <c r="BE33" t="str">
        <f ca="1">IF($E32="","",IF($G33="",BE32,IF(AND($N33=1,BE$9&gt;$B$9),"",IF(AND($N33=1,BE$9&lt;=$B$9),LOOKUP(BE$9,$A$12:$A$111,$B$12:$B$111),IF(AND($I33=1,BF$9=$Q32),"",IF($I33=1,BF32,IF(AND($I33=-1,BD$9=$Q32),$J33,IF($I33=-1,BE32,""))))))))</f>
        <v/>
      </c>
      <c r="BF33" t="str">
        <f ca="1">IF($E32="","",IF($G33="",BF32,IF(AND($N33=1,BF$9&gt;$B$9),"",IF(AND($N33=1,BF$9&lt;=$B$9),LOOKUP(BF$9,$A$12:$A$111,$B$12:$B$111),IF(AND($I33=1,BG$9=$Q32),"",IF($I33=1,BG32,IF(AND($I33=-1,BE$9=$Q32),$J33,IF($I33=-1,BF32,""))))))))</f>
        <v/>
      </c>
      <c r="BG33" t="str">
        <f ca="1">IF($E32="","",IF($G33="",BG32,IF(AND($N33=1,BG$9&gt;$B$9),"",IF(AND($N33=1,BG$9&lt;=$B$9),LOOKUP(BG$9,$A$12:$A$111,$B$12:$B$111),IF(AND($I33=1,BH$9=$Q32),"",IF($I33=1,BH32,IF(AND($I33=-1,BF$9=$Q32),$J33,IF($I33=-1,BG32,""))))))))</f>
        <v/>
      </c>
      <c r="BH33" t="str">
        <f ca="1">IF($E32="","",IF($G33="",BH32,IF(AND($N33=1,BH$9&gt;$B$9),"",IF(AND($N33=1,BH$9&lt;=$B$9),LOOKUP(BH$9,$A$12:$A$111,$B$12:$B$111),IF(AND($I33=1,BI$9=$Q32),"",IF($I33=1,BI32,IF(AND($I33=-1,BG$9=$Q32),$J33,IF($I33=-1,BH32,""))))))))</f>
        <v/>
      </c>
      <c r="BI33" t="str">
        <f ca="1">IF($E32="","",IF($G33="",BI32,IF(AND($N33=1,BI$9&gt;$B$9),"",IF(AND($N33=1,BI$9&lt;=$B$9),LOOKUP(BI$9,$A$12:$A$111,$B$12:$B$111),IF(AND($I33=1,BJ$9=$Q32),"",IF($I33=1,BJ32,IF(AND($I33=-1,BH$9=$Q32),$J33,IF($I33=-1,BI32,""))))))))</f>
        <v/>
      </c>
      <c r="BJ33" t="str">
        <f ca="1">IF($E32="","",IF($G33="",BJ32,IF(AND($N33=1,BJ$9&gt;$B$9),"",IF(AND($N33=1,BJ$9&lt;=$B$9),LOOKUP(BJ$9,$A$12:$A$111,$B$12:$B$111),IF(AND($I33=1,BK$9=$Q32),"",IF($I33=1,BK32,IF(AND($I33=-1,BI$9=$Q32),$J33,IF($I33=-1,BJ32,""))))))))</f>
        <v/>
      </c>
      <c r="BK33" t="str">
        <f ca="1">IF($E32="","",IF($G33="",BK32,IF(AND($N33=1,BK$9&gt;$B$9),"",IF(AND($N33=1,BK$9&lt;=$B$9),LOOKUP(BK$9,$A$12:$A$111,$B$12:$B$111),IF(AND($I33=1,BL$9=$Q32),"",IF($I33=1,BL32,IF(AND($I33=-1,BJ$9=$Q32),$J33,IF($I33=-1,BK32,""))))))))</f>
        <v/>
      </c>
      <c r="BL33" t="str">
        <f ca="1">IF($E32="","",IF($G33="",BL32,IF(AND($N33=1,BL$9&gt;$B$9),"",IF(AND($N33=1,BL$9&lt;=$B$9),LOOKUP(BL$9,$A$12:$A$111,$B$12:$B$111),IF(AND($I33=1,BM$9=$Q32),"",IF($I33=1,BM32,IF(AND($I33=-1,BK$9=$Q32),$J33,IF($I33=-1,BL32,""))))))))</f>
        <v/>
      </c>
      <c r="BM33">
        <f ca="1">IF($E32="","",IF($G33="",BM32,IF(AND($N33=1,BM$9&gt;$B$9),"",IF(AND($N33=1,BM$9&lt;=$B$9),LOOKUP(BM$9,$A$12:$A$111,$B$12:$B$111),IF(AND($I33=1,BN$9=$Q32),"",IF($I33=1,BN32,IF(AND($I33=-1,BL$9=$Q32),$J33,IF($I33=-1,BM32,""))))))))</f>
        <v>0</v>
      </c>
      <c r="BN33">
        <f ca="1">IF($E32="","",IF($G33="",BN32,IF(AND($N33=1,BN$9&gt;$B$9),"",IF(AND($N33=1,BN$9&lt;=$B$9),LOOKUP(BN$9,$A$12:$A$111,$B$12:$B$111),IF(AND($I33=1,BO$9=$Q32),"",IF($I33=1,BO32,IF(AND($I33=-1,BM$9=$Q32),$J33,IF($I33=-1,BN32,""))))))))</f>
        <v>0</v>
      </c>
      <c r="BO33">
        <f ca="1">IF($E32="","",IF($G33="",BO32,IF(AND($N33=1,BO$9&gt;$B$9),"",IF(AND($N33=1,BO$9&lt;=$B$9),LOOKUP(BO$9,$A$12:$A$111,$B$12:$B$111),IF(AND($I33=1,BP$9=$Q32),"",IF($I33=1,BP32,IF(AND($I33=-1,BN$9=$Q32),$J33,IF($I33=-1,BO32,""))))))))</f>
        <v>0</v>
      </c>
    </row>
    <row r="34" spans="4:67" x14ac:dyDescent="0.25">
      <c r="D34" s="4">
        <v>24</v>
      </c>
      <c r="E34" s="1">
        <f t="shared" ca="1" si="6"/>
        <v>22</v>
      </c>
      <c r="G34" t="str">
        <f ca="1">IF(E33="","",IF($B$3=Refs!$B$11,Labouchere!F34,IF(AND(B$3="Last",H33="Zero"),G33,IF(B$3="Last",H33,IF(B$3="2nd last","",IF(AND(B$3="Opposite",H33="Zero"),G33,IF(AND(B$3="Opposite",H33="Red"),"Black",IF(AND(B$3="Opposite",H33="Black"),"Red",IF(AND(B$3="Opposite",H33="Odd"),"Even",IF(AND(B$3="Opposite",H33="Even"),"Odd",IF(AND(B$3="Opposite",H33="High"),"Low",IF(AND(B$3="Opposite",H33="Low"),"High",IF(COUNTIF(Refs!$E$5:$I$6,B$3)=1,Labouchere!B$3,"")))))))))))))</f>
        <v>High</v>
      </c>
      <c r="H34" t="str">
        <f ca="1">IF(E34="","",IF(B$2="Red/Black",LOOKUP(E34,Refs!D:D,Refs!F:F),IF(B$2="High/Low",LOOKUP(E34,Refs!D:D,Refs!H:H),IF(B$2="Odd/Even",LOOKUP(E34,Refs!D:D,Refs!J:J),""))))</f>
        <v>High</v>
      </c>
      <c r="I34">
        <f t="shared" ca="1" si="2"/>
        <v>1</v>
      </c>
      <c r="J34">
        <f ca="1">IF(E33="","",IF(G34="","",IF(AND(Q33&gt;1,O33+P33&gt;=$B$4),$B$4,IF(Q33=1,O33,O33+P33))))</f>
        <v>6</v>
      </c>
      <c r="K34">
        <f t="shared" ca="1" si="3"/>
        <v>6</v>
      </c>
      <c r="L34">
        <f t="shared" ca="1" si="4"/>
        <v>20</v>
      </c>
      <c r="M34">
        <f t="shared" ca="1" si="5"/>
        <v>20</v>
      </c>
      <c r="N34">
        <f ca="1">IF(E33="","",IF(OR(AND($A$6="Yes",$M34&gt;$M33),AND($A$8="Yes",$O33+$P33&gt;=$B$4),AND($Q33&lt;=2,$I34=1)),1,0))</f>
        <v>1</v>
      </c>
      <c r="O34">
        <f ca="1">IF(E34="","",R34)</f>
        <v>1</v>
      </c>
      <c r="P34">
        <f ca="1">IF(E34="","",MAX(R34:DM34))</f>
        <v>4</v>
      </c>
      <c r="Q34" s="2">
        <f ca="1">IF(E34="","",COUNTIF(R34:DM34,"&gt;0"))</f>
        <v>4</v>
      </c>
      <c r="R34" s="4">
        <f ca="1">IF(E33="","",IF($G34="",R33,IF($N34=1,LOOKUP(R$9,$A$12:$A$111,$B$12:$B$111),IF(AND($I34=1,S$9=$Q33),"",IF($I34=1,S33,IF($I34=-1,R33))))))</f>
        <v>1</v>
      </c>
      <c r="S34">
        <f ca="1">IF($E33="","",IF($G34="",S33,IF(AND($N34=1,S$9&gt;$B$9),"",IF(AND($N34=1,S$9&lt;=$B$9),LOOKUP(S$9,$A$12:$A$111,$B$12:$B$111),IF(AND($I34=1,T$9=$Q33),"",IF($I34=1,T33,IF(AND($I34=-1,R$9=$Q33),$J34,IF($I34=-1,S33,""))))))))</f>
        <v>2</v>
      </c>
      <c r="T34">
        <f ca="1">IF($E33="","",IF($G34="",T33,IF(AND($N34=1,T$9&gt;$B$9),"",IF(AND($N34=1,T$9&lt;=$B$9),LOOKUP(T$9,$A$12:$A$111,$B$12:$B$111),IF(AND($I34=1,U$9=$Q33),"",IF($I34=1,U33,IF(AND($I34=-1,S$9=$Q33),$J34,IF($I34=-1,T33,""))))))))</f>
        <v>3</v>
      </c>
      <c r="U34">
        <f ca="1">IF($E33="","",IF($G34="",U33,IF(AND($N34=1,U$9&gt;$B$9),"",IF(AND($N34=1,U$9&lt;=$B$9),LOOKUP(U$9,$A$12:$A$111,$B$12:$B$111),IF(AND($I34=1,V$9=$Q33),"",IF($I34=1,V33,IF(AND($I34=-1,T$9=$Q33),$J34,IF($I34=-1,U33,""))))))))</f>
        <v>4</v>
      </c>
      <c r="V34" t="str">
        <f ca="1">IF($E33="","",IF($G34="",V33,IF(AND($N34=1,V$9&gt;$B$9),"",IF(AND($N34=1,V$9&lt;=$B$9),LOOKUP(V$9,$A$12:$A$111,$B$12:$B$111),IF(AND($I34=1,W$9=$Q33),"",IF($I34=1,W33,IF(AND($I34=-1,U$9=$Q33),$J34,IF($I34=-1,V33,""))))))))</f>
        <v/>
      </c>
      <c r="W34" t="str">
        <f ca="1">IF($E33="","",IF($G34="",W33,IF(AND($N34=1,W$9&gt;$B$9),"",IF(AND($N34=1,W$9&lt;=$B$9),LOOKUP(W$9,$A$12:$A$111,$B$12:$B$111),IF(AND($I34=1,X$9=$Q33),"",IF($I34=1,X33,IF(AND($I34=-1,V$9=$Q33),$J34,IF($I34=-1,W33,""))))))))</f>
        <v/>
      </c>
      <c r="X34" t="str">
        <f ca="1">IF($E33="","",IF($G34="",X33,IF(AND($N34=1,X$9&gt;$B$9),"",IF(AND($N34=1,X$9&lt;=$B$9),LOOKUP(X$9,$A$12:$A$111,$B$12:$B$111),IF(AND($I34=1,Y$9=$Q33),"",IF($I34=1,Y33,IF(AND($I34=-1,W$9=$Q33),$J34,IF($I34=-1,X33,""))))))))</f>
        <v/>
      </c>
      <c r="Y34" t="str">
        <f ca="1">IF($E33="","",IF($G34="",Y33,IF(AND($N34=1,Y$9&gt;$B$9),"",IF(AND($N34=1,Y$9&lt;=$B$9),LOOKUP(Y$9,$A$12:$A$111,$B$12:$B$111),IF(AND($I34=1,Z$9=$Q33),"",IF($I34=1,Z33,IF(AND($I34=-1,X$9=$Q33),$J34,IF($I34=-1,Y33,""))))))))</f>
        <v/>
      </c>
      <c r="Z34" t="str">
        <f ca="1">IF($E33="","",IF($G34="",Z33,IF(AND($N34=1,Z$9&gt;$B$9),"",IF(AND($N34=1,Z$9&lt;=$B$9),LOOKUP(Z$9,$A$12:$A$111,$B$12:$B$111),IF(AND($I34=1,AA$9=$Q33),"",IF($I34=1,AA33,IF(AND($I34=-1,Y$9=$Q33),$J34,IF($I34=-1,Z33,""))))))))</f>
        <v/>
      </c>
      <c r="AA34" t="str">
        <f ca="1">IF($E33="","",IF($G34="",AA33,IF(AND($N34=1,AA$9&gt;$B$9),"",IF(AND($N34=1,AA$9&lt;=$B$9),LOOKUP(AA$9,$A$12:$A$111,$B$12:$B$111),IF(AND($I34=1,AB$9=$Q33),"",IF($I34=1,AB33,IF(AND($I34=-1,Z$9=$Q33),$J34,IF($I34=-1,AA33,""))))))))</f>
        <v/>
      </c>
      <c r="AB34" t="str">
        <f ca="1">IF($E33="","",IF($G34="",AB33,IF(AND($N34=1,AB$9&gt;$B$9),"",IF(AND($N34=1,AB$9&lt;=$B$9),LOOKUP(AB$9,$A$12:$A$111,$B$12:$B$111),IF(AND($I34=1,AC$9=$Q33),"",IF($I34=1,AC33,IF(AND($I34=-1,AA$9=$Q33),$J34,IF($I34=-1,AB33,""))))))))</f>
        <v/>
      </c>
      <c r="AC34" t="str">
        <f ca="1">IF($E33="","",IF($G34="",AC33,IF(AND($N34=1,AC$9&gt;$B$9),"",IF(AND($N34=1,AC$9&lt;=$B$9),LOOKUP(AC$9,$A$12:$A$111,$B$12:$B$111),IF(AND($I34=1,AD$9=$Q33),"",IF($I34=1,AD33,IF(AND($I34=-1,AB$9=$Q33),$J34,IF($I34=-1,AC33,""))))))))</f>
        <v/>
      </c>
      <c r="AD34" t="str">
        <f ca="1">IF($E33="","",IF($G34="",AD33,IF(AND($N34=1,AD$9&gt;$B$9),"",IF(AND($N34=1,AD$9&lt;=$B$9),LOOKUP(AD$9,$A$12:$A$111,$B$12:$B$111),IF(AND($I34=1,AE$9=$Q33),"",IF($I34=1,AE33,IF(AND($I34=-1,AC$9=$Q33),$J34,IF($I34=-1,AD33,""))))))))</f>
        <v/>
      </c>
      <c r="AE34" t="str">
        <f ca="1">IF($E33="","",IF($G34="",AE33,IF(AND($N34=1,AE$9&gt;$B$9),"",IF(AND($N34=1,AE$9&lt;=$B$9),LOOKUP(AE$9,$A$12:$A$111,$B$12:$B$111),IF(AND($I34=1,AF$9=$Q33),"",IF($I34=1,AF33,IF(AND($I34=-1,AD$9=$Q33),$J34,IF($I34=-1,AE33,""))))))))</f>
        <v/>
      </c>
      <c r="AF34" t="str">
        <f ca="1">IF($E33="","",IF($G34="",AF33,IF(AND($N34=1,AF$9&gt;$B$9),"",IF(AND($N34=1,AF$9&lt;=$B$9),LOOKUP(AF$9,$A$12:$A$111,$B$12:$B$111),IF(AND($I34=1,AG$9=$Q33),"",IF($I34=1,AG33,IF(AND($I34=-1,AE$9=$Q33),$J34,IF($I34=-1,AF33,""))))))))</f>
        <v/>
      </c>
      <c r="AG34" t="str">
        <f ca="1">IF($E33="","",IF($G34="",AG33,IF(AND($N34=1,AG$9&gt;$B$9),"",IF(AND($N34=1,AG$9&lt;=$B$9),LOOKUP(AG$9,$A$12:$A$111,$B$12:$B$111),IF(AND($I34=1,AH$9=$Q33),"",IF($I34=1,AH33,IF(AND($I34=-1,AF$9=$Q33),$J34,IF($I34=-1,AG33,""))))))))</f>
        <v/>
      </c>
      <c r="AH34" t="str">
        <f ca="1">IF($E33="","",IF($G34="",AH33,IF(AND($N34=1,AH$9&gt;$B$9),"",IF(AND($N34=1,AH$9&lt;=$B$9),LOOKUP(AH$9,$A$12:$A$111,$B$12:$B$111),IF(AND($I34=1,AI$9=$Q33),"",IF($I34=1,AI33,IF(AND($I34=-1,AG$9=$Q33),$J34,IF($I34=-1,AH33,""))))))))</f>
        <v/>
      </c>
      <c r="AI34" t="str">
        <f ca="1">IF($E33="","",IF($G34="",AI33,IF(AND($N34=1,AI$9&gt;$B$9),"",IF(AND($N34=1,AI$9&lt;=$B$9),LOOKUP(AI$9,$A$12:$A$111,$B$12:$B$111),IF(AND($I34=1,AJ$9=$Q33),"",IF($I34=1,AJ33,IF(AND($I34=-1,AH$9=$Q33),$J34,IF($I34=-1,AI33,""))))))))</f>
        <v/>
      </c>
      <c r="AJ34" t="str">
        <f ca="1">IF($E33="","",IF($G34="",AJ33,IF(AND($N34=1,AJ$9&gt;$B$9),"",IF(AND($N34=1,AJ$9&lt;=$B$9),LOOKUP(AJ$9,$A$12:$A$111,$B$12:$B$111),IF(AND($I34=1,AK$9=$Q33),"",IF($I34=1,AK33,IF(AND($I34=-1,AI$9=$Q33),$J34,IF($I34=-1,AJ33,""))))))))</f>
        <v/>
      </c>
      <c r="AK34" t="str">
        <f ca="1">IF($E33="","",IF($G34="",AK33,IF(AND($N34=1,AK$9&gt;$B$9),"",IF(AND($N34=1,AK$9&lt;=$B$9),LOOKUP(AK$9,$A$12:$A$111,$B$12:$B$111),IF(AND($I34=1,AL$9=$Q33),"",IF($I34=1,AL33,IF(AND($I34=-1,AJ$9=$Q33),$J34,IF($I34=-1,AK33,""))))))))</f>
        <v/>
      </c>
      <c r="AL34" t="str">
        <f ca="1">IF($E33="","",IF($G34="",AL33,IF(AND($N34=1,AL$9&gt;$B$9),"",IF(AND($N34=1,AL$9&lt;=$B$9),LOOKUP(AL$9,$A$12:$A$111,$B$12:$B$111),IF(AND($I34=1,AM$9=$Q33),"",IF($I34=1,AM33,IF(AND($I34=-1,AK$9=$Q33),$J34,IF($I34=-1,AL33,""))))))))</f>
        <v/>
      </c>
      <c r="AM34" t="str">
        <f ca="1">IF($E33="","",IF($G34="",AM33,IF(AND($N34=1,AM$9&gt;$B$9),"",IF(AND($N34=1,AM$9&lt;=$B$9),LOOKUP(AM$9,$A$12:$A$111,$B$12:$B$111),IF(AND($I34=1,AN$9=$Q33),"",IF($I34=1,AN33,IF(AND($I34=-1,AL$9=$Q33),$J34,IF($I34=-1,AM33,""))))))))</f>
        <v/>
      </c>
      <c r="AN34" t="str">
        <f ca="1">IF($E33="","",IF($G34="",AN33,IF(AND($N34=1,AN$9&gt;$B$9),"",IF(AND($N34=1,AN$9&lt;=$B$9),LOOKUP(AN$9,$A$12:$A$111,$B$12:$B$111),IF(AND($I34=1,AO$9=$Q33),"",IF($I34=1,AO33,IF(AND($I34=-1,AM$9=$Q33),$J34,IF($I34=-1,AN33,""))))))))</f>
        <v/>
      </c>
      <c r="AO34" t="str">
        <f ca="1">IF($E33="","",IF($G34="",AO33,IF(AND($N34=1,AO$9&gt;$B$9),"",IF(AND($N34=1,AO$9&lt;=$B$9),LOOKUP(AO$9,$A$12:$A$111,$B$12:$B$111),IF(AND($I34=1,AP$9=$Q33),"",IF($I34=1,AP33,IF(AND($I34=-1,AN$9=$Q33),$J34,IF($I34=-1,AO33,""))))))))</f>
        <v/>
      </c>
      <c r="AP34" t="str">
        <f ca="1">IF($E33="","",IF($G34="",AP33,IF(AND($N34=1,AP$9&gt;$B$9),"",IF(AND($N34=1,AP$9&lt;=$B$9),LOOKUP(AP$9,$A$12:$A$111,$B$12:$B$111),IF(AND($I34=1,AQ$9=$Q33),"",IF($I34=1,AQ33,IF(AND($I34=-1,AO$9=$Q33),$J34,IF($I34=-1,AP33,""))))))))</f>
        <v/>
      </c>
      <c r="AQ34" t="str">
        <f ca="1">IF($E33="","",IF($G34="",AQ33,IF(AND($N34=1,AQ$9&gt;$B$9),"",IF(AND($N34=1,AQ$9&lt;=$B$9),LOOKUP(AQ$9,$A$12:$A$111,$B$12:$B$111),IF(AND($I34=1,AR$9=$Q33),"",IF($I34=1,AR33,IF(AND($I34=-1,AP$9=$Q33),$J34,IF($I34=-1,AQ33,""))))))))</f>
        <v/>
      </c>
      <c r="AR34" t="str">
        <f ca="1">IF($E33="","",IF($G34="",AR33,IF(AND($N34=1,AR$9&gt;$B$9),"",IF(AND($N34=1,AR$9&lt;=$B$9),LOOKUP(AR$9,$A$12:$A$111,$B$12:$B$111),IF(AND($I34=1,AS$9=$Q33),"",IF($I34=1,AS33,IF(AND($I34=-1,AQ$9=$Q33),$J34,IF($I34=-1,AR33,""))))))))</f>
        <v/>
      </c>
      <c r="AS34" t="str">
        <f ca="1">IF($E33="","",IF($G34="",AS33,IF(AND($N34=1,AS$9&gt;$B$9),"",IF(AND($N34=1,AS$9&lt;=$B$9),LOOKUP(AS$9,$A$12:$A$111,$B$12:$B$111),IF(AND($I34=1,AT$9=$Q33),"",IF($I34=1,AT33,IF(AND($I34=-1,AR$9=$Q33),$J34,IF($I34=-1,AS33,""))))))))</f>
        <v/>
      </c>
      <c r="AT34" t="str">
        <f ca="1">IF($E33="","",IF($G34="",AT33,IF(AND($N34=1,AT$9&gt;$B$9),"",IF(AND($N34=1,AT$9&lt;=$B$9),LOOKUP(AT$9,$A$12:$A$111,$B$12:$B$111),IF(AND($I34=1,AU$9=$Q33),"",IF($I34=1,AU33,IF(AND($I34=-1,AS$9=$Q33),$J34,IF($I34=-1,AT33,""))))))))</f>
        <v/>
      </c>
      <c r="AU34" t="str">
        <f ca="1">IF($E33="","",IF($G34="",AU33,IF(AND($N34=1,AU$9&gt;$B$9),"",IF(AND($N34=1,AU$9&lt;=$B$9),LOOKUP(AU$9,$A$12:$A$111,$B$12:$B$111),IF(AND($I34=1,AV$9=$Q33),"",IF($I34=1,AV33,IF(AND($I34=-1,AT$9=$Q33),$J34,IF($I34=-1,AU33,""))))))))</f>
        <v/>
      </c>
      <c r="AV34" t="str">
        <f ca="1">IF($E33="","",IF($G34="",AV33,IF(AND($N34=1,AV$9&gt;$B$9),"",IF(AND($N34=1,AV$9&lt;=$B$9),LOOKUP(AV$9,$A$12:$A$111,$B$12:$B$111),IF(AND($I34=1,AW$9=$Q33),"",IF($I34=1,AW33,IF(AND($I34=-1,AU$9=$Q33),$J34,IF($I34=-1,AV33,""))))))))</f>
        <v/>
      </c>
      <c r="AW34" t="str">
        <f ca="1">IF($E33="","",IF($G34="",AW33,IF(AND($N34=1,AW$9&gt;$B$9),"",IF(AND($N34=1,AW$9&lt;=$B$9),LOOKUP(AW$9,$A$12:$A$111,$B$12:$B$111),IF(AND($I34=1,AX$9=$Q33),"",IF($I34=1,AX33,IF(AND($I34=-1,AV$9=$Q33),$J34,IF($I34=-1,AW33,""))))))))</f>
        <v/>
      </c>
      <c r="AX34" t="str">
        <f ca="1">IF($E33="","",IF($G34="",AX33,IF(AND($N34=1,AX$9&gt;$B$9),"",IF(AND($N34=1,AX$9&lt;=$B$9),LOOKUP(AX$9,$A$12:$A$111,$B$12:$B$111),IF(AND($I34=1,AY$9=$Q33),"",IF($I34=1,AY33,IF(AND($I34=-1,AW$9=$Q33),$J34,IF($I34=-1,AX33,""))))))))</f>
        <v/>
      </c>
      <c r="AY34" t="str">
        <f ca="1">IF($E33="","",IF($G34="",AY33,IF(AND($N34=1,AY$9&gt;$B$9),"",IF(AND($N34=1,AY$9&lt;=$B$9),LOOKUP(AY$9,$A$12:$A$111,$B$12:$B$111),IF(AND($I34=1,AZ$9=$Q33),"",IF($I34=1,AZ33,IF(AND($I34=-1,AX$9=$Q33),$J34,IF($I34=-1,AY33,""))))))))</f>
        <v/>
      </c>
      <c r="AZ34" t="str">
        <f ca="1">IF($E33="","",IF($G34="",AZ33,IF(AND($N34=1,AZ$9&gt;$B$9),"",IF(AND($N34=1,AZ$9&lt;=$B$9),LOOKUP(AZ$9,$A$12:$A$111,$B$12:$B$111),IF(AND($I34=1,BA$9=$Q33),"",IF($I34=1,BA33,IF(AND($I34=-1,AY$9=$Q33),$J34,IF($I34=-1,AZ33,""))))))))</f>
        <v/>
      </c>
      <c r="BA34" t="str">
        <f ca="1">IF($E33="","",IF($G34="",BA33,IF(AND($N34=1,BA$9&gt;$B$9),"",IF(AND($N34=1,BA$9&lt;=$B$9),LOOKUP(BA$9,$A$12:$A$111,$B$12:$B$111),IF(AND($I34=1,BB$9=$Q33),"",IF($I34=1,BB33,IF(AND($I34=-1,AZ$9=$Q33),$J34,IF($I34=-1,BA33,""))))))))</f>
        <v/>
      </c>
      <c r="BB34" t="str">
        <f ca="1">IF($E33="","",IF($G34="",BB33,IF(AND($N34=1,BB$9&gt;$B$9),"",IF(AND($N34=1,BB$9&lt;=$B$9),LOOKUP(BB$9,$A$12:$A$111,$B$12:$B$111),IF(AND($I34=1,BC$9=$Q33),"",IF($I34=1,BC33,IF(AND($I34=-1,BA$9=$Q33),$J34,IF($I34=-1,BB33,""))))))))</f>
        <v/>
      </c>
      <c r="BC34" t="str">
        <f ca="1">IF($E33="","",IF($G34="",BC33,IF(AND($N34=1,BC$9&gt;$B$9),"",IF(AND($N34=1,BC$9&lt;=$B$9),LOOKUP(BC$9,$A$12:$A$111,$B$12:$B$111),IF(AND($I34=1,BD$9=$Q33),"",IF($I34=1,BD33,IF(AND($I34=-1,BB$9=$Q33),$J34,IF($I34=-1,BC33,""))))))))</f>
        <v/>
      </c>
      <c r="BD34" t="str">
        <f ca="1">IF($E33="","",IF($G34="",BD33,IF(AND($N34=1,BD$9&gt;$B$9),"",IF(AND($N34=1,BD$9&lt;=$B$9),LOOKUP(BD$9,$A$12:$A$111,$B$12:$B$111),IF(AND($I34=1,BE$9=$Q33),"",IF($I34=1,BE33,IF(AND($I34=-1,BC$9=$Q33),$J34,IF($I34=-1,BD33,""))))))))</f>
        <v/>
      </c>
      <c r="BE34" t="str">
        <f ca="1">IF($E33="","",IF($G34="",BE33,IF(AND($N34=1,BE$9&gt;$B$9),"",IF(AND($N34=1,BE$9&lt;=$B$9),LOOKUP(BE$9,$A$12:$A$111,$B$12:$B$111),IF(AND($I34=1,BF$9=$Q33),"",IF($I34=1,BF33,IF(AND($I34=-1,BD$9=$Q33),$J34,IF($I34=-1,BE33,""))))))))</f>
        <v/>
      </c>
      <c r="BF34" t="str">
        <f ca="1">IF($E33="","",IF($G34="",BF33,IF(AND($N34=1,BF$9&gt;$B$9),"",IF(AND($N34=1,BF$9&lt;=$B$9),LOOKUP(BF$9,$A$12:$A$111,$B$12:$B$111),IF(AND($I34=1,BG$9=$Q33),"",IF($I34=1,BG33,IF(AND($I34=-1,BE$9=$Q33),$J34,IF($I34=-1,BF33,""))))))))</f>
        <v/>
      </c>
      <c r="BG34" t="str">
        <f ca="1">IF($E33="","",IF($G34="",BG33,IF(AND($N34=1,BG$9&gt;$B$9),"",IF(AND($N34=1,BG$9&lt;=$B$9),LOOKUP(BG$9,$A$12:$A$111,$B$12:$B$111),IF(AND($I34=1,BH$9=$Q33),"",IF($I34=1,BH33,IF(AND($I34=-1,BF$9=$Q33),$J34,IF($I34=-1,BG33,""))))))))</f>
        <v/>
      </c>
      <c r="BH34" t="str">
        <f ca="1">IF($E33="","",IF($G34="",BH33,IF(AND($N34=1,BH$9&gt;$B$9),"",IF(AND($N34=1,BH$9&lt;=$B$9),LOOKUP(BH$9,$A$12:$A$111,$B$12:$B$111),IF(AND($I34=1,BI$9=$Q33),"",IF($I34=1,BI33,IF(AND($I34=-1,BG$9=$Q33),$J34,IF($I34=-1,BH33,""))))))))</f>
        <v/>
      </c>
      <c r="BI34" t="str">
        <f ca="1">IF($E33="","",IF($G34="",BI33,IF(AND($N34=1,BI$9&gt;$B$9),"",IF(AND($N34=1,BI$9&lt;=$B$9),LOOKUP(BI$9,$A$12:$A$111,$B$12:$B$111),IF(AND($I34=1,BJ$9=$Q33),"",IF($I34=1,BJ33,IF(AND($I34=-1,BH$9=$Q33),$J34,IF($I34=-1,BI33,""))))))))</f>
        <v/>
      </c>
      <c r="BJ34" t="str">
        <f ca="1">IF($E33="","",IF($G34="",BJ33,IF(AND($N34=1,BJ$9&gt;$B$9),"",IF(AND($N34=1,BJ$9&lt;=$B$9),LOOKUP(BJ$9,$A$12:$A$111,$B$12:$B$111),IF(AND($I34=1,BK$9=$Q33),"",IF($I34=1,BK33,IF(AND($I34=-1,BI$9=$Q33),$J34,IF($I34=-1,BJ33,""))))))))</f>
        <v/>
      </c>
      <c r="BK34" t="str">
        <f ca="1">IF($E33="","",IF($G34="",BK33,IF(AND($N34=1,BK$9&gt;$B$9),"",IF(AND($N34=1,BK$9&lt;=$B$9),LOOKUP(BK$9,$A$12:$A$111,$B$12:$B$111),IF(AND($I34=1,BL$9=$Q33),"",IF($I34=1,BL33,IF(AND($I34=-1,BJ$9=$Q33),$J34,IF($I34=-1,BK33,""))))))))</f>
        <v/>
      </c>
      <c r="BL34" t="str">
        <f ca="1">IF($E33="","",IF($G34="",BL33,IF(AND($N34=1,BL$9&gt;$B$9),"",IF(AND($N34=1,BL$9&lt;=$B$9),LOOKUP(BL$9,$A$12:$A$111,$B$12:$B$111),IF(AND($I34=1,BM$9=$Q33),"",IF($I34=1,BM33,IF(AND($I34=-1,BK$9=$Q33),$J34,IF($I34=-1,BL33,""))))))))</f>
        <v/>
      </c>
      <c r="BM34" t="str">
        <f ca="1">IF($E33="","",IF($G34="",BM33,IF(AND($N34=1,BM$9&gt;$B$9),"",IF(AND($N34=1,BM$9&lt;=$B$9),LOOKUP(BM$9,$A$12:$A$111,$B$12:$B$111),IF(AND($I34=1,BN$9=$Q33),"",IF($I34=1,BN33,IF(AND($I34=-1,BL$9=$Q33),$J34,IF($I34=-1,BM33,""))))))))</f>
        <v/>
      </c>
      <c r="BN34" t="str">
        <f ca="1">IF($E33="","",IF($G34="",BN33,IF(AND($N34=1,BN$9&gt;$B$9),"",IF(AND($N34=1,BN$9&lt;=$B$9),LOOKUP(BN$9,$A$12:$A$111,$B$12:$B$111),IF(AND($I34=1,BO$9=$Q33),"",IF($I34=1,BO33,IF(AND($I34=-1,BM$9=$Q33),$J34,IF($I34=-1,BN33,""))))))))</f>
        <v/>
      </c>
      <c r="BO34" t="str">
        <f ca="1">IF($E33="","",IF($G34="",BO33,IF(AND($N34=1,BO$9&gt;$B$9),"",IF(AND($N34=1,BO$9&lt;=$B$9),LOOKUP(BO$9,$A$12:$A$111,$B$12:$B$111),IF(AND($I34=1,BP$9=$Q33),"",IF($I34=1,BP33,IF(AND($I34=-1,BN$9=$Q33),$J34,IF($I34=-1,BO33,""))))))))</f>
        <v/>
      </c>
    </row>
    <row r="35" spans="4:67" x14ac:dyDescent="0.25">
      <c r="D35" s="4">
        <v>25</v>
      </c>
      <c r="E35" s="1">
        <f t="shared" ca="1" si="6"/>
        <v>3</v>
      </c>
      <c r="G35" t="str">
        <f ca="1">IF(E34="","",IF($B$3=Refs!$B$11,Labouchere!F35,IF(AND(B$3="Last",H34="Zero"),G34,IF(B$3="Last",H34,IF(B$3="2nd last","",IF(AND(B$3="Opposite",H34="Zero"),G34,IF(AND(B$3="Opposite",H34="Red"),"Black",IF(AND(B$3="Opposite",H34="Black"),"Red",IF(AND(B$3="Opposite",H34="Odd"),"Even",IF(AND(B$3="Opposite",H34="Even"),"Odd",IF(AND(B$3="Opposite",H34="High"),"Low",IF(AND(B$3="Opposite",H34="Low"),"High",IF(COUNTIF(Refs!$E$5:$I$6,B$3)=1,Labouchere!B$3,"")))))))))))))</f>
        <v>High</v>
      </c>
      <c r="H35" t="str">
        <f ca="1">IF(E35="","",IF(B$2="Red/Black",LOOKUP(E35,Refs!D:D,Refs!F:F),IF(B$2="High/Low",LOOKUP(E35,Refs!D:D,Refs!H:H),IF(B$2="Odd/Even",LOOKUP(E35,Refs!D:D,Refs!J:J),""))))</f>
        <v>Low</v>
      </c>
      <c r="I35">
        <f t="shared" ca="1" si="2"/>
        <v>-1</v>
      </c>
      <c r="J35">
        <f ca="1">IF(E34="","",IF(G35="","",IF(AND(Q34&gt;1,O34+P34&gt;=$B$4),$B$4,IF(Q34=1,O34,O34+P34))))</f>
        <v>5</v>
      </c>
      <c r="K35">
        <f t="shared" ca="1" si="3"/>
        <v>-5</v>
      </c>
      <c r="L35">
        <f t="shared" ca="1" si="4"/>
        <v>15</v>
      </c>
      <c r="M35">
        <f t="shared" ca="1" si="5"/>
        <v>20</v>
      </c>
      <c r="N35">
        <f ca="1">IF(E34="","",IF(OR(AND($A$6="Yes",$M35&gt;$M34),AND($A$8="Yes",$O34+$P34&gt;=$B$4),AND($Q34&lt;=2,$I35=1)),1,0))</f>
        <v>0</v>
      </c>
      <c r="O35">
        <f ca="1">IF(E35="","",R35)</f>
        <v>1</v>
      </c>
      <c r="P35">
        <f ca="1">IF(E35="","",MAX(R35:DM35))</f>
        <v>5</v>
      </c>
      <c r="Q35" s="2">
        <f ca="1">IF(E35="","",COUNTIF(R35:DM35,"&gt;0"))</f>
        <v>5</v>
      </c>
      <c r="R35" s="4">
        <f ca="1">IF(E34="","",IF($G35="",R34,IF($N35=1,LOOKUP(R$9,$A$12:$A$111,$B$12:$B$111),IF(AND($I35=1,S$9=$Q34),"",IF($I35=1,S34,IF($I35=-1,R34))))))</f>
        <v>1</v>
      </c>
      <c r="S35">
        <f ca="1">IF($E34="","",IF($G35="",S34,IF(AND($N35=1,S$9&gt;$B$9),"",IF(AND($N35=1,S$9&lt;=$B$9),LOOKUP(S$9,$A$12:$A$111,$B$12:$B$111),IF(AND($I35=1,T$9=$Q34),"",IF($I35=1,T34,IF(AND($I35=-1,R$9=$Q34),$J35,IF($I35=-1,S34,""))))))))</f>
        <v>2</v>
      </c>
      <c r="T35">
        <f ca="1">IF($E34="","",IF($G35="",T34,IF(AND($N35=1,T$9&gt;$B$9),"",IF(AND($N35=1,T$9&lt;=$B$9),LOOKUP(T$9,$A$12:$A$111,$B$12:$B$111),IF(AND($I35=1,U$9=$Q34),"",IF($I35=1,U34,IF(AND($I35=-1,S$9=$Q34),$J35,IF($I35=-1,T34,""))))))))</f>
        <v>3</v>
      </c>
      <c r="U35">
        <f ca="1">IF($E34="","",IF($G35="",U34,IF(AND($N35=1,U$9&gt;$B$9),"",IF(AND($N35=1,U$9&lt;=$B$9),LOOKUP(U$9,$A$12:$A$111,$B$12:$B$111),IF(AND($I35=1,V$9=$Q34),"",IF($I35=1,V34,IF(AND($I35=-1,T$9=$Q34),$J35,IF($I35=-1,U34,""))))))))</f>
        <v>4</v>
      </c>
      <c r="V35">
        <f ca="1">IF($E34="","",IF($G35="",V34,IF(AND($N35=1,V$9&gt;$B$9),"",IF(AND($N35=1,V$9&lt;=$B$9),LOOKUP(V$9,$A$12:$A$111,$B$12:$B$111),IF(AND($I35=1,W$9=$Q34),"",IF($I35=1,W34,IF(AND($I35=-1,U$9=$Q34),$J35,IF($I35=-1,V34,""))))))))</f>
        <v>5</v>
      </c>
      <c r="W35" t="str">
        <f ca="1">IF($E34="","",IF($G35="",W34,IF(AND($N35=1,W$9&gt;$B$9),"",IF(AND($N35=1,W$9&lt;=$B$9),LOOKUP(W$9,$A$12:$A$111,$B$12:$B$111),IF(AND($I35=1,X$9=$Q34),"",IF($I35=1,X34,IF(AND($I35=-1,V$9=$Q34),$J35,IF($I35=-1,W34,""))))))))</f>
        <v/>
      </c>
      <c r="X35" t="str">
        <f ca="1">IF($E34="","",IF($G35="",X34,IF(AND($N35=1,X$9&gt;$B$9),"",IF(AND($N35=1,X$9&lt;=$B$9),LOOKUP(X$9,$A$12:$A$111,$B$12:$B$111),IF(AND($I35=1,Y$9=$Q34),"",IF($I35=1,Y34,IF(AND($I35=-1,W$9=$Q34),$J35,IF($I35=-1,X34,""))))))))</f>
        <v/>
      </c>
      <c r="Y35" t="str">
        <f ca="1">IF($E34="","",IF($G35="",Y34,IF(AND($N35=1,Y$9&gt;$B$9),"",IF(AND($N35=1,Y$9&lt;=$B$9),LOOKUP(Y$9,$A$12:$A$111,$B$12:$B$111),IF(AND($I35=1,Z$9=$Q34),"",IF($I35=1,Z34,IF(AND($I35=-1,X$9=$Q34),$J35,IF($I35=-1,Y34,""))))))))</f>
        <v/>
      </c>
      <c r="Z35" t="str">
        <f ca="1">IF($E34="","",IF($G35="",Z34,IF(AND($N35=1,Z$9&gt;$B$9),"",IF(AND($N35=1,Z$9&lt;=$B$9),LOOKUP(Z$9,$A$12:$A$111,$B$12:$B$111),IF(AND($I35=1,AA$9=$Q34),"",IF($I35=1,AA34,IF(AND($I35=-1,Y$9=$Q34),$J35,IF($I35=-1,Z34,""))))))))</f>
        <v/>
      </c>
      <c r="AA35" t="str">
        <f ca="1">IF($E34="","",IF($G35="",AA34,IF(AND($N35=1,AA$9&gt;$B$9),"",IF(AND($N35=1,AA$9&lt;=$B$9),LOOKUP(AA$9,$A$12:$A$111,$B$12:$B$111),IF(AND($I35=1,AB$9=$Q34),"",IF($I35=1,AB34,IF(AND($I35=-1,Z$9=$Q34),$J35,IF($I35=-1,AA34,""))))))))</f>
        <v/>
      </c>
      <c r="AB35" t="str">
        <f ca="1">IF($E34="","",IF($G35="",AB34,IF(AND($N35=1,AB$9&gt;$B$9),"",IF(AND($N35=1,AB$9&lt;=$B$9),LOOKUP(AB$9,$A$12:$A$111,$B$12:$B$111),IF(AND($I35=1,AC$9=$Q34),"",IF($I35=1,AC34,IF(AND($I35=-1,AA$9=$Q34),$J35,IF($I35=-1,AB34,""))))))))</f>
        <v/>
      </c>
      <c r="AC35" t="str">
        <f ca="1">IF($E34="","",IF($G35="",AC34,IF(AND($N35=1,AC$9&gt;$B$9),"",IF(AND($N35=1,AC$9&lt;=$B$9),LOOKUP(AC$9,$A$12:$A$111,$B$12:$B$111),IF(AND($I35=1,AD$9=$Q34),"",IF($I35=1,AD34,IF(AND($I35=-1,AB$9=$Q34),$J35,IF($I35=-1,AC34,""))))))))</f>
        <v/>
      </c>
      <c r="AD35" t="str">
        <f ca="1">IF($E34="","",IF($G35="",AD34,IF(AND($N35=1,AD$9&gt;$B$9),"",IF(AND($N35=1,AD$9&lt;=$B$9),LOOKUP(AD$9,$A$12:$A$111,$B$12:$B$111),IF(AND($I35=1,AE$9=$Q34),"",IF($I35=1,AE34,IF(AND($I35=-1,AC$9=$Q34),$J35,IF($I35=-1,AD34,""))))))))</f>
        <v/>
      </c>
      <c r="AE35" t="str">
        <f ca="1">IF($E34="","",IF($G35="",AE34,IF(AND($N35=1,AE$9&gt;$B$9),"",IF(AND($N35=1,AE$9&lt;=$B$9),LOOKUP(AE$9,$A$12:$A$111,$B$12:$B$111),IF(AND($I35=1,AF$9=$Q34),"",IF($I35=1,AF34,IF(AND($I35=-1,AD$9=$Q34),$J35,IF($I35=-1,AE34,""))))))))</f>
        <v/>
      </c>
      <c r="AF35" t="str">
        <f ca="1">IF($E34="","",IF($G35="",AF34,IF(AND($N35=1,AF$9&gt;$B$9),"",IF(AND($N35=1,AF$9&lt;=$B$9),LOOKUP(AF$9,$A$12:$A$111,$B$12:$B$111),IF(AND($I35=1,AG$9=$Q34),"",IF($I35=1,AG34,IF(AND($I35=-1,AE$9=$Q34),$J35,IF($I35=-1,AF34,""))))))))</f>
        <v/>
      </c>
      <c r="AG35" t="str">
        <f ca="1">IF($E34="","",IF($G35="",AG34,IF(AND($N35=1,AG$9&gt;$B$9),"",IF(AND($N35=1,AG$9&lt;=$B$9),LOOKUP(AG$9,$A$12:$A$111,$B$12:$B$111),IF(AND($I35=1,AH$9=$Q34),"",IF($I35=1,AH34,IF(AND($I35=-1,AF$9=$Q34),$J35,IF($I35=-1,AG34,""))))))))</f>
        <v/>
      </c>
      <c r="AH35" t="str">
        <f ca="1">IF($E34="","",IF($G35="",AH34,IF(AND($N35=1,AH$9&gt;$B$9),"",IF(AND($N35=1,AH$9&lt;=$B$9),LOOKUP(AH$9,$A$12:$A$111,$B$12:$B$111),IF(AND($I35=1,AI$9=$Q34),"",IF($I35=1,AI34,IF(AND($I35=-1,AG$9=$Q34),$J35,IF($I35=-1,AH34,""))))))))</f>
        <v/>
      </c>
      <c r="AI35" t="str">
        <f ca="1">IF($E34="","",IF($G35="",AI34,IF(AND($N35=1,AI$9&gt;$B$9),"",IF(AND($N35=1,AI$9&lt;=$B$9),LOOKUP(AI$9,$A$12:$A$111,$B$12:$B$111),IF(AND($I35=1,AJ$9=$Q34),"",IF($I35=1,AJ34,IF(AND($I35=-1,AH$9=$Q34),$J35,IF($I35=-1,AI34,""))))))))</f>
        <v/>
      </c>
      <c r="AJ35" t="str">
        <f ca="1">IF($E34="","",IF($G35="",AJ34,IF(AND($N35=1,AJ$9&gt;$B$9),"",IF(AND($N35=1,AJ$9&lt;=$B$9),LOOKUP(AJ$9,$A$12:$A$111,$B$12:$B$111),IF(AND($I35=1,AK$9=$Q34),"",IF($I35=1,AK34,IF(AND($I35=-1,AI$9=$Q34),$J35,IF($I35=-1,AJ34,""))))))))</f>
        <v/>
      </c>
      <c r="AK35" t="str">
        <f ca="1">IF($E34="","",IF($G35="",AK34,IF(AND($N35=1,AK$9&gt;$B$9),"",IF(AND($N35=1,AK$9&lt;=$B$9),LOOKUP(AK$9,$A$12:$A$111,$B$12:$B$111),IF(AND($I35=1,AL$9=$Q34),"",IF($I35=1,AL34,IF(AND($I35=-1,AJ$9=$Q34),$J35,IF($I35=-1,AK34,""))))))))</f>
        <v/>
      </c>
      <c r="AL35" t="str">
        <f ca="1">IF($E34="","",IF($G35="",AL34,IF(AND($N35=1,AL$9&gt;$B$9),"",IF(AND($N35=1,AL$9&lt;=$B$9),LOOKUP(AL$9,$A$12:$A$111,$B$12:$B$111),IF(AND($I35=1,AM$9=$Q34),"",IF($I35=1,AM34,IF(AND($I35=-1,AK$9=$Q34),$J35,IF($I35=-1,AL34,""))))))))</f>
        <v/>
      </c>
      <c r="AM35" t="str">
        <f ca="1">IF($E34="","",IF($G35="",AM34,IF(AND($N35=1,AM$9&gt;$B$9),"",IF(AND($N35=1,AM$9&lt;=$B$9),LOOKUP(AM$9,$A$12:$A$111,$B$12:$B$111),IF(AND($I35=1,AN$9=$Q34),"",IF($I35=1,AN34,IF(AND($I35=-1,AL$9=$Q34),$J35,IF($I35=-1,AM34,""))))))))</f>
        <v/>
      </c>
      <c r="AN35" t="str">
        <f ca="1">IF($E34="","",IF($G35="",AN34,IF(AND($N35=1,AN$9&gt;$B$9),"",IF(AND($N35=1,AN$9&lt;=$B$9),LOOKUP(AN$9,$A$12:$A$111,$B$12:$B$111),IF(AND($I35=1,AO$9=$Q34),"",IF($I35=1,AO34,IF(AND($I35=-1,AM$9=$Q34),$J35,IF($I35=-1,AN34,""))))))))</f>
        <v/>
      </c>
      <c r="AO35" t="str">
        <f ca="1">IF($E34="","",IF($G35="",AO34,IF(AND($N35=1,AO$9&gt;$B$9),"",IF(AND($N35=1,AO$9&lt;=$B$9),LOOKUP(AO$9,$A$12:$A$111,$B$12:$B$111),IF(AND($I35=1,AP$9=$Q34),"",IF($I35=1,AP34,IF(AND($I35=-1,AN$9=$Q34),$J35,IF($I35=-1,AO34,""))))))))</f>
        <v/>
      </c>
      <c r="AP35" t="str">
        <f ca="1">IF($E34="","",IF($G35="",AP34,IF(AND($N35=1,AP$9&gt;$B$9),"",IF(AND($N35=1,AP$9&lt;=$B$9),LOOKUP(AP$9,$A$12:$A$111,$B$12:$B$111),IF(AND($I35=1,AQ$9=$Q34),"",IF($I35=1,AQ34,IF(AND($I35=-1,AO$9=$Q34),$J35,IF($I35=-1,AP34,""))))))))</f>
        <v/>
      </c>
      <c r="AQ35" t="str">
        <f ca="1">IF($E34="","",IF($G35="",AQ34,IF(AND($N35=1,AQ$9&gt;$B$9),"",IF(AND($N35=1,AQ$9&lt;=$B$9),LOOKUP(AQ$9,$A$12:$A$111,$B$12:$B$111),IF(AND($I35=1,AR$9=$Q34),"",IF($I35=1,AR34,IF(AND($I35=-1,AP$9=$Q34),$J35,IF($I35=-1,AQ34,""))))))))</f>
        <v/>
      </c>
      <c r="AR35" t="str">
        <f ca="1">IF($E34="","",IF($G35="",AR34,IF(AND($N35=1,AR$9&gt;$B$9),"",IF(AND($N35=1,AR$9&lt;=$B$9),LOOKUP(AR$9,$A$12:$A$111,$B$12:$B$111),IF(AND($I35=1,AS$9=$Q34),"",IF($I35=1,AS34,IF(AND($I35=-1,AQ$9=$Q34),$J35,IF($I35=-1,AR34,""))))))))</f>
        <v/>
      </c>
      <c r="AS35" t="str">
        <f ca="1">IF($E34="","",IF($G35="",AS34,IF(AND($N35=1,AS$9&gt;$B$9),"",IF(AND($N35=1,AS$9&lt;=$B$9),LOOKUP(AS$9,$A$12:$A$111,$B$12:$B$111),IF(AND($I35=1,AT$9=$Q34),"",IF($I35=1,AT34,IF(AND($I35=-1,AR$9=$Q34),$J35,IF($I35=-1,AS34,""))))))))</f>
        <v/>
      </c>
      <c r="AT35" t="str">
        <f ca="1">IF($E34="","",IF($G35="",AT34,IF(AND($N35=1,AT$9&gt;$B$9),"",IF(AND($N35=1,AT$9&lt;=$B$9),LOOKUP(AT$9,$A$12:$A$111,$B$12:$B$111),IF(AND($I35=1,AU$9=$Q34),"",IF($I35=1,AU34,IF(AND($I35=-1,AS$9=$Q34),$J35,IF($I35=-1,AT34,""))))))))</f>
        <v/>
      </c>
      <c r="AU35" t="str">
        <f ca="1">IF($E34="","",IF($G35="",AU34,IF(AND($N35=1,AU$9&gt;$B$9),"",IF(AND($N35=1,AU$9&lt;=$B$9),LOOKUP(AU$9,$A$12:$A$111,$B$12:$B$111),IF(AND($I35=1,AV$9=$Q34),"",IF($I35=1,AV34,IF(AND($I35=-1,AT$9=$Q34),$J35,IF($I35=-1,AU34,""))))))))</f>
        <v/>
      </c>
      <c r="AV35" t="str">
        <f ca="1">IF($E34="","",IF($G35="",AV34,IF(AND($N35=1,AV$9&gt;$B$9),"",IF(AND($N35=1,AV$9&lt;=$B$9),LOOKUP(AV$9,$A$12:$A$111,$B$12:$B$111),IF(AND($I35=1,AW$9=$Q34),"",IF($I35=1,AW34,IF(AND($I35=-1,AU$9=$Q34),$J35,IF($I35=-1,AV34,""))))))))</f>
        <v/>
      </c>
      <c r="AW35" t="str">
        <f ca="1">IF($E34="","",IF($G35="",AW34,IF(AND($N35=1,AW$9&gt;$B$9),"",IF(AND($N35=1,AW$9&lt;=$B$9),LOOKUP(AW$9,$A$12:$A$111,$B$12:$B$111),IF(AND($I35=1,AX$9=$Q34),"",IF($I35=1,AX34,IF(AND($I35=-1,AV$9=$Q34),$J35,IF($I35=-1,AW34,""))))))))</f>
        <v/>
      </c>
      <c r="AX35" t="str">
        <f ca="1">IF($E34="","",IF($G35="",AX34,IF(AND($N35=1,AX$9&gt;$B$9),"",IF(AND($N35=1,AX$9&lt;=$B$9),LOOKUP(AX$9,$A$12:$A$111,$B$12:$B$111),IF(AND($I35=1,AY$9=$Q34),"",IF($I35=1,AY34,IF(AND($I35=-1,AW$9=$Q34),$J35,IF($I35=-1,AX34,""))))))))</f>
        <v/>
      </c>
      <c r="AY35" t="str">
        <f ca="1">IF($E34="","",IF($G35="",AY34,IF(AND($N35=1,AY$9&gt;$B$9),"",IF(AND($N35=1,AY$9&lt;=$B$9),LOOKUP(AY$9,$A$12:$A$111,$B$12:$B$111),IF(AND($I35=1,AZ$9=$Q34),"",IF($I35=1,AZ34,IF(AND($I35=-1,AX$9=$Q34),$J35,IF($I35=-1,AY34,""))))))))</f>
        <v/>
      </c>
      <c r="AZ35" t="str">
        <f ca="1">IF($E34="","",IF($G35="",AZ34,IF(AND($N35=1,AZ$9&gt;$B$9),"",IF(AND($N35=1,AZ$9&lt;=$B$9),LOOKUP(AZ$9,$A$12:$A$111,$B$12:$B$111),IF(AND($I35=1,BA$9=$Q34),"",IF($I35=1,BA34,IF(AND($I35=-1,AY$9=$Q34),$J35,IF($I35=-1,AZ34,""))))))))</f>
        <v/>
      </c>
      <c r="BA35" t="str">
        <f ca="1">IF($E34="","",IF($G35="",BA34,IF(AND($N35=1,BA$9&gt;$B$9),"",IF(AND($N35=1,BA$9&lt;=$B$9),LOOKUP(BA$9,$A$12:$A$111,$B$12:$B$111),IF(AND($I35=1,BB$9=$Q34),"",IF($I35=1,BB34,IF(AND($I35=-1,AZ$9=$Q34),$J35,IF($I35=-1,BA34,""))))))))</f>
        <v/>
      </c>
      <c r="BB35" t="str">
        <f ca="1">IF($E34="","",IF($G35="",BB34,IF(AND($N35=1,BB$9&gt;$B$9),"",IF(AND($N35=1,BB$9&lt;=$B$9),LOOKUP(BB$9,$A$12:$A$111,$B$12:$B$111),IF(AND($I35=1,BC$9=$Q34),"",IF($I35=1,BC34,IF(AND($I35=-1,BA$9=$Q34),$J35,IF($I35=-1,BB34,""))))))))</f>
        <v/>
      </c>
      <c r="BC35" t="str">
        <f ca="1">IF($E34="","",IF($G35="",BC34,IF(AND($N35=1,BC$9&gt;$B$9),"",IF(AND($N35=1,BC$9&lt;=$B$9),LOOKUP(BC$9,$A$12:$A$111,$B$12:$B$111),IF(AND($I35=1,BD$9=$Q34),"",IF($I35=1,BD34,IF(AND($I35=-1,BB$9=$Q34),$J35,IF($I35=-1,BC34,""))))))))</f>
        <v/>
      </c>
      <c r="BD35" t="str">
        <f ca="1">IF($E34="","",IF($G35="",BD34,IF(AND($N35=1,BD$9&gt;$B$9),"",IF(AND($N35=1,BD$9&lt;=$B$9),LOOKUP(BD$9,$A$12:$A$111,$B$12:$B$111),IF(AND($I35=1,BE$9=$Q34),"",IF($I35=1,BE34,IF(AND($I35=-1,BC$9=$Q34),$J35,IF($I35=-1,BD34,""))))))))</f>
        <v/>
      </c>
      <c r="BE35" t="str">
        <f ca="1">IF($E34="","",IF($G35="",BE34,IF(AND($N35=1,BE$9&gt;$B$9),"",IF(AND($N35=1,BE$9&lt;=$B$9),LOOKUP(BE$9,$A$12:$A$111,$B$12:$B$111),IF(AND($I35=1,BF$9=$Q34),"",IF($I35=1,BF34,IF(AND($I35=-1,BD$9=$Q34),$J35,IF($I35=-1,BE34,""))))))))</f>
        <v/>
      </c>
      <c r="BF35" t="str">
        <f ca="1">IF($E34="","",IF($G35="",BF34,IF(AND($N35=1,BF$9&gt;$B$9),"",IF(AND($N35=1,BF$9&lt;=$B$9),LOOKUP(BF$9,$A$12:$A$111,$B$12:$B$111),IF(AND($I35=1,BG$9=$Q34),"",IF($I35=1,BG34,IF(AND($I35=-1,BE$9=$Q34),$J35,IF($I35=-1,BF34,""))))))))</f>
        <v/>
      </c>
      <c r="BG35" t="str">
        <f ca="1">IF($E34="","",IF($G35="",BG34,IF(AND($N35=1,BG$9&gt;$B$9),"",IF(AND($N35=1,BG$9&lt;=$B$9),LOOKUP(BG$9,$A$12:$A$111,$B$12:$B$111),IF(AND($I35=1,BH$9=$Q34),"",IF($I35=1,BH34,IF(AND($I35=-1,BF$9=$Q34),$J35,IF($I35=-1,BG34,""))))))))</f>
        <v/>
      </c>
      <c r="BH35" t="str">
        <f ca="1">IF($E34="","",IF($G35="",BH34,IF(AND($N35=1,BH$9&gt;$B$9),"",IF(AND($N35=1,BH$9&lt;=$B$9),LOOKUP(BH$9,$A$12:$A$111,$B$12:$B$111),IF(AND($I35=1,BI$9=$Q34),"",IF($I35=1,BI34,IF(AND($I35=-1,BG$9=$Q34),$J35,IF($I35=-1,BH34,""))))))))</f>
        <v/>
      </c>
      <c r="BI35" t="str">
        <f ca="1">IF($E34="","",IF($G35="",BI34,IF(AND($N35=1,BI$9&gt;$B$9),"",IF(AND($N35=1,BI$9&lt;=$B$9),LOOKUP(BI$9,$A$12:$A$111,$B$12:$B$111),IF(AND($I35=1,BJ$9=$Q34),"",IF($I35=1,BJ34,IF(AND($I35=-1,BH$9=$Q34),$J35,IF($I35=-1,BI34,""))))))))</f>
        <v/>
      </c>
      <c r="BJ35" t="str">
        <f ca="1">IF($E34="","",IF($G35="",BJ34,IF(AND($N35=1,BJ$9&gt;$B$9),"",IF(AND($N35=1,BJ$9&lt;=$B$9),LOOKUP(BJ$9,$A$12:$A$111,$B$12:$B$111),IF(AND($I35=1,BK$9=$Q34),"",IF($I35=1,BK34,IF(AND($I35=-1,BI$9=$Q34),$J35,IF($I35=-1,BJ34,""))))))))</f>
        <v/>
      </c>
      <c r="BK35" t="str">
        <f ca="1">IF($E34="","",IF($G35="",BK34,IF(AND($N35=1,BK$9&gt;$B$9),"",IF(AND($N35=1,BK$9&lt;=$B$9),LOOKUP(BK$9,$A$12:$A$111,$B$12:$B$111),IF(AND($I35=1,BL$9=$Q34),"",IF($I35=1,BL34,IF(AND($I35=-1,BJ$9=$Q34),$J35,IF($I35=-1,BK34,""))))))))</f>
        <v/>
      </c>
      <c r="BL35" t="str">
        <f ca="1">IF($E34="","",IF($G35="",BL34,IF(AND($N35=1,BL$9&gt;$B$9),"",IF(AND($N35=1,BL$9&lt;=$B$9),LOOKUP(BL$9,$A$12:$A$111,$B$12:$B$111),IF(AND($I35=1,BM$9=$Q34),"",IF($I35=1,BM34,IF(AND($I35=-1,BK$9=$Q34),$J35,IF($I35=-1,BL34,""))))))))</f>
        <v/>
      </c>
      <c r="BM35" t="str">
        <f ca="1">IF($E34="","",IF($G35="",BM34,IF(AND($N35=1,BM$9&gt;$B$9),"",IF(AND($N35=1,BM$9&lt;=$B$9),LOOKUP(BM$9,$A$12:$A$111,$B$12:$B$111),IF(AND($I35=1,BN$9=$Q34),"",IF($I35=1,BN34,IF(AND($I35=-1,BL$9=$Q34),$J35,IF($I35=-1,BM34,""))))))))</f>
        <v/>
      </c>
      <c r="BN35" t="str">
        <f ca="1">IF($E34="","",IF($G35="",BN34,IF(AND($N35=1,BN$9&gt;$B$9),"",IF(AND($N35=1,BN$9&lt;=$B$9),LOOKUP(BN$9,$A$12:$A$111,$B$12:$B$111),IF(AND($I35=1,BO$9=$Q34),"",IF($I35=1,BO34,IF(AND($I35=-1,BM$9=$Q34),$J35,IF($I35=-1,BN34,""))))))))</f>
        <v/>
      </c>
      <c r="BO35" t="str">
        <f ca="1">IF($E34="","",IF($G35="",BO34,IF(AND($N35=1,BO$9&gt;$B$9),"",IF(AND($N35=1,BO$9&lt;=$B$9),LOOKUP(BO$9,$A$12:$A$111,$B$12:$B$111),IF(AND($I35=1,BP$9=$Q34),"",IF($I35=1,BP34,IF(AND($I35=-1,BN$9=$Q34),$J35,IF($I35=-1,BO34,""))))))))</f>
        <v/>
      </c>
    </row>
    <row r="36" spans="4:67" x14ac:dyDescent="0.25">
      <c r="D36" s="4">
        <v>26</v>
      </c>
      <c r="E36" s="1">
        <f t="shared" ca="1" si="6"/>
        <v>0</v>
      </c>
      <c r="G36" t="str">
        <f ca="1">IF(E35="","",IF($B$3=Refs!$B$11,Labouchere!F36,IF(AND(B$3="Last",H35="Zero"),G35,IF(B$3="Last",H35,IF(B$3="2nd last","",IF(AND(B$3="Opposite",H35="Zero"),G35,IF(AND(B$3="Opposite",H35="Red"),"Black",IF(AND(B$3="Opposite",H35="Black"),"Red",IF(AND(B$3="Opposite",H35="Odd"),"Even",IF(AND(B$3="Opposite",H35="Even"),"Odd",IF(AND(B$3="Opposite",H35="High"),"Low",IF(AND(B$3="Opposite",H35="Low"),"High",IF(COUNTIF(Refs!$E$5:$I$6,B$3)=1,Labouchere!B$3,"")))))))))))))</f>
        <v>High</v>
      </c>
      <c r="H36" t="str">
        <f ca="1">IF(E36="","",IF(B$2="Red/Black",LOOKUP(E36,Refs!D:D,Refs!F:F),IF(B$2="High/Low",LOOKUP(E36,Refs!D:D,Refs!H:H),IF(B$2="Odd/Even",LOOKUP(E36,Refs!D:D,Refs!J:J),""))))</f>
        <v>Zero</v>
      </c>
      <c r="I36">
        <f t="shared" ca="1" si="2"/>
        <v>-1</v>
      </c>
      <c r="J36">
        <f ca="1">IF(E35="","",IF(G36="","",IF(AND(Q35&gt;1,O35+P35&gt;=$B$4),$B$4,IF(Q35=1,O35,O35+P35))))</f>
        <v>6</v>
      </c>
      <c r="K36">
        <f t="shared" ca="1" si="3"/>
        <v>-6</v>
      </c>
      <c r="L36">
        <f t="shared" ca="1" si="4"/>
        <v>9</v>
      </c>
      <c r="M36">
        <f t="shared" ca="1" si="5"/>
        <v>20</v>
      </c>
      <c r="N36">
        <f ca="1">IF(E35="","",IF(OR(AND($A$6="Yes",$M36&gt;$M35),AND($A$8="Yes",$O35+$P35&gt;=$B$4),AND($Q35&lt;=2,$I36=1)),1,0))</f>
        <v>0</v>
      </c>
      <c r="O36">
        <f ca="1">IF(E36="","",R36)</f>
        <v>1</v>
      </c>
      <c r="P36">
        <f ca="1">IF(E36="","",MAX(R36:DM36))</f>
        <v>6</v>
      </c>
      <c r="Q36" s="2">
        <f ca="1">IF(E36="","",COUNTIF(R36:DM36,"&gt;0"))</f>
        <v>6</v>
      </c>
      <c r="R36" s="4">
        <f ca="1">IF(E35="","",IF($G36="",R35,IF($N36=1,LOOKUP(R$9,$A$12:$A$111,$B$12:$B$111),IF(AND($I36=1,S$9=$Q35),"",IF($I36=1,S35,IF($I36=-1,R35))))))</f>
        <v>1</v>
      </c>
      <c r="S36">
        <f ca="1">IF($E35="","",IF($G36="",S35,IF(AND($N36=1,S$9&gt;$B$9),"",IF(AND($N36=1,S$9&lt;=$B$9),LOOKUP(S$9,$A$12:$A$111,$B$12:$B$111),IF(AND($I36=1,T$9=$Q35),"",IF($I36=1,T35,IF(AND($I36=-1,R$9=$Q35),$J36,IF($I36=-1,S35,""))))))))</f>
        <v>2</v>
      </c>
      <c r="T36">
        <f ca="1">IF($E35="","",IF($G36="",T35,IF(AND($N36=1,T$9&gt;$B$9),"",IF(AND($N36=1,T$9&lt;=$B$9),LOOKUP(T$9,$A$12:$A$111,$B$12:$B$111),IF(AND($I36=1,U$9=$Q35),"",IF($I36=1,U35,IF(AND($I36=-1,S$9=$Q35),$J36,IF($I36=-1,T35,""))))))))</f>
        <v>3</v>
      </c>
      <c r="U36">
        <f ca="1">IF($E35="","",IF($G36="",U35,IF(AND($N36=1,U$9&gt;$B$9),"",IF(AND($N36=1,U$9&lt;=$B$9),LOOKUP(U$9,$A$12:$A$111,$B$12:$B$111),IF(AND($I36=1,V$9=$Q35),"",IF($I36=1,V35,IF(AND($I36=-1,T$9=$Q35),$J36,IF($I36=-1,U35,""))))))))</f>
        <v>4</v>
      </c>
      <c r="V36">
        <f ca="1">IF($E35="","",IF($G36="",V35,IF(AND($N36=1,V$9&gt;$B$9),"",IF(AND($N36=1,V$9&lt;=$B$9),LOOKUP(V$9,$A$12:$A$111,$B$12:$B$111),IF(AND($I36=1,W$9=$Q35),"",IF($I36=1,W35,IF(AND($I36=-1,U$9=$Q35),$J36,IF($I36=-1,V35,""))))))))</f>
        <v>5</v>
      </c>
      <c r="W36">
        <f ca="1">IF($E35="","",IF($G36="",W35,IF(AND($N36=1,W$9&gt;$B$9),"",IF(AND($N36=1,W$9&lt;=$B$9),LOOKUP(W$9,$A$12:$A$111,$B$12:$B$111),IF(AND($I36=1,X$9=$Q35),"",IF($I36=1,X35,IF(AND($I36=-1,V$9=$Q35),$J36,IF($I36=-1,W35,""))))))))</f>
        <v>6</v>
      </c>
      <c r="X36" t="str">
        <f ca="1">IF($E35="","",IF($G36="",X35,IF(AND($N36=1,X$9&gt;$B$9),"",IF(AND($N36=1,X$9&lt;=$B$9),LOOKUP(X$9,$A$12:$A$111,$B$12:$B$111),IF(AND($I36=1,Y$9=$Q35),"",IF($I36=1,Y35,IF(AND($I36=-1,W$9=$Q35),$J36,IF($I36=-1,X35,""))))))))</f>
        <v/>
      </c>
      <c r="Y36" t="str">
        <f ca="1">IF($E35="","",IF($G36="",Y35,IF(AND($N36=1,Y$9&gt;$B$9),"",IF(AND($N36=1,Y$9&lt;=$B$9),LOOKUP(Y$9,$A$12:$A$111,$B$12:$B$111),IF(AND($I36=1,Z$9=$Q35),"",IF($I36=1,Z35,IF(AND($I36=-1,X$9=$Q35),$J36,IF($I36=-1,Y35,""))))))))</f>
        <v/>
      </c>
      <c r="Z36" t="str">
        <f ca="1">IF($E35="","",IF($G36="",Z35,IF(AND($N36=1,Z$9&gt;$B$9),"",IF(AND($N36=1,Z$9&lt;=$B$9),LOOKUP(Z$9,$A$12:$A$111,$B$12:$B$111),IF(AND($I36=1,AA$9=$Q35),"",IF($I36=1,AA35,IF(AND($I36=-1,Y$9=$Q35),$J36,IF($I36=-1,Z35,""))))))))</f>
        <v/>
      </c>
      <c r="AA36" t="str">
        <f ca="1">IF($E35="","",IF($G36="",AA35,IF(AND($N36=1,AA$9&gt;$B$9),"",IF(AND($N36=1,AA$9&lt;=$B$9),LOOKUP(AA$9,$A$12:$A$111,$B$12:$B$111),IF(AND($I36=1,AB$9=$Q35),"",IF($I36=1,AB35,IF(AND($I36=-1,Z$9=$Q35),$J36,IF($I36=-1,AA35,""))))))))</f>
        <v/>
      </c>
      <c r="AB36" t="str">
        <f ca="1">IF($E35="","",IF($G36="",AB35,IF(AND($N36=1,AB$9&gt;$B$9),"",IF(AND($N36=1,AB$9&lt;=$B$9),LOOKUP(AB$9,$A$12:$A$111,$B$12:$B$111),IF(AND($I36=1,AC$9=$Q35),"",IF($I36=1,AC35,IF(AND($I36=-1,AA$9=$Q35),$J36,IF($I36=-1,AB35,""))))))))</f>
        <v/>
      </c>
      <c r="AC36" t="str">
        <f ca="1">IF($E35="","",IF($G36="",AC35,IF(AND($N36=1,AC$9&gt;$B$9),"",IF(AND($N36=1,AC$9&lt;=$B$9),LOOKUP(AC$9,$A$12:$A$111,$B$12:$B$111),IF(AND($I36=1,AD$9=$Q35),"",IF($I36=1,AD35,IF(AND($I36=-1,AB$9=$Q35),$J36,IF($I36=-1,AC35,""))))))))</f>
        <v/>
      </c>
      <c r="AD36" t="str">
        <f ca="1">IF($E35="","",IF($G36="",AD35,IF(AND($N36=1,AD$9&gt;$B$9),"",IF(AND($N36=1,AD$9&lt;=$B$9),LOOKUP(AD$9,$A$12:$A$111,$B$12:$B$111),IF(AND($I36=1,AE$9=$Q35),"",IF($I36=1,AE35,IF(AND($I36=-1,AC$9=$Q35),$J36,IF($I36=-1,AD35,""))))))))</f>
        <v/>
      </c>
      <c r="AE36" t="str">
        <f ca="1">IF($E35="","",IF($G36="",AE35,IF(AND($N36=1,AE$9&gt;$B$9),"",IF(AND($N36=1,AE$9&lt;=$B$9),LOOKUP(AE$9,$A$12:$A$111,$B$12:$B$111),IF(AND($I36=1,AF$9=$Q35),"",IF($I36=1,AF35,IF(AND($I36=-1,AD$9=$Q35),$J36,IF($I36=-1,AE35,""))))))))</f>
        <v/>
      </c>
      <c r="AF36" t="str">
        <f ca="1">IF($E35="","",IF($G36="",AF35,IF(AND($N36=1,AF$9&gt;$B$9),"",IF(AND($N36=1,AF$9&lt;=$B$9),LOOKUP(AF$9,$A$12:$A$111,$B$12:$B$111),IF(AND($I36=1,AG$9=$Q35),"",IF($I36=1,AG35,IF(AND($I36=-1,AE$9=$Q35),$J36,IF($I36=-1,AF35,""))))))))</f>
        <v/>
      </c>
      <c r="AG36" t="str">
        <f ca="1">IF($E35="","",IF($G36="",AG35,IF(AND($N36=1,AG$9&gt;$B$9),"",IF(AND($N36=1,AG$9&lt;=$B$9),LOOKUP(AG$9,$A$12:$A$111,$B$12:$B$111),IF(AND($I36=1,AH$9=$Q35),"",IF($I36=1,AH35,IF(AND($I36=-1,AF$9=$Q35),$J36,IF($I36=-1,AG35,""))))))))</f>
        <v/>
      </c>
      <c r="AH36" t="str">
        <f ca="1">IF($E35="","",IF($G36="",AH35,IF(AND($N36=1,AH$9&gt;$B$9),"",IF(AND($N36=1,AH$9&lt;=$B$9),LOOKUP(AH$9,$A$12:$A$111,$B$12:$B$111),IF(AND($I36=1,AI$9=$Q35),"",IF($I36=1,AI35,IF(AND($I36=-1,AG$9=$Q35),$J36,IF($I36=-1,AH35,""))))))))</f>
        <v/>
      </c>
      <c r="AI36" t="str">
        <f ca="1">IF($E35="","",IF($G36="",AI35,IF(AND($N36=1,AI$9&gt;$B$9),"",IF(AND($N36=1,AI$9&lt;=$B$9),LOOKUP(AI$9,$A$12:$A$111,$B$12:$B$111),IF(AND($I36=1,AJ$9=$Q35),"",IF($I36=1,AJ35,IF(AND($I36=-1,AH$9=$Q35),$J36,IF($I36=-1,AI35,""))))))))</f>
        <v/>
      </c>
      <c r="AJ36" t="str">
        <f ca="1">IF($E35="","",IF($G36="",AJ35,IF(AND($N36=1,AJ$9&gt;$B$9),"",IF(AND($N36=1,AJ$9&lt;=$B$9),LOOKUP(AJ$9,$A$12:$A$111,$B$12:$B$111),IF(AND($I36=1,AK$9=$Q35),"",IF($I36=1,AK35,IF(AND($I36=-1,AI$9=$Q35),$J36,IF($I36=-1,AJ35,""))))))))</f>
        <v/>
      </c>
      <c r="AK36" t="str">
        <f ca="1">IF($E35="","",IF($G36="",AK35,IF(AND($N36=1,AK$9&gt;$B$9),"",IF(AND($N36=1,AK$9&lt;=$B$9),LOOKUP(AK$9,$A$12:$A$111,$B$12:$B$111),IF(AND($I36=1,AL$9=$Q35),"",IF($I36=1,AL35,IF(AND($I36=-1,AJ$9=$Q35),$J36,IF($I36=-1,AK35,""))))))))</f>
        <v/>
      </c>
      <c r="AL36" t="str">
        <f ca="1">IF($E35="","",IF($G36="",AL35,IF(AND($N36=1,AL$9&gt;$B$9),"",IF(AND($N36=1,AL$9&lt;=$B$9),LOOKUP(AL$9,$A$12:$A$111,$B$12:$B$111),IF(AND($I36=1,AM$9=$Q35),"",IF($I36=1,AM35,IF(AND($I36=-1,AK$9=$Q35),$J36,IF($I36=-1,AL35,""))))))))</f>
        <v/>
      </c>
      <c r="AM36" t="str">
        <f ca="1">IF($E35="","",IF($G36="",AM35,IF(AND($N36=1,AM$9&gt;$B$9),"",IF(AND($N36=1,AM$9&lt;=$B$9),LOOKUP(AM$9,$A$12:$A$111,$B$12:$B$111),IF(AND($I36=1,AN$9=$Q35),"",IF($I36=1,AN35,IF(AND($I36=-1,AL$9=$Q35),$J36,IF($I36=-1,AM35,""))))))))</f>
        <v/>
      </c>
      <c r="AN36" t="str">
        <f ca="1">IF($E35="","",IF($G36="",AN35,IF(AND($N36=1,AN$9&gt;$B$9),"",IF(AND($N36=1,AN$9&lt;=$B$9),LOOKUP(AN$9,$A$12:$A$111,$B$12:$B$111),IF(AND($I36=1,AO$9=$Q35),"",IF($I36=1,AO35,IF(AND($I36=-1,AM$9=$Q35),$J36,IF($I36=-1,AN35,""))))))))</f>
        <v/>
      </c>
      <c r="AO36" t="str">
        <f ca="1">IF($E35="","",IF($G36="",AO35,IF(AND($N36=1,AO$9&gt;$B$9),"",IF(AND($N36=1,AO$9&lt;=$B$9),LOOKUP(AO$9,$A$12:$A$111,$B$12:$B$111),IF(AND($I36=1,AP$9=$Q35),"",IF($I36=1,AP35,IF(AND($I36=-1,AN$9=$Q35),$J36,IF($I36=-1,AO35,""))))))))</f>
        <v/>
      </c>
      <c r="AP36" t="str">
        <f ca="1">IF($E35="","",IF($G36="",AP35,IF(AND($N36=1,AP$9&gt;$B$9),"",IF(AND($N36=1,AP$9&lt;=$B$9),LOOKUP(AP$9,$A$12:$A$111,$B$12:$B$111),IF(AND($I36=1,AQ$9=$Q35),"",IF($I36=1,AQ35,IF(AND($I36=-1,AO$9=$Q35),$J36,IF($I36=-1,AP35,""))))))))</f>
        <v/>
      </c>
      <c r="AQ36" t="str">
        <f ca="1">IF($E35="","",IF($G36="",AQ35,IF(AND($N36=1,AQ$9&gt;$B$9),"",IF(AND($N36=1,AQ$9&lt;=$B$9),LOOKUP(AQ$9,$A$12:$A$111,$B$12:$B$111),IF(AND($I36=1,AR$9=$Q35),"",IF($I36=1,AR35,IF(AND($I36=-1,AP$9=$Q35),$J36,IF($I36=-1,AQ35,""))))))))</f>
        <v/>
      </c>
      <c r="AR36" t="str">
        <f ca="1">IF($E35="","",IF($G36="",AR35,IF(AND($N36=1,AR$9&gt;$B$9),"",IF(AND($N36=1,AR$9&lt;=$B$9),LOOKUP(AR$9,$A$12:$A$111,$B$12:$B$111),IF(AND($I36=1,AS$9=$Q35),"",IF($I36=1,AS35,IF(AND($I36=-1,AQ$9=$Q35),$J36,IF($I36=-1,AR35,""))))))))</f>
        <v/>
      </c>
      <c r="AS36" t="str">
        <f ca="1">IF($E35="","",IF($G36="",AS35,IF(AND($N36=1,AS$9&gt;$B$9),"",IF(AND($N36=1,AS$9&lt;=$B$9),LOOKUP(AS$9,$A$12:$A$111,$B$12:$B$111),IF(AND($I36=1,AT$9=$Q35),"",IF($I36=1,AT35,IF(AND($I36=-1,AR$9=$Q35),$J36,IF($I36=-1,AS35,""))))))))</f>
        <v/>
      </c>
      <c r="AT36" t="str">
        <f ca="1">IF($E35="","",IF($G36="",AT35,IF(AND($N36=1,AT$9&gt;$B$9),"",IF(AND($N36=1,AT$9&lt;=$B$9),LOOKUP(AT$9,$A$12:$A$111,$B$12:$B$111),IF(AND($I36=1,AU$9=$Q35),"",IF($I36=1,AU35,IF(AND($I36=-1,AS$9=$Q35),$J36,IF($I36=-1,AT35,""))))))))</f>
        <v/>
      </c>
      <c r="AU36" t="str">
        <f ca="1">IF($E35="","",IF($G36="",AU35,IF(AND($N36=1,AU$9&gt;$B$9),"",IF(AND($N36=1,AU$9&lt;=$B$9),LOOKUP(AU$9,$A$12:$A$111,$B$12:$B$111),IF(AND($I36=1,AV$9=$Q35),"",IF($I36=1,AV35,IF(AND($I36=-1,AT$9=$Q35),$J36,IF($I36=-1,AU35,""))))))))</f>
        <v/>
      </c>
      <c r="AV36" t="str">
        <f ca="1">IF($E35="","",IF($G36="",AV35,IF(AND($N36=1,AV$9&gt;$B$9),"",IF(AND($N36=1,AV$9&lt;=$B$9),LOOKUP(AV$9,$A$12:$A$111,$B$12:$B$111),IF(AND($I36=1,AW$9=$Q35),"",IF($I36=1,AW35,IF(AND($I36=-1,AU$9=$Q35),$J36,IF($I36=-1,AV35,""))))))))</f>
        <v/>
      </c>
      <c r="AW36" t="str">
        <f ca="1">IF($E35="","",IF($G36="",AW35,IF(AND($N36=1,AW$9&gt;$B$9),"",IF(AND($N36=1,AW$9&lt;=$B$9),LOOKUP(AW$9,$A$12:$A$111,$B$12:$B$111),IF(AND($I36=1,AX$9=$Q35),"",IF($I36=1,AX35,IF(AND($I36=-1,AV$9=$Q35),$J36,IF($I36=-1,AW35,""))))))))</f>
        <v/>
      </c>
      <c r="AX36" t="str">
        <f ca="1">IF($E35="","",IF($G36="",AX35,IF(AND($N36=1,AX$9&gt;$B$9),"",IF(AND($N36=1,AX$9&lt;=$B$9),LOOKUP(AX$9,$A$12:$A$111,$B$12:$B$111),IF(AND($I36=1,AY$9=$Q35),"",IF($I36=1,AY35,IF(AND($I36=-1,AW$9=$Q35),$J36,IF($I36=-1,AX35,""))))))))</f>
        <v/>
      </c>
      <c r="AY36" t="str">
        <f ca="1">IF($E35="","",IF($G36="",AY35,IF(AND($N36=1,AY$9&gt;$B$9),"",IF(AND($N36=1,AY$9&lt;=$B$9),LOOKUP(AY$9,$A$12:$A$111,$B$12:$B$111),IF(AND($I36=1,AZ$9=$Q35),"",IF($I36=1,AZ35,IF(AND($I36=-1,AX$9=$Q35),$J36,IF($I36=-1,AY35,""))))))))</f>
        <v/>
      </c>
      <c r="AZ36" t="str">
        <f ca="1">IF($E35="","",IF($G36="",AZ35,IF(AND($N36=1,AZ$9&gt;$B$9),"",IF(AND($N36=1,AZ$9&lt;=$B$9),LOOKUP(AZ$9,$A$12:$A$111,$B$12:$B$111),IF(AND($I36=1,BA$9=$Q35),"",IF($I36=1,BA35,IF(AND($I36=-1,AY$9=$Q35),$J36,IF($I36=-1,AZ35,""))))))))</f>
        <v/>
      </c>
      <c r="BA36" t="str">
        <f ca="1">IF($E35="","",IF($G36="",BA35,IF(AND($N36=1,BA$9&gt;$B$9),"",IF(AND($N36=1,BA$9&lt;=$B$9),LOOKUP(BA$9,$A$12:$A$111,$B$12:$B$111),IF(AND($I36=1,BB$9=$Q35),"",IF($I36=1,BB35,IF(AND($I36=-1,AZ$9=$Q35),$J36,IF($I36=-1,BA35,""))))))))</f>
        <v/>
      </c>
      <c r="BB36" t="str">
        <f ca="1">IF($E35="","",IF($G36="",BB35,IF(AND($N36=1,BB$9&gt;$B$9),"",IF(AND($N36=1,BB$9&lt;=$B$9),LOOKUP(BB$9,$A$12:$A$111,$B$12:$B$111),IF(AND($I36=1,BC$9=$Q35),"",IF($I36=1,BC35,IF(AND($I36=-1,BA$9=$Q35),$J36,IF($I36=-1,BB35,""))))))))</f>
        <v/>
      </c>
      <c r="BC36" t="str">
        <f ca="1">IF($E35="","",IF($G36="",BC35,IF(AND($N36=1,BC$9&gt;$B$9),"",IF(AND($N36=1,BC$9&lt;=$B$9),LOOKUP(BC$9,$A$12:$A$111,$B$12:$B$111),IF(AND($I36=1,BD$9=$Q35),"",IF($I36=1,BD35,IF(AND($I36=-1,BB$9=$Q35),$J36,IF($I36=-1,BC35,""))))))))</f>
        <v/>
      </c>
      <c r="BD36" t="str">
        <f ca="1">IF($E35="","",IF($G36="",BD35,IF(AND($N36=1,BD$9&gt;$B$9),"",IF(AND($N36=1,BD$9&lt;=$B$9),LOOKUP(BD$9,$A$12:$A$111,$B$12:$B$111),IF(AND($I36=1,BE$9=$Q35),"",IF($I36=1,BE35,IF(AND($I36=-1,BC$9=$Q35),$J36,IF($I36=-1,BD35,""))))))))</f>
        <v/>
      </c>
      <c r="BE36" t="str">
        <f ca="1">IF($E35="","",IF($G36="",BE35,IF(AND($N36=1,BE$9&gt;$B$9),"",IF(AND($N36=1,BE$9&lt;=$B$9),LOOKUP(BE$9,$A$12:$A$111,$B$12:$B$111),IF(AND($I36=1,BF$9=$Q35),"",IF($I36=1,BF35,IF(AND($I36=-1,BD$9=$Q35),$J36,IF($I36=-1,BE35,""))))))))</f>
        <v/>
      </c>
      <c r="BF36" t="str">
        <f ca="1">IF($E35="","",IF($G36="",BF35,IF(AND($N36=1,BF$9&gt;$B$9),"",IF(AND($N36=1,BF$9&lt;=$B$9),LOOKUP(BF$9,$A$12:$A$111,$B$12:$B$111),IF(AND($I36=1,BG$9=$Q35),"",IF($I36=1,BG35,IF(AND($I36=-1,BE$9=$Q35),$J36,IF($I36=-1,BF35,""))))))))</f>
        <v/>
      </c>
      <c r="BG36" t="str">
        <f ca="1">IF($E35="","",IF($G36="",BG35,IF(AND($N36=1,BG$9&gt;$B$9),"",IF(AND($N36=1,BG$9&lt;=$B$9),LOOKUP(BG$9,$A$12:$A$111,$B$12:$B$111),IF(AND($I36=1,BH$9=$Q35),"",IF($I36=1,BH35,IF(AND($I36=-1,BF$9=$Q35),$J36,IF($I36=-1,BG35,""))))))))</f>
        <v/>
      </c>
      <c r="BH36" t="str">
        <f ca="1">IF($E35="","",IF($G36="",BH35,IF(AND($N36=1,BH$9&gt;$B$9),"",IF(AND($N36=1,BH$9&lt;=$B$9),LOOKUP(BH$9,$A$12:$A$111,$B$12:$B$111),IF(AND($I36=1,BI$9=$Q35),"",IF($I36=1,BI35,IF(AND($I36=-1,BG$9=$Q35),$J36,IF($I36=-1,BH35,""))))))))</f>
        <v/>
      </c>
      <c r="BI36" t="str">
        <f ca="1">IF($E35="","",IF($G36="",BI35,IF(AND($N36=1,BI$9&gt;$B$9),"",IF(AND($N36=1,BI$9&lt;=$B$9),LOOKUP(BI$9,$A$12:$A$111,$B$12:$B$111),IF(AND($I36=1,BJ$9=$Q35),"",IF($I36=1,BJ35,IF(AND($I36=-1,BH$9=$Q35),$J36,IF($I36=-1,BI35,""))))))))</f>
        <v/>
      </c>
      <c r="BJ36" t="str">
        <f ca="1">IF($E35="","",IF($G36="",BJ35,IF(AND($N36=1,BJ$9&gt;$B$9),"",IF(AND($N36=1,BJ$9&lt;=$B$9),LOOKUP(BJ$9,$A$12:$A$111,$B$12:$B$111),IF(AND($I36=1,BK$9=$Q35),"",IF($I36=1,BK35,IF(AND($I36=-1,BI$9=$Q35),$J36,IF($I36=-1,BJ35,""))))))))</f>
        <v/>
      </c>
      <c r="BK36" t="str">
        <f ca="1">IF($E35="","",IF($G36="",BK35,IF(AND($N36=1,BK$9&gt;$B$9),"",IF(AND($N36=1,BK$9&lt;=$B$9),LOOKUP(BK$9,$A$12:$A$111,$B$12:$B$111),IF(AND($I36=1,BL$9=$Q35),"",IF($I36=1,BL35,IF(AND($I36=-1,BJ$9=$Q35),$J36,IF($I36=-1,BK35,""))))))))</f>
        <v/>
      </c>
      <c r="BL36" t="str">
        <f ca="1">IF($E35="","",IF($G36="",BL35,IF(AND($N36=1,BL$9&gt;$B$9),"",IF(AND($N36=1,BL$9&lt;=$B$9),LOOKUP(BL$9,$A$12:$A$111,$B$12:$B$111),IF(AND($I36=1,BM$9=$Q35),"",IF($I36=1,BM35,IF(AND($I36=-1,BK$9=$Q35),$J36,IF($I36=-1,BL35,""))))))))</f>
        <v/>
      </c>
      <c r="BM36" t="str">
        <f ca="1">IF($E35="","",IF($G36="",BM35,IF(AND($N36=1,BM$9&gt;$B$9),"",IF(AND($N36=1,BM$9&lt;=$B$9),LOOKUP(BM$9,$A$12:$A$111,$B$12:$B$111),IF(AND($I36=1,BN$9=$Q35),"",IF($I36=1,BN35,IF(AND($I36=-1,BL$9=$Q35),$J36,IF($I36=-1,BM35,""))))))))</f>
        <v/>
      </c>
      <c r="BN36" t="str">
        <f ca="1">IF($E35="","",IF($G36="",BN35,IF(AND($N36=1,BN$9&gt;$B$9),"",IF(AND($N36=1,BN$9&lt;=$B$9),LOOKUP(BN$9,$A$12:$A$111,$B$12:$B$111),IF(AND($I36=1,BO$9=$Q35),"",IF($I36=1,BO35,IF(AND($I36=-1,BM$9=$Q35),$J36,IF($I36=-1,BN35,""))))))))</f>
        <v/>
      </c>
      <c r="BO36" t="str">
        <f ca="1">IF($E35="","",IF($G36="",BO35,IF(AND($N36=1,BO$9&gt;$B$9),"",IF(AND($N36=1,BO$9&lt;=$B$9),LOOKUP(BO$9,$A$12:$A$111,$B$12:$B$111),IF(AND($I36=1,BP$9=$Q35),"",IF($I36=1,BP35,IF(AND($I36=-1,BN$9=$Q35),$J36,IF($I36=-1,BO35,""))))))))</f>
        <v/>
      </c>
    </row>
    <row r="37" spans="4:67" x14ac:dyDescent="0.25">
      <c r="D37" s="4">
        <v>27</v>
      </c>
      <c r="E37" s="1">
        <f t="shared" ca="1" si="6"/>
        <v>9</v>
      </c>
      <c r="G37" t="str">
        <f ca="1">IF(E36="","",IF($B$3=Refs!$B$11,Labouchere!F37,IF(AND(B$3="Last",H36="Zero"),G36,IF(B$3="Last",H36,IF(B$3="2nd last","",IF(AND(B$3="Opposite",H36="Zero"),G36,IF(AND(B$3="Opposite",H36="Red"),"Black",IF(AND(B$3="Opposite",H36="Black"),"Red",IF(AND(B$3="Opposite",H36="Odd"),"Even",IF(AND(B$3="Opposite",H36="Even"),"Odd",IF(AND(B$3="Opposite",H36="High"),"Low",IF(AND(B$3="Opposite",H36="Low"),"High",IF(COUNTIF(Refs!$E$5:$I$6,B$3)=1,Labouchere!B$3,"")))))))))))))</f>
        <v>High</v>
      </c>
      <c r="H37" t="str">
        <f ca="1">IF(E37="","",IF(B$2="Red/Black",LOOKUP(E37,Refs!D:D,Refs!F:F),IF(B$2="High/Low",LOOKUP(E37,Refs!D:D,Refs!H:H),IF(B$2="Odd/Even",LOOKUP(E37,Refs!D:D,Refs!J:J),""))))</f>
        <v>Low</v>
      </c>
      <c r="I37">
        <f t="shared" ca="1" si="2"/>
        <v>-1</v>
      </c>
      <c r="J37">
        <f ca="1">IF(E36="","",IF(G37="","",IF(AND(Q36&gt;1,O36+P36&gt;=$B$4),$B$4,IF(Q36=1,O36,O36+P36))))</f>
        <v>7</v>
      </c>
      <c r="K37">
        <f t="shared" ca="1" si="3"/>
        <v>-7</v>
      </c>
      <c r="L37">
        <f t="shared" ca="1" si="4"/>
        <v>2</v>
      </c>
      <c r="M37">
        <f t="shared" ca="1" si="5"/>
        <v>20</v>
      </c>
      <c r="N37">
        <f ca="1">IF(E36="","",IF(OR(AND($A$6="Yes",$M37&gt;$M36),AND($A$8="Yes",$O36+$P36&gt;=$B$4),AND($Q36&lt;=2,$I37=1)),1,0))</f>
        <v>0</v>
      </c>
      <c r="O37">
        <f ca="1">IF(E37="","",R37)</f>
        <v>1</v>
      </c>
      <c r="P37">
        <f ca="1">IF(E37="","",MAX(R37:DM37))</f>
        <v>7</v>
      </c>
      <c r="Q37" s="2">
        <f ca="1">IF(E37="","",COUNTIF(R37:DM37,"&gt;0"))</f>
        <v>7</v>
      </c>
      <c r="R37" s="4">
        <f ca="1">IF(E36="","",IF($G37="",R36,IF($N37=1,LOOKUP(R$9,$A$12:$A$111,$B$12:$B$111),IF(AND($I37=1,S$9=$Q36),"",IF($I37=1,S36,IF($I37=-1,R36))))))</f>
        <v>1</v>
      </c>
      <c r="S37">
        <f ca="1">IF($E36="","",IF($G37="",S36,IF(AND($N37=1,S$9&gt;$B$9),"",IF(AND($N37=1,S$9&lt;=$B$9),LOOKUP(S$9,$A$12:$A$111,$B$12:$B$111),IF(AND($I37=1,T$9=$Q36),"",IF($I37=1,T36,IF(AND($I37=-1,R$9=$Q36),$J37,IF($I37=-1,S36,""))))))))</f>
        <v>2</v>
      </c>
      <c r="T37">
        <f ca="1">IF($E36="","",IF($G37="",T36,IF(AND($N37=1,T$9&gt;$B$9),"",IF(AND($N37=1,T$9&lt;=$B$9),LOOKUP(T$9,$A$12:$A$111,$B$12:$B$111),IF(AND($I37=1,U$9=$Q36),"",IF($I37=1,U36,IF(AND($I37=-1,S$9=$Q36),$J37,IF($I37=-1,T36,""))))))))</f>
        <v>3</v>
      </c>
      <c r="U37">
        <f ca="1">IF($E36="","",IF($G37="",U36,IF(AND($N37=1,U$9&gt;$B$9),"",IF(AND($N37=1,U$9&lt;=$B$9),LOOKUP(U$9,$A$12:$A$111,$B$12:$B$111),IF(AND($I37=1,V$9=$Q36),"",IF($I37=1,V36,IF(AND($I37=-1,T$9=$Q36),$J37,IF($I37=-1,U36,""))))))))</f>
        <v>4</v>
      </c>
      <c r="V37">
        <f ca="1">IF($E36="","",IF($G37="",V36,IF(AND($N37=1,V$9&gt;$B$9),"",IF(AND($N37=1,V$9&lt;=$B$9),LOOKUP(V$9,$A$12:$A$111,$B$12:$B$111),IF(AND($I37=1,W$9=$Q36),"",IF($I37=1,W36,IF(AND($I37=-1,U$9=$Q36),$J37,IF($I37=-1,V36,""))))))))</f>
        <v>5</v>
      </c>
      <c r="W37">
        <f ca="1">IF($E36="","",IF($G37="",W36,IF(AND($N37=1,W$9&gt;$B$9),"",IF(AND($N37=1,W$9&lt;=$B$9),LOOKUP(W$9,$A$12:$A$111,$B$12:$B$111),IF(AND($I37=1,X$9=$Q36),"",IF($I37=1,X36,IF(AND($I37=-1,V$9=$Q36),$J37,IF($I37=-1,W36,""))))))))</f>
        <v>6</v>
      </c>
      <c r="X37">
        <f ca="1">IF($E36="","",IF($G37="",X36,IF(AND($N37=1,X$9&gt;$B$9),"",IF(AND($N37=1,X$9&lt;=$B$9),LOOKUP(X$9,$A$12:$A$111,$B$12:$B$111),IF(AND($I37=1,Y$9=$Q36),"",IF($I37=1,Y36,IF(AND($I37=-1,W$9=$Q36),$J37,IF($I37=-1,X36,""))))))))</f>
        <v>7</v>
      </c>
      <c r="Y37" t="str">
        <f ca="1">IF($E36="","",IF($G37="",Y36,IF(AND($N37=1,Y$9&gt;$B$9),"",IF(AND($N37=1,Y$9&lt;=$B$9),LOOKUP(Y$9,$A$12:$A$111,$B$12:$B$111),IF(AND($I37=1,Z$9=$Q36),"",IF($I37=1,Z36,IF(AND($I37=-1,X$9=$Q36),$J37,IF($I37=-1,Y36,""))))))))</f>
        <v/>
      </c>
      <c r="Z37" t="str">
        <f ca="1">IF($E36="","",IF($G37="",Z36,IF(AND($N37=1,Z$9&gt;$B$9),"",IF(AND($N37=1,Z$9&lt;=$B$9),LOOKUP(Z$9,$A$12:$A$111,$B$12:$B$111),IF(AND($I37=1,AA$9=$Q36),"",IF($I37=1,AA36,IF(AND($I37=-1,Y$9=$Q36),$J37,IF($I37=-1,Z36,""))))))))</f>
        <v/>
      </c>
      <c r="AA37" t="str">
        <f ca="1">IF($E36="","",IF($G37="",AA36,IF(AND($N37=1,AA$9&gt;$B$9),"",IF(AND($N37=1,AA$9&lt;=$B$9),LOOKUP(AA$9,$A$12:$A$111,$B$12:$B$111),IF(AND($I37=1,AB$9=$Q36),"",IF($I37=1,AB36,IF(AND($I37=-1,Z$9=$Q36),$J37,IF($I37=-1,AA36,""))))))))</f>
        <v/>
      </c>
      <c r="AB37" t="str">
        <f ca="1">IF($E36="","",IF($G37="",AB36,IF(AND($N37=1,AB$9&gt;$B$9),"",IF(AND($N37=1,AB$9&lt;=$B$9),LOOKUP(AB$9,$A$12:$A$111,$B$12:$B$111),IF(AND($I37=1,AC$9=$Q36),"",IF($I37=1,AC36,IF(AND($I37=-1,AA$9=$Q36),$J37,IF($I37=-1,AB36,""))))))))</f>
        <v/>
      </c>
      <c r="AC37" t="str">
        <f ca="1">IF($E36="","",IF($G37="",AC36,IF(AND($N37=1,AC$9&gt;$B$9),"",IF(AND($N37=1,AC$9&lt;=$B$9),LOOKUP(AC$9,$A$12:$A$111,$B$12:$B$111),IF(AND($I37=1,AD$9=$Q36),"",IF($I37=1,AD36,IF(AND($I37=-1,AB$9=$Q36),$J37,IF($I37=-1,AC36,""))))))))</f>
        <v/>
      </c>
      <c r="AD37" t="str">
        <f ca="1">IF($E36="","",IF($G37="",AD36,IF(AND($N37=1,AD$9&gt;$B$9),"",IF(AND($N37=1,AD$9&lt;=$B$9),LOOKUP(AD$9,$A$12:$A$111,$B$12:$B$111),IF(AND($I37=1,AE$9=$Q36),"",IF($I37=1,AE36,IF(AND($I37=-1,AC$9=$Q36),$J37,IF($I37=-1,AD36,""))))))))</f>
        <v/>
      </c>
      <c r="AE37" t="str">
        <f ca="1">IF($E36="","",IF($G37="",AE36,IF(AND($N37=1,AE$9&gt;$B$9),"",IF(AND($N37=1,AE$9&lt;=$B$9),LOOKUP(AE$9,$A$12:$A$111,$B$12:$B$111),IF(AND($I37=1,AF$9=$Q36),"",IF($I37=1,AF36,IF(AND($I37=-1,AD$9=$Q36),$J37,IF($I37=-1,AE36,""))))))))</f>
        <v/>
      </c>
      <c r="AF37" t="str">
        <f ca="1">IF($E36="","",IF($G37="",AF36,IF(AND($N37=1,AF$9&gt;$B$9),"",IF(AND($N37=1,AF$9&lt;=$B$9),LOOKUP(AF$9,$A$12:$A$111,$B$12:$B$111),IF(AND($I37=1,AG$9=$Q36),"",IF($I37=1,AG36,IF(AND($I37=-1,AE$9=$Q36),$J37,IF($I37=-1,AF36,""))))))))</f>
        <v/>
      </c>
      <c r="AG37" t="str">
        <f ca="1">IF($E36="","",IF($G37="",AG36,IF(AND($N37=1,AG$9&gt;$B$9),"",IF(AND($N37=1,AG$9&lt;=$B$9),LOOKUP(AG$9,$A$12:$A$111,$B$12:$B$111),IF(AND($I37=1,AH$9=$Q36),"",IF($I37=1,AH36,IF(AND($I37=-1,AF$9=$Q36),$J37,IF($I37=-1,AG36,""))))))))</f>
        <v/>
      </c>
      <c r="AH37" t="str">
        <f ca="1">IF($E36="","",IF($G37="",AH36,IF(AND($N37=1,AH$9&gt;$B$9),"",IF(AND($N37=1,AH$9&lt;=$B$9),LOOKUP(AH$9,$A$12:$A$111,$B$12:$B$111),IF(AND($I37=1,AI$9=$Q36),"",IF($I37=1,AI36,IF(AND($I37=-1,AG$9=$Q36),$J37,IF($I37=-1,AH36,""))))))))</f>
        <v/>
      </c>
      <c r="AI37" t="str">
        <f ca="1">IF($E36="","",IF($G37="",AI36,IF(AND($N37=1,AI$9&gt;$B$9),"",IF(AND($N37=1,AI$9&lt;=$B$9),LOOKUP(AI$9,$A$12:$A$111,$B$12:$B$111),IF(AND($I37=1,AJ$9=$Q36),"",IF($I37=1,AJ36,IF(AND($I37=-1,AH$9=$Q36),$J37,IF($I37=-1,AI36,""))))))))</f>
        <v/>
      </c>
      <c r="AJ37" t="str">
        <f ca="1">IF($E36="","",IF($G37="",AJ36,IF(AND($N37=1,AJ$9&gt;$B$9),"",IF(AND($N37=1,AJ$9&lt;=$B$9),LOOKUP(AJ$9,$A$12:$A$111,$B$12:$B$111),IF(AND($I37=1,AK$9=$Q36),"",IF($I37=1,AK36,IF(AND($I37=-1,AI$9=$Q36),$J37,IF($I37=-1,AJ36,""))))))))</f>
        <v/>
      </c>
      <c r="AK37" t="str">
        <f ca="1">IF($E36="","",IF($G37="",AK36,IF(AND($N37=1,AK$9&gt;$B$9),"",IF(AND($N37=1,AK$9&lt;=$B$9),LOOKUP(AK$9,$A$12:$A$111,$B$12:$B$111),IF(AND($I37=1,AL$9=$Q36),"",IF($I37=1,AL36,IF(AND($I37=-1,AJ$9=$Q36),$J37,IF($I37=-1,AK36,""))))))))</f>
        <v/>
      </c>
      <c r="AL37" t="str">
        <f ca="1">IF($E36="","",IF($G37="",AL36,IF(AND($N37=1,AL$9&gt;$B$9),"",IF(AND($N37=1,AL$9&lt;=$B$9),LOOKUP(AL$9,$A$12:$A$111,$B$12:$B$111),IF(AND($I37=1,AM$9=$Q36),"",IF($I37=1,AM36,IF(AND($I37=-1,AK$9=$Q36),$J37,IF($I37=-1,AL36,""))))))))</f>
        <v/>
      </c>
      <c r="AM37" t="str">
        <f ca="1">IF($E36="","",IF($G37="",AM36,IF(AND($N37=1,AM$9&gt;$B$9),"",IF(AND($N37=1,AM$9&lt;=$B$9),LOOKUP(AM$9,$A$12:$A$111,$B$12:$B$111),IF(AND($I37=1,AN$9=$Q36),"",IF($I37=1,AN36,IF(AND($I37=-1,AL$9=$Q36),$J37,IF($I37=-1,AM36,""))))))))</f>
        <v/>
      </c>
      <c r="AN37" t="str">
        <f ca="1">IF($E36="","",IF($G37="",AN36,IF(AND($N37=1,AN$9&gt;$B$9),"",IF(AND($N37=1,AN$9&lt;=$B$9),LOOKUP(AN$9,$A$12:$A$111,$B$12:$B$111),IF(AND($I37=1,AO$9=$Q36),"",IF($I37=1,AO36,IF(AND($I37=-1,AM$9=$Q36),$J37,IF($I37=-1,AN36,""))))))))</f>
        <v/>
      </c>
      <c r="AO37" t="str">
        <f ca="1">IF($E36="","",IF($G37="",AO36,IF(AND($N37=1,AO$9&gt;$B$9),"",IF(AND($N37=1,AO$9&lt;=$B$9),LOOKUP(AO$9,$A$12:$A$111,$B$12:$B$111),IF(AND($I37=1,AP$9=$Q36),"",IF($I37=1,AP36,IF(AND($I37=-1,AN$9=$Q36),$J37,IF($I37=-1,AO36,""))))))))</f>
        <v/>
      </c>
      <c r="AP37" t="str">
        <f ca="1">IF($E36="","",IF($G37="",AP36,IF(AND($N37=1,AP$9&gt;$B$9),"",IF(AND($N37=1,AP$9&lt;=$B$9),LOOKUP(AP$9,$A$12:$A$111,$B$12:$B$111),IF(AND($I37=1,AQ$9=$Q36),"",IF($I37=1,AQ36,IF(AND($I37=-1,AO$9=$Q36),$J37,IF($I37=-1,AP36,""))))))))</f>
        <v/>
      </c>
      <c r="AQ37" t="str">
        <f ca="1">IF($E36="","",IF($G37="",AQ36,IF(AND($N37=1,AQ$9&gt;$B$9),"",IF(AND($N37=1,AQ$9&lt;=$B$9),LOOKUP(AQ$9,$A$12:$A$111,$B$12:$B$111),IF(AND($I37=1,AR$9=$Q36),"",IF($I37=1,AR36,IF(AND($I37=-1,AP$9=$Q36),$J37,IF($I37=-1,AQ36,""))))))))</f>
        <v/>
      </c>
      <c r="AR37" t="str">
        <f ca="1">IF($E36="","",IF($G37="",AR36,IF(AND($N37=1,AR$9&gt;$B$9),"",IF(AND($N37=1,AR$9&lt;=$B$9),LOOKUP(AR$9,$A$12:$A$111,$B$12:$B$111),IF(AND($I37=1,AS$9=$Q36),"",IF($I37=1,AS36,IF(AND($I37=-1,AQ$9=$Q36),$J37,IF($I37=-1,AR36,""))))))))</f>
        <v/>
      </c>
      <c r="AS37" t="str">
        <f ca="1">IF($E36="","",IF($G37="",AS36,IF(AND($N37=1,AS$9&gt;$B$9),"",IF(AND($N37=1,AS$9&lt;=$B$9),LOOKUP(AS$9,$A$12:$A$111,$B$12:$B$111),IF(AND($I37=1,AT$9=$Q36),"",IF($I37=1,AT36,IF(AND($I37=-1,AR$9=$Q36),$J37,IF($I37=-1,AS36,""))))))))</f>
        <v/>
      </c>
      <c r="AT37" t="str">
        <f ca="1">IF($E36="","",IF($G37="",AT36,IF(AND($N37=1,AT$9&gt;$B$9),"",IF(AND($N37=1,AT$9&lt;=$B$9),LOOKUP(AT$9,$A$12:$A$111,$B$12:$B$111),IF(AND($I37=1,AU$9=$Q36),"",IF($I37=1,AU36,IF(AND($I37=-1,AS$9=$Q36),$J37,IF($I37=-1,AT36,""))))))))</f>
        <v/>
      </c>
      <c r="AU37" t="str">
        <f ca="1">IF($E36="","",IF($G37="",AU36,IF(AND($N37=1,AU$9&gt;$B$9),"",IF(AND($N37=1,AU$9&lt;=$B$9),LOOKUP(AU$9,$A$12:$A$111,$B$12:$B$111),IF(AND($I37=1,AV$9=$Q36),"",IF($I37=1,AV36,IF(AND($I37=-1,AT$9=$Q36),$J37,IF($I37=-1,AU36,""))))))))</f>
        <v/>
      </c>
      <c r="AV37" t="str">
        <f ca="1">IF($E36="","",IF($G37="",AV36,IF(AND($N37=1,AV$9&gt;$B$9),"",IF(AND($N37=1,AV$9&lt;=$B$9),LOOKUP(AV$9,$A$12:$A$111,$B$12:$B$111),IF(AND($I37=1,AW$9=$Q36),"",IF($I37=1,AW36,IF(AND($I37=-1,AU$9=$Q36),$J37,IF($I37=-1,AV36,""))))))))</f>
        <v/>
      </c>
      <c r="AW37" t="str">
        <f ca="1">IF($E36="","",IF($G37="",AW36,IF(AND($N37=1,AW$9&gt;$B$9),"",IF(AND($N37=1,AW$9&lt;=$B$9),LOOKUP(AW$9,$A$12:$A$111,$B$12:$B$111),IF(AND($I37=1,AX$9=$Q36),"",IF($I37=1,AX36,IF(AND($I37=-1,AV$9=$Q36),$J37,IF($I37=-1,AW36,""))))))))</f>
        <v/>
      </c>
      <c r="AX37" t="str">
        <f ca="1">IF($E36="","",IF($G37="",AX36,IF(AND($N37=1,AX$9&gt;$B$9),"",IF(AND($N37=1,AX$9&lt;=$B$9),LOOKUP(AX$9,$A$12:$A$111,$B$12:$B$111),IF(AND($I37=1,AY$9=$Q36),"",IF($I37=1,AY36,IF(AND($I37=-1,AW$9=$Q36),$J37,IF($I37=-1,AX36,""))))))))</f>
        <v/>
      </c>
      <c r="AY37" t="str">
        <f ca="1">IF($E36="","",IF($G37="",AY36,IF(AND($N37=1,AY$9&gt;$B$9),"",IF(AND($N37=1,AY$9&lt;=$B$9),LOOKUP(AY$9,$A$12:$A$111,$B$12:$B$111),IF(AND($I37=1,AZ$9=$Q36),"",IF($I37=1,AZ36,IF(AND($I37=-1,AX$9=$Q36),$J37,IF($I37=-1,AY36,""))))))))</f>
        <v/>
      </c>
      <c r="AZ37" t="str">
        <f ca="1">IF($E36="","",IF($G37="",AZ36,IF(AND($N37=1,AZ$9&gt;$B$9),"",IF(AND($N37=1,AZ$9&lt;=$B$9),LOOKUP(AZ$9,$A$12:$A$111,$B$12:$B$111),IF(AND($I37=1,BA$9=$Q36),"",IF($I37=1,BA36,IF(AND($I37=-1,AY$9=$Q36),$J37,IF($I37=-1,AZ36,""))))))))</f>
        <v/>
      </c>
      <c r="BA37" t="str">
        <f ca="1">IF($E36="","",IF($G37="",BA36,IF(AND($N37=1,BA$9&gt;$B$9),"",IF(AND($N37=1,BA$9&lt;=$B$9),LOOKUP(BA$9,$A$12:$A$111,$B$12:$B$111),IF(AND($I37=1,BB$9=$Q36),"",IF($I37=1,BB36,IF(AND($I37=-1,AZ$9=$Q36),$J37,IF($I37=-1,BA36,""))))))))</f>
        <v/>
      </c>
      <c r="BB37" t="str">
        <f ca="1">IF($E36="","",IF($G37="",BB36,IF(AND($N37=1,BB$9&gt;$B$9),"",IF(AND($N37=1,BB$9&lt;=$B$9),LOOKUP(BB$9,$A$12:$A$111,$B$12:$B$111),IF(AND($I37=1,BC$9=$Q36),"",IF($I37=1,BC36,IF(AND($I37=-1,BA$9=$Q36),$J37,IF($I37=-1,BB36,""))))))))</f>
        <v/>
      </c>
      <c r="BC37" t="str">
        <f ca="1">IF($E36="","",IF($G37="",BC36,IF(AND($N37=1,BC$9&gt;$B$9),"",IF(AND($N37=1,BC$9&lt;=$B$9),LOOKUP(BC$9,$A$12:$A$111,$B$12:$B$111),IF(AND($I37=1,BD$9=$Q36),"",IF($I37=1,BD36,IF(AND($I37=-1,BB$9=$Q36),$J37,IF($I37=-1,BC36,""))))))))</f>
        <v/>
      </c>
      <c r="BD37" t="str">
        <f ca="1">IF($E36="","",IF($G37="",BD36,IF(AND($N37=1,BD$9&gt;$B$9),"",IF(AND($N37=1,BD$9&lt;=$B$9),LOOKUP(BD$9,$A$12:$A$111,$B$12:$B$111),IF(AND($I37=1,BE$9=$Q36),"",IF($I37=1,BE36,IF(AND($I37=-1,BC$9=$Q36),$J37,IF($I37=-1,BD36,""))))))))</f>
        <v/>
      </c>
      <c r="BE37" t="str">
        <f ca="1">IF($E36="","",IF($G37="",BE36,IF(AND($N37=1,BE$9&gt;$B$9),"",IF(AND($N37=1,BE$9&lt;=$B$9),LOOKUP(BE$9,$A$12:$A$111,$B$12:$B$111),IF(AND($I37=1,BF$9=$Q36),"",IF($I37=1,BF36,IF(AND($I37=-1,BD$9=$Q36),$J37,IF($I37=-1,BE36,""))))))))</f>
        <v/>
      </c>
      <c r="BF37" t="str">
        <f ca="1">IF($E36="","",IF($G37="",BF36,IF(AND($N37=1,BF$9&gt;$B$9),"",IF(AND($N37=1,BF$9&lt;=$B$9),LOOKUP(BF$9,$A$12:$A$111,$B$12:$B$111),IF(AND($I37=1,BG$9=$Q36),"",IF($I37=1,BG36,IF(AND($I37=-1,BE$9=$Q36),$J37,IF($I37=-1,BF36,""))))))))</f>
        <v/>
      </c>
      <c r="BG37" t="str">
        <f ca="1">IF($E36="","",IF($G37="",BG36,IF(AND($N37=1,BG$9&gt;$B$9),"",IF(AND($N37=1,BG$9&lt;=$B$9),LOOKUP(BG$9,$A$12:$A$111,$B$12:$B$111),IF(AND($I37=1,BH$9=$Q36),"",IF($I37=1,BH36,IF(AND($I37=-1,BF$9=$Q36),$J37,IF($I37=-1,BG36,""))))))))</f>
        <v/>
      </c>
      <c r="BH37" t="str">
        <f ca="1">IF($E36="","",IF($G37="",BH36,IF(AND($N37=1,BH$9&gt;$B$9),"",IF(AND($N37=1,BH$9&lt;=$B$9),LOOKUP(BH$9,$A$12:$A$111,$B$12:$B$111),IF(AND($I37=1,BI$9=$Q36),"",IF($I37=1,BI36,IF(AND($I37=-1,BG$9=$Q36),$J37,IF($I37=-1,BH36,""))))))))</f>
        <v/>
      </c>
      <c r="BI37" t="str">
        <f ca="1">IF($E36="","",IF($G37="",BI36,IF(AND($N37=1,BI$9&gt;$B$9),"",IF(AND($N37=1,BI$9&lt;=$B$9),LOOKUP(BI$9,$A$12:$A$111,$B$12:$B$111),IF(AND($I37=1,BJ$9=$Q36),"",IF($I37=1,BJ36,IF(AND($I37=-1,BH$9=$Q36),$J37,IF($I37=-1,BI36,""))))))))</f>
        <v/>
      </c>
      <c r="BJ37" t="str">
        <f ca="1">IF($E36="","",IF($G37="",BJ36,IF(AND($N37=1,BJ$9&gt;$B$9),"",IF(AND($N37=1,BJ$9&lt;=$B$9),LOOKUP(BJ$9,$A$12:$A$111,$B$12:$B$111),IF(AND($I37=1,BK$9=$Q36),"",IF($I37=1,BK36,IF(AND($I37=-1,BI$9=$Q36),$J37,IF($I37=-1,BJ36,""))))))))</f>
        <v/>
      </c>
      <c r="BK37" t="str">
        <f ca="1">IF($E36="","",IF($G37="",BK36,IF(AND($N37=1,BK$9&gt;$B$9),"",IF(AND($N37=1,BK$9&lt;=$B$9),LOOKUP(BK$9,$A$12:$A$111,$B$12:$B$111),IF(AND($I37=1,BL$9=$Q36),"",IF($I37=1,BL36,IF(AND($I37=-1,BJ$9=$Q36),$J37,IF($I37=-1,BK36,""))))))))</f>
        <v/>
      </c>
      <c r="BL37" t="str">
        <f ca="1">IF($E36="","",IF($G37="",BL36,IF(AND($N37=1,BL$9&gt;$B$9),"",IF(AND($N37=1,BL$9&lt;=$B$9),LOOKUP(BL$9,$A$12:$A$111,$B$12:$B$111),IF(AND($I37=1,BM$9=$Q36),"",IF($I37=1,BM36,IF(AND($I37=-1,BK$9=$Q36),$J37,IF($I37=-1,BL36,""))))))))</f>
        <v/>
      </c>
      <c r="BM37" t="str">
        <f ca="1">IF($E36="","",IF($G37="",BM36,IF(AND($N37=1,BM$9&gt;$B$9),"",IF(AND($N37=1,BM$9&lt;=$B$9),LOOKUP(BM$9,$A$12:$A$111,$B$12:$B$111),IF(AND($I37=1,BN$9=$Q36),"",IF($I37=1,BN36,IF(AND($I37=-1,BL$9=$Q36),$J37,IF($I37=-1,BM36,""))))))))</f>
        <v/>
      </c>
      <c r="BN37" t="str">
        <f ca="1">IF($E36="","",IF($G37="",BN36,IF(AND($N37=1,BN$9&gt;$B$9),"",IF(AND($N37=1,BN$9&lt;=$B$9),LOOKUP(BN$9,$A$12:$A$111,$B$12:$B$111),IF(AND($I37=1,BO$9=$Q36),"",IF($I37=1,BO36,IF(AND($I37=-1,BM$9=$Q36),$J37,IF($I37=-1,BN36,""))))))))</f>
        <v/>
      </c>
      <c r="BO37" t="str">
        <f ca="1">IF($E36="","",IF($G37="",BO36,IF(AND($N37=1,BO$9&gt;$B$9),"",IF(AND($N37=1,BO$9&lt;=$B$9),LOOKUP(BO$9,$A$12:$A$111,$B$12:$B$111),IF(AND($I37=1,BP$9=$Q36),"",IF($I37=1,BP36,IF(AND($I37=-1,BN$9=$Q36),$J37,IF($I37=-1,BO36,""))))))))</f>
        <v/>
      </c>
    </row>
    <row r="38" spans="4:67" x14ac:dyDescent="0.25">
      <c r="D38" s="4">
        <v>28</v>
      </c>
      <c r="E38" s="1">
        <f t="shared" ca="1" si="6"/>
        <v>32</v>
      </c>
      <c r="G38" t="str">
        <f ca="1">IF(E37="","",IF($B$3=Refs!$B$11,Labouchere!F38,IF(AND(B$3="Last",H37="Zero"),G37,IF(B$3="Last",H37,IF(B$3="2nd last","",IF(AND(B$3="Opposite",H37="Zero"),G37,IF(AND(B$3="Opposite",H37="Red"),"Black",IF(AND(B$3="Opposite",H37="Black"),"Red",IF(AND(B$3="Opposite",H37="Odd"),"Even",IF(AND(B$3="Opposite",H37="Even"),"Odd",IF(AND(B$3="Opposite",H37="High"),"Low",IF(AND(B$3="Opposite",H37="Low"),"High",IF(COUNTIF(Refs!$E$5:$I$6,B$3)=1,Labouchere!B$3,"")))))))))))))</f>
        <v>High</v>
      </c>
      <c r="H38" t="str">
        <f ca="1">IF(E38="","",IF(B$2="Red/Black",LOOKUP(E38,Refs!D:D,Refs!F:F),IF(B$2="High/Low",LOOKUP(E38,Refs!D:D,Refs!H:H),IF(B$2="Odd/Even",LOOKUP(E38,Refs!D:D,Refs!J:J),""))))</f>
        <v>High</v>
      </c>
      <c r="I38">
        <f t="shared" ca="1" si="2"/>
        <v>1</v>
      </c>
      <c r="J38">
        <f ca="1">IF(E37="","",IF(G38="","",IF(AND(Q37&gt;1,O37+P37&gt;=$B$4),$B$4,IF(Q37=1,O37,O37+P37))))</f>
        <v>8</v>
      </c>
      <c r="K38">
        <f t="shared" ca="1" si="3"/>
        <v>8</v>
      </c>
      <c r="L38">
        <f t="shared" ca="1" si="4"/>
        <v>10</v>
      </c>
      <c r="M38">
        <f t="shared" ca="1" si="5"/>
        <v>20</v>
      </c>
      <c r="N38">
        <f ca="1">IF(E37="","",IF(OR(AND($A$6="Yes",$M38&gt;$M37),AND($A$8="Yes",$O37+$P37&gt;=$B$4),AND($Q37&lt;=2,$I38=1)),1,0))</f>
        <v>0</v>
      </c>
      <c r="O38">
        <f ca="1">IF(E38="","",R38)</f>
        <v>2</v>
      </c>
      <c r="P38">
        <f ca="1">IF(E38="","",MAX(R38:DM38))</f>
        <v>6</v>
      </c>
      <c r="Q38" s="2">
        <f ca="1">IF(E38="","",COUNTIF(R38:DM38,"&gt;0"))</f>
        <v>5</v>
      </c>
      <c r="R38" s="4">
        <f ca="1">IF(E37="","",IF($G38="",R37,IF($N38=1,LOOKUP(R$9,$A$12:$A$111,$B$12:$B$111),IF(AND($I38=1,S$9=$Q37),"",IF($I38=1,S37,IF($I38=-1,R37))))))</f>
        <v>2</v>
      </c>
      <c r="S38">
        <f ca="1">IF($E37="","",IF($G38="",S37,IF(AND($N38=1,S$9&gt;$B$9),"",IF(AND($N38=1,S$9&lt;=$B$9),LOOKUP(S$9,$A$12:$A$111,$B$12:$B$111),IF(AND($I38=1,T$9=$Q37),"",IF($I38=1,T37,IF(AND($I38=-1,R$9=$Q37),$J38,IF($I38=-1,S37,""))))))))</f>
        <v>3</v>
      </c>
      <c r="T38">
        <f ca="1">IF($E37="","",IF($G38="",T37,IF(AND($N38=1,T$9&gt;$B$9),"",IF(AND($N38=1,T$9&lt;=$B$9),LOOKUP(T$9,$A$12:$A$111,$B$12:$B$111),IF(AND($I38=1,U$9=$Q37),"",IF($I38=1,U37,IF(AND($I38=-1,S$9=$Q37),$J38,IF($I38=-1,T37,""))))))))</f>
        <v>4</v>
      </c>
      <c r="U38">
        <f ca="1">IF($E37="","",IF($G38="",U37,IF(AND($N38=1,U$9&gt;$B$9),"",IF(AND($N38=1,U$9&lt;=$B$9),LOOKUP(U$9,$A$12:$A$111,$B$12:$B$111),IF(AND($I38=1,V$9=$Q37),"",IF($I38=1,V37,IF(AND($I38=-1,T$9=$Q37),$J38,IF($I38=-1,U37,""))))))))</f>
        <v>5</v>
      </c>
      <c r="V38">
        <f ca="1">IF($E37="","",IF($G38="",V37,IF(AND($N38=1,V$9&gt;$B$9),"",IF(AND($N38=1,V$9&lt;=$B$9),LOOKUP(V$9,$A$12:$A$111,$B$12:$B$111),IF(AND($I38=1,W$9=$Q37),"",IF($I38=1,W37,IF(AND($I38=-1,U$9=$Q37),$J38,IF($I38=-1,V37,""))))))))</f>
        <v>6</v>
      </c>
      <c r="W38" t="str">
        <f ca="1">IF($E37="","",IF($G38="",W37,IF(AND($N38=1,W$9&gt;$B$9),"",IF(AND($N38=1,W$9&lt;=$B$9),LOOKUP(W$9,$A$12:$A$111,$B$12:$B$111),IF(AND($I38=1,X$9=$Q37),"",IF($I38=1,X37,IF(AND($I38=-1,V$9=$Q37),$J38,IF($I38=-1,W37,""))))))))</f>
        <v/>
      </c>
      <c r="X38" t="str">
        <f ca="1">IF($E37="","",IF($G38="",X37,IF(AND($N38=1,X$9&gt;$B$9),"",IF(AND($N38=1,X$9&lt;=$B$9),LOOKUP(X$9,$A$12:$A$111,$B$12:$B$111),IF(AND($I38=1,Y$9=$Q37),"",IF($I38=1,Y37,IF(AND($I38=-1,W$9=$Q37),$J38,IF($I38=-1,X37,""))))))))</f>
        <v/>
      </c>
      <c r="Y38" t="str">
        <f ca="1">IF($E37="","",IF($G38="",Y37,IF(AND($N38=1,Y$9&gt;$B$9),"",IF(AND($N38=1,Y$9&lt;=$B$9),LOOKUP(Y$9,$A$12:$A$111,$B$12:$B$111),IF(AND($I38=1,Z$9=$Q37),"",IF($I38=1,Z37,IF(AND($I38=-1,X$9=$Q37),$J38,IF($I38=-1,Y37,""))))))))</f>
        <v/>
      </c>
      <c r="Z38" t="str">
        <f ca="1">IF($E37="","",IF($G38="",Z37,IF(AND($N38=1,Z$9&gt;$B$9),"",IF(AND($N38=1,Z$9&lt;=$B$9),LOOKUP(Z$9,$A$12:$A$111,$B$12:$B$111),IF(AND($I38=1,AA$9=$Q37),"",IF($I38=1,AA37,IF(AND($I38=-1,Y$9=$Q37),$J38,IF($I38=-1,Z37,""))))))))</f>
        <v/>
      </c>
      <c r="AA38" t="str">
        <f ca="1">IF($E37="","",IF($G38="",AA37,IF(AND($N38=1,AA$9&gt;$B$9),"",IF(AND($N38=1,AA$9&lt;=$B$9),LOOKUP(AA$9,$A$12:$A$111,$B$12:$B$111),IF(AND($I38=1,AB$9=$Q37),"",IF($I38=1,AB37,IF(AND($I38=-1,Z$9=$Q37),$J38,IF($I38=-1,AA37,""))))))))</f>
        <v/>
      </c>
      <c r="AB38" t="str">
        <f ca="1">IF($E37="","",IF($G38="",AB37,IF(AND($N38=1,AB$9&gt;$B$9),"",IF(AND($N38=1,AB$9&lt;=$B$9),LOOKUP(AB$9,$A$12:$A$111,$B$12:$B$111),IF(AND($I38=1,AC$9=$Q37),"",IF($I38=1,AC37,IF(AND($I38=-1,AA$9=$Q37),$J38,IF($I38=-1,AB37,""))))))))</f>
        <v/>
      </c>
      <c r="AC38" t="str">
        <f ca="1">IF($E37="","",IF($G38="",AC37,IF(AND($N38=1,AC$9&gt;$B$9),"",IF(AND($N38=1,AC$9&lt;=$B$9),LOOKUP(AC$9,$A$12:$A$111,$B$12:$B$111),IF(AND($I38=1,AD$9=$Q37),"",IF($I38=1,AD37,IF(AND($I38=-1,AB$9=$Q37),$J38,IF($I38=-1,AC37,""))))))))</f>
        <v/>
      </c>
      <c r="AD38" t="str">
        <f ca="1">IF($E37="","",IF($G38="",AD37,IF(AND($N38=1,AD$9&gt;$B$9),"",IF(AND($N38=1,AD$9&lt;=$B$9),LOOKUP(AD$9,$A$12:$A$111,$B$12:$B$111),IF(AND($I38=1,AE$9=$Q37),"",IF($I38=1,AE37,IF(AND($I38=-1,AC$9=$Q37),$J38,IF($I38=-1,AD37,""))))))))</f>
        <v/>
      </c>
      <c r="AE38" t="str">
        <f ca="1">IF($E37="","",IF($G38="",AE37,IF(AND($N38=1,AE$9&gt;$B$9),"",IF(AND($N38=1,AE$9&lt;=$B$9),LOOKUP(AE$9,$A$12:$A$111,$B$12:$B$111),IF(AND($I38=1,AF$9=$Q37),"",IF($I38=1,AF37,IF(AND($I38=-1,AD$9=$Q37),$J38,IF($I38=-1,AE37,""))))))))</f>
        <v/>
      </c>
      <c r="AF38" t="str">
        <f ca="1">IF($E37="","",IF($G38="",AF37,IF(AND($N38=1,AF$9&gt;$B$9),"",IF(AND($N38=1,AF$9&lt;=$B$9),LOOKUP(AF$9,$A$12:$A$111,$B$12:$B$111),IF(AND($I38=1,AG$9=$Q37),"",IF($I38=1,AG37,IF(AND($I38=-1,AE$9=$Q37),$J38,IF($I38=-1,AF37,""))))))))</f>
        <v/>
      </c>
      <c r="AG38" t="str">
        <f ca="1">IF($E37="","",IF($G38="",AG37,IF(AND($N38=1,AG$9&gt;$B$9),"",IF(AND($N38=1,AG$9&lt;=$B$9),LOOKUP(AG$9,$A$12:$A$111,$B$12:$B$111),IF(AND($I38=1,AH$9=$Q37),"",IF($I38=1,AH37,IF(AND($I38=-1,AF$9=$Q37),$J38,IF($I38=-1,AG37,""))))))))</f>
        <v/>
      </c>
      <c r="AH38" t="str">
        <f ca="1">IF($E37="","",IF($G38="",AH37,IF(AND($N38=1,AH$9&gt;$B$9),"",IF(AND($N38=1,AH$9&lt;=$B$9),LOOKUP(AH$9,$A$12:$A$111,$B$12:$B$111),IF(AND($I38=1,AI$9=$Q37),"",IF($I38=1,AI37,IF(AND($I38=-1,AG$9=$Q37),$J38,IF($I38=-1,AH37,""))))))))</f>
        <v/>
      </c>
      <c r="AI38" t="str">
        <f ca="1">IF($E37="","",IF($G38="",AI37,IF(AND($N38=1,AI$9&gt;$B$9),"",IF(AND($N38=1,AI$9&lt;=$B$9),LOOKUP(AI$9,$A$12:$A$111,$B$12:$B$111),IF(AND($I38=1,AJ$9=$Q37),"",IF($I38=1,AJ37,IF(AND($I38=-1,AH$9=$Q37),$J38,IF($I38=-1,AI37,""))))))))</f>
        <v/>
      </c>
      <c r="AJ38" t="str">
        <f ca="1">IF($E37="","",IF($G38="",AJ37,IF(AND($N38=1,AJ$9&gt;$B$9),"",IF(AND($N38=1,AJ$9&lt;=$B$9),LOOKUP(AJ$9,$A$12:$A$111,$B$12:$B$111),IF(AND($I38=1,AK$9=$Q37),"",IF($I38=1,AK37,IF(AND($I38=-1,AI$9=$Q37),$J38,IF($I38=-1,AJ37,""))))))))</f>
        <v/>
      </c>
      <c r="AK38" t="str">
        <f ca="1">IF($E37="","",IF($G38="",AK37,IF(AND($N38=1,AK$9&gt;$B$9),"",IF(AND($N38=1,AK$9&lt;=$B$9),LOOKUP(AK$9,$A$12:$A$111,$B$12:$B$111),IF(AND($I38=1,AL$9=$Q37),"",IF($I38=1,AL37,IF(AND($I38=-1,AJ$9=$Q37),$J38,IF($I38=-1,AK37,""))))))))</f>
        <v/>
      </c>
      <c r="AL38" t="str">
        <f ca="1">IF($E37="","",IF($G38="",AL37,IF(AND($N38=1,AL$9&gt;$B$9),"",IF(AND($N38=1,AL$9&lt;=$B$9),LOOKUP(AL$9,$A$12:$A$111,$B$12:$B$111),IF(AND($I38=1,AM$9=$Q37),"",IF($I38=1,AM37,IF(AND($I38=-1,AK$9=$Q37),$J38,IF($I38=-1,AL37,""))))))))</f>
        <v/>
      </c>
      <c r="AM38" t="str">
        <f ca="1">IF($E37="","",IF($G38="",AM37,IF(AND($N38=1,AM$9&gt;$B$9),"",IF(AND($N38=1,AM$9&lt;=$B$9),LOOKUP(AM$9,$A$12:$A$111,$B$12:$B$111),IF(AND($I38=1,AN$9=$Q37),"",IF($I38=1,AN37,IF(AND($I38=-1,AL$9=$Q37),$J38,IF($I38=-1,AM37,""))))))))</f>
        <v/>
      </c>
      <c r="AN38" t="str">
        <f ca="1">IF($E37="","",IF($G38="",AN37,IF(AND($N38=1,AN$9&gt;$B$9),"",IF(AND($N38=1,AN$9&lt;=$B$9),LOOKUP(AN$9,$A$12:$A$111,$B$12:$B$111),IF(AND($I38=1,AO$9=$Q37),"",IF($I38=1,AO37,IF(AND($I38=-1,AM$9=$Q37),$J38,IF($I38=-1,AN37,""))))))))</f>
        <v/>
      </c>
      <c r="AO38" t="str">
        <f ca="1">IF($E37="","",IF($G38="",AO37,IF(AND($N38=1,AO$9&gt;$B$9),"",IF(AND($N38=1,AO$9&lt;=$B$9),LOOKUP(AO$9,$A$12:$A$111,$B$12:$B$111),IF(AND($I38=1,AP$9=$Q37),"",IF($I38=1,AP37,IF(AND($I38=-1,AN$9=$Q37),$J38,IF($I38=-1,AO37,""))))))))</f>
        <v/>
      </c>
      <c r="AP38" t="str">
        <f ca="1">IF($E37="","",IF($G38="",AP37,IF(AND($N38=1,AP$9&gt;$B$9),"",IF(AND($N38=1,AP$9&lt;=$B$9),LOOKUP(AP$9,$A$12:$A$111,$B$12:$B$111),IF(AND($I38=1,AQ$9=$Q37),"",IF($I38=1,AQ37,IF(AND($I38=-1,AO$9=$Q37),$J38,IF($I38=-1,AP37,""))))))))</f>
        <v/>
      </c>
      <c r="AQ38" t="str">
        <f ca="1">IF($E37="","",IF($G38="",AQ37,IF(AND($N38=1,AQ$9&gt;$B$9),"",IF(AND($N38=1,AQ$9&lt;=$B$9),LOOKUP(AQ$9,$A$12:$A$111,$B$12:$B$111),IF(AND($I38=1,AR$9=$Q37),"",IF($I38=1,AR37,IF(AND($I38=-1,AP$9=$Q37),$J38,IF($I38=-1,AQ37,""))))))))</f>
        <v/>
      </c>
      <c r="AR38" t="str">
        <f ca="1">IF($E37="","",IF($G38="",AR37,IF(AND($N38=1,AR$9&gt;$B$9),"",IF(AND($N38=1,AR$9&lt;=$B$9),LOOKUP(AR$9,$A$12:$A$111,$B$12:$B$111),IF(AND($I38=1,AS$9=$Q37),"",IF($I38=1,AS37,IF(AND($I38=-1,AQ$9=$Q37),$J38,IF($I38=-1,AR37,""))))))))</f>
        <v/>
      </c>
      <c r="AS38" t="str">
        <f ca="1">IF($E37="","",IF($G38="",AS37,IF(AND($N38=1,AS$9&gt;$B$9),"",IF(AND($N38=1,AS$9&lt;=$B$9),LOOKUP(AS$9,$A$12:$A$111,$B$12:$B$111),IF(AND($I38=1,AT$9=$Q37),"",IF($I38=1,AT37,IF(AND($I38=-1,AR$9=$Q37),$J38,IF($I38=-1,AS37,""))))))))</f>
        <v/>
      </c>
      <c r="AT38" t="str">
        <f ca="1">IF($E37="","",IF($G38="",AT37,IF(AND($N38=1,AT$9&gt;$B$9),"",IF(AND($N38=1,AT$9&lt;=$B$9),LOOKUP(AT$9,$A$12:$A$111,$B$12:$B$111),IF(AND($I38=1,AU$9=$Q37),"",IF($I38=1,AU37,IF(AND($I38=-1,AS$9=$Q37),$J38,IF($I38=-1,AT37,""))))))))</f>
        <v/>
      </c>
      <c r="AU38" t="str">
        <f ca="1">IF($E37="","",IF($G38="",AU37,IF(AND($N38=1,AU$9&gt;$B$9),"",IF(AND($N38=1,AU$9&lt;=$B$9),LOOKUP(AU$9,$A$12:$A$111,$B$12:$B$111),IF(AND($I38=1,AV$9=$Q37),"",IF($I38=1,AV37,IF(AND($I38=-1,AT$9=$Q37),$J38,IF($I38=-1,AU37,""))))))))</f>
        <v/>
      </c>
      <c r="AV38" t="str">
        <f ca="1">IF($E37="","",IF($G38="",AV37,IF(AND($N38=1,AV$9&gt;$B$9),"",IF(AND($N38=1,AV$9&lt;=$B$9),LOOKUP(AV$9,$A$12:$A$111,$B$12:$B$111),IF(AND($I38=1,AW$9=$Q37),"",IF($I38=1,AW37,IF(AND($I38=-1,AU$9=$Q37),$J38,IF($I38=-1,AV37,""))))))))</f>
        <v/>
      </c>
      <c r="AW38" t="str">
        <f ca="1">IF($E37="","",IF($G38="",AW37,IF(AND($N38=1,AW$9&gt;$B$9),"",IF(AND($N38=1,AW$9&lt;=$B$9),LOOKUP(AW$9,$A$12:$A$111,$B$12:$B$111),IF(AND($I38=1,AX$9=$Q37),"",IF($I38=1,AX37,IF(AND($I38=-1,AV$9=$Q37),$J38,IF($I38=-1,AW37,""))))))))</f>
        <v/>
      </c>
      <c r="AX38" t="str">
        <f ca="1">IF($E37="","",IF($G38="",AX37,IF(AND($N38=1,AX$9&gt;$B$9),"",IF(AND($N38=1,AX$9&lt;=$B$9),LOOKUP(AX$9,$A$12:$A$111,$B$12:$B$111),IF(AND($I38=1,AY$9=$Q37),"",IF($I38=1,AY37,IF(AND($I38=-1,AW$9=$Q37),$J38,IF($I38=-1,AX37,""))))))))</f>
        <v/>
      </c>
      <c r="AY38" t="str">
        <f ca="1">IF($E37="","",IF($G38="",AY37,IF(AND($N38=1,AY$9&gt;$B$9),"",IF(AND($N38=1,AY$9&lt;=$B$9),LOOKUP(AY$9,$A$12:$A$111,$B$12:$B$111),IF(AND($I38=1,AZ$9=$Q37),"",IF($I38=1,AZ37,IF(AND($I38=-1,AX$9=$Q37),$J38,IF($I38=-1,AY37,""))))))))</f>
        <v/>
      </c>
      <c r="AZ38" t="str">
        <f ca="1">IF($E37="","",IF($G38="",AZ37,IF(AND($N38=1,AZ$9&gt;$B$9),"",IF(AND($N38=1,AZ$9&lt;=$B$9),LOOKUP(AZ$9,$A$12:$A$111,$B$12:$B$111),IF(AND($I38=1,BA$9=$Q37),"",IF($I38=1,BA37,IF(AND($I38=-1,AY$9=$Q37),$J38,IF($I38=-1,AZ37,""))))))))</f>
        <v/>
      </c>
      <c r="BA38" t="str">
        <f ca="1">IF($E37="","",IF($G38="",BA37,IF(AND($N38=1,BA$9&gt;$B$9),"",IF(AND($N38=1,BA$9&lt;=$B$9),LOOKUP(BA$9,$A$12:$A$111,$B$12:$B$111),IF(AND($I38=1,BB$9=$Q37),"",IF($I38=1,BB37,IF(AND($I38=-1,AZ$9=$Q37),$J38,IF($I38=-1,BA37,""))))))))</f>
        <v/>
      </c>
      <c r="BB38" t="str">
        <f ca="1">IF($E37="","",IF($G38="",BB37,IF(AND($N38=1,BB$9&gt;$B$9),"",IF(AND($N38=1,BB$9&lt;=$B$9),LOOKUP(BB$9,$A$12:$A$111,$B$12:$B$111),IF(AND($I38=1,BC$9=$Q37),"",IF($I38=1,BC37,IF(AND($I38=-1,BA$9=$Q37),$J38,IF($I38=-1,BB37,""))))))))</f>
        <v/>
      </c>
      <c r="BC38" t="str">
        <f ca="1">IF($E37="","",IF($G38="",BC37,IF(AND($N38=1,BC$9&gt;$B$9),"",IF(AND($N38=1,BC$9&lt;=$B$9),LOOKUP(BC$9,$A$12:$A$111,$B$12:$B$111),IF(AND($I38=1,BD$9=$Q37),"",IF($I38=1,BD37,IF(AND($I38=-1,BB$9=$Q37),$J38,IF($I38=-1,BC37,""))))))))</f>
        <v/>
      </c>
      <c r="BD38" t="str">
        <f ca="1">IF($E37="","",IF($G38="",BD37,IF(AND($N38=1,BD$9&gt;$B$9),"",IF(AND($N38=1,BD$9&lt;=$B$9),LOOKUP(BD$9,$A$12:$A$111,$B$12:$B$111),IF(AND($I38=1,BE$9=$Q37),"",IF($I38=1,BE37,IF(AND($I38=-1,BC$9=$Q37),$J38,IF($I38=-1,BD37,""))))))))</f>
        <v/>
      </c>
      <c r="BE38" t="str">
        <f ca="1">IF($E37="","",IF($G38="",BE37,IF(AND($N38=1,BE$9&gt;$B$9),"",IF(AND($N38=1,BE$9&lt;=$B$9),LOOKUP(BE$9,$A$12:$A$111,$B$12:$B$111),IF(AND($I38=1,BF$9=$Q37),"",IF($I38=1,BF37,IF(AND($I38=-1,BD$9=$Q37),$J38,IF($I38=-1,BE37,""))))))))</f>
        <v/>
      </c>
      <c r="BF38" t="str">
        <f ca="1">IF($E37="","",IF($G38="",BF37,IF(AND($N38=1,BF$9&gt;$B$9),"",IF(AND($N38=1,BF$9&lt;=$B$9),LOOKUP(BF$9,$A$12:$A$111,$B$12:$B$111),IF(AND($I38=1,BG$9=$Q37),"",IF($I38=1,BG37,IF(AND($I38=-1,BE$9=$Q37),$J38,IF($I38=-1,BF37,""))))))))</f>
        <v/>
      </c>
      <c r="BG38" t="str">
        <f ca="1">IF($E37="","",IF($G38="",BG37,IF(AND($N38=1,BG$9&gt;$B$9),"",IF(AND($N38=1,BG$9&lt;=$B$9),LOOKUP(BG$9,$A$12:$A$111,$B$12:$B$111),IF(AND($I38=1,BH$9=$Q37),"",IF($I38=1,BH37,IF(AND($I38=-1,BF$9=$Q37),$J38,IF($I38=-1,BG37,""))))))))</f>
        <v/>
      </c>
      <c r="BH38" t="str">
        <f ca="1">IF($E37="","",IF($G38="",BH37,IF(AND($N38=1,BH$9&gt;$B$9),"",IF(AND($N38=1,BH$9&lt;=$B$9),LOOKUP(BH$9,$A$12:$A$111,$B$12:$B$111),IF(AND($I38=1,BI$9=$Q37),"",IF($I38=1,BI37,IF(AND($I38=-1,BG$9=$Q37),$J38,IF($I38=-1,BH37,""))))))))</f>
        <v/>
      </c>
      <c r="BI38" t="str">
        <f ca="1">IF($E37="","",IF($G38="",BI37,IF(AND($N38=1,BI$9&gt;$B$9),"",IF(AND($N38=1,BI$9&lt;=$B$9),LOOKUP(BI$9,$A$12:$A$111,$B$12:$B$111),IF(AND($I38=1,BJ$9=$Q37),"",IF($I38=1,BJ37,IF(AND($I38=-1,BH$9=$Q37),$J38,IF($I38=-1,BI37,""))))))))</f>
        <v/>
      </c>
      <c r="BJ38" t="str">
        <f ca="1">IF($E37="","",IF($G38="",BJ37,IF(AND($N38=1,BJ$9&gt;$B$9),"",IF(AND($N38=1,BJ$9&lt;=$B$9),LOOKUP(BJ$9,$A$12:$A$111,$B$12:$B$111),IF(AND($I38=1,BK$9=$Q37),"",IF($I38=1,BK37,IF(AND($I38=-1,BI$9=$Q37),$J38,IF($I38=-1,BJ37,""))))))))</f>
        <v/>
      </c>
      <c r="BK38" t="str">
        <f ca="1">IF($E37="","",IF($G38="",BK37,IF(AND($N38=1,BK$9&gt;$B$9),"",IF(AND($N38=1,BK$9&lt;=$B$9),LOOKUP(BK$9,$A$12:$A$111,$B$12:$B$111),IF(AND($I38=1,BL$9=$Q37),"",IF($I38=1,BL37,IF(AND($I38=-1,BJ$9=$Q37),$J38,IF($I38=-1,BK37,""))))))))</f>
        <v/>
      </c>
      <c r="BL38" t="str">
        <f ca="1">IF($E37="","",IF($G38="",BL37,IF(AND($N38=1,BL$9&gt;$B$9),"",IF(AND($N38=1,BL$9&lt;=$B$9),LOOKUP(BL$9,$A$12:$A$111,$B$12:$B$111),IF(AND($I38=1,BM$9=$Q37),"",IF($I38=1,BM37,IF(AND($I38=-1,BK$9=$Q37),$J38,IF($I38=-1,BL37,""))))))))</f>
        <v/>
      </c>
      <c r="BM38" t="str">
        <f ca="1">IF($E37="","",IF($G38="",BM37,IF(AND($N38=1,BM$9&gt;$B$9),"",IF(AND($N38=1,BM$9&lt;=$B$9),LOOKUP(BM$9,$A$12:$A$111,$B$12:$B$111),IF(AND($I38=1,BN$9=$Q37),"",IF($I38=1,BN37,IF(AND($I38=-1,BL$9=$Q37),$J38,IF($I38=-1,BM37,""))))))))</f>
        <v/>
      </c>
      <c r="BN38" t="str">
        <f ca="1">IF($E37="","",IF($G38="",BN37,IF(AND($N38=1,BN$9&gt;$B$9),"",IF(AND($N38=1,BN$9&lt;=$B$9),LOOKUP(BN$9,$A$12:$A$111,$B$12:$B$111),IF(AND($I38=1,BO$9=$Q37),"",IF($I38=1,BO37,IF(AND($I38=-1,BM$9=$Q37),$J38,IF($I38=-1,BN37,""))))))))</f>
        <v/>
      </c>
      <c r="BO38">
        <f ca="1">IF($E37="","",IF($G38="",BO37,IF(AND($N38=1,BO$9&gt;$B$9),"",IF(AND($N38=1,BO$9&lt;=$B$9),LOOKUP(BO$9,$A$12:$A$111,$B$12:$B$111),IF(AND($I38=1,BP$9=$Q37),"",IF($I38=1,BP37,IF(AND($I38=-1,BN$9=$Q37),$J38,IF($I38=-1,BO37,""))))))))</f>
        <v>0</v>
      </c>
    </row>
    <row r="39" spans="4:67" x14ac:dyDescent="0.25">
      <c r="D39" s="4">
        <v>29</v>
      </c>
      <c r="E39" s="1">
        <f t="shared" ca="1" si="6"/>
        <v>4</v>
      </c>
      <c r="G39" t="str">
        <f ca="1">IF(E38="","",IF($B$3=Refs!$B$11,Labouchere!F39,IF(AND(B$3="Last",H38="Zero"),G38,IF(B$3="Last",H38,IF(B$3="2nd last","",IF(AND(B$3="Opposite",H38="Zero"),G38,IF(AND(B$3="Opposite",H38="Red"),"Black",IF(AND(B$3="Opposite",H38="Black"),"Red",IF(AND(B$3="Opposite",H38="Odd"),"Even",IF(AND(B$3="Opposite",H38="Even"),"Odd",IF(AND(B$3="Opposite",H38="High"),"Low",IF(AND(B$3="Opposite",H38="Low"),"High",IF(COUNTIF(Refs!$E$5:$I$6,B$3)=1,Labouchere!B$3,"")))))))))))))</f>
        <v>High</v>
      </c>
      <c r="H39" t="str">
        <f ca="1">IF(E39="","",IF(B$2="Red/Black",LOOKUP(E39,Refs!D:D,Refs!F:F),IF(B$2="High/Low",LOOKUP(E39,Refs!D:D,Refs!H:H),IF(B$2="Odd/Even",LOOKUP(E39,Refs!D:D,Refs!J:J),""))))</f>
        <v>Low</v>
      </c>
      <c r="I39">
        <f t="shared" ca="1" si="2"/>
        <v>-1</v>
      </c>
      <c r="J39">
        <f ca="1">IF(E38="","",IF(G39="","",IF(AND(Q38&gt;1,O38+P38&gt;=$B$4),$B$4,IF(Q38=1,O38,O38+P38))))</f>
        <v>8</v>
      </c>
      <c r="K39">
        <f t="shared" ca="1" si="3"/>
        <v>-8</v>
      </c>
      <c r="L39">
        <f t="shared" ca="1" si="4"/>
        <v>2</v>
      </c>
      <c r="M39">
        <f t="shared" ca="1" si="5"/>
        <v>20</v>
      </c>
      <c r="N39">
        <f ca="1">IF(E38="","",IF(OR(AND($A$6="Yes",$M39&gt;$M38),AND($A$8="Yes",$O38+$P38&gt;=$B$4),AND($Q38&lt;=2,$I39=1)),1,0))</f>
        <v>0</v>
      </c>
      <c r="O39">
        <f ca="1">IF(E39="","",R39)</f>
        <v>2</v>
      </c>
      <c r="P39">
        <f ca="1">IF(E39="","",MAX(R39:DM39))</f>
        <v>8</v>
      </c>
      <c r="Q39" s="2">
        <f ca="1">IF(E39="","",COUNTIF(R39:DM39,"&gt;0"))</f>
        <v>6</v>
      </c>
      <c r="R39" s="4">
        <f ca="1">IF(E38="","",IF($G39="",R38,IF($N39=1,LOOKUP(R$9,$A$12:$A$111,$B$12:$B$111),IF(AND($I39=1,S$9=$Q38),"",IF($I39=1,S38,IF($I39=-1,R38))))))</f>
        <v>2</v>
      </c>
      <c r="S39">
        <f ca="1">IF($E38="","",IF($G39="",S38,IF(AND($N39=1,S$9&gt;$B$9),"",IF(AND($N39=1,S$9&lt;=$B$9),LOOKUP(S$9,$A$12:$A$111,$B$12:$B$111),IF(AND($I39=1,T$9=$Q38),"",IF($I39=1,T38,IF(AND($I39=-1,R$9=$Q38),$J39,IF($I39=-1,S38,""))))))))</f>
        <v>3</v>
      </c>
      <c r="T39">
        <f ca="1">IF($E38="","",IF($G39="",T38,IF(AND($N39=1,T$9&gt;$B$9),"",IF(AND($N39=1,T$9&lt;=$B$9),LOOKUP(T$9,$A$12:$A$111,$B$12:$B$111),IF(AND($I39=1,U$9=$Q38),"",IF($I39=1,U38,IF(AND($I39=-1,S$9=$Q38),$J39,IF($I39=-1,T38,""))))))))</f>
        <v>4</v>
      </c>
      <c r="U39">
        <f ca="1">IF($E38="","",IF($G39="",U38,IF(AND($N39=1,U$9&gt;$B$9),"",IF(AND($N39=1,U$9&lt;=$B$9),LOOKUP(U$9,$A$12:$A$111,$B$12:$B$111),IF(AND($I39=1,V$9=$Q38),"",IF($I39=1,V38,IF(AND($I39=-1,T$9=$Q38),$J39,IF($I39=-1,U38,""))))))))</f>
        <v>5</v>
      </c>
      <c r="V39">
        <f ca="1">IF($E38="","",IF($G39="",V38,IF(AND($N39=1,V$9&gt;$B$9),"",IF(AND($N39=1,V$9&lt;=$B$9),LOOKUP(V$9,$A$12:$A$111,$B$12:$B$111),IF(AND($I39=1,W$9=$Q38),"",IF($I39=1,W38,IF(AND($I39=-1,U$9=$Q38),$J39,IF($I39=-1,V38,""))))))))</f>
        <v>6</v>
      </c>
      <c r="W39">
        <f ca="1">IF($E38="","",IF($G39="",W38,IF(AND($N39=1,W$9&gt;$B$9),"",IF(AND($N39=1,W$9&lt;=$B$9),LOOKUP(W$9,$A$12:$A$111,$B$12:$B$111),IF(AND($I39=1,X$9=$Q38),"",IF($I39=1,X38,IF(AND($I39=-1,V$9=$Q38),$J39,IF($I39=-1,W38,""))))))))</f>
        <v>8</v>
      </c>
      <c r="X39" t="str">
        <f ca="1">IF($E38="","",IF($G39="",X38,IF(AND($N39=1,X$9&gt;$B$9),"",IF(AND($N39=1,X$9&lt;=$B$9),LOOKUP(X$9,$A$12:$A$111,$B$12:$B$111),IF(AND($I39=1,Y$9=$Q38),"",IF($I39=1,Y38,IF(AND($I39=-1,W$9=$Q38),$J39,IF($I39=-1,X38,""))))))))</f>
        <v/>
      </c>
      <c r="Y39" t="str">
        <f ca="1">IF($E38="","",IF($G39="",Y38,IF(AND($N39=1,Y$9&gt;$B$9),"",IF(AND($N39=1,Y$9&lt;=$B$9),LOOKUP(Y$9,$A$12:$A$111,$B$12:$B$111),IF(AND($I39=1,Z$9=$Q38),"",IF($I39=1,Z38,IF(AND($I39=-1,X$9=$Q38),$J39,IF($I39=-1,Y38,""))))))))</f>
        <v/>
      </c>
      <c r="Z39" t="str">
        <f ca="1">IF($E38="","",IF($G39="",Z38,IF(AND($N39=1,Z$9&gt;$B$9),"",IF(AND($N39=1,Z$9&lt;=$B$9),LOOKUP(Z$9,$A$12:$A$111,$B$12:$B$111),IF(AND($I39=1,AA$9=$Q38),"",IF($I39=1,AA38,IF(AND($I39=-1,Y$9=$Q38),$J39,IF($I39=-1,Z38,""))))))))</f>
        <v/>
      </c>
      <c r="AA39" t="str">
        <f ca="1">IF($E38="","",IF($G39="",AA38,IF(AND($N39=1,AA$9&gt;$B$9),"",IF(AND($N39=1,AA$9&lt;=$B$9),LOOKUP(AA$9,$A$12:$A$111,$B$12:$B$111),IF(AND($I39=1,AB$9=$Q38),"",IF($I39=1,AB38,IF(AND($I39=-1,Z$9=$Q38),$J39,IF($I39=-1,AA38,""))))))))</f>
        <v/>
      </c>
      <c r="AB39" t="str">
        <f ca="1">IF($E38="","",IF($G39="",AB38,IF(AND($N39=1,AB$9&gt;$B$9),"",IF(AND($N39=1,AB$9&lt;=$B$9),LOOKUP(AB$9,$A$12:$A$111,$B$12:$B$111),IF(AND($I39=1,AC$9=$Q38),"",IF($I39=1,AC38,IF(AND($I39=-1,AA$9=$Q38),$J39,IF($I39=-1,AB38,""))))))))</f>
        <v/>
      </c>
      <c r="AC39" t="str">
        <f ca="1">IF($E38="","",IF($G39="",AC38,IF(AND($N39=1,AC$9&gt;$B$9),"",IF(AND($N39=1,AC$9&lt;=$B$9),LOOKUP(AC$9,$A$12:$A$111,$B$12:$B$111),IF(AND($I39=1,AD$9=$Q38),"",IF($I39=1,AD38,IF(AND($I39=-1,AB$9=$Q38),$J39,IF($I39=-1,AC38,""))))))))</f>
        <v/>
      </c>
      <c r="AD39" t="str">
        <f ca="1">IF($E38="","",IF($G39="",AD38,IF(AND($N39=1,AD$9&gt;$B$9),"",IF(AND($N39=1,AD$9&lt;=$B$9),LOOKUP(AD$9,$A$12:$A$111,$B$12:$B$111),IF(AND($I39=1,AE$9=$Q38),"",IF($I39=1,AE38,IF(AND($I39=-1,AC$9=$Q38),$J39,IF($I39=-1,AD38,""))))))))</f>
        <v/>
      </c>
      <c r="AE39" t="str">
        <f ca="1">IF($E38="","",IF($G39="",AE38,IF(AND($N39=1,AE$9&gt;$B$9),"",IF(AND($N39=1,AE$9&lt;=$B$9),LOOKUP(AE$9,$A$12:$A$111,$B$12:$B$111),IF(AND($I39=1,AF$9=$Q38),"",IF($I39=1,AF38,IF(AND($I39=-1,AD$9=$Q38),$J39,IF($I39=-1,AE38,""))))))))</f>
        <v/>
      </c>
      <c r="AF39" t="str">
        <f ca="1">IF($E38="","",IF($G39="",AF38,IF(AND($N39=1,AF$9&gt;$B$9),"",IF(AND($N39=1,AF$9&lt;=$B$9),LOOKUP(AF$9,$A$12:$A$111,$B$12:$B$111),IF(AND($I39=1,AG$9=$Q38),"",IF($I39=1,AG38,IF(AND($I39=-1,AE$9=$Q38),$J39,IF($I39=-1,AF38,""))))))))</f>
        <v/>
      </c>
      <c r="AG39" t="str">
        <f ca="1">IF($E38="","",IF($G39="",AG38,IF(AND($N39=1,AG$9&gt;$B$9),"",IF(AND($N39=1,AG$9&lt;=$B$9),LOOKUP(AG$9,$A$12:$A$111,$B$12:$B$111),IF(AND($I39=1,AH$9=$Q38),"",IF($I39=1,AH38,IF(AND($I39=-1,AF$9=$Q38),$J39,IF($I39=-1,AG38,""))))))))</f>
        <v/>
      </c>
      <c r="AH39" t="str">
        <f ca="1">IF($E38="","",IF($G39="",AH38,IF(AND($N39=1,AH$9&gt;$B$9),"",IF(AND($N39=1,AH$9&lt;=$B$9),LOOKUP(AH$9,$A$12:$A$111,$B$12:$B$111),IF(AND($I39=1,AI$9=$Q38),"",IF($I39=1,AI38,IF(AND($I39=-1,AG$9=$Q38),$J39,IF($I39=-1,AH38,""))))))))</f>
        <v/>
      </c>
      <c r="AI39" t="str">
        <f ca="1">IF($E38="","",IF($G39="",AI38,IF(AND($N39=1,AI$9&gt;$B$9),"",IF(AND($N39=1,AI$9&lt;=$B$9),LOOKUP(AI$9,$A$12:$A$111,$B$12:$B$111),IF(AND($I39=1,AJ$9=$Q38),"",IF($I39=1,AJ38,IF(AND($I39=-1,AH$9=$Q38),$J39,IF($I39=-1,AI38,""))))))))</f>
        <v/>
      </c>
      <c r="AJ39" t="str">
        <f ca="1">IF($E38="","",IF($G39="",AJ38,IF(AND($N39=1,AJ$9&gt;$B$9),"",IF(AND($N39=1,AJ$9&lt;=$B$9),LOOKUP(AJ$9,$A$12:$A$111,$B$12:$B$111),IF(AND($I39=1,AK$9=$Q38),"",IF($I39=1,AK38,IF(AND($I39=-1,AI$9=$Q38),$J39,IF($I39=-1,AJ38,""))))))))</f>
        <v/>
      </c>
      <c r="AK39" t="str">
        <f ca="1">IF($E38="","",IF($G39="",AK38,IF(AND($N39=1,AK$9&gt;$B$9),"",IF(AND($N39=1,AK$9&lt;=$B$9),LOOKUP(AK$9,$A$12:$A$111,$B$12:$B$111),IF(AND($I39=1,AL$9=$Q38),"",IF($I39=1,AL38,IF(AND($I39=-1,AJ$9=$Q38),$J39,IF($I39=-1,AK38,""))))))))</f>
        <v/>
      </c>
      <c r="AL39" t="str">
        <f ca="1">IF($E38="","",IF($G39="",AL38,IF(AND($N39=1,AL$9&gt;$B$9),"",IF(AND($N39=1,AL$9&lt;=$B$9),LOOKUP(AL$9,$A$12:$A$111,$B$12:$B$111),IF(AND($I39=1,AM$9=$Q38),"",IF($I39=1,AM38,IF(AND($I39=-1,AK$9=$Q38),$J39,IF($I39=-1,AL38,""))))))))</f>
        <v/>
      </c>
      <c r="AM39" t="str">
        <f ca="1">IF($E38="","",IF($G39="",AM38,IF(AND($N39=1,AM$9&gt;$B$9),"",IF(AND($N39=1,AM$9&lt;=$B$9),LOOKUP(AM$9,$A$12:$A$111,$B$12:$B$111),IF(AND($I39=1,AN$9=$Q38),"",IF($I39=1,AN38,IF(AND($I39=-1,AL$9=$Q38),$J39,IF($I39=-1,AM38,""))))))))</f>
        <v/>
      </c>
      <c r="AN39" t="str">
        <f ca="1">IF($E38="","",IF($G39="",AN38,IF(AND($N39=1,AN$9&gt;$B$9),"",IF(AND($N39=1,AN$9&lt;=$B$9),LOOKUP(AN$9,$A$12:$A$111,$B$12:$B$111),IF(AND($I39=1,AO$9=$Q38),"",IF($I39=1,AO38,IF(AND($I39=-1,AM$9=$Q38),$J39,IF($I39=-1,AN38,""))))))))</f>
        <v/>
      </c>
      <c r="AO39" t="str">
        <f ca="1">IF($E38="","",IF($G39="",AO38,IF(AND($N39=1,AO$9&gt;$B$9),"",IF(AND($N39=1,AO$9&lt;=$B$9),LOOKUP(AO$9,$A$12:$A$111,$B$12:$B$111),IF(AND($I39=1,AP$9=$Q38),"",IF($I39=1,AP38,IF(AND($I39=-1,AN$9=$Q38),$J39,IF($I39=-1,AO38,""))))))))</f>
        <v/>
      </c>
      <c r="AP39" t="str">
        <f ca="1">IF($E38="","",IF($G39="",AP38,IF(AND($N39=1,AP$9&gt;$B$9),"",IF(AND($N39=1,AP$9&lt;=$B$9),LOOKUP(AP$9,$A$12:$A$111,$B$12:$B$111),IF(AND($I39=1,AQ$9=$Q38),"",IF($I39=1,AQ38,IF(AND($I39=-1,AO$9=$Q38),$J39,IF($I39=-1,AP38,""))))))))</f>
        <v/>
      </c>
      <c r="AQ39" t="str">
        <f ca="1">IF($E38="","",IF($G39="",AQ38,IF(AND($N39=1,AQ$9&gt;$B$9),"",IF(AND($N39=1,AQ$9&lt;=$B$9),LOOKUP(AQ$9,$A$12:$A$111,$B$12:$B$111),IF(AND($I39=1,AR$9=$Q38),"",IF($I39=1,AR38,IF(AND($I39=-1,AP$9=$Q38),$J39,IF($I39=-1,AQ38,""))))))))</f>
        <v/>
      </c>
      <c r="AR39" t="str">
        <f ca="1">IF($E38="","",IF($G39="",AR38,IF(AND($N39=1,AR$9&gt;$B$9),"",IF(AND($N39=1,AR$9&lt;=$B$9),LOOKUP(AR$9,$A$12:$A$111,$B$12:$B$111),IF(AND($I39=1,AS$9=$Q38),"",IF($I39=1,AS38,IF(AND($I39=-1,AQ$9=$Q38),$J39,IF($I39=-1,AR38,""))))))))</f>
        <v/>
      </c>
      <c r="AS39" t="str">
        <f ca="1">IF($E38="","",IF($G39="",AS38,IF(AND($N39=1,AS$9&gt;$B$9),"",IF(AND($N39=1,AS$9&lt;=$B$9),LOOKUP(AS$9,$A$12:$A$111,$B$12:$B$111),IF(AND($I39=1,AT$9=$Q38),"",IF($I39=1,AT38,IF(AND($I39=-1,AR$9=$Q38),$J39,IF($I39=-1,AS38,""))))))))</f>
        <v/>
      </c>
      <c r="AT39" t="str">
        <f ca="1">IF($E38="","",IF($G39="",AT38,IF(AND($N39=1,AT$9&gt;$B$9),"",IF(AND($N39=1,AT$9&lt;=$B$9),LOOKUP(AT$9,$A$12:$A$111,$B$12:$B$111),IF(AND($I39=1,AU$9=$Q38),"",IF($I39=1,AU38,IF(AND($I39=-1,AS$9=$Q38),$J39,IF($I39=-1,AT38,""))))))))</f>
        <v/>
      </c>
      <c r="AU39" t="str">
        <f ca="1">IF($E38="","",IF($G39="",AU38,IF(AND($N39=1,AU$9&gt;$B$9),"",IF(AND($N39=1,AU$9&lt;=$B$9),LOOKUP(AU$9,$A$12:$A$111,$B$12:$B$111),IF(AND($I39=1,AV$9=$Q38),"",IF($I39=1,AV38,IF(AND($I39=-1,AT$9=$Q38),$J39,IF($I39=-1,AU38,""))))))))</f>
        <v/>
      </c>
      <c r="AV39" t="str">
        <f ca="1">IF($E38="","",IF($G39="",AV38,IF(AND($N39=1,AV$9&gt;$B$9),"",IF(AND($N39=1,AV$9&lt;=$B$9),LOOKUP(AV$9,$A$12:$A$111,$B$12:$B$111),IF(AND($I39=1,AW$9=$Q38),"",IF($I39=1,AW38,IF(AND($I39=-1,AU$9=$Q38),$J39,IF($I39=-1,AV38,""))))))))</f>
        <v/>
      </c>
      <c r="AW39" t="str">
        <f ca="1">IF($E38="","",IF($G39="",AW38,IF(AND($N39=1,AW$9&gt;$B$9),"",IF(AND($N39=1,AW$9&lt;=$B$9),LOOKUP(AW$9,$A$12:$A$111,$B$12:$B$111),IF(AND($I39=1,AX$9=$Q38),"",IF($I39=1,AX38,IF(AND($I39=-1,AV$9=$Q38),$J39,IF($I39=-1,AW38,""))))))))</f>
        <v/>
      </c>
      <c r="AX39" t="str">
        <f ca="1">IF($E38="","",IF($G39="",AX38,IF(AND($N39=1,AX$9&gt;$B$9),"",IF(AND($N39=1,AX$9&lt;=$B$9),LOOKUP(AX$9,$A$12:$A$111,$B$12:$B$111),IF(AND($I39=1,AY$9=$Q38),"",IF($I39=1,AY38,IF(AND($I39=-1,AW$9=$Q38),$J39,IF($I39=-1,AX38,""))))))))</f>
        <v/>
      </c>
      <c r="AY39" t="str">
        <f ca="1">IF($E38="","",IF($G39="",AY38,IF(AND($N39=1,AY$9&gt;$B$9),"",IF(AND($N39=1,AY$9&lt;=$B$9),LOOKUP(AY$9,$A$12:$A$111,$B$12:$B$111),IF(AND($I39=1,AZ$9=$Q38),"",IF($I39=1,AZ38,IF(AND($I39=-1,AX$9=$Q38),$J39,IF($I39=-1,AY38,""))))))))</f>
        <v/>
      </c>
      <c r="AZ39" t="str">
        <f ca="1">IF($E38="","",IF($G39="",AZ38,IF(AND($N39=1,AZ$9&gt;$B$9),"",IF(AND($N39=1,AZ$9&lt;=$B$9),LOOKUP(AZ$9,$A$12:$A$111,$B$12:$B$111),IF(AND($I39=1,BA$9=$Q38),"",IF($I39=1,BA38,IF(AND($I39=-1,AY$9=$Q38),$J39,IF($I39=-1,AZ38,""))))))))</f>
        <v/>
      </c>
      <c r="BA39" t="str">
        <f ca="1">IF($E38="","",IF($G39="",BA38,IF(AND($N39=1,BA$9&gt;$B$9),"",IF(AND($N39=1,BA$9&lt;=$B$9),LOOKUP(BA$9,$A$12:$A$111,$B$12:$B$111),IF(AND($I39=1,BB$9=$Q38),"",IF($I39=1,BB38,IF(AND($I39=-1,AZ$9=$Q38),$J39,IF($I39=-1,BA38,""))))))))</f>
        <v/>
      </c>
      <c r="BB39" t="str">
        <f ca="1">IF($E38="","",IF($G39="",BB38,IF(AND($N39=1,BB$9&gt;$B$9),"",IF(AND($N39=1,BB$9&lt;=$B$9),LOOKUP(BB$9,$A$12:$A$111,$B$12:$B$111),IF(AND($I39=1,BC$9=$Q38),"",IF($I39=1,BC38,IF(AND($I39=-1,BA$9=$Q38),$J39,IF($I39=-1,BB38,""))))))))</f>
        <v/>
      </c>
      <c r="BC39" t="str">
        <f ca="1">IF($E38="","",IF($G39="",BC38,IF(AND($N39=1,BC$9&gt;$B$9),"",IF(AND($N39=1,BC$9&lt;=$B$9),LOOKUP(BC$9,$A$12:$A$111,$B$12:$B$111),IF(AND($I39=1,BD$9=$Q38),"",IF($I39=1,BD38,IF(AND($I39=-1,BB$9=$Q38),$J39,IF($I39=-1,BC38,""))))))))</f>
        <v/>
      </c>
      <c r="BD39" t="str">
        <f ca="1">IF($E38="","",IF($G39="",BD38,IF(AND($N39=1,BD$9&gt;$B$9),"",IF(AND($N39=1,BD$9&lt;=$B$9),LOOKUP(BD$9,$A$12:$A$111,$B$12:$B$111),IF(AND($I39=1,BE$9=$Q38),"",IF($I39=1,BE38,IF(AND($I39=-1,BC$9=$Q38),$J39,IF($I39=-1,BD38,""))))))))</f>
        <v/>
      </c>
      <c r="BE39" t="str">
        <f ca="1">IF($E38="","",IF($G39="",BE38,IF(AND($N39=1,BE$9&gt;$B$9),"",IF(AND($N39=1,BE$9&lt;=$B$9),LOOKUP(BE$9,$A$12:$A$111,$B$12:$B$111),IF(AND($I39=1,BF$9=$Q38),"",IF($I39=1,BF38,IF(AND($I39=-1,BD$9=$Q38),$J39,IF($I39=-1,BE38,""))))))))</f>
        <v/>
      </c>
      <c r="BF39" t="str">
        <f ca="1">IF($E38="","",IF($G39="",BF38,IF(AND($N39=1,BF$9&gt;$B$9),"",IF(AND($N39=1,BF$9&lt;=$B$9),LOOKUP(BF$9,$A$12:$A$111,$B$12:$B$111),IF(AND($I39=1,BG$9=$Q38),"",IF($I39=1,BG38,IF(AND($I39=-1,BE$9=$Q38),$J39,IF($I39=-1,BF38,""))))))))</f>
        <v/>
      </c>
      <c r="BG39" t="str">
        <f ca="1">IF($E38="","",IF($G39="",BG38,IF(AND($N39=1,BG$9&gt;$B$9),"",IF(AND($N39=1,BG$9&lt;=$B$9),LOOKUP(BG$9,$A$12:$A$111,$B$12:$B$111),IF(AND($I39=1,BH$9=$Q38),"",IF($I39=1,BH38,IF(AND($I39=-1,BF$9=$Q38),$J39,IF($I39=-1,BG38,""))))))))</f>
        <v/>
      </c>
      <c r="BH39" t="str">
        <f ca="1">IF($E38="","",IF($G39="",BH38,IF(AND($N39=1,BH$9&gt;$B$9),"",IF(AND($N39=1,BH$9&lt;=$B$9),LOOKUP(BH$9,$A$12:$A$111,$B$12:$B$111),IF(AND($I39=1,BI$9=$Q38),"",IF($I39=1,BI38,IF(AND($I39=-1,BG$9=$Q38),$J39,IF($I39=-1,BH38,""))))))))</f>
        <v/>
      </c>
      <c r="BI39" t="str">
        <f ca="1">IF($E38="","",IF($G39="",BI38,IF(AND($N39=1,BI$9&gt;$B$9),"",IF(AND($N39=1,BI$9&lt;=$B$9),LOOKUP(BI$9,$A$12:$A$111,$B$12:$B$111),IF(AND($I39=1,BJ$9=$Q38),"",IF($I39=1,BJ38,IF(AND($I39=-1,BH$9=$Q38),$J39,IF($I39=-1,BI38,""))))))))</f>
        <v/>
      </c>
      <c r="BJ39" t="str">
        <f ca="1">IF($E38="","",IF($G39="",BJ38,IF(AND($N39=1,BJ$9&gt;$B$9),"",IF(AND($N39=1,BJ$9&lt;=$B$9),LOOKUP(BJ$9,$A$12:$A$111,$B$12:$B$111),IF(AND($I39=1,BK$9=$Q38),"",IF($I39=1,BK38,IF(AND($I39=-1,BI$9=$Q38),$J39,IF($I39=-1,BJ38,""))))))))</f>
        <v/>
      </c>
      <c r="BK39" t="str">
        <f ca="1">IF($E38="","",IF($G39="",BK38,IF(AND($N39=1,BK$9&gt;$B$9),"",IF(AND($N39=1,BK$9&lt;=$B$9),LOOKUP(BK$9,$A$12:$A$111,$B$12:$B$111),IF(AND($I39=1,BL$9=$Q38),"",IF($I39=1,BL38,IF(AND($I39=-1,BJ$9=$Q38),$J39,IF($I39=-1,BK38,""))))))))</f>
        <v/>
      </c>
      <c r="BL39" t="str">
        <f ca="1">IF($E38="","",IF($G39="",BL38,IF(AND($N39=1,BL$9&gt;$B$9),"",IF(AND($N39=1,BL$9&lt;=$B$9),LOOKUP(BL$9,$A$12:$A$111,$B$12:$B$111),IF(AND($I39=1,BM$9=$Q38),"",IF($I39=1,BM38,IF(AND($I39=-1,BK$9=$Q38),$J39,IF($I39=-1,BL38,""))))))))</f>
        <v/>
      </c>
      <c r="BM39" t="str">
        <f ca="1">IF($E38="","",IF($G39="",BM38,IF(AND($N39=1,BM$9&gt;$B$9),"",IF(AND($N39=1,BM$9&lt;=$B$9),LOOKUP(BM$9,$A$12:$A$111,$B$12:$B$111),IF(AND($I39=1,BN$9=$Q38),"",IF($I39=1,BN38,IF(AND($I39=-1,BL$9=$Q38),$J39,IF($I39=-1,BM38,""))))))))</f>
        <v/>
      </c>
      <c r="BN39" t="str">
        <f ca="1">IF($E38="","",IF($G39="",BN38,IF(AND($N39=1,BN$9&gt;$B$9),"",IF(AND($N39=1,BN$9&lt;=$B$9),LOOKUP(BN$9,$A$12:$A$111,$B$12:$B$111),IF(AND($I39=1,BO$9=$Q38),"",IF($I39=1,BO38,IF(AND($I39=-1,BM$9=$Q38),$J39,IF($I39=-1,BN38,""))))))))</f>
        <v/>
      </c>
      <c r="BO39">
        <f ca="1">IF($E38="","",IF($G39="",BO38,IF(AND($N39=1,BO$9&gt;$B$9),"",IF(AND($N39=1,BO$9&lt;=$B$9),LOOKUP(BO$9,$A$12:$A$111,$B$12:$B$111),IF(AND($I39=1,BP$9=$Q38),"",IF($I39=1,BP38,IF(AND($I39=-1,BN$9=$Q38),$J39,IF($I39=-1,BO38,""))))))))</f>
        <v>0</v>
      </c>
    </row>
    <row r="40" spans="4:67" x14ac:dyDescent="0.25">
      <c r="D40" s="4">
        <v>30</v>
      </c>
      <c r="E40" s="1">
        <f t="shared" ca="1" si="6"/>
        <v>2</v>
      </c>
      <c r="G40" t="str">
        <f ca="1">IF(E39="","",IF($B$3=Refs!$B$11,Labouchere!F40,IF(AND(B$3="Last",H39="Zero"),G39,IF(B$3="Last",H39,IF(B$3="2nd last","",IF(AND(B$3="Opposite",H39="Zero"),G39,IF(AND(B$3="Opposite",H39="Red"),"Black",IF(AND(B$3="Opposite",H39="Black"),"Red",IF(AND(B$3="Opposite",H39="Odd"),"Even",IF(AND(B$3="Opposite",H39="Even"),"Odd",IF(AND(B$3="Opposite",H39="High"),"Low",IF(AND(B$3="Opposite",H39="Low"),"High",IF(COUNTIF(Refs!$E$5:$I$6,B$3)=1,Labouchere!B$3,"")))))))))))))</f>
        <v>High</v>
      </c>
      <c r="H40" t="str">
        <f ca="1">IF(E40="","",IF(B$2="Red/Black",LOOKUP(E40,Refs!D:D,Refs!F:F),IF(B$2="High/Low",LOOKUP(E40,Refs!D:D,Refs!H:H),IF(B$2="Odd/Even",LOOKUP(E40,Refs!D:D,Refs!J:J),""))))</f>
        <v>Low</v>
      </c>
      <c r="I40">
        <f t="shared" ca="1" si="2"/>
        <v>-1</v>
      </c>
      <c r="J40">
        <f ca="1">IF(E39="","",IF(G40="","",IF(AND(Q39&gt;1,O39+P39&gt;=$B$4),$B$4,IF(Q39=1,O39,O39+P39))))</f>
        <v>10</v>
      </c>
      <c r="K40">
        <f t="shared" ca="1" si="3"/>
        <v>-10</v>
      </c>
      <c r="L40">
        <f t="shared" ca="1" si="4"/>
        <v>-8</v>
      </c>
      <c r="M40">
        <f t="shared" ca="1" si="5"/>
        <v>20</v>
      </c>
      <c r="N40">
        <f ca="1">IF(E39="","",IF(OR(AND($A$6="Yes",$M40&gt;$M39),AND($A$8="Yes",$O39+$P39&gt;=$B$4),AND($Q39&lt;=2,$I40=1)),1,0))</f>
        <v>0</v>
      </c>
      <c r="O40">
        <f ca="1">IF(E40="","",R40)</f>
        <v>2</v>
      </c>
      <c r="P40">
        <f ca="1">IF(E40="","",MAX(R40:DM40))</f>
        <v>10</v>
      </c>
      <c r="Q40" s="2">
        <f ca="1">IF(E40="","",COUNTIF(R40:DM40,"&gt;0"))</f>
        <v>7</v>
      </c>
      <c r="R40" s="4">
        <f ca="1">IF(E39="","",IF($G40="",R39,IF($N40=1,LOOKUP(R$9,$A$12:$A$111,$B$12:$B$111),IF(AND($I40=1,S$9=$Q39),"",IF($I40=1,S39,IF($I40=-1,R39))))))</f>
        <v>2</v>
      </c>
      <c r="S40">
        <f ca="1">IF($E39="","",IF($G40="",S39,IF(AND($N40=1,S$9&gt;$B$9),"",IF(AND($N40=1,S$9&lt;=$B$9),LOOKUP(S$9,$A$12:$A$111,$B$12:$B$111),IF(AND($I40=1,T$9=$Q39),"",IF($I40=1,T39,IF(AND($I40=-1,R$9=$Q39),$J40,IF($I40=-1,S39,""))))))))</f>
        <v>3</v>
      </c>
      <c r="T40">
        <f ca="1">IF($E39="","",IF($G40="",T39,IF(AND($N40=1,T$9&gt;$B$9),"",IF(AND($N40=1,T$9&lt;=$B$9),LOOKUP(T$9,$A$12:$A$111,$B$12:$B$111),IF(AND($I40=1,U$9=$Q39),"",IF($I40=1,U39,IF(AND($I40=-1,S$9=$Q39),$J40,IF($I40=-1,T39,""))))))))</f>
        <v>4</v>
      </c>
      <c r="U40">
        <f ca="1">IF($E39="","",IF($G40="",U39,IF(AND($N40=1,U$9&gt;$B$9),"",IF(AND($N40=1,U$9&lt;=$B$9),LOOKUP(U$9,$A$12:$A$111,$B$12:$B$111),IF(AND($I40=1,V$9=$Q39),"",IF($I40=1,V39,IF(AND($I40=-1,T$9=$Q39),$J40,IF($I40=-1,U39,""))))))))</f>
        <v>5</v>
      </c>
      <c r="V40">
        <f ca="1">IF($E39="","",IF($G40="",V39,IF(AND($N40=1,V$9&gt;$B$9),"",IF(AND($N40=1,V$9&lt;=$B$9),LOOKUP(V$9,$A$12:$A$111,$B$12:$B$111),IF(AND($I40=1,W$9=$Q39),"",IF($I40=1,W39,IF(AND($I40=-1,U$9=$Q39),$J40,IF($I40=-1,V39,""))))))))</f>
        <v>6</v>
      </c>
      <c r="W40">
        <f ca="1">IF($E39="","",IF($G40="",W39,IF(AND($N40=1,W$9&gt;$B$9),"",IF(AND($N40=1,W$9&lt;=$B$9),LOOKUP(W$9,$A$12:$A$111,$B$12:$B$111),IF(AND($I40=1,X$9=$Q39),"",IF($I40=1,X39,IF(AND($I40=-1,V$9=$Q39),$J40,IF($I40=-1,W39,""))))))))</f>
        <v>8</v>
      </c>
      <c r="X40">
        <f ca="1">IF($E39="","",IF($G40="",X39,IF(AND($N40=1,X$9&gt;$B$9),"",IF(AND($N40=1,X$9&lt;=$B$9),LOOKUP(X$9,$A$12:$A$111,$B$12:$B$111),IF(AND($I40=1,Y$9=$Q39),"",IF($I40=1,Y39,IF(AND($I40=-1,W$9=$Q39),$J40,IF($I40=-1,X39,""))))))))</f>
        <v>10</v>
      </c>
      <c r="Y40" t="str">
        <f ca="1">IF($E39="","",IF($G40="",Y39,IF(AND($N40=1,Y$9&gt;$B$9),"",IF(AND($N40=1,Y$9&lt;=$B$9),LOOKUP(Y$9,$A$12:$A$111,$B$12:$B$111),IF(AND($I40=1,Z$9=$Q39),"",IF($I40=1,Z39,IF(AND($I40=-1,X$9=$Q39),$J40,IF($I40=-1,Y39,""))))))))</f>
        <v/>
      </c>
      <c r="Z40" t="str">
        <f ca="1">IF($E39="","",IF($G40="",Z39,IF(AND($N40=1,Z$9&gt;$B$9),"",IF(AND($N40=1,Z$9&lt;=$B$9),LOOKUP(Z$9,$A$12:$A$111,$B$12:$B$111),IF(AND($I40=1,AA$9=$Q39),"",IF($I40=1,AA39,IF(AND($I40=-1,Y$9=$Q39),$J40,IF($I40=-1,Z39,""))))))))</f>
        <v/>
      </c>
      <c r="AA40" t="str">
        <f ca="1">IF($E39="","",IF($G40="",AA39,IF(AND($N40=1,AA$9&gt;$B$9),"",IF(AND($N40=1,AA$9&lt;=$B$9),LOOKUP(AA$9,$A$12:$A$111,$B$12:$B$111),IF(AND($I40=1,AB$9=$Q39),"",IF($I40=1,AB39,IF(AND($I40=-1,Z$9=$Q39),$J40,IF($I40=-1,AA39,""))))))))</f>
        <v/>
      </c>
      <c r="AB40" t="str">
        <f ca="1">IF($E39="","",IF($G40="",AB39,IF(AND($N40=1,AB$9&gt;$B$9),"",IF(AND($N40=1,AB$9&lt;=$B$9),LOOKUP(AB$9,$A$12:$A$111,$B$12:$B$111),IF(AND($I40=1,AC$9=$Q39),"",IF($I40=1,AC39,IF(AND($I40=-1,AA$9=$Q39),$J40,IF($I40=-1,AB39,""))))))))</f>
        <v/>
      </c>
      <c r="AC40" t="str">
        <f ca="1">IF($E39="","",IF($G40="",AC39,IF(AND($N40=1,AC$9&gt;$B$9),"",IF(AND($N40=1,AC$9&lt;=$B$9),LOOKUP(AC$9,$A$12:$A$111,$B$12:$B$111),IF(AND($I40=1,AD$9=$Q39),"",IF($I40=1,AD39,IF(AND($I40=-1,AB$9=$Q39),$J40,IF($I40=-1,AC39,""))))))))</f>
        <v/>
      </c>
      <c r="AD40" t="str">
        <f ca="1">IF($E39="","",IF($G40="",AD39,IF(AND($N40=1,AD$9&gt;$B$9),"",IF(AND($N40=1,AD$9&lt;=$B$9),LOOKUP(AD$9,$A$12:$A$111,$B$12:$B$111),IF(AND($I40=1,AE$9=$Q39),"",IF($I40=1,AE39,IF(AND($I40=-1,AC$9=$Q39),$J40,IF($I40=-1,AD39,""))))))))</f>
        <v/>
      </c>
      <c r="AE40" t="str">
        <f ca="1">IF($E39="","",IF($G40="",AE39,IF(AND($N40=1,AE$9&gt;$B$9),"",IF(AND($N40=1,AE$9&lt;=$B$9),LOOKUP(AE$9,$A$12:$A$111,$B$12:$B$111),IF(AND($I40=1,AF$9=$Q39),"",IF($I40=1,AF39,IF(AND($I40=-1,AD$9=$Q39),$J40,IF($I40=-1,AE39,""))))))))</f>
        <v/>
      </c>
      <c r="AF40" t="str">
        <f ca="1">IF($E39="","",IF($G40="",AF39,IF(AND($N40=1,AF$9&gt;$B$9),"",IF(AND($N40=1,AF$9&lt;=$B$9),LOOKUP(AF$9,$A$12:$A$111,$B$12:$B$111),IF(AND($I40=1,AG$9=$Q39),"",IF($I40=1,AG39,IF(AND($I40=-1,AE$9=$Q39),$J40,IF($I40=-1,AF39,""))))))))</f>
        <v/>
      </c>
      <c r="AG40" t="str">
        <f ca="1">IF($E39="","",IF($G40="",AG39,IF(AND($N40=1,AG$9&gt;$B$9),"",IF(AND($N40=1,AG$9&lt;=$B$9),LOOKUP(AG$9,$A$12:$A$111,$B$12:$B$111),IF(AND($I40=1,AH$9=$Q39),"",IF($I40=1,AH39,IF(AND($I40=-1,AF$9=$Q39),$J40,IF($I40=-1,AG39,""))))))))</f>
        <v/>
      </c>
      <c r="AH40" t="str">
        <f ca="1">IF($E39="","",IF($G40="",AH39,IF(AND($N40=1,AH$9&gt;$B$9),"",IF(AND($N40=1,AH$9&lt;=$B$9),LOOKUP(AH$9,$A$12:$A$111,$B$12:$B$111),IF(AND($I40=1,AI$9=$Q39),"",IF($I40=1,AI39,IF(AND($I40=-1,AG$9=$Q39),$J40,IF($I40=-1,AH39,""))))))))</f>
        <v/>
      </c>
      <c r="AI40" t="str">
        <f ca="1">IF($E39="","",IF($G40="",AI39,IF(AND($N40=1,AI$9&gt;$B$9),"",IF(AND($N40=1,AI$9&lt;=$B$9),LOOKUP(AI$9,$A$12:$A$111,$B$12:$B$111),IF(AND($I40=1,AJ$9=$Q39),"",IF($I40=1,AJ39,IF(AND($I40=-1,AH$9=$Q39),$J40,IF($I40=-1,AI39,""))))))))</f>
        <v/>
      </c>
      <c r="AJ40" t="str">
        <f ca="1">IF($E39="","",IF($G40="",AJ39,IF(AND($N40=1,AJ$9&gt;$B$9),"",IF(AND($N40=1,AJ$9&lt;=$B$9),LOOKUP(AJ$9,$A$12:$A$111,$B$12:$B$111),IF(AND($I40=1,AK$9=$Q39),"",IF($I40=1,AK39,IF(AND($I40=-1,AI$9=$Q39),$J40,IF($I40=-1,AJ39,""))))))))</f>
        <v/>
      </c>
      <c r="AK40" t="str">
        <f ca="1">IF($E39="","",IF($G40="",AK39,IF(AND($N40=1,AK$9&gt;$B$9),"",IF(AND($N40=1,AK$9&lt;=$B$9),LOOKUP(AK$9,$A$12:$A$111,$B$12:$B$111),IF(AND($I40=1,AL$9=$Q39),"",IF($I40=1,AL39,IF(AND($I40=-1,AJ$9=$Q39),$J40,IF($I40=-1,AK39,""))))))))</f>
        <v/>
      </c>
      <c r="AL40" t="str">
        <f ca="1">IF($E39="","",IF($G40="",AL39,IF(AND($N40=1,AL$9&gt;$B$9),"",IF(AND($N40=1,AL$9&lt;=$B$9),LOOKUP(AL$9,$A$12:$A$111,$B$12:$B$111),IF(AND($I40=1,AM$9=$Q39),"",IF($I40=1,AM39,IF(AND($I40=-1,AK$9=$Q39),$J40,IF($I40=-1,AL39,""))))))))</f>
        <v/>
      </c>
      <c r="AM40" t="str">
        <f ca="1">IF($E39="","",IF($G40="",AM39,IF(AND($N40=1,AM$9&gt;$B$9),"",IF(AND($N40=1,AM$9&lt;=$B$9),LOOKUP(AM$9,$A$12:$A$111,$B$12:$B$111),IF(AND($I40=1,AN$9=$Q39),"",IF($I40=1,AN39,IF(AND($I40=-1,AL$9=$Q39),$J40,IF($I40=-1,AM39,""))))))))</f>
        <v/>
      </c>
      <c r="AN40" t="str">
        <f ca="1">IF($E39="","",IF($G40="",AN39,IF(AND($N40=1,AN$9&gt;$B$9),"",IF(AND($N40=1,AN$9&lt;=$B$9),LOOKUP(AN$9,$A$12:$A$111,$B$12:$B$111),IF(AND($I40=1,AO$9=$Q39),"",IF($I40=1,AO39,IF(AND($I40=-1,AM$9=$Q39),$J40,IF($I40=-1,AN39,""))))))))</f>
        <v/>
      </c>
      <c r="AO40" t="str">
        <f ca="1">IF($E39="","",IF($G40="",AO39,IF(AND($N40=1,AO$9&gt;$B$9),"",IF(AND($N40=1,AO$9&lt;=$B$9),LOOKUP(AO$9,$A$12:$A$111,$B$12:$B$111),IF(AND($I40=1,AP$9=$Q39),"",IF($I40=1,AP39,IF(AND($I40=-1,AN$9=$Q39),$J40,IF($I40=-1,AO39,""))))))))</f>
        <v/>
      </c>
      <c r="AP40" t="str">
        <f ca="1">IF($E39="","",IF($G40="",AP39,IF(AND($N40=1,AP$9&gt;$B$9),"",IF(AND($N40=1,AP$9&lt;=$B$9),LOOKUP(AP$9,$A$12:$A$111,$B$12:$B$111),IF(AND($I40=1,AQ$9=$Q39),"",IF($I40=1,AQ39,IF(AND($I40=-1,AO$9=$Q39),$J40,IF($I40=-1,AP39,""))))))))</f>
        <v/>
      </c>
      <c r="AQ40" t="str">
        <f ca="1">IF($E39="","",IF($G40="",AQ39,IF(AND($N40=1,AQ$9&gt;$B$9),"",IF(AND($N40=1,AQ$9&lt;=$B$9),LOOKUP(AQ$9,$A$12:$A$111,$B$12:$B$111),IF(AND($I40=1,AR$9=$Q39),"",IF($I40=1,AR39,IF(AND($I40=-1,AP$9=$Q39),$J40,IF($I40=-1,AQ39,""))))))))</f>
        <v/>
      </c>
      <c r="AR40" t="str">
        <f ca="1">IF($E39="","",IF($G40="",AR39,IF(AND($N40=1,AR$9&gt;$B$9),"",IF(AND($N40=1,AR$9&lt;=$B$9),LOOKUP(AR$9,$A$12:$A$111,$B$12:$B$111),IF(AND($I40=1,AS$9=$Q39),"",IF($I40=1,AS39,IF(AND($I40=-1,AQ$9=$Q39),$J40,IF($I40=-1,AR39,""))))))))</f>
        <v/>
      </c>
      <c r="AS40" t="str">
        <f ca="1">IF($E39="","",IF($G40="",AS39,IF(AND($N40=1,AS$9&gt;$B$9),"",IF(AND($N40=1,AS$9&lt;=$B$9),LOOKUP(AS$9,$A$12:$A$111,$B$12:$B$111),IF(AND($I40=1,AT$9=$Q39),"",IF($I40=1,AT39,IF(AND($I40=-1,AR$9=$Q39),$J40,IF($I40=-1,AS39,""))))))))</f>
        <v/>
      </c>
      <c r="AT40" t="str">
        <f ca="1">IF($E39="","",IF($G40="",AT39,IF(AND($N40=1,AT$9&gt;$B$9),"",IF(AND($N40=1,AT$9&lt;=$B$9),LOOKUP(AT$9,$A$12:$A$111,$B$12:$B$111),IF(AND($I40=1,AU$9=$Q39),"",IF($I40=1,AU39,IF(AND($I40=-1,AS$9=$Q39),$J40,IF($I40=-1,AT39,""))))))))</f>
        <v/>
      </c>
      <c r="AU40" t="str">
        <f ca="1">IF($E39="","",IF($G40="",AU39,IF(AND($N40=1,AU$9&gt;$B$9),"",IF(AND($N40=1,AU$9&lt;=$B$9),LOOKUP(AU$9,$A$12:$A$111,$B$12:$B$111),IF(AND($I40=1,AV$9=$Q39),"",IF($I40=1,AV39,IF(AND($I40=-1,AT$9=$Q39),$J40,IF($I40=-1,AU39,""))))))))</f>
        <v/>
      </c>
      <c r="AV40" t="str">
        <f ca="1">IF($E39="","",IF($G40="",AV39,IF(AND($N40=1,AV$9&gt;$B$9),"",IF(AND($N40=1,AV$9&lt;=$B$9),LOOKUP(AV$9,$A$12:$A$111,$B$12:$B$111),IF(AND($I40=1,AW$9=$Q39),"",IF($I40=1,AW39,IF(AND($I40=-1,AU$9=$Q39),$J40,IF($I40=-1,AV39,""))))))))</f>
        <v/>
      </c>
      <c r="AW40" t="str">
        <f ca="1">IF($E39="","",IF($G40="",AW39,IF(AND($N40=1,AW$9&gt;$B$9),"",IF(AND($N40=1,AW$9&lt;=$B$9),LOOKUP(AW$9,$A$12:$A$111,$B$12:$B$111),IF(AND($I40=1,AX$9=$Q39),"",IF($I40=1,AX39,IF(AND($I40=-1,AV$9=$Q39),$J40,IF($I40=-1,AW39,""))))))))</f>
        <v/>
      </c>
      <c r="AX40" t="str">
        <f ca="1">IF($E39="","",IF($G40="",AX39,IF(AND($N40=1,AX$9&gt;$B$9),"",IF(AND($N40=1,AX$9&lt;=$B$9),LOOKUP(AX$9,$A$12:$A$111,$B$12:$B$111),IF(AND($I40=1,AY$9=$Q39),"",IF($I40=1,AY39,IF(AND($I40=-1,AW$9=$Q39),$J40,IF($I40=-1,AX39,""))))))))</f>
        <v/>
      </c>
      <c r="AY40" t="str">
        <f ca="1">IF($E39="","",IF($G40="",AY39,IF(AND($N40=1,AY$9&gt;$B$9),"",IF(AND($N40=1,AY$9&lt;=$B$9),LOOKUP(AY$9,$A$12:$A$111,$B$12:$B$111),IF(AND($I40=1,AZ$9=$Q39),"",IF($I40=1,AZ39,IF(AND($I40=-1,AX$9=$Q39),$J40,IF($I40=-1,AY39,""))))))))</f>
        <v/>
      </c>
      <c r="AZ40" t="str">
        <f ca="1">IF($E39="","",IF($G40="",AZ39,IF(AND($N40=1,AZ$9&gt;$B$9),"",IF(AND($N40=1,AZ$9&lt;=$B$9),LOOKUP(AZ$9,$A$12:$A$111,$B$12:$B$111),IF(AND($I40=1,BA$9=$Q39),"",IF($I40=1,BA39,IF(AND($I40=-1,AY$9=$Q39),$J40,IF($I40=-1,AZ39,""))))))))</f>
        <v/>
      </c>
      <c r="BA40" t="str">
        <f ca="1">IF($E39="","",IF($G40="",BA39,IF(AND($N40=1,BA$9&gt;$B$9),"",IF(AND($N40=1,BA$9&lt;=$B$9),LOOKUP(BA$9,$A$12:$A$111,$B$12:$B$111),IF(AND($I40=1,BB$9=$Q39),"",IF($I40=1,BB39,IF(AND($I40=-1,AZ$9=$Q39),$J40,IF($I40=-1,BA39,""))))))))</f>
        <v/>
      </c>
      <c r="BB40" t="str">
        <f ca="1">IF($E39="","",IF($G40="",BB39,IF(AND($N40=1,BB$9&gt;$B$9),"",IF(AND($N40=1,BB$9&lt;=$B$9),LOOKUP(BB$9,$A$12:$A$111,$B$12:$B$111),IF(AND($I40=1,BC$9=$Q39),"",IF($I40=1,BC39,IF(AND($I40=-1,BA$9=$Q39),$J40,IF($I40=-1,BB39,""))))))))</f>
        <v/>
      </c>
      <c r="BC40" t="str">
        <f ca="1">IF($E39="","",IF($G40="",BC39,IF(AND($N40=1,BC$9&gt;$B$9),"",IF(AND($N40=1,BC$9&lt;=$B$9),LOOKUP(BC$9,$A$12:$A$111,$B$12:$B$111),IF(AND($I40=1,BD$9=$Q39),"",IF($I40=1,BD39,IF(AND($I40=-1,BB$9=$Q39),$J40,IF($I40=-1,BC39,""))))))))</f>
        <v/>
      </c>
      <c r="BD40" t="str">
        <f ca="1">IF($E39="","",IF($G40="",BD39,IF(AND($N40=1,BD$9&gt;$B$9),"",IF(AND($N40=1,BD$9&lt;=$B$9),LOOKUP(BD$9,$A$12:$A$111,$B$12:$B$111),IF(AND($I40=1,BE$9=$Q39),"",IF($I40=1,BE39,IF(AND($I40=-1,BC$9=$Q39),$J40,IF($I40=-1,BD39,""))))))))</f>
        <v/>
      </c>
      <c r="BE40" t="str">
        <f ca="1">IF($E39="","",IF($G40="",BE39,IF(AND($N40=1,BE$9&gt;$B$9),"",IF(AND($N40=1,BE$9&lt;=$B$9),LOOKUP(BE$9,$A$12:$A$111,$B$12:$B$111),IF(AND($I40=1,BF$9=$Q39),"",IF($I40=1,BF39,IF(AND($I40=-1,BD$9=$Q39),$J40,IF($I40=-1,BE39,""))))))))</f>
        <v/>
      </c>
      <c r="BF40" t="str">
        <f ca="1">IF($E39="","",IF($G40="",BF39,IF(AND($N40=1,BF$9&gt;$B$9),"",IF(AND($N40=1,BF$9&lt;=$B$9),LOOKUP(BF$9,$A$12:$A$111,$B$12:$B$111),IF(AND($I40=1,BG$9=$Q39),"",IF($I40=1,BG39,IF(AND($I40=-1,BE$9=$Q39),$J40,IF($I40=-1,BF39,""))))))))</f>
        <v/>
      </c>
      <c r="BG40" t="str">
        <f ca="1">IF($E39="","",IF($G40="",BG39,IF(AND($N40=1,BG$9&gt;$B$9),"",IF(AND($N40=1,BG$9&lt;=$B$9),LOOKUP(BG$9,$A$12:$A$111,$B$12:$B$111),IF(AND($I40=1,BH$9=$Q39),"",IF($I40=1,BH39,IF(AND($I40=-1,BF$9=$Q39),$J40,IF($I40=-1,BG39,""))))))))</f>
        <v/>
      </c>
      <c r="BH40" t="str">
        <f ca="1">IF($E39="","",IF($G40="",BH39,IF(AND($N40=1,BH$9&gt;$B$9),"",IF(AND($N40=1,BH$9&lt;=$B$9),LOOKUP(BH$9,$A$12:$A$111,$B$12:$B$111),IF(AND($I40=1,BI$9=$Q39),"",IF($I40=1,BI39,IF(AND($I40=-1,BG$9=$Q39),$J40,IF($I40=-1,BH39,""))))))))</f>
        <v/>
      </c>
      <c r="BI40" t="str">
        <f ca="1">IF($E39="","",IF($G40="",BI39,IF(AND($N40=1,BI$9&gt;$B$9),"",IF(AND($N40=1,BI$9&lt;=$B$9),LOOKUP(BI$9,$A$12:$A$111,$B$12:$B$111),IF(AND($I40=1,BJ$9=$Q39),"",IF($I40=1,BJ39,IF(AND($I40=-1,BH$9=$Q39),$J40,IF($I40=-1,BI39,""))))))))</f>
        <v/>
      </c>
      <c r="BJ40" t="str">
        <f ca="1">IF($E39="","",IF($G40="",BJ39,IF(AND($N40=1,BJ$9&gt;$B$9),"",IF(AND($N40=1,BJ$9&lt;=$B$9),LOOKUP(BJ$9,$A$12:$A$111,$B$12:$B$111),IF(AND($I40=1,BK$9=$Q39),"",IF($I40=1,BK39,IF(AND($I40=-1,BI$9=$Q39),$J40,IF($I40=-1,BJ39,""))))))))</f>
        <v/>
      </c>
      <c r="BK40" t="str">
        <f ca="1">IF($E39="","",IF($G40="",BK39,IF(AND($N40=1,BK$9&gt;$B$9),"",IF(AND($N40=1,BK$9&lt;=$B$9),LOOKUP(BK$9,$A$12:$A$111,$B$12:$B$111),IF(AND($I40=1,BL$9=$Q39),"",IF($I40=1,BL39,IF(AND($I40=-1,BJ$9=$Q39),$J40,IF($I40=-1,BK39,""))))))))</f>
        <v/>
      </c>
      <c r="BL40" t="str">
        <f ca="1">IF($E39="","",IF($G40="",BL39,IF(AND($N40=1,BL$9&gt;$B$9),"",IF(AND($N40=1,BL$9&lt;=$B$9),LOOKUP(BL$9,$A$12:$A$111,$B$12:$B$111),IF(AND($I40=1,BM$9=$Q39),"",IF($I40=1,BM39,IF(AND($I40=-1,BK$9=$Q39),$J40,IF($I40=-1,BL39,""))))))))</f>
        <v/>
      </c>
      <c r="BM40" t="str">
        <f ca="1">IF($E39="","",IF($G40="",BM39,IF(AND($N40=1,BM$9&gt;$B$9),"",IF(AND($N40=1,BM$9&lt;=$B$9),LOOKUP(BM$9,$A$12:$A$111,$B$12:$B$111),IF(AND($I40=1,BN$9=$Q39),"",IF($I40=1,BN39,IF(AND($I40=-1,BL$9=$Q39),$J40,IF($I40=-1,BM39,""))))))))</f>
        <v/>
      </c>
      <c r="BN40" t="str">
        <f ca="1">IF($E39="","",IF($G40="",BN39,IF(AND($N40=1,BN$9&gt;$B$9),"",IF(AND($N40=1,BN$9&lt;=$B$9),LOOKUP(BN$9,$A$12:$A$111,$B$12:$B$111),IF(AND($I40=1,BO$9=$Q39),"",IF($I40=1,BO39,IF(AND($I40=-1,BM$9=$Q39),$J40,IF($I40=-1,BN39,""))))))))</f>
        <v/>
      </c>
      <c r="BO40">
        <f ca="1">IF($E39="","",IF($G40="",BO39,IF(AND($N40=1,BO$9&gt;$B$9),"",IF(AND($N40=1,BO$9&lt;=$B$9),LOOKUP(BO$9,$A$12:$A$111,$B$12:$B$111),IF(AND($I40=1,BP$9=$Q39),"",IF($I40=1,BP39,IF(AND($I40=-1,BN$9=$Q39),$J40,IF($I40=-1,BO39,""))))))))</f>
        <v>0</v>
      </c>
    </row>
    <row r="41" spans="4:67" x14ac:dyDescent="0.25">
      <c r="D41" s="4">
        <v>31</v>
      </c>
      <c r="E41" s="1">
        <f t="shared" ca="1" si="6"/>
        <v>10</v>
      </c>
      <c r="G41" t="str">
        <f ca="1">IF(E40="","",IF($B$3=Refs!$B$11,Labouchere!F41,IF(AND(B$3="Last",H40="Zero"),G40,IF(B$3="Last",H40,IF(B$3="2nd last","",IF(AND(B$3="Opposite",H40="Zero"),G40,IF(AND(B$3="Opposite",H40="Red"),"Black",IF(AND(B$3="Opposite",H40="Black"),"Red",IF(AND(B$3="Opposite",H40="Odd"),"Even",IF(AND(B$3="Opposite",H40="Even"),"Odd",IF(AND(B$3="Opposite",H40="High"),"Low",IF(AND(B$3="Opposite",H40="Low"),"High",IF(COUNTIF(Refs!$E$5:$I$6,B$3)=1,Labouchere!B$3,"")))))))))))))</f>
        <v>High</v>
      </c>
      <c r="H41" t="str">
        <f ca="1">IF(E41="","",IF(B$2="Red/Black",LOOKUP(E41,Refs!D:D,Refs!F:F),IF(B$2="High/Low",LOOKUP(E41,Refs!D:D,Refs!H:H),IF(B$2="Odd/Even",LOOKUP(E41,Refs!D:D,Refs!J:J),""))))</f>
        <v>Low</v>
      </c>
      <c r="I41">
        <f t="shared" ca="1" si="2"/>
        <v>-1</v>
      </c>
      <c r="J41">
        <f ca="1">IF(E40="","",IF(G41="","",IF(AND(Q40&gt;1,O40+P40&gt;=$B$4),$B$4,IF(Q40=1,O40,O40+P40))))</f>
        <v>12</v>
      </c>
      <c r="K41">
        <f t="shared" ca="1" si="3"/>
        <v>-12</v>
      </c>
      <c r="L41">
        <f t="shared" ca="1" si="4"/>
        <v>-20</v>
      </c>
      <c r="M41">
        <f t="shared" ca="1" si="5"/>
        <v>20</v>
      </c>
      <c r="N41">
        <f ca="1">IF(E40="","",IF(OR(AND($A$6="Yes",$M41&gt;$M40),AND($A$8="Yes",$O40+$P40&gt;=$B$4),AND($Q40&lt;=2,$I41=1)),1,0))</f>
        <v>0</v>
      </c>
      <c r="O41">
        <f ca="1">IF(E41="","",R41)</f>
        <v>2</v>
      </c>
      <c r="P41">
        <f ca="1">IF(E41="","",MAX(R41:DM41))</f>
        <v>12</v>
      </c>
      <c r="Q41" s="2">
        <f ca="1">IF(E41="","",COUNTIF(R41:DM41,"&gt;0"))</f>
        <v>8</v>
      </c>
      <c r="R41" s="4">
        <f ca="1">IF(E40="","",IF($G41="",R40,IF($N41=1,LOOKUP(R$9,$A$12:$A$111,$B$12:$B$111),IF(AND($I41=1,S$9=$Q40),"",IF($I41=1,S40,IF($I41=-1,R40))))))</f>
        <v>2</v>
      </c>
      <c r="S41">
        <f ca="1">IF($E40="","",IF($G41="",S40,IF(AND($N41=1,S$9&gt;$B$9),"",IF(AND($N41=1,S$9&lt;=$B$9),LOOKUP(S$9,$A$12:$A$111,$B$12:$B$111),IF(AND($I41=1,T$9=$Q40),"",IF($I41=1,T40,IF(AND($I41=-1,R$9=$Q40),$J41,IF($I41=-1,S40,""))))))))</f>
        <v>3</v>
      </c>
      <c r="T41">
        <f ca="1">IF($E40="","",IF($G41="",T40,IF(AND($N41=1,T$9&gt;$B$9),"",IF(AND($N41=1,T$9&lt;=$B$9),LOOKUP(T$9,$A$12:$A$111,$B$12:$B$111),IF(AND($I41=1,U$9=$Q40),"",IF($I41=1,U40,IF(AND($I41=-1,S$9=$Q40),$J41,IF($I41=-1,T40,""))))))))</f>
        <v>4</v>
      </c>
      <c r="U41">
        <f ca="1">IF($E40="","",IF($G41="",U40,IF(AND($N41=1,U$9&gt;$B$9),"",IF(AND($N41=1,U$9&lt;=$B$9),LOOKUP(U$9,$A$12:$A$111,$B$12:$B$111),IF(AND($I41=1,V$9=$Q40),"",IF($I41=1,V40,IF(AND($I41=-1,T$9=$Q40),$J41,IF($I41=-1,U40,""))))))))</f>
        <v>5</v>
      </c>
      <c r="V41">
        <f ca="1">IF($E40="","",IF($G41="",V40,IF(AND($N41=1,V$9&gt;$B$9),"",IF(AND($N41=1,V$9&lt;=$B$9),LOOKUP(V$9,$A$12:$A$111,$B$12:$B$111),IF(AND($I41=1,W$9=$Q40),"",IF($I41=1,W40,IF(AND($I41=-1,U$9=$Q40),$J41,IF($I41=-1,V40,""))))))))</f>
        <v>6</v>
      </c>
      <c r="W41">
        <f ca="1">IF($E40="","",IF($G41="",W40,IF(AND($N41=1,W$9&gt;$B$9),"",IF(AND($N41=1,W$9&lt;=$B$9),LOOKUP(W$9,$A$12:$A$111,$B$12:$B$111),IF(AND($I41=1,X$9=$Q40),"",IF($I41=1,X40,IF(AND($I41=-1,V$9=$Q40),$J41,IF($I41=-1,W40,""))))))))</f>
        <v>8</v>
      </c>
      <c r="X41">
        <f ca="1">IF($E40="","",IF($G41="",X40,IF(AND($N41=1,X$9&gt;$B$9),"",IF(AND($N41=1,X$9&lt;=$B$9),LOOKUP(X$9,$A$12:$A$111,$B$12:$B$111),IF(AND($I41=1,Y$9=$Q40),"",IF($I41=1,Y40,IF(AND($I41=-1,W$9=$Q40),$J41,IF($I41=-1,X40,""))))))))</f>
        <v>10</v>
      </c>
      <c r="Y41">
        <f ca="1">IF($E40="","",IF($G41="",Y40,IF(AND($N41=1,Y$9&gt;$B$9),"",IF(AND($N41=1,Y$9&lt;=$B$9),LOOKUP(Y$9,$A$12:$A$111,$B$12:$B$111),IF(AND($I41=1,Z$9=$Q40),"",IF($I41=1,Z40,IF(AND($I41=-1,X$9=$Q40),$J41,IF($I41=-1,Y40,""))))))))</f>
        <v>12</v>
      </c>
      <c r="Z41" t="str">
        <f ca="1">IF($E40="","",IF($G41="",Z40,IF(AND($N41=1,Z$9&gt;$B$9),"",IF(AND($N41=1,Z$9&lt;=$B$9),LOOKUP(Z$9,$A$12:$A$111,$B$12:$B$111),IF(AND($I41=1,AA$9=$Q40),"",IF($I41=1,AA40,IF(AND($I41=-1,Y$9=$Q40),$J41,IF($I41=-1,Z40,""))))))))</f>
        <v/>
      </c>
      <c r="AA41" t="str">
        <f ca="1">IF($E40="","",IF($G41="",AA40,IF(AND($N41=1,AA$9&gt;$B$9),"",IF(AND($N41=1,AA$9&lt;=$B$9),LOOKUP(AA$9,$A$12:$A$111,$B$12:$B$111),IF(AND($I41=1,AB$9=$Q40),"",IF($I41=1,AB40,IF(AND($I41=-1,Z$9=$Q40),$J41,IF($I41=-1,AA40,""))))))))</f>
        <v/>
      </c>
      <c r="AB41" t="str">
        <f ca="1">IF($E40="","",IF($G41="",AB40,IF(AND($N41=1,AB$9&gt;$B$9),"",IF(AND($N41=1,AB$9&lt;=$B$9),LOOKUP(AB$9,$A$12:$A$111,$B$12:$B$111),IF(AND($I41=1,AC$9=$Q40),"",IF($I41=1,AC40,IF(AND($I41=-1,AA$9=$Q40),$J41,IF($I41=-1,AB40,""))))))))</f>
        <v/>
      </c>
      <c r="AC41" t="str">
        <f ca="1">IF($E40="","",IF($G41="",AC40,IF(AND($N41=1,AC$9&gt;$B$9),"",IF(AND($N41=1,AC$9&lt;=$B$9),LOOKUP(AC$9,$A$12:$A$111,$B$12:$B$111),IF(AND($I41=1,AD$9=$Q40),"",IF($I41=1,AD40,IF(AND($I41=-1,AB$9=$Q40),$J41,IF($I41=-1,AC40,""))))))))</f>
        <v/>
      </c>
      <c r="AD41" t="str">
        <f ca="1">IF($E40="","",IF($G41="",AD40,IF(AND($N41=1,AD$9&gt;$B$9),"",IF(AND($N41=1,AD$9&lt;=$B$9),LOOKUP(AD$9,$A$12:$A$111,$B$12:$B$111),IF(AND($I41=1,AE$9=$Q40),"",IF($I41=1,AE40,IF(AND($I41=-1,AC$9=$Q40),$J41,IF($I41=-1,AD40,""))))))))</f>
        <v/>
      </c>
      <c r="AE41" t="str">
        <f ca="1">IF($E40="","",IF($G41="",AE40,IF(AND($N41=1,AE$9&gt;$B$9),"",IF(AND($N41=1,AE$9&lt;=$B$9),LOOKUP(AE$9,$A$12:$A$111,$B$12:$B$111),IF(AND($I41=1,AF$9=$Q40),"",IF($I41=1,AF40,IF(AND($I41=-1,AD$9=$Q40),$J41,IF($I41=-1,AE40,""))))))))</f>
        <v/>
      </c>
      <c r="AF41" t="str">
        <f ca="1">IF($E40="","",IF($G41="",AF40,IF(AND($N41=1,AF$9&gt;$B$9),"",IF(AND($N41=1,AF$9&lt;=$B$9),LOOKUP(AF$9,$A$12:$A$111,$B$12:$B$111),IF(AND($I41=1,AG$9=$Q40),"",IF($I41=1,AG40,IF(AND($I41=-1,AE$9=$Q40),$J41,IF($I41=-1,AF40,""))))))))</f>
        <v/>
      </c>
      <c r="AG41" t="str">
        <f ca="1">IF($E40="","",IF($G41="",AG40,IF(AND($N41=1,AG$9&gt;$B$9),"",IF(AND($N41=1,AG$9&lt;=$B$9),LOOKUP(AG$9,$A$12:$A$111,$B$12:$B$111),IF(AND($I41=1,AH$9=$Q40),"",IF($I41=1,AH40,IF(AND($I41=-1,AF$9=$Q40),$J41,IF($I41=-1,AG40,""))))))))</f>
        <v/>
      </c>
      <c r="AH41" t="str">
        <f ca="1">IF($E40="","",IF($G41="",AH40,IF(AND($N41=1,AH$9&gt;$B$9),"",IF(AND($N41=1,AH$9&lt;=$B$9),LOOKUP(AH$9,$A$12:$A$111,$B$12:$B$111),IF(AND($I41=1,AI$9=$Q40),"",IF($I41=1,AI40,IF(AND($I41=-1,AG$9=$Q40),$J41,IF($I41=-1,AH40,""))))))))</f>
        <v/>
      </c>
      <c r="AI41" t="str">
        <f ca="1">IF($E40="","",IF($G41="",AI40,IF(AND($N41=1,AI$9&gt;$B$9),"",IF(AND($N41=1,AI$9&lt;=$B$9),LOOKUP(AI$9,$A$12:$A$111,$B$12:$B$111),IF(AND($I41=1,AJ$9=$Q40),"",IF($I41=1,AJ40,IF(AND($I41=-1,AH$9=$Q40),$J41,IF($I41=-1,AI40,""))))))))</f>
        <v/>
      </c>
      <c r="AJ41" t="str">
        <f ca="1">IF($E40="","",IF($G41="",AJ40,IF(AND($N41=1,AJ$9&gt;$B$9),"",IF(AND($N41=1,AJ$9&lt;=$B$9),LOOKUP(AJ$9,$A$12:$A$111,$B$12:$B$111),IF(AND($I41=1,AK$9=$Q40),"",IF($I41=1,AK40,IF(AND($I41=-1,AI$9=$Q40),$J41,IF($I41=-1,AJ40,""))))))))</f>
        <v/>
      </c>
      <c r="AK41" t="str">
        <f ca="1">IF($E40="","",IF($G41="",AK40,IF(AND($N41=1,AK$9&gt;$B$9),"",IF(AND($N41=1,AK$9&lt;=$B$9),LOOKUP(AK$9,$A$12:$A$111,$B$12:$B$111),IF(AND($I41=1,AL$9=$Q40),"",IF($I41=1,AL40,IF(AND($I41=-1,AJ$9=$Q40),$J41,IF($I41=-1,AK40,""))))))))</f>
        <v/>
      </c>
      <c r="AL41" t="str">
        <f ca="1">IF($E40="","",IF($G41="",AL40,IF(AND($N41=1,AL$9&gt;$B$9),"",IF(AND($N41=1,AL$9&lt;=$B$9),LOOKUP(AL$9,$A$12:$A$111,$B$12:$B$111),IF(AND($I41=1,AM$9=$Q40),"",IF($I41=1,AM40,IF(AND($I41=-1,AK$9=$Q40),$J41,IF($I41=-1,AL40,""))))))))</f>
        <v/>
      </c>
      <c r="AM41" t="str">
        <f ca="1">IF($E40="","",IF($G41="",AM40,IF(AND($N41=1,AM$9&gt;$B$9),"",IF(AND($N41=1,AM$9&lt;=$B$9),LOOKUP(AM$9,$A$12:$A$111,$B$12:$B$111),IF(AND($I41=1,AN$9=$Q40),"",IF($I41=1,AN40,IF(AND($I41=-1,AL$9=$Q40),$J41,IF($I41=-1,AM40,""))))))))</f>
        <v/>
      </c>
      <c r="AN41" t="str">
        <f ca="1">IF($E40="","",IF($G41="",AN40,IF(AND($N41=1,AN$9&gt;$B$9),"",IF(AND($N41=1,AN$9&lt;=$B$9),LOOKUP(AN$9,$A$12:$A$111,$B$12:$B$111),IF(AND($I41=1,AO$9=$Q40),"",IF($I41=1,AO40,IF(AND($I41=-1,AM$9=$Q40),$J41,IF($I41=-1,AN40,""))))))))</f>
        <v/>
      </c>
      <c r="AO41" t="str">
        <f ca="1">IF($E40="","",IF($G41="",AO40,IF(AND($N41=1,AO$9&gt;$B$9),"",IF(AND($N41=1,AO$9&lt;=$B$9),LOOKUP(AO$9,$A$12:$A$111,$B$12:$B$111),IF(AND($I41=1,AP$9=$Q40),"",IF($I41=1,AP40,IF(AND($I41=-1,AN$9=$Q40),$J41,IF($I41=-1,AO40,""))))))))</f>
        <v/>
      </c>
      <c r="AP41" t="str">
        <f ca="1">IF($E40="","",IF($G41="",AP40,IF(AND($N41=1,AP$9&gt;$B$9),"",IF(AND($N41=1,AP$9&lt;=$B$9),LOOKUP(AP$9,$A$12:$A$111,$B$12:$B$111),IF(AND($I41=1,AQ$9=$Q40),"",IF($I41=1,AQ40,IF(AND($I41=-1,AO$9=$Q40),$J41,IF($I41=-1,AP40,""))))))))</f>
        <v/>
      </c>
      <c r="AQ41" t="str">
        <f ca="1">IF($E40="","",IF($G41="",AQ40,IF(AND($N41=1,AQ$9&gt;$B$9),"",IF(AND($N41=1,AQ$9&lt;=$B$9),LOOKUP(AQ$9,$A$12:$A$111,$B$12:$B$111),IF(AND($I41=1,AR$9=$Q40),"",IF($I41=1,AR40,IF(AND($I41=-1,AP$9=$Q40),$J41,IF($I41=-1,AQ40,""))))))))</f>
        <v/>
      </c>
      <c r="AR41" t="str">
        <f ca="1">IF($E40="","",IF($G41="",AR40,IF(AND($N41=1,AR$9&gt;$B$9),"",IF(AND($N41=1,AR$9&lt;=$B$9),LOOKUP(AR$9,$A$12:$A$111,$B$12:$B$111),IF(AND($I41=1,AS$9=$Q40),"",IF($I41=1,AS40,IF(AND($I41=-1,AQ$9=$Q40),$J41,IF($I41=-1,AR40,""))))))))</f>
        <v/>
      </c>
      <c r="AS41" t="str">
        <f ca="1">IF($E40="","",IF($G41="",AS40,IF(AND($N41=1,AS$9&gt;$B$9),"",IF(AND($N41=1,AS$9&lt;=$B$9),LOOKUP(AS$9,$A$12:$A$111,$B$12:$B$111),IF(AND($I41=1,AT$9=$Q40),"",IF($I41=1,AT40,IF(AND($I41=-1,AR$9=$Q40),$J41,IF($I41=-1,AS40,""))))))))</f>
        <v/>
      </c>
      <c r="AT41" t="str">
        <f ca="1">IF($E40="","",IF($G41="",AT40,IF(AND($N41=1,AT$9&gt;$B$9),"",IF(AND($N41=1,AT$9&lt;=$B$9),LOOKUP(AT$9,$A$12:$A$111,$B$12:$B$111),IF(AND($I41=1,AU$9=$Q40),"",IF($I41=1,AU40,IF(AND($I41=-1,AS$9=$Q40),$J41,IF($I41=-1,AT40,""))))))))</f>
        <v/>
      </c>
      <c r="AU41" t="str">
        <f ca="1">IF($E40="","",IF($G41="",AU40,IF(AND($N41=1,AU$9&gt;$B$9),"",IF(AND($N41=1,AU$9&lt;=$B$9),LOOKUP(AU$9,$A$12:$A$111,$B$12:$B$111),IF(AND($I41=1,AV$9=$Q40),"",IF($I41=1,AV40,IF(AND($I41=-1,AT$9=$Q40),$J41,IF($I41=-1,AU40,""))))))))</f>
        <v/>
      </c>
      <c r="AV41" t="str">
        <f ca="1">IF($E40="","",IF($G41="",AV40,IF(AND($N41=1,AV$9&gt;$B$9),"",IF(AND($N41=1,AV$9&lt;=$B$9),LOOKUP(AV$9,$A$12:$A$111,$B$12:$B$111),IF(AND($I41=1,AW$9=$Q40),"",IF($I41=1,AW40,IF(AND($I41=-1,AU$9=$Q40),$J41,IF($I41=-1,AV40,""))))))))</f>
        <v/>
      </c>
      <c r="AW41" t="str">
        <f ca="1">IF($E40="","",IF($G41="",AW40,IF(AND($N41=1,AW$9&gt;$B$9),"",IF(AND($N41=1,AW$9&lt;=$B$9),LOOKUP(AW$9,$A$12:$A$111,$B$12:$B$111),IF(AND($I41=1,AX$9=$Q40),"",IF($I41=1,AX40,IF(AND($I41=-1,AV$9=$Q40),$J41,IF($I41=-1,AW40,""))))))))</f>
        <v/>
      </c>
      <c r="AX41" t="str">
        <f ca="1">IF($E40="","",IF($G41="",AX40,IF(AND($N41=1,AX$9&gt;$B$9),"",IF(AND($N41=1,AX$9&lt;=$B$9),LOOKUP(AX$9,$A$12:$A$111,$B$12:$B$111),IF(AND($I41=1,AY$9=$Q40),"",IF($I41=1,AY40,IF(AND($I41=-1,AW$9=$Q40),$J41,IF($I41=-1,AX40,""))))))))</f>
        <v/>
      </c>
      <c r="AY41" t="str">
        <f ca="1">IF($E40="","",IF($G41="",AY40,IF(AND($N41=1,AY$9&gt;$B$9),"",IF(AND($N41=1,AY$9&lt;=$B$9),LOOKUP(AY$9,$A$12:$A$111,$B$12:$B$111),IF(AND($I41=1,AZ$9=$Q40),"",IF($I41=1,AZ40,IF(AND($I41=-1,AX$9=$Q40),$J41,IF($I41=-1,AY40,""))))))))</f>
        <v/>
      </c>
      <c r="AZ41" t="str">
        <f ca="1">IF($E40="","",IF($G41="",AZ40,IF(AND($N41=1,AZ$9&gt;$B$9),"",IF(AND($N41=1,AZ$9&lt;=$B$9),LOOKUP(AZ$9,$A$12:$A$111,$B$12:$B$111),IF(AND($I41=1,BA$9=$Q40),"",IF($I41=1,BA40,IF(AND($I41=-1,AY$9=$Q40),$J41,IF($I41=-1,AZ40,""))))))))</f>
        <v/>
      </c>
      <c r="BA41" t="str">
        <f ca="1">IF($E40="","",IF($G41="",BA40,IF(AND($N41=1,BA$9&gt;$B$9),"",IF(AND($N41=1,BA$9&lt;=$B$9),LOOKUP(BA$9,$A$12:$A$111,$B$12:$B$111),IF(AND($I41=1,BB$9=$Q40),"",IF($I41=1,BB40,IF(AND($I41=-1,AZ$9=$Q40),$J41,IF($I41=-1,BA40,""))))))))</f>
        <v/>
      </c>
      <c r="BB41" t="str">
        <f ca="1">IF($E40="","",IF($G41="",BB40,IF(AND($N41=1,BB$9&gt;$B$9),"",IF(AND($N41=1,BB$9&lt;=$B$9),LOOKUP(BB$9,$A$12:$A$111,$B$12:$B$111),IF(AND($I41=1,BC$9=$Q40),"",IF($I41=1,BC40,IF(AND($I41=-1,BA$9=$Q40),$J41,IF($I41=-1,BB40,""))))))))</f>
        <v/>
      </c>
      <c r="BC41" t="str">
        <f ca="1">IF($E40="","",IF($G41="",BC40,IF(AND($N41=1,BC$9&gt;$B$9),"",IF(AND($N41=1,BC$9&lt;=$B$9),LOOKUP(BC$9,$A$12:$A$111,$B$12:$B$111),IF(AND($I41=1,BD$9=$Q40),"",IF($I41=1,BD40,IF(AND($I41=-1,BB$9=$Q40),$J41,IF($I41=-1,BC40,""))))))))</f>
        <v/>
      </c>
      <c r="BD41" t="str">
        <f ca="1">IF($E40="","",IF($G41="",BD40,IF(AND($N41=1,BD$9&gt;$B$9),"",IF(AND($N41=1,BD$9&lt;=$B$9),LOOKUP(BD$9,$A$12:$A$111,$B$12:$B$111),IF(AND($I41=1,BE$9=$Q40),"",IF($I41=1,BE40,IF(AND($I41=-1,BC$9=$Q40),$J41,IF($I41=-1,BD40,""))))))))</f>
        <v/>
      </c>
      <c r="BE41" t="str">
        <f ca="1">IF($E40="","",IF($G41="",BE40,IF(AND($N41=1,BE$9&gt;$B$9),"",IF(AND($N41=1,BE$9&lt;=$B$9),LOOKUP(BE$9,$A$12:$A$111,$B$12:$B$111),IF(AND($I41=1,BF$9=$Q40),"",IF($I41=1,BF40,IF(AND($I41=-1,BD$9=$Q40),$J41,IF($I41=-1,BE40,""))))))))</f>
        <v/>
      </c>
      <c r="BF41" t="str">
        <f ca="1">IF($E40="","",IF($G41="",BF40,IF(AND($N41=1,BF$9&gt;$B$9),"",IF(AND($N41=1,BF$9&lt;=$B$9),LOOKUP(BF$9,$A$12:$A$111,$B$12:$B$111),IF(AND($I41=1,BG$9=$Q40),"",IF($I41=1,BG40,IF(AND($I41=-1,BE$9=$Q40),$J41,IF($I41=-1,BF40,""))))))))</f>
        <v/>
      </c>
      <c r="BG41" t="str">
        <f ca="1">IF($E40="","",IF($G41="",BG40,IF(AND($N41=1,BG$9&gt;$B$9),"",IF(AND($N41=1,BG$9&lt;=$B$9),LOOKUP(BG$9,$A$12:$A$111,$B$12:$B$111),IF(AND($I41=1,BH$9=$Q40),"",IF($I41=1,BH40,IF(AND($I41=-1,BF$9=$Q40),$J41,IF($I41=-1,BG40,""))))))))</f>
        <v/>
      </c>
      <c r="BH41" t="str">
        <f ca="1">IF($E40="","",IF($G41="",BH40,IF(AND($N41=1,BH$9&gt;$B$9),"",IF(AND($N41=1,BH$9&lt;=$B$9),LOOKUP(BH$9,$A$12:$A$111,$B$12:$B$111),IF(AND($I41=1,BI$9=$Q40),"",IF($I41=1,BI40,IF(AND($I41=-1,BG$9=$Q40),$J41,IF($I41=-1,BH40,""))))))))</f>
        <v/>
      </c>
      <c r="BI41" t="str">
        <f ca="1">IF($E40="","",IF($G41="",BI40,IF(AND($N41=1,BI$9&gt;$B$9),"",IF(AND($N41=1,BI$9&lt;=$B$9),LOOKUP(BI$9,$A$12:$A$111,$B$12:$B$111),IF(AND($I41=1,BJ$9=$Q40),"",IF($I41=1,BJ40,IF(AND($I41=-1,BH$9=$Q40),$J41,IF($I41=-1,BI40,""))))))))</f>
        <v/>
      </c>
      <c r="BJ41" t="str">
        <f ca="1">IF($E40="","",IF($G41="",BJ40,IF(AND($N41=1,BJ$9&gt;$B$9),"",IF(AND($N41=1,BJ$9&lt;=$B$9),LOOKUP(BJ$9,$A$12:$A$111,$B$12:$B$111),IF(AND($I41=1,BK$9=$Q40),"",IF($I41=1,BK40,IF(AND($I41=-1,BI$9=$Q40),$J41,IF($I41=-1,BJ40,""))))))))</f>
        <v/>
      </c>
      <c r="BK41" t="str">
        <f ca="1">IF($E40="","",IF($G41="",BK40,IF(AND($N41=1,BK$9&gt;$B$9),"",IF(AND($N41=1,BK$9&lt;=$B$9),LOOKUP(BK$9,$A$12:$A$111,$B$12:$B$111),IF(AND($I41=1,BL$9=$Q40),"",IF($I41=1,BL40,IF(AND($I41=-1,BJ$9=$Q40),$J41,IF($I41=-1,BK40,""))))))))</f>
        <v/>
      </c>
      <c r="BL41" t="str">
        <f ca="1">IF($E40="","",IF($G41="",BL40,IF(AND($N41=1,BL$9&gt;$B$9),"",IF(AND($N41=1,BL$9&lt;=$B$9),LOOKUP(BL$9,$A$12:$A$111,$B$12:$B$111),IF(AND($I41=1,BM$9=$Q40),"",IF($I41=1,BM40,IF(AND($I41=-1,BK$9=$Q40),$J41,IF($I41=-1,BL40,""))))))))</f>
        <v/>
      </c>
      <c r="BM41" t="str">
        <f ca="1">IF($E40="","",IF($G41="",BM40,IF(AND($N41=1,BM$9&gt;$B$9),"",IF(AND($N41=1,BM$9&lt;=$B$9),LOOKUP(BM$9,$A$12:$A$111,$B$12:$B$111),IF(AND($I41=1,BN$9=$Q40),"",IF($I41=1,BN40,IF(AND($I41=-1,BL$9=$Q40),$J41,IF($I41=-1,BM40,""))))))))</f>
        <v/>
      </c>
      <c r="BN41" t="str">
        <f ca="1">IF($E40="","",IF($G41="",BN40,IF(AND($N41=1,BN$9&gt;$B$9),"",IF(AND($N41=1,BN$9&lt;=$B$9),LOOKUP(BN$9,$A$12:$A$111,$B$12:$B$111),IF(AND($I41=1,BO$9=$Q40),"",IF($I41=1,BO40,IF(AND($I41=-1,BM$9=$Q40),$J41,IF($I41=-1,BN40,""))))))))</f>
        <v/>
      </c>
      <c r="BO41">
        <f ca="1">IF($E40="","",IF($G41="",BO40,IF(AND($N41=1,BO$9&gt;$B$9),"",IF(AND($N41=1,BO$9&lt;=$B$9),LOOKUP(BO$9,$A$12:$A$111,$B$12:$B$111),IF(AND($I41=1,BP$9=$Q40),"",IF($I41=1,BP40,IF(AND($I41=-1,BN$9=$Q40),$J41,IF($I41=-1,BO40,""))))))))</f>
        <v>0</v>
      </c>
    </row>
    <row r="42" spans="4:67" x14ac:dyDescent="0.25">
      <c r="D42" s="4">
        <v>32</v>
      </c>
      <c r="E42" s="1">
        <f t="shared" ca="1" si="6"/>
        <v>14</v>
      </c>
      <c r="G42" t="str">
        <f ca="1">IF(E41="","",IF($B$3=Refs!$B$11,Labouchere!F42,IF(AND(B$3="Last",H41="Zero"),G41,IF(B$3="Last",H41,IF(B$3="2nd last","",IF(AND(B$3="Opposite",H41="Zero"),G41,IF(AND(B$3="Opposite",H41="Red"),"Black",IF(AND(B$3="Opposite",H41="Black"),"Red",IF(AND(B$3="Opposite",H41="Odd"),"Even",IF(AND(B$3="Opposite",H41="Even"),"Odd",IF(AND(B$3="Opposite",H41="High"),"Low",IF(AND(B$3="Opposite",H41="Low"),"High",IF(COUNTIF(Refs!$E$5:$I$6,B$3)=1,Labouchere!B$3,"")))))))))))))</f>
        <v>High</v>
      </c>
      <c r="H42" t="str">
        <f ca="1">IF(E42="","",IF(B$2="Red/Black",LOOKUP(E42,Refs!D:D,Refs!F:F),IF(B$2="High/Low",LOOKUP(E42,Refs!D:D,Refs!H:H),IF(B$2="Odd/Even",LOOKUP(E42,Refs!D:D,Refs!J:J),""))))</f>
        <v>Low</v>
      </c>
      <c r="I42">
        <f t="shared" ca="1" si="2"/>
        <v>-1</v>
      </c>
      <c r="J42">
        <f ca="1">IF(E41="","",IF(G42="","",IF(AND(Q41&gt;1,O41+P41&gt;=$B$4),$B$4,IF(Q41=1,O41,O41+P41))))</f>
        <v>14</v>
      </c>
      <c r="K42">
        <f t="shared" ca="1" si="3"/>
        <v>-14</v>
      </c>
      <c r="L42">
        <f t="shared" ca="1" si="4"/>
        <v>-34</v>
      </c>
      <c r="M42">
        <f t="shared" ca="1" si="5"/>
        <v>20</v>
      </c>
      <c r="N42">
        <f ca="1">IF(E41="","",IF(OR(AND($A$6="Yes",$M42&gt;$M41),AND($A$8="Yes",$O41+$P41&gt;=$B$4),AND($Q41&lt;=2,$I42=1)),1,0))</f>
        <v>0</v>
      </c>
      <c r="O42">
        <f ca="1">IF(E42="","",R42)</f>
        <v>2</v>
      </c>
      <c r="P42">
        <f ca="1">IF(E42="","",MAX(R42:DM42))</f>
        <v>14</v>
      </c>
      <c r="Q42" s="2">
        <f ca="1">IF(E42="","",COUNTIF(R42:DM42,"&gt;0"))</f>
        <v>9</v>
      </c>
      <c r="R42" s="4">
        <f ca="1">IF(E41="","",IF($G42="",R41,IF($N42=1,LOOKUP(R$9,$A$12:$A$111,$B$12:$B$111),IF(AND($I42=1,S$9=$Q41),"",IF($I42=1,S41,IF($I42=-1,R41))))))</f>
        <v>2</v>
      </c>
      <c r="S42">
        <f ca="1">IF($E41="","",IF($G42="",S41,IF(AND($N42=1,S$9&gt;$B$9),"",IF(AND($N42=1,S$9&lt;=$B$9),LOOKUP(S$9,$A$12:$A$111,$B$12:$B$111),IF(AND($I42=1,T$9=$Q41),"",IF($I42=1,T41,IF(AND($I42=-1,R$9=$Q41),$J42,IF($I42=-1,S41,""))))))))</f>
        <v>3</v>
      </c>
      <c r="T42">
        <f ca="1">IF($E41="","",IF($G42="",T41,IF(AND($N42=1,T$9&gt;$B$9),"",IF(AND($N42=1,T$9&lt;=$B$9),LOOKUP(T$9,$A$12:$A$111,$B$12:$B$111),IF(AND($I42=1,U$9=$Q41),"",IF($I42=1,U41,IF(AND($I42=-1,S$9=$Q41),$J42,IF($I42=-1,T41,""))))))))</f>
        <v>4</v>
      </c>
      <c r="U42">
        <f ca="1">IF($E41="","",IF($G42="",U41,IF(AND($N42=1,U$9&gt;$B$9),"",IF(AND($N42=1,U$9&lt;=$B$9),LOOKUP(U$9,$A$12:$A$111,$B$12:$B$111),IF(AND($I42=1,V$9=$Q41),"",IF($I42=1,V41,IF(AND($I42=-1,T$9=$Q41),$J42,IF($I42=-1,U41,""))))))))</f>
        <v>5</v>
      </c>
      <c r="V42">
        <f ca="1">IF($E41="","",IF($G42="",V41,IF(AND($N42=1,V$9&gt;$B$9),"",IF(AND($N42=1,V$9&lt;=$B$9),LOOKUP(V$9,$A$12:$A$111,$B$12:$B$111),IF(AND($I42=1,W$9=$Q41),"",IF($I42=1,W41,IF(AND($I42=-1,U$9=$Q41),$J42,IF($I42=-1,V41,""))))))))</f>
        <v>6</v>
      </c>
      <c r="W42">
        <f ca="1">IF($E41="","",IF($G42="",W41,IF(AND($N42=1,W$9&gt;$B$9),"",IF(AND($N42=1,W$9&lt;=$B$9),LOOKUP(W$9,$A$12:$A$111,$B$12:$B$111),IF(AND($I42=1,X$9=$Q41),"",IF($I42=1,X41,IF(AND($I42=-1,V$9=$Q41),$J42,IF($I42=-1,W41,""))))))))</f>
        <v>8</v>
      </c>
      <c r="X42">
        <f ca="1">IF($E41="","",IF($G42="",X41,IF(AND($N42=1,X$9&gt;$B$9),"",IF(AND($N42=1,X$9&lt;=$B$9),LOOKUP(X$9,$A$12:$A$111,$B$12:$B$111),IF(AND($I42=1,Y$9=$Q41),"",IF($I42=1,Y41,IF(AND($I42=-1,W$9=$Q41),$J42,IF($I42=-1,X41,""))))))))</f>
        <v>10</v>
      </c>
      <c r="Y42">
        <f ca="1">IF($E41="","",IF($G42="",Y41,IF(AND($N42=1,Y$9&gt;$B$9),"",IF(AND($N42=1,Y$9&lt;=$B$9),LOOKUP(Y$9,$A$12:$A$111,$B$12:$B$111),IF(AND($I42=1,Z$9=$Q41),"",IF($I42=1,Z41,IF(AND($I42=-1,X$9=$Q41),$J42,IF($I42=-1,Y41,""))))))))</f>
        <v>12</v>
      </c>
      <c r="Z42">
        <f ca="1">IF($E41="","",IF($G42="",Z41,IF(AND($N42=1,Z$9&gt;$B$9),"",IF(AND($N42=1,Z$9&lt;=$B$9),LOOKUP(Z$9,$A$12:$A$111,$B$12:$B$111),IF(AND($I42=1,AA$9=$Q41),"",IF($I42=1,AA41,IF(AND($I42=-1,Y$9=$Q41),$J42,IF($I42=-1,Z41,""))))))))</f>
        <v>14</v>
      </c>
      <c r="AA42" t="str">
        <f ca="1">IF($E41="","",IF($G42="",AA41,IF(AND($N42=1,AA$9&gt;$B$9),"",IF(AND($N42=1,AA$9&lt;=$B$9),LOOKUP(AA$9,$A$12:$A$111,$B$12:$B$111),IF(AND($I42=1,AB$9=$Q41),"",IF($I42=1,AB41,IF(AND($I42=-1,Z$9=$Q41),$J42,IF($I42=-1,AA41,""))))))))</f>
        <v/>
      </c>
      <c r="AB42" t="str">
        <f ca="1">IF($E41="","",IF($G42="",AB41,IF(AND($N42=1,AB$9&gt;$B$9),"",IF(AND($N42=1,AB$9&lt;=$B$9),LOOKUP(AB$9,$A$12:$A$111,$B$12:$B$111),IF(AND($I42=1,AC$9=$Q41),"",IF($I42=1,AC41,IF(AND($I42=-1,AA$9=$Q41),$J42,IF($I42=-1,AB41,""))))))))</f>
        <v/>
      </c>
      <c r="AC42" t="str">
        <f ca="1">IF($E41="","",IF($G42="",AC41,IF(AND($N42=1,AC$9&gt;$B$9),"",IF(AND($N42=1,AC$9&lt;=$B$9),LOOKUP(AC$9,$A$12:$A$111,$B$12:$B$111),IF(AND($I42=1,AD$9=$Q41),"",IF($I42=1,AD41,IF(AND($I42=-1,AB$9=$Q41),$J42,IF($I42=-1,AC41,""))))))))</f>
        <v/>
      </c>
      <c r="AD42" t="str">
        <f ca="1">IF($E41="","",IF($G42="",AD41,IF(AND($N42=1,AD$9&gt;$B$9),"",IF(AND($N42=1,AD$9&lt;=$B$9),LOOKUP(AD$9,$A$12:$A$111,$B$12:$B$111),IF(AND($I42=1,AE$9=$Q41),"",IF($I42=1,AE41,IF(AND($I42=-1,AC$9=$Q41),$J42,IF($I42=-1,AD41,""))))))))</f>
        <v/>
      </c>
      <c r="AE42" t="str">
        <f ca="1">IF($E41="","",IF($G42="",AE41,IF(AND($N42=1,AE$9&gt;$B$9),"",IF(AND($N42=1,AE$9&lt;=$B$9),LOOKUP(AE$9,$A$12:$A$111,$B$12:$B$111),IF(AND($I42=1,AF$9=$Q41),"",IF($I42=1,AF41,IF(AND($I42=-1,AD$9=$Q41),$J42,IF($I42=-1,AE41,""))))))))</f>
        <v/>
      </c>
      <c r="AF42" t="str">
        <f ca="1">IF($E41="","",IF($G42="",AF41,IF(AND($N42=1,AF$9&gt;$B$9),"",IF(AND($N42=1,AF$9&lt;=$B$9),LOOKUP(AF$9,$A$12:$A$111,$B$12:$B$111),IF(AND($I42=1,AG$9=$Q41),"",IF($I42=1,AG41,IF(AND($I42=-1,AE$9=$Q41),$J42,IF($I42=-1,AF41,""))))))))</f>
        <v/>
      </c>
      <c r="AG42" t="str">
        <f ca="1">IF($E41="","",IF($G42="",AG41,IF(AND($N42=1,AG$9&gt;$B$9),"",IF(AND($N42=1,AG$9&lt;=$B$9),LOOKUP(AG$9,$A$12:$A$111,$B$12:$B$111),IF(AND($I42=1,AH$9=$Q41),"",IF($I42=1,AH41,IF(AND($I42=-1,AF$9=$Q41),$J42,IF($I42=-1,AG41,""))))))))</f>
        <v/>
      </c>
      <c r="AH42" t="str">
        <f ca="1">IF($E41="","",IF($G42="",AH41,IF(AND($N42=1,AH$9&gt;$B$9),"",IF(AND($N42=1,AH$9&lt;=$B$9),LOOKUP(AH$9,$A$12:$A$111,$B$12:$B$111),IF(AND($I42=1,AI$9=$Q41),"",IF($I42=1,AI41,IF(AND($I42=-1,AG$9=$Q41),$J42,IF($I42=-1,AH41,""))))))))</f>
        <v/>
      </c>
      <c r="AI42" t="str">
        <f ca="1">IF($E41="","",IF($G42="",AI41,IF(AND($N42=1,AI$9&gt;$B$9),"",IF(AND($N42=1,AI$9&lt;=$B$9),LOOKUP(AI$9,$A$12:$A$111,$B$12:$B$111),IF(AND($I42=1,AJ$9=$Q41),"",IF($I42=1,AJ41,IF(AND($I42=-1,AH$9=$Q41),$J42,IF($I42=-1,AI41,""))))))))</f>
        <v/>
      </c>
      <c r="AJ42" t="str">
        <f ca="1">IF($E41="","",IF($G42="",AJ41,IF(AND($N42=1,AJ$9&gt;$B$9),"",IF(AND($N42=1,AJ$9&lt;=$B$9),LOOKUP(AJ$9,$A$12:$A$111,$B$12:$B$111),IF(AND($I42=1,AK$9=$Q41),"",IF($I42=1,AK41,IF(AND($I42=-1,AI$9=$Q41),$J42,IF($I42=-1,AJ41,""))))))))</f>
        <v/>
      </c>
      <c r="AK42" t="str">
        <f ca="1">IF($E41="","",IF($G42="",AK41,IF(AND($N42=1,AK$9&gt;$B$9),"",IF(AND($N42=1,AK$9&lt;=$B$9),LOOKUP(AK$9,$A$12:$A$111,$B$12:$B$111),IF(AND($I42=1,AL$9=$Q41),"",IF($I42=1,AL41,IF(AND($I42=-1,AJ$9=$Q41),$J42,IF($I42=-1,AK41,""))))))))</f>
        <v/>
      </c>
      <c r="AL42" t="str">
        <f ca="1">IF($E41="","",IF($G42="",AL41,IF(AND($N42=1,AL$9&gt;$B$9),"",IF(AND($N42=1,AL$9&lt;=$B$9),LOOKUP(AL$9,$A$12:$A$111,$B$12:$B$111),IF(AND($I42=1,AM$9=$Q41),"",IF($I42=1,AM41,IF(AND($I42=-1,AK$9=$Q41),$J42,IF($I42=-1,AL41,""))))))))</f>
        <v/>
      </c>
      <c r="AM42" t="str">
        <f ca="1">IF($E41="","",IF($G42="",AM41,IF(AND($N42=1,AM$9&gt;$B$9),"",IF(AND($N42=1,AM$9&lt;=$B$9),LOOKUP(AM$9,$A$12:$A$111,$B$12:$B$111),IF(AND($I42=1,AN$9=$Q41),"",IF($I42=1,AN41,IF(AND($I42=-1,AL$9=$Q41),$J42,IF($I42=-1,AM41,""))))))))</f>
        <v/>
      </c>
      <c r="AN42" t="str">
        <f ca="1">IF($E41="","",IF($G42="",AN41,IF(AND($N42=1,AN$9&gt;$B$9),"",IF(AND($N42=1,AN$9&lt;=$B$9),LOOKUP(AN$9,$A$12:$A$111,$B$12:$B$111),IF(AND($I42=1,AO$9=$Q41),"",IF($I42=1,AO41,IF(AND($I42=-1,AM$9=$Q41),$J42,IF($I42=-1,AN41,""))))))))</f>
        <v/>
      </c>
      <c r="AO42" t="str">
        <f ca="1">IF($E41="","",IF($G42="",AO41,IF(AND($N42=1,AO$9&gt;$B$9),"",IF(AND($N42=1,AO$9&lt;=$B$9),LOOKUP(AO$9,$A$12:$A$111,$B$12:$B$111),IF(AND($I42=1,AP$9=$Q41),"",IF($I42=1,AP41,IF(AND($I42=-1,AN$9=$Q41),$J42,IF($I42=-1,AO41,""))))))))</f>
        <v/>
      </c>
      <c r="AP42" t="str">
        <f ca="1">IF($E41="","",IF($G42="",AP41,IF(AND($N42=1,AP$9&gt;$B$9),"",IF(AND($N42=1,AP$9&lt;=$B$9),LOOKUP(AP$9,$A$12:$A$111,$B$12:$B$111),IF(AND($I42=1,AQ$9=$Q41),"",IF($I42=1,AQ41,IF(AND($I42=-1,AO$9=$Q41),$J42,IF($I42=-1,AP41,""))))))))</f>
        <v/>
      </c>
      <c r="AQ42" t="str">
        <f ca="1">IF($E41="","",IF($G42="",AQ41,IF(AND($N42=1,AQ$9&gt;$B$9),"",IF(AND($N42=1,AQ$9&lt;=$B$9),LOOKUP(AQ$9,$A$12:$A$111,$B$12:$B$111),IF(AND($I42=1,AR$9=$Q41),"",IF($I42=1,AR41,IF(AND($I42=-1,AP$9=$Q41),$J42,IF($I42=-1,AQ41,""))))))))</f>
        <v/>
      </c>
      <c r="AR42" t="str">
        <f ca="1">IF($E41="","",IF($G42="",AR41,IF(AND($N42=1,AR$9&gt;$B$9),"",IF(AND($N42=1,AR$9&lt;=$B$9),LOOKUP(AR$9,$A$12:$A$111,$B$12:$B$111),IF(AND($I42=1,AS$9=$Q41),"",IF($I42=1,AS41,IF(AND($I42=-1,AQ$9=$Q41),$J42,IF($I42=-1,AR41,""))))))))</f>
        <v/>
      </c>
      <c r="AS42" t="str">
        <f ca="1">IF($E41="","",IF($G42="",AS41,IF(AND($N42=1,AS$9&gt;$B$9),"",IF(AND($N42=1,AS$9&lt;=$B$9),LOOKUP(AS$9,$A$12:$A$111,$B$12:$B$111),IF(AND($I42=1,AT$9=$Q41),"",IF($I42=1,AT41,IF(AND($I42=-1,AR$9=$Q41),$J42,IF($I42=-1,AS41,""))))))))</f>
        <v/>
      </c>
      <c r="AT42" t="str">
        <f ca="1">IF($E41="","",IF($G42="",AT41,IF(AND($N42=1,AT$9&gt;$B$9),"",IF(AND($N42=1,AT$9&lt;=$B$9),LOOKUP(AT$9,$A$12:$A$111,$B$12:$B$111),IF(AND($I42=1,AU$9=$Q41),"",IF($I42=1,AU41,IF(AND($I42=-1,AS$9=$Q41),$J42,IF($I42=-1,AT41,""))))))))</f>
        <v/>
      </c>
      <c r="AU42" t="str">
        <f ca="1">IF($E41="","",IF($G42="",AU41,IF(AND($N42=1,AU$9&gt;$B$9),"",IF(AND($N42=1,AU$9&lt;=$B$9),LOOKUP(AU$9,$A$12:$A$111,$B$12:$B$111),IF(AND($I42=1,AV$9=$Q41),"",IF($I42=1,AV41,IF(AND($I42=-1,AT$9=$Q41),$J42,IF($I42=-1,AU41,""))))))))</f>
        <v/>
      </c>
      <c r="AV42" t="str">
        <f ca="1">IF($E41="","",IF($G42="",AV41,IF(AND($N42=1,AV$9&gt;$B$9),"",IF(AND($N42=1,AV$9&lt;=$B$9),LOOKUP(AV$9,$A$12:$A$111,$B$12:$B$111),IF(AND($I42=1,AW$9=$Q41),"",IF($I42=1,AW41,IF(AND($I42=-1,AU$9=$Q41),$J42,IF($I42=-1,AV41,""))))))))</f>
        <v/>
      </c>
      <c r="AW42" t="str">
        <f ca="1">IF($E41="","",IF($G42="",AW41,IF(AND($N42=1,AW$9&gt;$B$9),"",IF(AND($N42=1,AW$9&lt;=$B$9),LOOKUP(AW$9,$A$12:$A$111,$B$12:$B$111),IF(AND($I42=1,AX$9=$Q41),"",IF($I42=1,AX41,IF(AND($I42=-1,AV$9=$Q41),$J42,IF($I42=-1,AW41,""))))))))</f>
        <v/>
      </c>
      <c r="AX42" t="str">
        <f ca="1">IF($E41="","",IF($G42="",AX41,IF(AND($N42=1,AX$9&gt;$B$9),"",IF(AND($N42=1,AX$9&lt;=$B$9),LOOKUP(AX$9,$A$12:$A$111,$B$12:$B$111),IF(AND($I42=1,AY$9=$Q41),"",IF($I42=1,AY41,IF(AND($I42=-1,AW$9=$Q41),$J42,IF($I42=-1,AX41,""))))))))</f>
        <v/>
      </c>
      <c r="AY42" t="str">
        <f ca="1">IF($E41="","",IF($G42="",AY41,IF(AND($N42=1,AY$9&gt;$B$9),"",IF(AND($N42=1,AY$9&lt;=$B$9),LOOKUP(AY$9,$A$12:$A$111,$B$12:$B$111),IF(AND($I42=1,AZ$9=$Q41),"",IF($I42=1,AZ41,IF(AND($I42=-1,AX$9=$Q41),$J42,IF($I42=-1,AY41,""))))))))</f>
        <v/>
      </c>
      <c r="AZ42" t="str">
        <f ca="1">IF($E41="","",IF($G42="",AZ41,IF(AND($N42=1,AZ$9&gt;$B$9),"",IF(AND($N42=1,AZ$9&lt;=$B$9),LOOKUP(AZ$9,$A$12:$A$111,$B$12:$B$111),IF(AND($I42=1,BA$9=$Q41),"",IF($I42=1,BA41,IF(AND($I42=-1,AY$9=$Q41),$J42,IF($I42=-1,AZ41,""))))))))</f>
        <v/>
      </c>
      <c r="BA42" t="str">
        <f ca="1">IF($E41="","",IF($G42="",BA41,IF(AND($N42=1,BA$9&gt;$B$9),"",IF(AND($N42=1,BA$9&lt;=$B$9),LOOKUP(BA$9,$A$12:$A$111,$B$12:$B$111),IF(AND($I42=1,BB$9=$Q41),"",IF($I42=1,BB41,IF(AND($I42=-1,AZ$9=$Q41),$J42,IF($I42=-1,BA41,""))))))))</f>
        <v/>
      </c>
      <c r="BB42" t="str">
        <f ca="1">IF($E41="","",IF($G42="",BB41,IF(AND($N42=1,BB$9&gt;$B$9),"",IF(AND($N42=1,BB$9&lt;=$B$9),LOOKUP(BB$9,$A$12:$A$111,$B$12:$B$111),IF(AND($I42=1,BC$9=$Q41),"",IF($I42=1,BC41,IF(AND($I42=-1,BA$9=$Q41),$J42,IF($I42=-1,BB41,""))))))))</f>
        <v/>
      </c>
      <c r="BC42" t="str">
        <f ca="1">IF($E41="","",IF($G42="",BC41,IF(AND($N42=1,BC$9&gt;$B$9),"",IF(AND($N42=1,BC$9&lt;=$B$9),LOOKUP(BC$9,$A$12:$A$111,$B$12:$B$111),IF(AND($I42=1,BD$9=$Q41),"",IF($I42=1,BD41,IF(AND($I42=-1,BB$9=$Q41),$J42,IF($I42=-1,BC41,""))))))))</f>
        <v/>
      </c>
      <c r="BD42" t="str">
        <f ca="1">IF($E41="","",IF($G42="",BD41,IF(AND($N42=1,BD$9&gt;$B$9),"",IF(AND($N42=1,BD$9&lt;=$B$9),LOOKUP(BD$9,$A$12:$A$111,$B$12:$B$111),IF(AND($I42=1,BE$9=$Q41),"",IF($I42=1,BE41,IF(AND($I42=-1,BC$9=$Q41),$J42,IF($I42=-1,BD41,""))))))))</f>
        <v/>
      </c>
      <c r="BE42" t="str">
        <f ca="1">IF($E41="","",IF($G42="",BE41,IF(AND($N42=1,BE$9&gt;$B$9),"",IF(AND($N42=1,BE$9&lt;=$B$9),LOOKUP(BE$9,$A$12:$A$111,$B$12:$B$111),IF(AND($I42=1,BF$9=$Q41),"",IF($I42=1,BF41,IF(AND($I42=-1,BD$9=$Q41),$J42,IF($I42=-1,BE41,""))))))))</f>
        <v/>
      </c>
      <c r="BF42" t="str">
        <f ca="1">IF($E41="","",IF($G42="",BF41,IF(AND($N42=1,BF$9&gt;$B$9),"",IF(AND($N42=1,BF$9&lt;=$B$9),LOOKUP(BF$9,$A$12:$A$111,$B$12:$B$111),IF(AND($I42=1,BG$9=$Q41),"",IF($I42=1,BG41,IF(AND($I42=-1,BE$9=$Q41),$J42,IF($I42=-1,BF41,""))))))))</f>
        <v/>
      </c>
      <c r="BG42" t="str">
        <f ca="1">IF($E41="","",IF($G42="",BG41,IF(AND($N42=1,BG$9&gt;$B$9),"",IF(AND($N42=1,BG$9&lt;=$B$9),LOOKUP(BG$9,$A$12:$A$111,$B$12:$B$111),IF(AND($I42=1,BH$9=$Q41),"",IF($I42=1,BH41,IF(AND($I42=-1,BF$9=$Q41),$J42,IF($I42=-1,BG41,""))))))))</f>
        <v/>
      </c>
      <c r="BH42" t="str">
        <f ca="1">IF($E41="","",IF($G42="",BH41,IF(AND($N42=1,BH$9&gt;$B$9),"",IF(AND($N42=1,BH$9&lt;=$B$9),LOOKUP(BH$9,$A$12:$A$111,$B$12:$B$111),IF(AND($I42=1,BI$9=$Q41),"",IF($I42=1,BI41,IF(AND($I42=-1,BG$9=$Q41),$J42,IF($I42=-1,BH41,""))))))))</f>
        <v/>
      </c>
      <c r="BI42" t="str">
        <f ca="1">IF($E41="","",IF($G42="",BI41,IF(AND($N42=1,BI$9&gt;$B$9),"",IF(AND($N42=1,BI$9&lt;=$B$9),LOOKUP(BI$9,$A$12:$A$111,$B$12:$B$111),IF(AND($I42=1,BJ$9=$Q41),"",IF($I42=1,BJ41,IF(AND($I42=-1,BH$9=$Q41),$J42,IF($I42=-1,BI41,""))))))))</f>
        <v/>
      </c>
      <c r="BJ42" t="str">
        <f ca="1">IF($E41="","",IF($G42="",BJ41,IF(AND($N42=1,BJ$9&gt;$B$9),"",IF(AND($N42=1,BJ$9&lt;=$B$9),LOOKUP(BJ$9,$A$12:$A$111,$B$12:$B$111),IF(AND($I42=1,BK$9=$Q41),"",IF($I42=1,BK41,IF(AND($I42=-1,BI$9=$Q41),$J42,IF($I42=-1,BJ41,""))))))))</f>
        <v/>
      </c>
      <c r="BK42" t="str">
        <f ca="1">IF($E41="","",IF($G42="",BK41,IF(AND($N42=1,BK$9&gt;$B$9),"",IF(AND($N42=1,BK$9&lt;=$B$9),LOOKUP(BK$9,$A$12:$A$111,$B$12:$B$111),IF(AND($I42=1,BL$9=$Q41),"",IF($I42=1,BL41,IF(AND($I42=-1,BJ$9=$Q41),$J42,IF($I42=-1,BK41,""))))))))</f>
        <v/>
      </c>
      <c r="BL42" t="str">
        <f ca="1">IF($E41="","",IF($G42="",BL41,IF(AND($N42=1,BL$9&gt;$B$9),"",IF(AND($N42=1,BL$9&lt;=$B$9),LOOKUP(BL$9,$A$12:$A$111,$B$12:$B$111),IF(AND($I42=1,BM$9=$Q41),"",IF($I42=1,BM41,IF(AND($I42=-1,BK$9=$Q41),$J42,IF($I42=-1,BL41,""))))))))</f>
        <v/>
      </c>
      <c r="BM42" t="str">
        <f ca="1">IF($E41="","",IF($G42="",BM41,IF(AND($N42=1,BM$9&gt;$B$9),"",IF(AND($N42=1,BM$9&lt;=$B$9),LOOKUP(BM$9,$A$12:$A$111,$B$12:$B$111),IF(AND($I42=1,BN$9=$Q41),"",IF($I42=1,BN41,IF(AND($I42=-1,BL$9=$Q41),$J42,IF($I42=-1,BM41,""))))))))</f>
        <v/>
      </c>
      <c r="BN42" t="str">
        <f ca="1">IF($E41="","",IF($G42="",BN41,IF(AND($N42=1,BN$9&gt;$B$9),"",IF(AND($N42=1,BN$9&lt;=$B$9),LOOKUP(BN$9,$A$12:$A$111,$B$12:$B$111),IF(AND($I42=1,BO$9=$Q41),"",IF($I42=1,BO41,IF(AND($I42=-1,BM$9=$Q41),$J42,IF($I42=-1,BN41,""))))))))</f>
        <v/>
      </c>
      <c r="BO42">
        <f ca="1">IF($E41="","",IF($G42="",BO41,IF(AND($N42=1,BO$9&gt;$B$9),"",IF(AND($N42=1,BO$9&lt;=$B$9),LOOKUP(BO$9,$A$12:$A$111,$B$12:$B$111),IF(AND($I42=1,BP$9=$Q41),"",IF($I42=1,BP41,IF(AND($I42=-1,BN$9=$Q41),$J42,IF($I42=-1,BO41,""))))))))</f>
        <v>0</v>
      </c>
    </row>
    <row r="43" spans="4:67" x14ac:dyDescent="0.25">
      <c r="D43" s="4">
        <v>33</v>
      </c>
      <c r="E43" s="1">
        <f t="shared" ca="1" si="6"/>
        <v>31</v>
      </c>
      <c r="G43" t="str">
        <f ca="1">IF(E42="","",IF($B$3=Refs!$B$11,Labouchere!F43,IF(AND(B$3="Last",H42="Zero"),G42,IF(B$3="Last",H42,IF(B$3="2nd last","",IF(AND(B$3="Opposite",H42="Zero"),G42,IF(AND(B$3="Opposite",H42="Red"),"Black",IF(AND(B$3="Opposite",H42="Black"),"Red",IF(AND(B$3="Opposite",H42="Odd"),"Even",IF(AND(B$3="Opposite",H42="Even"),"Odd",IF(AND(B$3="Opposite",H42="High"),"Low",IF(AND(B$3="Opposite",H42="Low"),"High",IF(COUNTIF(Refs!$E$5:$I$6,B$3)=1,Labouchere!B$3,"")))))))))))))</f>
        <v>High</v>
      </c>
      <c r="H43" t="str">
        <f ca="1">IF(E43="","",IF(B$2="Red/Black",LOOKUP(E43,Refs!D:D,Refs!F:F),IF(B$2="High/Low",LOOKUP(E43,Refs!D:D,Refs!H:H),IF(B$2="Odd/Even",LOOKUP(E43,Refs!D:D,Refs!J:J),""))))</f>
        <v>High</v>
      </c>
      <c r="I43">
        <f t="shared" ca="1" si="2"/>
        <v>1</v>
      </c>
      <c r="J43">
        <f ca="1">IF(E42="","",IF(G43="","",IF(AND(Q42&gt;1,O42+P42&gt;=$B$4),$B$4,IF(Q42=1,O42,O42+P42))))</f>
        <v>16</v>
      </c>
      <c r="K43">
        <f t="shared" ca="1" si="3"/>
        <v>16</v>
      </c>
      <c r="L43">
        <f t="shared" ca="1" si="4"/>
        <v>-18</v>
      </c>
      <c r="M43">
        <f t="shared" ca="1" si="5"/>
        <v>20</v>
      </c>
      <c r="N43">
        <f ca="1">IF(E42="","",IF(OR(AND($A$6="Yes",$M43&gt;$M42),AND($A$8="Yes",$O42+$P42&gt;=$B$4),AND($Q42&lt;=2,$I43=1)),1,0))</f>
        <v>0</v>
      </c>
      <c r="O43">
        <f ca="1">IF(E43="","",R43)</f>
        <v>3</v>
      </c>
      <c r="P43">
        <f ca="1">IF(E43="","",MAX(R43:DM43))</f>
        <v>12</v>
      </c>
      <c r="Q43" s="2">
        <f ca="1">IF(E43="","",COUNTIF(R43:DM43,"&gt;0"))</f>
        <v>7</v>
      </c>
      <c r="R43" s="4">
        <f ca="1">IF(E42="","",IF($G43="",R42,IF($N43=1,LOOKUP(R$9,$A$12:$A$111,$B$12:$B$111),IF(AND($I43=1,S$9=$Q42),"",IF($I43=1,S42,IF($I43=-1,R42))))))</f>
        <v>3</v>
      </c>
      <c r="S43">
        <f ca="1">IF($E42="","",IF($G43="",S42,IF(AND($N43=1,S$9&gt;$B$9),"",IF(AND($N43=1,S$9&lt;=$B$9),LOOKUP(S$9,$A$12:$A$111,$B$12:$B$111),IF(AND($I43=1,T$9=$Q42),"",IF($I43=1,T42,IF(AND($I43=-1,R$9=$Q42),$J43,IF($I43=-1,S42,""))))))))</f>
        <v>4</v>
      </c>
      <c r="T43">
        <f ca="1">IF($E42="","",IF($G43="",T42,IF(AND($N43=1,T$9&gt;$B$9),"",IF(AND($N43=1,T$9&lt;=$B$9),LOOKUP(T$9,$A$12:$A$111,$B$12:$B$111),IF(AND($I43=1,U$9=$Q42),"",IF($I43=1,U42,IF(AND($I43=-1,S$9=$Q42),$J43,IF($I43=-1,T42,""))))))))</f>
        <v>5</v>
      </c>
      <c r="U43">
        <f ca="1">IF($E42="","",IF($G43="",U42,IF(AND($N43=1,U$9&gt;$B$9),"",IF(AND($N43=1,U$9&lt;=$B$9),LOOKUP(U$9,$A$12:$A$111,$B$12:$B$111),IF(AND($I43=1,V$9=$Q42),"",IF($I43=1,V42,IF(AND($I43=-1,T$9=$Q42),$J43,IF($I43=-1,U42,""))))))))</f>
        <v>6</v>
      </c>
      <c r="V43">
        <f ca="1">IF($E42="","",IF($G43="",V42,IF(AND($N43=1,V$9&gt;$B$9),"",IF(AND($N43=1,V$9&lt;=$B$9),LOOKUP(V$9,$A$12:$A$111,$B$12:$B$111),IF(AND($I43=1,W$9=$Q42),"",IF($I43=1,W42,IF(AND($I43=-1,U$9=$Q42),$J43,IF($I43=-1,V42,""))))))))</f>
        <v>8</v>
      </c>
      <c r="W43">
        <f ca="1">IF($E42="","",IF($G43="",W42,IF(AND($N43=1,W$9&gt;$B$9),"",IF(AND($N43=1,W$9&lt;=$B$9),LOOKUP(W$9,$A$12:$A$111,$B$12:$B$111),IF(AND($I43=1,X$9=$Q42),"",IF($I43=1,X42,IF(AND($I43=-1,V$9=$Q42),$J43,IF($I43=-1,W42,""))))))))</f>
        <v>10</v>
      </c>
      <c r="X43">
        <f ca="1">IF($E42="","",IF($G43="",X42,IF(AND($N43=1,X$9&gt;$B$9),"",IF(AND($N43=1,X$9&lt;=$B$9),LOOKUP(X$9,$A$12:$A$111,$B$12:$B$111),IF(AND($I43=1,Y$9=$Q42),"",IF($I43=1,Y42,IF(AND($I43=-1,W$9=$Q42),$J43,IF($I43=-1,X42,""))))))))</f>
        <v>12</v>
      </c>
      <c r="Y43" t="str">
        <f ca="1">IF($E42="","",IF($G43="",Y42,IF(AND($N43=1,Y$9&gt;$B$9),"",IF(AND($N43=1,Y$9&lt;=$B$9),LOOKUP(Y$9,$A$12:$A$111,$B$12:$B$111),IF(AND($I43=1,Z$9=$Q42),"",IF($I43=1,Z42,IF(AND($I43=-1,X$9=$Q42),$J43,IF($I43=-1,Y42,""))))))))</f>
        <v/>
      </c>
      <c r="Z43" t="str">
        <f ca="1">IF($E42="","",IF($G43="",Z42,IF(AND($N43=1,Z$9&gt;$B$9),"",IF(AND($N43=1,Z$9&lt;=$B$9),LOOKUP(Z$9,$A$12:$A$111,$B$12:$B$111),IF(AND($I43=1,AA$9=$Q42),"",IF($I43=1,AA42,IF(AND($I43=-1,Y$9=$Q42),$J43,IF($I43=-1,Z42,""))))))))</f>
        <v/>
      </c>
      <c r="AA43" t="str">
        <f ca="1">IF($E42="","",IF($G43="",AA42,IF(AND($N43=1,AA$9&gt;$B$9),"",IF(AND($N43=1,AA$9&lt;=$B$9),LOOKUP(AA$9,$A$12:$A$111,$B$12:$B$111),IF(AND($I43=1,AB$9=$Q42),"",IF($I43=1,AB42,IF(AND($I43=-1,Z$9=$Q42),$J43,IF($I43=-1,AA42,""))))))))</f>
        <v/>
      </c>
      <c r="AB43" t="str">
        <f ca="1">IF($E42="","",IF($G43="",AB42,IF(AND($N43=1,AB$9&gt;$B$9),"",IF(AND($N43=1,AB$9&lt;=$B$9),LOOKUP(AB$9,$A$12:$A$111,$B$12:$B$111),IF(AND($I43=1,AC$9=$Q42),"",IF($I43=1,AC42,IF(AND($I43=-1,AA$9=$Q42),$J43,IF($I43=-1,AB42,""))))))))</f>
        <v/>
      </c>
      <c r="AC43" t="str">
        <f ca="1">IF($E42="","",IF($G43="",AC42,IF(AND($N43=1,AC$9&gt;$B$9),"",IF(AND($N43=1,AC$9&lt;=$B$9),LOOKUP(AC$9,$A$12:$A$111,$B$12:$B$111),IF(AND($I43=1,AD$9=$Q42),"",IF($I43=1,AD42,IF(AND($I43=-1,AB$9=$Q42),$J43,IF($I43=-1,AC42,""))))))))</f>
        <v/>
      </c>
      <c r="AD43" t="str">
        <f ca="1">IF($E42="","",IF($G43="",AD42,IF(AND($N43=1,AD$9&gt;$B$9),"",IF(AND($N43=1,AD$9&lt;=$B$9),LOOKUP(AD$9,$A$12:$A$111,$B$12:$B$111),IF(AND($I43=1,AE$9=$Q42),"",IF($I43=1,AE42,IF(AND($I43=-1,AC$9=$Q42),$J43,IF($I43=-1,AD42,""))))))))</f>
        <v/>
      </c>
      <c r="AE43" t="str">
        <f ca="1">IF($E42="","",IF($G43="",AE42,IF(AND($N43=1,AE$9&gt;$B$9),"",IF(AND($N43=1,AE$9&lt;=$B$9),LOOKUP(AE$9,$A$12:$A$111,$B$12:$B$111),IF(AND($I43=1,AF$9=$Q42),"",IF($I43=1,AF42,IF(AND($I43=-1,AD$9=$Q42),$J43,IF($I43=-1,AE42,""))))))))</f>
        <v/>
      </c>
      <c r="AF43" t="str">
        <f ca="1">IF($E42="","",IF($G43="",AF42,IF(AND($N43=1,AF$9&gt;$B$9),"",IF(AND($N43=1,AF$9&lt;=$B$9),LOOKUP(AF$9,$A$12:$A$111,$B$12:$B$111),IF(AND($I43=1,AG$9=$Q42),"",IF($I43=1,AG42,IF(AND($I43=-1,AE$9=$Q42),$J43,IF($I43=-1,AF42,""))))))))</f>
        <v/>
      </c>
      <c r="AG43" t="str">
        <f ca="1">IF($E42="","",IF($G43="",AG42,IF(AND($N43=1,AG$9&gt;$B$9),"",IF(AND($N43=1,AG$9&lt;=$B$9),LOOKUP(AG$9,$A$12:$A$111,$B$12:$B$111),IF(AND($I43=1,AH$9=$Q42),"",IF($I43=1,AH42,IF(AND($I43=-1,AF$9=$Q42),$J43,IF($I43=-1,AG42,""))))))))</f>
        <v/>
      </c>
      <c r="AH43" t="str">
        <f ca="1">IF($E42="","",IF($G43="",AH42,IF(AND($N43=1,AH$9&gt;$B$9),"",IF(AND($N43=1,AH$9&lt;=$B$9),LOOKUP(AH$9,$A$12:$A$111,$B$12:$B$111),IF(AND($I43=1,AI$9=$Q42),"",IF($I43=1,AI42,IF(AND($I43=-1,AG$9=$Q42),$J43,IF($I43=-1,AH42,""))))))))</f>
        <v/>
      </c>
      <c r="AI43" t="str">
        <f ca="1">IF($E42="","",IF($G43="",AI42,IF(AND($N43=1,AI$9&gt;$B$9),"",IF(AND($N43=1,AI$9&lt;=$B$9),LOOKUP(AI$9,$A$12:$A$111,$B$12:$B$111),IF(AND($I43=1,AJ$9=$Q42),"",IF($I43=1,AJ42,IF(AND($I43=-1,AH$9=$Q42),$J43,IF($I43=-1,AI42,""))))))))</f>
        <v/>
      </c>
      <c r="AJ43" t="str">
        <f ca="1">IF($E42="","",IF($G43="",AJ42,IF(AND($N43=1,AJ$9&gt;$B$9),"",IF(AND($N43=1,AJ$9&lt;=$B$9),LOOKUP(AJ$9,$A$12:$A$111,$B$12:$B$111),IF(AND($I43=1,AK$9=$Q42),"",IF($I43=1,AK42,IF(AND($I43=-1,AI$9=$Q42),$J43,IF($I43=-1,AJ42,""))))))))</f>
        <v/>
      </c>
      <c r="AK43" t="str">
        <f ca="1">IF($E42="","",IF($G43="",AK42,IF(AND($N43=1,AK$9&gt;$B$9),"",IF(AND($N43=1,AK$9&lt;=$B$9),LOOKUP(AK$9,$A$12:$A$111,$B$12:$B$111),IF(AND($I43=1,AL$9=$Q42),"",IF($I43=1,AL42,IF(AND($I43=-1,AJ$9=$Q42),$J43,IF($I43=-1,AK42,""))))))))</f>
        <v/>
      </c>
      <c r="AL43" t="str">
        <f ca="1">IF($E42="","",IF($G43="",AL42,IF(AND($N43=1,AL$9&gt;$B$9),"",IF(AND($N43=1,AL$9&lt;=$B$9),LOOKUP(AL$9,$A$12:$A$111,$B$12:$B$111),IF(AND($I43=1,AM$9=$Q42),"",IF($I43=1,AM42,IF(AND($I43=-1,AK$9=$Q42),$J43,IF($I43=-1,AL42,""))))))))</f>
        <v/>
      </c>
      <c r="AM43" t="str">
        <f ca="1">IF($E42="","",IF($G43="",AM42,IF(AND($N43=1,AM$9&gt;$B$9),"",IF(AND($N43=1,AM$9&lt;=$B$9),LOOKUP(AM$9,$A$12:$A$111,$B$12:$B$111),IF(AND($I43=1,AN$9=$Q42),"",IF($I43=1,AN42,IF(AND($I43=-1,AL$9=$Q42),$J43,IF($I43=-1,AM42,""))))))))</f>
        <v/>
      </c>
      <c r="AN43" t="str">
        <f ca="1">IF($E42="","",IF($G43="",AN42,IF(AND($N43=1,AN$9&gt;$B$9),"",IF(AND($N43=1,AN$9&lt;=$B$9),LOOKUP(AN$9,$A$12:$A$111,$B$12:$B$111),IF(AND($I43=1,AO$9=$Q42),"",IF($I43=1,AO42,IF(AND($I43=-1,AM$9=$Q42),$J43,IF($I43=-1,AN42,""))))))))</f>
        <v/>
      </c>
      <c r="AO43" t="str">
        <f ca="1">IF($E42="","",IF($G43="",AO42,IF(AND($N43=1,AO$9&gt;$B$9),"",IF(AND($N43=1,AO$9&lt;=$B$9),LOOKUP(AO$9,$A$12:$A$111,$B$12:$B$111),IF(AND($I43=1,AP$9=$Q42),"",IF($I43=1,AP42,IF(AND($I43=-1,AN$9=$Q42),$J43,IF($I43=-1,AO42,""))))))))</f>
        <v/>
      </c>
      <c r="AP43" t="str">
        <f ca="1">IF($E42="","",IF($G43="",AP42,IF(AND($N43=1,AP$9&gt;$B$9),"",IF(AND($N43=1,AP$9&lt;=$B$9),LOOKUP(AP$9,$A$12:$A$111,$B$12:$B$111),IF(AND($I43=1,AQ$9=$Q42),"",IF($I43=1,AQ42,IF(AND($I43=-1,AO$9=$Q42),$J43,IF($I43=-1,AP42,""))))))))</f>
        <v/>
      </c>
      <c r="AQ43" t="str">
        <f ca="1">IF($E42="","",IF($G43="",AQ42,IF(AND($N43=1,AQ$9&gt;$B$9),"",IF(AND($N43=1,AQ$9&lt;=$B$9),LOOKUP(AQ$9,$A$12:$A$111,$B$12:$B$111),IF(AND($I43=1,AR$9=$Q42),"",IF($I43=1,AR42,IF(AND($I43=-1,AP$9=$Q42),$J43,IF($I43=-1,AQ42,""))))))))</f>
        <v/>
      </c>
      <c r="AR43" t="str">
        <f ca="1">IF($E42="","",IF($G43="",AR42,IF(AND($N43=1,AR$9&gt;$B$9),"",IF(AND($N43=1,AR$9&lt;=$B$9),LOOKUP(AR$9,$A$12:$A$111,$B$12:$B$111),IF(AND($I43=1,AS$9=$Q42),"",IF($I43=1,AS42,IF(AND($I43=-1,AQ$9=$Q42),$J43,IF($I43=-1,AR42,""))))))))</f>
        <v/>
      </c>
      <c r="AS43" t="str">
        <f ca="1">IF($E42="","",IF($G43="",AS42,IF(AND($N43=1,AS$9&gt;$B$9),"",IF(AND($N43=1,AS$9&lt;=$B$9),LOOKUP(AS$9,$A$12:$A$111,$B$12:$B$111),IF(AND($I43=1,AT$9=$Q42),"",IF($I43=1,AT42,IF(AND($I43=-1,AR$9=$Q42),$J43,IF($I43=-1,AS42,""))))))))</f>
        <v/>
      </c>
      <c r="AT43" t="str">
        <f ca="1">IF($E42="","",IF($G43="",AT42,IF(AND($N43=1,AT$9&gt;$B$9),"",IF(AND($N43=1,AT$9&lt;=$B$9),LOOKUP(AT$9,$A$12:$A$111,$B$12:$B$111),IF(AND($I43=1,AU$9=$Q42),"",IF($I43=1,AU42,IF(AND($I43=-1,AS$9=$Q42),$J43,IF($I43=-1,AT42,""))))))))</f>
        <v/>
      </c>
      <c r="AU43" t="str">
        <f ca="1">IF($E42="","",IF($G43="",AU42,IF(AND($N43=1,AU$9&gt;$B$9),"",IF(AND($N43=1,AU$9&lt;=$B$9),LOOKUP(AU$9,$A$12:$A$111,$B$12:$B$111),IF(AND($I43=1,AV$9=$Q42),"",IF($I43=1,AV42,IF(AND($I43=-1,AT$9=$Q42),$J43,IF($I43=-1,AU42,""))))))))</f>
        <v/>
      </c>
      <c r="AV43" t="str">
        <f ca="1">IF($E42="","",IF($G43="",AV42,IF(AND($N43=1,AV$9&gt;$B$9),"",IF(AND($N43=1,AV$9&lt;=$B$9),LOOKUP(AV$9,$A$12:$A$111,$B$12:$B$111),IF(AND($I43=1,AW$9=$Q42),"",IF($I43=1,AW42,IF(AND($I43=-1,AU$9=$Q42),$J43,IF($I43=-1,AV42,""))))))))</f>
        <v/>
      </c>
      <c r="AW43" t="str">
        <f ca="1">IF($E42="","",IF($G43="",AW42,IF(AND($N43=1,AW$9&gt;$B$9),"",IF(AND($N43=1,AW$9&lt;=$B$9),LOOKUP(AW$9,$A$12:$A$111,$B$12:$B$111),IF(AND($I43=1,AX$9=$Q42),"",IF($I43=1,AX42,IF(AND($I43=-1,AV$9=$Q42),$J43,IF($I43=-1,AW42,""))))))))</f>
        <v/>
      </c>
      <c r="AX43" t="str">
        <f ca="1">IF($E42="","",IF($G43="",AX42,IF(AND($N43=1,AX$9&gt;$B$9),"",IF(AND($N43=1,AX$9&lt;=$B$9),LOOKUP(AX$9,$A$12:$A$111,$B$12:$B$111),IF(AND($I43=1,AY$9=$Q42),"",IF($I43=1,AY42,IF(AND($I43=-1,AW$9=$Q42),$J43,IF($I43=-1,AX42,""))))))))</f>
        <v/>
      </c>
      <c r="AY43" t="str">
        <f ca="1">IF($E42="","",IF($G43="",AY42,IF(AND($N43=1,AY$9&gt;$B$9),"",IF(AND($N43=1,AY$9&lt;=$B$9),LOOKUP(AY$9,$A$12:$A$111,$B$12:$B$111),IF(AND($I43=1,AZ$9=$Q42),"",IF($I43=1,AZ42,IF(AND($I43=-1,AX$9=$Q42),$J43,IF($I43=-1,AY42,""))))))))</f>
        <v/>
      </c>
      <c r="AZ43" t="str">
        <f ca="1">IF($E42="","",IF($G43="",AZ42,IF(AND($N43=1,AZ$9&gt;$B$9),"",IF(AND($N43=1,AZ$9&lt;=$B$9),LOOKUP(AZ$9,$A$12:$A$111,$B$12:$B$111),IF(AND($I43=1,BA$9=$Q42),"",IF($I43=1,BA42,IF(AND($I43=-1,AY$9=$Q42),$J43,IF($I43=-1,AZ42,""))))))))</f>
        <v/>
      </c>
      <c r="BA43" t="str">
        <f ca="1">IF($E42="","",IF($G43="",BA42,IF(AND($N43=1,BA$9&gt;$B$9),"",IF(AND($N43=1,BA$9&lt;=$B$9),LOOKUP(BA$9,$A$12:$A$111,$B$12:$B$111),IF(AND($I43=1,BB$9=$Q42),"",IF($I43=1,BB42,IF(AND($I43=-1,AZ$9=$Q42),$J43,IF($I43=-1,BA42,""))))))))</f>
        <v/>
      </c>
      <c r="BB43" t="str">
        <f ca="1">IF($E42="","",IF($G43="",BB42,IF(AND($N43=1,BB$9&gt;$B$9),"",IF(AND($N43=1,BB$9&lt;=$B$9),LOOKUP(BB$9,$A$12:$A$111,$B$12:$B$111),IF(AND($I43=1,BC$9=$Q42),"",IF($I43=1,BC42,IF(AND($I43=-1,BA$9=$Q42),$J43,IF($I43=-1,BB42,""))))))))</f>
        <v/>
      </c>
      <c r="BC43" t="str">
        <f ca="1">IF($E42="","",IF($G43="",BC42,IF(AND($N43=1,BC$9&gt;$B$9),"",IF(AND($N43=1,BC$9&lt;=$B$9),LOOKUP(BC$9,$A$12:$A$111,$B$12:$B$111),IF(AND($I43=1,BD$9=$Q42),"",IF($I43=1,BD42,IF(AND($I43=-1,BB$9=$Q42),$J43,IF($I43=-1,BC42,""))))))))</f>
        <v/>
      </c>
      <c r="BD43" t="str">
        <f ca="1">IF($E42="","",IF($G43="",BD42,IF(AND($N43=1,BD$9&gt;$B$9),"",IF(AND($N43=1,BD$9&lt;=$B$9),LOOKUP(BD$9,$A$12:$A$111,$B$12:$B$111),IF(AND($I43=1,BE$9=$Q42),"",IF($I43=1,BE42,IF(AND($I43=-1,BC$9=$Q42),$J43,IF($I43=-1,BD42,""))))))))</f>
        <v/>
      </c>
      <c r="BE43" t="str">
        <f ca="1">IF($E42="","",IF($G43="",BE42,IF(AND($N43=1,BE$9&gt;$B$9),"",IF(AND($N43=1,BE$9&lt;=$B$9),LOOKUP(BE$9,$A$12:$A$111,$B$12:$B$111),IF(AND($I43=1,BF$9=$Q42),"",IF($I43=1,BF42,IF(AND($I43=-1,BD$9=$Q42),$J43,IF($I43=-1,BE42,""))))))))</f>
        <v/>
      </c>
      <c r="BF43" t="str">
        <f ca="1">IF($E42="","",IF($G43="",BF42,IF(AND($N43=1,BF$9&gt;$B$9),"",IF(AND($N43=1,BF$9&lt;=$B$9),LOOKUP(BF$9,$A$12:$A$111,$B$12:$B$111),IF(AND($I43=1,BG$9=$Q42),"",IF($I43=1,BG42,IF(AND($I43=-1,BE$9=$Q42),$J43,IF($I43=-1,BF42,""))))))))</f>
        <v/>
      </c>
      <c r="BG43" t="str">
        <f ca="1">IF($E42="","",IF($G43="",BG42,IF(AND($N43=1,BG$9&gt;$B$9),"",IF(AND($N43=1,BG$9&lt;=$B$9),LOOKUP(BG$9,$A$12:$A$111,$B$12:$B$111),IF(AND($I43=1,BH$9=$Q42),"",IF($I43=1,BH42,IF(AND($I43=-1,BF$9=$Q42),$J43,IF($I43=-1,BG42,""))))))))</f>
        <v/>
      </c>
      <c r="BH43" t="str">
        <f ca="1">IF($E42="","",IF($G43="",BH42,IF(AND($N43=1,BH$9&gt;$B$9),"",IF(AND($N43=1,BH$9&lt;=$B$9),LOOKUP(BH$9,$A$12:$A$111,$B$12:$B$111),IF(AND($I43=1,BI$9=$Q42),"",IF($I43=1,BI42,IF(AND($I43=-1,BG$9=$Q42),$J43,IF($I43=-1,BH42,""))))))))</f>
        <v/>
      </c>
      <c r="BI43" t="str">
        <f ca="1">IF($E42="","",IF($G43="",BI42,IF(AND($N43=1,BI$9&gt;$B$9),"",IF(AND($N43=1,BI$9&lt;=$B$9),LOOKUP(BI$9,$A$12:$A$111,$B$12:$B$111),IF(AND($I43=1,BJ$9=$Q42),"",IF($I43=1,BJ42,IF(AND($I43=-1,BH$9=$Q42),$J43,IF($I43=-1,BI42,""))))))))</f>
        <v/>
      </c>
      <c r="BJ43" t="str">
        <f ca="1">IF($E42="","",IF($G43="",BJ42,IF(AND($N43=1,BJ$9&gt;$B$9),"",IF(AND($N43=1,BJ$9&lt;=$B$9),LOOKUP(BJ$9,$A$12:$A$111,$B$12:$B$111),IF(AND($I43=1,BK$9=$Q42),"",IF($I43=1,BK42,IF(AND($I43=-1,BI$9=$Q42),$J43,IF($I43=-1,BJ42,""))))))))</f>
        <v/>
      </c>
      <c r="BK43" t="str">
        <f ca="1">IF($E42="","",IF($G43="",BK42,IF(AND($N43=1,BK$9&gt;$B$9),"",IF(AND($N43=1,BK$9&lt;=$B$9),LOOKUP(BK$9,$A$12:$A$111,$B$12:$B$111),IF(AND($I43=1,BL$9=$Q42),"",IF($I43=1,BL42,IF(AND($I43=-1,BJ$9=$Q42),$J43,IF($I43=-1,BK42,""))))))))</f>
        <v/>
      </c>
      <c r="BL43" t="str">
        <f ca="1">IF($E42="","",IF($G43="",BL42,IF(AND($N43=1,BL$9&gt;$B$9),"",IF(AND($N43=1,BL$9&lt;=$B$9),LOOKUP(BL$9,$A$12:$A$111,$B$12:$B$111),IF(AND($I43=1,BM$9=$Q42),"",IF($I43=1,BM42,IF(AND($I43=-1,BK$9=$Q42),$J43,IF($I43=-1,BL42,""))))))))</f>
        <v/>
      </c>
      <c r="BM43" t="str">
        <f ca="1">IF($E42="","",IF($G43="",BM42,IF(AND($N43=1,BM$9&gt;$B$9),"",IF(AND($N43=1,BM$9&lt;=$B$9),LOOKUP(BM$9,$A$12:$A$111,$B$12:$B$111),IF(AND($I43=1,BN$9=$Q42),"",IF($I43=1,BN42,IF(AND($I43=-1,BL$9=$Q42),$J43,IF($I43=-1,BM42,""))))))))</f>
        <v/>
      </c>
      <c r="BN43">
        <f ca="1">IF($E42="","",IF($G43="",BN42,IF(AND($N43=1,BN$9&gt;$B$9),"",IF(AND($N43=1,BN$9&lt;=$B$9),LOOKUP(BN$9,$A$12:$A$111,$B$12:$B$111),IF(AND($I43=1,BO$9=$Q42),"",IF($I43=1,BO42,IF(AND($I43=-1,BM$9=$Q42),$J43,IF($I43=-1,BN42,""))))))))</f>
        <v>0</v>
      </c>
      <c r="BO43">
        <f ca="1">IF($E42="","",IF($G43="",BO42,IF(AND($N43=1,BO$9&gt;$B$9),"",IF(AND($N43=1,BO$9&lt;=$B$9),LOOKUP(BO$9,$A$12:$A$111,$B$12:$B$111),IF(AND($I43=1,BP$9=$Q42),"",IF($I43=1,BP42,IF(AND($I43=-1,BN$9=$Q42),$J43,IF($I43=-1,BO42,""))))))))</f>
        <v>0</v>
      </c>
    </row>
    <row r="44" spans="4:67" x14ac:dyDescent="0.25">
      <c r="D44" s="4">
        <v>34</v>
      </c>
      <c r="E44" s="1">
        <f t="shared" ca="1" si="6"/>
        <v>24</v>
      </c>
      <c r="G44" t="str">
        <f ca="1">IF(E43="","",IF($B$3=Refs!$B$11,Labouchere!F44,IF(AND(B$3="Last",H43="Zero"),G43,IF(B$3="Last",H43,IF(B$3="2nd last","",IF(AND(B$3="Opposite",H43="Zero"),G43,IF(AND(B$3="Opposite",H43="Red"),"Black",IF(AND(B$3="Opposite",H43="Black"),"Red",IF(AND(B$3="Opposite",H43="Odd"),"Even",IF(AND(B$3="Opposite",H43="Even"),"Odd",IF(AND(B$3="Opposite",H43="High"),"Low",IF(AND(B$3="Opposite",H43="Low"),"High",IF(COUNTIF(Refs!$E$5:$I$6,B$3)=1,Labouchere!B$3,"")))))))))))))</f>
        <v>High</v>
      </c>
      <c r="H44" t="str">
        <f ca="1">IF(E44="","",IF(B$2="Red/Black",LOOKUP(E44,Refs!D:D,Refs!F:F),IF(B$2="High/Low",LOOKUP(E44,Refs!D:D,Refs!H:H),IF(B$2="Odd/Even",LOOKUP(E44,Refs!D:D,Refs!J:J),""))))</f>
        <v>High</v>
      </c>
      <c r="I44">
        <f t="shared" ca="1" si="2"/>
        <v>1</v>
      </c>
      <c r="J44">
        <f ca="1">IF(E43="","",IF(G44="","",IF(AND(Q43&gt;1,O43+P43&gt;=$B$4),$B$4,IF(Q43=1,O43,O43+P43))))</f>
        <v>15</v>
      </c>
      <c r="K44">
        <f t="shared" ca="1" si="3"/>
        <v>15</v>
      </c>
      <c r="L44">
        <f t="shared" ca="1" si="4"/>
        <v>-3</v>
      </c>
      <c r="M44">
        <f t="shared" ca="1" si="5"/>
        <v>20</v>
      </c>
      <c r="N44">
        <f ca="1">IF(E43="","",IF(OR(AND($A$6="Yes",$M44&gt;$M43),AND($A$8="Yes",$O43+$P43&gt;=$B$4),AND($Q43&lt;=2,$I44=1)),1,0))</f>
        <v>0</v>
      </c>
      <c r="O44">
        <f ca="1">IF(E44="","",R44)</f>
        <v>4</v>
      </c>
      <c r="P44">
        <f ca="1">IF(E44="","",MAX(R44:DM44))</f>
        <v>10</v>
      </c>
      <c r="Q44" s="2">
        <f ca="1">IF(E44="","",COUNTIF(R44:DM44,"&gt;0"))</f>
        <v>5</v>
      </c>
      <c r="R44" s="4">
        <f ca="1">IF(E43="","",IF($G44="",R43,IF($N44=1,LOOKUP(R$9,$A$12:$A$111,$B$12:$B$111),IF(AND($I44=1,S$9=$Q43),"",IF($I44=1,S43,IF($I44=-1,R43))))))</f>
        <v>4</v>
      </c>
      <c r="S44">
        <f ca="1">IF($E43="","",IF($G44="",S43,IF(AND($N44=1,S$9&gt;$B$9),"",IF(AND($N44=1,S$9&lt;=$B$9),LOOKUP(S$9,$A$12:$A$111,$B$12:$B$111),IF(AND($I44=1,T$9=$Q43),"",IF($I44=1,T43,IF(AND($I44=-1,R$9=$Q43),$J44,IF($I44=-1,S43,""))))))))</f>
        <v>5</v>
      </c>
      <c r="T44">
        <f ca="1">IF($E43="","",IF($G44="",T43,IF(AND($N44=1,T$9&gt;$B$9),"",IF(AND($N44=1,T$9&lt;=$B$9),LOOKUP(T$9,$A$12:$A$111,$B$12:$B$111),IF(AND($I44=1,U$9=$Q43),"",IF($I44=1,U43,IF(AND($I44=-1,S$9=$Q43),$J44,IF($I44=-1,T43,""))))))))</f>
        <v>6</v>
      </c>
      <c r="U44">
        <f ca="1">IF($E43="","",IF($G44="",U43,IF(AND($N44=1,U$9&gt;$B$9),"",IF(AND($N44=1,U$9&lt;=$B$9),LOOKUP(U$9,$A$12:$A$111,$B$12:$B$111),IF(AND($I44=1,V$9=$Q43),"",IF($I44=1,V43,IF(AND($I44=-1,T$9=$Q43),$J44,IF($I44=-1,U43,""))))))))</f>
        <v>8</v>
      </c>
      <c r="V44">
        <f ca="1">IF($E43="","",IF($G44="",V43,IF(AND($N44=1,V$9&gt;$B$9),"",IF(AND($N44=1,V$9&lt;=$B$9),LOOKUP(V$9,$A$12:$A$111,$B$12:$B$111),IF(AND($I44=1,W$9=$Q43),"",IF($I44=1,W43,IF(AND($I44=-1,U$9=$Q43),$J44,IF($I44=-1,V43,""))))))))</f>
        <v>10</v>
      </c>
      <c r="W44" t="str">
        <f ca="1">IF($E43="","",IF($G44="",W43,IF(AND($N44=1,W$9&gt;$B$9),"",IF(AND($N44=1,W$9&lt;=$B$9),LOOKUP(W$9,$A$12:$A$111,$B$12:$B$111),IF(AND($I44=1,X$9=$Q43),"",IF($I44=1,X43,IF(AND($I44=-1,V$9=$Q43),$J44,IF($I44=-1,W43,""))))))))</f>
        <v/>
      </c>
      <c r="X44" t="str">
        <f ca="1">IF($E43="","",IF($G44="",X43,IF(AND($N44=1,X$9&gt;$B$9),"",IF(AND($N44=1,X$9&lt;=$B$9),LOOKUP(X$9,$A$12:$A$111,$B$12:$B$111),IF(AND($I44=1,Y$9=$Q43),"",IF($I44=1,Y43,IF(AND($I44=-1,W$9=$Q43),$J44,IF($I44=-1,X43,""))))))))</f>
        <v/>
      </c>
      <c r="Y44" t="str">
        <f ca="1">IF($E43="","",IF($G44="",Y43,IF(AND($N44=1,Y$9&gt;$B$9),"",IF(AND($N44=1,Y$9&lt;=$B$9),LOOKUP(Y$9,$A$12:$A$111,$B$12:$B$111),IF(AND($I44=1,Z$9=$Q43),"",IF($I44=1,Z43,IF(AND($I44=-1,X$9=$Q43),$J44,IF($I44=-1,Y43,""))))))))</f>
        <v/>
      </c>
      <c r="Z44" t="str">
        <f ca="1">IF($E43="","",IF($G44="",Z43,IF(AND($N44=1,Z$9&gt;$B$9),"",IF(AND($N44=1,Z$9&lt;=$B$9),LOOKUP(Z$9,$A$12:$A$111,$B$12:$B$111),IF(AND($I44=1,AA$9=$Q43),"",IF($I44=1,AA43,IF(AND($I44=-1,Y$9=$Q43),$J44,IF($I44=-1,Z43,""))))))))</f>
        <v/>
      </c>
      <c r="AA44" t="str">
        <f ca="1">IF($E43="","",IF($G44="",AA43,IF(AND($N44=1,AA$9&gt;$B$9),"",IF(AND($N44=1,AA$9&lt;=$B$9),LOOKUP(AA$9,$A$12:$A$111,$B$12:$B$111),IF(AND($I44=1,AB$9=$Q43),"",IF($I44=1,AB43,IF(AND($I44=-1,Z$9=$Q43),$J44,IF($I44=-1,AA43,""))))))))</f>
        <v/>
      </c>
      <c r="AB44" t="str">
        <f ca="1">IF($E43="","",IF($G44="",AB43,IF(AND($N44=1,AB$9&gt;$B$9),"",IF(AND($N44=1,AB$9&lt;=$B$9),LOOKUP(AB$9,$A$12:$A$111,$B$12:$B$111),IF(AND($I44=1,AC$9=$Q43),"",IF($I44=1,AC43,IF(AND($I44=-1,AA$9=$Q43),$J44,IF($I44=-1,AB43,""))))))))</f>
        <v/>
      </c>
      <c r="AC44" t="str">
        <f ca="1">IF($E43="","",IF($G44="",AC43,IF(AND($N44=1,AC$9&gt;$B$9),"",IF(AND($N44=1,AC$9&lt;=$B$9),LOOKUP(AC$9,$A$12:$A$111,$B$12:$B$111),IF(AND($I44=1,AD$9=$Q43),"",IF($I44=1,AD43,IF(AND($I44=-1,AB$9=$Q43),$J44,IF($I44=-1,AC43,""))))))))</f>
        <v/>
      </c>
      <c r="AD44" t="str">
        <f ca="1">IF($E43="","",IF($G44="",AD43,IF(AND($N44=1,AD$9&gt;$B$9),"",IF(AND($N44=1,AD$9&lt;=$B$9),LOOKUP(AD$9,$A$12:$A$111,$B$12:$B$111),IF(AND($I44=1,AE$9=$Q43),"",IF($I44=1,AE43,IF(AND($I44=-1,AC$9=$Q43),$J44,IF($I44=-1,AD43,""))))))))</f>
        <v/>
      </c>
      <c r="AE44" t="str">
        <f ca="1">IF($E43="","",IF($G44="",AE43,IF(AND($N44=1,AE$9&gt;$B$9),"",IF(AND($N44=1,AE$9&lt;=$B$9),LOOKUP(AE$9,$A$12:$A$111,$B$12:$B$111),IF(AND($I44=1,AF$9=$Q43),"",IF($I44=1,AF43,IF(AND($I44=-1,AD$9=$Q43),$J44,IF($I44=-1,AE43,""))))))))</f>
        <v/>
      </c>
      <c r="AF44" t="str">
        <f ca="1">IF($E43="","",IF($G44="",AF43,IF(AND($N44=1,AF$9&gt;$B$9),"",IF(AND($N44=1,AF$9&lt;=$B$9),LOOKUP(AF$9,$A$12:$A$111,$B$12:$B$111),IF(AND($I44=1,AG$9=$Q43),"",IF($I44=1,AG43,IF(AND($I44=-1,AE$9=$Q43),$J44,IF($I44=-1,AF43,""))))))))</f>
        <v/>
      </c>
      <c r="AG44" t="str">
        <f ca="1">IF($E43="","",IF($G44="",AG43,IF(AND($N44=1,AG$9&gt;$B$9),"",IF(AND($N44=1,AG$9&lt;=$B$9),LOOKUP(AG$9,$A$12:$A$111,$B$12:$B$111),IF(AND($I44=1,AH$9=$Q43),"",IF($I44=1,AH43,IF(AND($I44=-1,AF$9=$Q43),$J44,IF($I44=-1,AG43,""))))))))</f>
        <v/>
      </c>
      <c r="AH44" t="str">
        <f ca="1">IF($E43="","",IF($G44="",AH43,IF(AND($N44=1,AH$9&gt;$B$9),"",IF(AND($N44=1,AH$9&lt;=$B$9),LOOKUP(AH$9,$A$12:$A$111,$B$12:$B$111),IF(AND($I44=1,AI$9=$Q43),"",IF($I44=1,AI43,IF(AND($I44=-1,AG$9=$Q43),$J44,IF($I44=-1,AH43,""))))))))</f>
        <v/>
      </c>
      <c r="AI44" t="str">
        <f ca="1">IF($E43="","",IF($G44="",AI43,IF(AND($N44=1,AI$9&gt;$B$9),"",IF(AND($N44=1,AI$9&lt;=$B$9),LOOKUP(AI$9,$A$12:$A$111,$B$12:$B$111),IF(AND($I44=1,AJ$9=$Q43),"",IF($I44=1,AJ43,IF(AND($I44=-1,AH$9=$Q43),$J44,IF($I44=-1,AI43,""))))))))</f>
        <v/>
      </c>
      <c r="AJ44" t="str">
        <f ca="1">IF($E43="","",IF($G44="",AJ43,IF(AND($N44=1,AJ$9&gt;$B$9),"",IF(AND($N44=1,AJ$9&lt;=$B$9),LOOKUP(AJ$9,$A$12:$A$111,$B$12:$B$111),IF(AND($I44=1,AK$9=$Q43),"",IF($I44=1,AK43,IF(AND($I44=-1,AI$9=$Q43),$J44,IF($I44=-1,AJ43,""))))))))</f>
        <v/>
      </c>
      <c r="AK44" t="str">
        <f ca="1">IF($E43="","",IF($G44="",AK43,IF(AND($N44=1,AK$9&gt;$B$9),"",IF(AND($N44=1,AK$9&lt;=$B$9),LOOKUP(AK$9,$A$12:$A$111,$B$12:$B$111),IF(AND($I44=1,AL$9=$Q43),"",IF($I44=1,AL43,IF(AND($I44=-1,AJ$9=$Q43),$J44,IF($I44=-1,AK43,""))))))))</f>
        <v/>
      </c>
      <c r="AL44" t="str">
        <f ca="1">IF($E43="","",IF($G44="",AL43,IF(AND($N44=1,AL$9&gt;$B$9),"",IF(AND($N44=1,AL$9&lt;=$B$9),LOOKUP(AL$9,$A$12:$A$111,$B$12:$B$111),IF(AND($I44=1,AM$9=$Q43),"",IF($I44=1,AM43,IF(AND($I44=-1,AK$9=$Q43),$J44,IF($I44=-1,AL43,""))))))))</f>
        <v/>
      </c>
      <c r="AM44" t="str">
        <f ca="1">IF($E43="","",IF($G44="",AM43,IF(AND($N44=1,AM$9&gt;$B$9),"",IF(AND($N44=1,AM$9&lt;=$B$9),LOOKUP(AM$9,$A$12:$A$111,$B$12:$B$111),IF(AND($I44=1,AN$9=$Q43),"",IF($I44=1,AN43,IF(AND($I44=-1,AL$9=$Q43),$J44,IF($I44=-1,AM43,""))))))))</f>
        <v/>
      </c>
      <c r="AN44" t="str">
        <f ca="1">IF($E43="","",IF($G44="",AN43,IF(AND($N44=1,AN$9&gt;$B$9),"",IF(AND($N44=1,AN$9&lt;=$B$9),LOOKUP(AN$9,$A$12:$A$111,$B$12:$B$111),IF(AND($I44=1,AO$9=$Q43),"",IF($I44=1,AO43,IF(AND($I44=-1,AM$9=$Q43),$J44,IF($I44=-1,AN43,""))))))))</f>
        <v/>
      </c>
      <c r="AO44" t="str">
        <f ca="1">IF($E43="","",IF($G44="",AO43,IF(AND($N44=1,AO$9&gt;$B$9),"",IF(AND($N44=1,AO$9&lt;=$B$9),LOOKUP(AO$9,$A$12:$A$111,$B$12:$B$111),IF(AND($I44=1,AP$9=$Q43),"",IF($I44=1,AP43,IF(AND($I44=-1,AN$9=$Q43),$J44,IF($I44=-1,AO43,""))))))))</f>
        <v/>
      </c>
      <c r="AP44" t="str">
        <f ca="1">IF($E43="","",IF($G44="",AP43,IF(AND($N44=1,AP$9&gt;$B$9),"",IF(AND($N44=1,AP$9&lt;=$B$9),LOOKUP(AP$9,$A$12:$A$111,$B$12:$B$111),IF(AND($I44=1,AQ$9=$Q43),"",IF($I44=1,AQ43,IF(AND($I44=-1,AO$9=$Q43),$J44,IF($I44=-1,AP43,""))))))))</f>
        <v/>
      </c>
      <c r="AQ44" t="str">
        <f ca="1">IF($E43="","",IF($G44="",AQ43,IF(AND($N44=1,AQ$9&gt;$B$9),"",IF(AND($N44=1,AQ$9&lt;=$B$9),LOOKUP(AQ$9,$A$12:$A$111,$B$12:$B$111),IF(AND($I44=1,AR$9=$Q43),"",IF($I44=1,AR43,IF(AND($I44=-1,AP$9=$Q43),$J44,IF($I44=-1,AQ43,""))))))))</f>
        <v/>
      </c>
      <c r="AR44" t="str">
        <f ca="1">IF($E43="","",IF($G44="",AR43,IF(AND($N44=1,AR$9&gt;$B$9),"",IF(AND($N44=1,AR$9&lt;=$B$9),LOOKUP(AR$9,$A$12:$A$111,$B$12:$B$111),IF(AND($I44=1,AS$9=$Q43),"",IF($I44=1,AS43,IF(AND($I44=-1,AQ$9=$Q43),$J44,IF($I44=-1,AR43,""))))))))</f>
        <v/>
      </c>
      <c r="AS44" t="str">
        <f ca="1">IF($E43="","",IF($G44="",AS43,IF(AND($N44=1,AS$9&gt;$B$9),"",IF(AND($N44=1,AS$9&lt;=$B$9),LOOKUP(AS$9,$A$12:$A$111,$B$12:$B$111),IF(AND($I44=1,AT$9=$Q43),"",IF($I44=1,AT43,IF(AND($I44=-1,AR$9=$Q43),$J44,IF($I44=-1,AS43,""))))))))</f>
        <v/>
      </c>
      <c r="AT44" t="str">
        <f ca="1">IF($E43="","",IF($G44="",AT43,IF(AND($N44=1,AT$9&gt;$B$9),"",IF(AND($N44=1,AT$9&lt;=$B$9),LOOKUP(AT$9,$A$12:$A$111,$B$12:$B$111),IF(AND($I44=1,AU$9=$Q43),"",IF($I44=1,AU43,IF(AND($I44=-1,AS$9=$Q43),$J44,IF($I44=-1,AT43,""))))))))</f>
        <v/>
      </c>
      <c r="AU44" t="str">
        <f ca="1">IF($E43="","",IF($G44="",AU43,IF(AND($N44=1,AU$9&gt;$B$9),"",IF(AND($N44=1,AU$9&lt;=$B$9),LOOKUP(AU$9,$A$12:$A$111,$B$12:$B$111),IF(AND($I44=1,AV$9=$Q43),"",IF($I44=1,AV43,IF(AND($I44=-1,AT$9=$Q43),$J44,IF($I44=-1,AU43,""))))))))</f>
        <v/>
      </c>
      <c r="AV44" t="str">
        <f ca="1">IF($E43="","",IF($G44="",AV43,IF(AND($N44=1,AV$9&gt;$B$9),"",IF(AND($N44=1,AV$9&lt;=$B$9),LOOKUP(AV$9,$A$12:$A$111,$B$12:$B$111),IF(AND($I44=1,AW$9=$Q43),"",IF($I44=1,AW43,IF(AND($I44=-1,AU$9=$Q43),$J44,IF($I44=-1,AV43,""))))))))</f>
        <v/>
      </c>
      <c r="AW44" t="str">
        <f ca="1">IF($E43="","",IF($G44="",AW43,IF(AND($N44=1,AW$9&gt;$B$9),"",IF(AND($N44=1,AW$9&lt;=$B$9),LOOKUP(AW$9,$A$12:$A$111,$B$12:$B$111),IF(AND($I44=1,AX$9=$Q43),"",IF($I44=1,AX43,IF(AND($I44=-1,AV$9=$Q43),$J44,IF($I44=-1,AW43,""))))))))</f>
        <v/>
      </c>
      <c r="AX44" t="str">
        <f ca="1">IF($E43="","",IF($G44="",AX43,IF(AND($N44=1,AX$9&gt;$B$9),"",IF(AND($N44=1,AX$9&lt;=$B$9),LOOKUP(AX$9,$A$12:$A$111,$B$12:$B$111),IF(AND($I44=1,AY$9=$Q43),"",IF($I44=1,AY43,IF(AND($I44=-1,AW$9=$Q43),$J44,IF($I44=-1,AX43,""))))))))</f>
        <v/>
      </c>
      <c r="AY44" t="str">
        <f ca="1">IF($E43="","",IF($G44="",AY43,IF(AND($N44=1,AY$9&gt;$B$9),"",IF(AND($N44=1,AY$9&lt;=$B$9),LOOKUP(AY$9,$A$12:$A$111,$B$12:$B$111),IF(AND($I44=1,AZ$9=$Q43),"",IF($I44=1,AZ43,IF(AND($I44=-1,AX$9=$Q43),$J44,IF($I44=-1,AY43,""))))))))</f>
        <v/>
      </c>
      <c r="AZ44" t="str">
        <f ca="1">IF($E43="","",IF($G44="",AZ43,IF(AND($N44=1,AZ$9&gt;$B$9),"",IF(AND($N44=1,AZ$9&lt;=$B$9),LOOKUP(AZ$9,$A$12:$A$111,$B$12:$B$111),IF(AND($I44=1,BA$9=$Q43),"",IF($I44=1,BA43,IF(AND($I44=-1,AY$9=$Q43),$J44,IF($I44=-1,AZ43,""))))))))</f>
        <v/>
      </c>
      <c r="BA44" t="str">
        <f ca="1">IF($E43="","",IF($G44="",BA43,IF(AND($N44=1,BA$9&gt;$B$9),"",IF(AND($N44=1,BA$9&lt;=$B$9),LOOKUP(BA$9,$A$12:$A$111,$B$12:$B$111),IF(AND($I44=1,BB$9=$Q43),"",IF($I44=1,BB43,IF(AND($I44=-1,AZ$9=$Q43),$J44,IF($I44=-1,BA43,""))))))))</f>
        <v/>
      </c>
      <c r="BB44" t="str">
        <f ca="1">IF($E43="","",IF($G44="",BB43,IF(AND($N44=1,BB$9&gt;$B$9),"",IF(AND($N44=1,BB$9&lt;=$B$9),LOOKUP(BB$9,$A$12:$A$111,$B$12:$B$111),IF(AND($I44=1,BC$9=$Q43),"",IF($I44=1,BC43,IF(AND($I44=-1,BA$9=$Q43),$J44,IF($I44=-1,BB43,""))))))))</f>
        <v/>
      </c>
      <c r="BC44" t="str">
        <f ca="1">IF($E43="","",IF($G44="",BC43,IF(AND($N44=1,BC$9&gt;$B$9),"",IF(AND($N44=1,BC$9&lt;=$B$9),LOOKUP(BC$9,$A$12:$A$111,$B$12:$B$111),IF(AND($I44=1,BD$9=$Q43),"",IF($I44=1,BD43,IF(AND($I44=-1,BB$9=$Q43),$J44,IF($I44=-1,BC43,""))))))))</f>
        <v/>
      </c>
      <c r="BD44" t="str">
        <f ca="1">IF($E43="","",IF($G44="",BD43,IF(AND($N44=1,BD$9&gt;$B$9),"",IF(AND($N44=1,BD$9&lt;=$B$9),LOOKUP(BD$9,$A$12:$A$111,$B$12:$B$111),IF(AND($I44=1,BE$9=$Q43),"",IF($I44=1,BE43,IF(AND($I44=-1,BC$9=$Q43),$J44,IF($I44=-1,BD43,""))))))))</f>
        <v/>
      </c>
      <c r="BE44" t="str">
        <f ca="1">IF($E43="","",IF($G44="",BE43,IF(AND($N44=1,BE$9&gt;$B$9),"",IF(AND($N44=1,BE$9&lt;=$B$9),LOOKUP(BE$9,$A$12:$A$111,$B$12:$B$111),IF(AND($I44=1,BF$9=$Q43),"",IF($I44=1,BF43,IF(AND($I44=-1,BD$9=$Q43),$J44,IF($I44=-1,BE43,""))))))))</f>
        <v/>
      </c>
      <c r="BF44" t="str">
        <f ca="1">IF($E43="","",IF($G44="",BF43,IF(AND($N44=1,BF$9&gt;$B$9),"",IF(AND($N44=1,BF$9&lt;=$B$9),LOOKUP(BF$9,$A$12:$A$111,$B$12:$B$111),IF(AND($I44=1,BG$9=$Q43),"",IF($I44=1,BG43,IF(AND($I44=-1,BE$9=$Q43),$J44,IF($I44=-1,BF43,""))))))))</f>
        <v/>
      </c>
      <c r="BG44" t="str">
        <f ca="1">IF($E43="","",IF($G44="",BG43,IF(AND($N44=1,BG$9&gt;$B$9),"",IF(AND($N44=1,BG$9&lt;=$B$9),LOOKUP(BG$9,$A$12:$A$111,$B$12:$B$111),IF(AND($I44=1,BH$9=$Q43),"",IF($I44=1,BH43,IF(AND($I44=-1,BF$9=$Q43),$J44,IF($I44=-1,BG43,""))))))))</f>
        <v/>
      </c>
      <c r="BH44" t="str">
        <f ca="1">IF($E43="","",IF($G44="",BH43,IF(AND($N44=1,BH$9&gt;$B$9),"",IF(AND($N44=1,BH$9&lt;=$B$9),LOOKUP(BH$9,$A$12:$A$111,$B$12:$B$111),IF(AND($I44=1,BI$9=$Q43),"",IF($I44=1,BI43,IF(AND($I44=-1,BG$9=$Q43),$J44,IF($I44=-1,BH43,""))))))))</f>
        <v/>
      </c>
      <c r="BI44" t="str">
        <f ca="1">IF($E43="","",IF($G44="",BI43,IF(AND($N44=1,BI$9&gt;$B$9),"",IF(AND($N44=1,BI$9&lt;=$B$9),LOOKUP(BI$9,$A$12:$A$111,$B$12:$B$111),IF(AND($I44=1,BJ$9=$Q43),"",IF($I44=1,BJ43,IF(AND($I44=-1,BH$9=$Q43),$J44,IF($I44=-1,BI43,""))))))))</f>
        <v/>
      </c>
      <c r="BJ44" t="str">
        <f ca="1">IF($E43="","",IF($G44="",BJ43,IF(AND($N44=1,BJ$9&gt;$B$9),"",IF(AND($N44=1,BJ$9&lt;=$B$9),LOOKUP(BJ$9,$A$12:$A$111,$B$12:$B$111),IF(AND($I44=1,BK$9=$Q43),"",IF($I44=1,BK43,IF(AND($I44=-1,BI$9=$Q43),$J44,IF($I44=-1,BJ43,""))))))))</f>
        <v/>
      </c>
      <c r="BK44" t="str">
        <f ca="1">IF($E43="","",IF($G44="",BK43,IF(AND($N44=1,BK$9&gt;$B$9),"",IF(AND($N44=1,BK$9&lt;=$B$9),LOOKUP(BK$9,$A$12:$A$111,$B$12:$B$111),IF(AND($I44=1,BL$9=$Q43),"",IF($I44=1,BL43,IF(AND($I44=-1,BJ$9=$Q43),$J44,IF($I44=-1,BK43,""))))))))</f>
        <v/>
      </c>
      <c r="BL44" t="str">
        <f ca="1">IF($E43="","",IF($G44="",BL43,IF(AND($N44=1,BL$9&gt;$B$9),"",IF(AND($N44=1,BL$9&lt;=$B$9),LOOKUP(BL$9,$A$12:$A$111,$B$12:$B$111),IF(AND($I44=1,BM$9=$Q43),"",IF($I44=1,BM43,IF(AND($I44=-1,BK$9=$Q43),$J44,IF($I44=-1,BL43,""))))))))</f>
        <v/>
      </c>
      <c r="BM44">
        <f ca="1">IF($E43="","",IF($G44="",BM43,IF(AND($N44=1,BM$9&gt;$B$9),"",IF(AND($N44=1,BM$9&lt;=$B$9),LOOKUP(BM$9,$A$12:$A$111,$B$12:$B$111),IF(AND($I44=1,BN$9=$Q43),"",IF($I44=1,BN43,IF(AND($I44=-1,BL$9=$Q43),$J44,IF($I44=-1,BM43,""))))))))</f>
        <v>0</v>
      </c>
      <c r="BN44">
        <f ca="1">IF($E43="","",IF($G44="",BN43,IF(AND($N44=1,BN$9&gt;$B$9),"",IF(AND($N44=1,BN$9&lt;=$B$9),LOOKUP(BN$9,$A$12:$A$111,$B$12:$B$111),IF(AND($I44=1,BO$9=$Q43),"",IF($I44=1,BO43,IF(AND($I44=-1,BM$9=$Q43),$J44,IF($I44=-1,BN43,""))))))))</f>
        <v>0</v>
      </c>
      <c r="BO44">
        <f ca="1">IF($E43="","",IF($G44="",BO43,IF(AND($N44=1,BO$9&gt;$B$9),"",IF(AND($N44=1,BO$9&lt;=$B$9),LOOKUP(BO$9,$A$12:$A$111,$B$12:$B$111),IF(AND($I44=1,BP$9=$Q43),"",IF($I44=1,BP43,IF(AND($I44=-1,BN$9=$Q43),$J44,IF($I44=-1,BO43,""))))))))</f>
        <v>0</v>
      </c>
    </row>
    <row r="45" spans="4:67" x14ac:dyDescent="0.25">
      <c r="D45" s="4">
        <v>35</v>
      </c>
      <c r="E45" s="1">
        <f t="shared" ca="1" si="6"/>
        <v>6</v>
      </c>
      <c r="G45" t="str">
        <f ca="1">IF(E44="","",IF($B$3=Refs!$B$11,Labouchere!F45,IF(AND(B$3="Last",H44="Zero"),G44,IF(B$3="Last",H44,IF(B$3="2nd last","",IF(AND(B$3="Opposite",H44="Zero"),G44,IF(AND(B$3="Opposite",H44="Red"),"Black",IF(AND(B$3="Opposite",H44="Black"),"Red",IF(AND(B$3="Opposite",H44="Odd"),"Even",IF(AND(B$3="Opposite",H44="Even"),"Odd",IF(AND(B$3="Opposite",H44="High"),"Low",IF(AND(B$3="Opposite",H44="Low"),"High",IF(COUNTIF(Refs!$E$5:$I$6,B$3)=1,Labouchere!B$3,"")))))))))))))</f>
        <v>High</v>
      </c>
      <c r="H45" t="str">
        <f ca="1">IF(E45="","",IF(B$2="Red/Black",LOOKUP(E45,Refs!D:D,Refs!F:F),IF(B$2="High/Low",LOOKUP(E45,Refs!D:D,Refs!H:H),IF(B$2="Odd/Even",LOOKUP(E45,Refs!D:D,Refs!J:J),""))))</f>
        <v>Low</v>
      </c>
      <c r="I45">
        <f t="shared" ca="1" si="2"/>
        <v>-1</v>
      </c>
      <c r="J45">
        <f ca="1">IF(E44="","",IF(G45="","",IF(AND(Q44&gt;1,O44+P44&gt;=$B$4),$B$4,IF(Q44=1,O44,O44+P44))))</f>
        <v>14</v>
      </c>
      <c r="K45">
        <f t="shared" ca="1" si="3"/>
        <v>-14</v>
      </c>
      <c r="L45">
        <f t="shared" ca="1" si="4"/>
        <v>-17</v>
      </c>
      <c r="M45">
        <f t="shared" ca="1" si="5"/>
        <v>20</v>
      </c>
      <c r="N45">
        <f ca="1">IF(E44="","",IF(OR(AND($A$6="Yes",$M45&gt;$M44),AND($A$8="Yes",$O44+$P44&gt;=$B$4),AND($Q44&lt;=2,$I45=1)),1,0))</f>
        <v>0</v>
      </c>
      <c r="O45">
        <f ca="1">IF(E45="","",R45)</f>
        <v>4</v>
      </c>
      <c r="P45">
        <f ca="1">IF(E45="","",MAX(R45:DM45))</f>
        <v>14</v>
      </c>
      <c r="Q45" s="2">
        <f ca="1">IF(E45="","",COUNTIF(R45:DM45,"&gt;0"))</f>
        <v>6</v>
      </c>
      <c r="R45" s="4">
        <f ca="1">IF(E44="","",IF($G45="",R44,IF($N45=1,LOOKUP(R$9,$A$12:$A$111,$B$12:$B$111),IF(AND($I45=1,S$9=$Q44),"",IF($I45=1,S44,IF($I45=-1,R44))))))</f>
        <v>4</v>
      </c>
      <c r="S45">
        <f ca="1">IF($E44="","",IF($G45="",S44,IF(AND($N45=1,S$9&gt;$B$9),"",IF(AND($N45=1,S$9&lt;=$B$9),LOOKUP(S$9,$A$12:$A$111,$B$12:$B$111),IF(AND($I45=1,T$9=$Q44),"",IF($I45=1,T44,IF(AND($I45=-1,R$9=$Q44),$J45,IF($I45=-1,S44,""))))))))</f>
        <v>5</v>
      </c>
      <c r="T45">
        <f ca="1">IF($E44="","",IF($G45="",T44,IF(AND($N45=1,T$9&gt;$B$9),"",IF(AND($N45=1,T$9&lt;=$B$9),LOOKUP(T$9,$A$12:$A$111,$B$12:$B$111),IF(AND($I45=1,U$9=$Q44),"",IF($I45=1,U44,IF(AND($I45=-1,S$9=$Q44),$J45,IF($I45=-1,T44,""))))))))</f>
        <v>6</v>
      </c>
      <c r="U45">
        <f ca="1">IF($E44="","",IF($G45="",U44,IF(AND($N45=1,U$9&gt;$B$9),"",IF(AND($N45=1,U$9&lt;=$B$9),LOOKUP(U$9,$A$12:$A$111,$B$12:$B$111),IF(AND($I45=1,V$9=$Q44),"",IF($I45=1,V44,IF(AND($I45=-1,T$9=$Q44),$J45,IF($I45=-1,U44,""))))))))</f>
        <v>8</v>
      </c>
      <c r="V45">
        <f ca="1">IF($E44="","",IF($G45="",V44,IF(AND($N45=1,V$9&gt;$B$9),"",IF(AND($N45=1,V$9&lt;=$B$9),LOOKUP(V$9,$A$12:$A$111,$B$12:$B$111),IF(AND($I45=1,W$9=$Q44),"",IF($I45=1,W44,IF(AND($I45=-1,U$9=$Q44),$J45,IF($I45=-1,V44,""))))))))</f>
        <v>10</v>
      </c>
      <c r="W45">
        <f ca="1">IF($E44="","",IF($G45="",W44,IF(AND($N45=1,W$9&gt;$B$9),"",IF(AND($N45=1,W$9&lt;=$B$9),LOOKUP(W$9,$A$12:$A$111,$B$12:$B$111),IF(AND($I45=1,X$9=$Q44),"",IF($I45=1,X44,IF(AND($I45=-1,V$9=$Q44),$J45,IF($I45=-1,W44,""))))))))</f>
        <v>14</v>
      </c>
      <c r="X45" t="str">
        <f ca="1">IF($E44="","",IF($G45="",X44,IF(AND($N45=1,X$9&gt;$B$9),"",IF(AND($N45=1,X$9&lt;=$B$9),LOOKUP(X$9,$A$12:$A$111,$B$12:$B$111),IF(AND($I45=1,Y$9=$Q44),"",IF($I45=1,Y44,IF(AND($I45=-1,W$9=$Q44),$J45,IF($I45=-1,X44,""))))))))</f>
        <v/>
      </c>
      <c r="Y45" t="str">
        <f ca="1">IF($E44="","",IF($G45="",Y44,IF(AND($N45=1,Y$9&gt;$B$9),"",IF(AND($N45=1,Y$9&lt;=$B$9),LOOKUP(Y$9,$A$12:$A$111,$B$12:$B$111),IF(AND($I45=1,Z$9=$Q44),"",IF($I45=1,Z44,IF(AND($I45=-1,X$9=$Q44),$J45,IF($I45=-1,Y44,""))))))))</f>
        <v/>
      </c>
      <c r="Z45" t="str">
        <f ca="1">IF($E44="","",IF($G45="",Z44,IF(AND($N45=1,Z$9&gt;$B$9),"",IF(AND($N45=1,Z$9&lt;=$B$9),LOOKUP(Z$9,$A$12:$A$111,$B$12:$B$111),IF(AND($I45=1,AA$9=$Q44),"",IF($I45=1,AA44,IF(AND($I45=-1,Y$9=$Q44),$J45,IF($I45=-1,Z44,""))))))))</f>
        <v/>
      </c>
      <c r="AA45" t="str">
        <f ca="1">IF($E44="","",IF($G45="",AA44,IF(AND($N45=1,AA$9&gt;$B$9),"",IF(AND($N45=1,AA$9&lt;=$B$9),LOOKUP(AA$9,$A$12:$A$111,$B$12:$B$111),IF(AND($I45=1,AB$9=$Q44),"",IF($I45=1,AB44,IF(AND($I45=-1,Z$9=$Q44),$J45,IF($I45=-1,AA44,""))))))))</f>
        <v/>
      </c>
      <c r="AB45" t="str">
        <f ca="1">IF($E44="","",IF($G45="",AB44,IF(AND($N45=1,AB$9&gt;$B$9),"",IF(AND($N45=1,AB$9&lt;=$B$9),LOOKUP(AB$9,$A$12:$A$111,$B$12:$B$111),IF(AND($I45=1,AC$9=$Q44),"",IF($I45=1,AC44,IF(AND($I45=-1,AA$9=$Q44),$J45,IF($I45=-1,AB44,""))))))))</f>
        <v/>
      </c>
      <c r="AC45" t="str">
        <f ca="1">IF($E44="","",IF($G45="",AC44,IF(AND($N45=1,AC$9&gt;$B$9),"",IF(AND($N45=1,AC$9&lt;=$B$9),LOOKUP(AC$9,$A$12:$A$111,$B$12:$B$111),IF(AND($I45=1,AD$9=$Q44),"",IF($I45=1,AD44,IF(AND($I45=-1,AB$9=$Q44),$J45,IF($I45=-1,AC44,""))))))))</f>
        <v/>
      </c>
      <c r="AD45" t="str">
        <f ca="1">IF($E44="","",IF($G45="",AD44,IF(AND($N45=1,AD$9&gt;$B$9),"",IF(AND($N45=1,AD$9&lt;=$B$9),LOOKUP(AD$9,$A$12:$A$111,$B$12:$B$111),IF(AND($I45=1,AE$9=$Q44),"",IF($I45=1,AE44,IF(AND($I45=-1,AC$9=$Q44),$J45,IF($I45=-1,AD44,""))))))))</f>
        <v/>
      </c>
      <c r="AE45" t="str">
        <f ca="1">IF($E44="","",IF($G45="",AE44,IF(AND($N45=1,AE$9&gt;$B$9),"",IF(AND($N45=1,AE$9&lt;=$B$9),LOOKUP(AE$9,$A$12:$A$111,$B$12:$B$111),IF(AND($I45=1,AF$9=$Q44),"",IF($I45=1,AF44,IF(AND($I45=-1,AD$9=$Q44),$J45,IF($I45=-1,AE44,""))))))))</f>
        <v/>
      </c>
      <c r="AF45" t="str">
        <f ca="1">IF($E44="","",IF($G45="",AF44,IF(AND($N45=1,AF$9&gt;$B$9),"",IF(AND($N45=1,AF$9&lt;=$B$9),LOOKUP(AF$9,$A$12:$A$111,$B$12:$B$111),IF(AND($I45=1,AG$9=$Q44),"",IF($I45=1,AG44,IF(AND($I45=-1,AE$9=$Q44),$J45,IF($I45=-1,AF44,""))))))))</f>
        <v/>
      </c>
      <c r="AG45" t="str">
        <f ca="1">IF($E44="","",IF($G45="",AG44,IF(AND($N45=1,AG$9&gt;$B$9),"",IF(AND($N45=1,AG$9&lt;=$B$9),LOOKUP(AG$9,$A$12:$A$111,$B$12:$B$111),IF(AND($I45=1,AH$9=$Q44),"",IF($I45=1,AH44,IF(AND($I45=-1,AF$9=$Q44),$J45,IF($I45=-1,AG44,""))))))))</f>
        <v/>
      </c>
      <c r="AH45" t="str">
        <f ca="1">IF($E44="","",IF($G45="",AH44,IF(AND($N45=1,AH$9&gt;$B$9),"",IF(AND($N45=1,AH$9&lt;=$B$9),LOOKUP(AH$9,$A$12:$A$111,$B$12:$B$111),IF(AND($I45=1,AI$9=$Q44),"",IF($I45=1,AI44,IF(AND($I45=-1,AG$9=$Q44),$J45,IF($I45=-1,AH44,""))))))))</f>
        <v/>
      </c>
      <c r="AI45" t="str">
        <f ca="1">IF($E44="","",IF($G45="",AI44,IF(AND($N45=1,AI$9&gt;$B$9),"",IF(AND($N45=1,AI$9&lt;=$B$9),LOOKUP(AI$9,$A$12:$A$111,$B$12:$B$111),IF(AND($I45=1,AJ$9=$Q44),"",IF($I45=1,AJ44,IF(AND($I45=-1,AH$9=$Q44),$J45,IF($I45=-1,AI44,""))))))))</f>
        <v/>
      </c>
      <c r="AJ45" t="str">
        <f ca="1">IF($E44="","",IF($G45="",AJ44,IF(AND($N45=1,AJ$9&gt;$B$9),"",IF(AND($N45=1,AJ$9&lt;=$B$9),LOOKUP(AJ$9,$A$12:$A$111,$B$12:$B$111),IF(AND($I45=1,AK$9=$Q44),"",IF($I45=1,AK44,IF(AND($I45=-1,AI$9=$Q44),$J45,IF($I45=-1,AJ44,""))))))))</f>
        <v/>
      </c>
      <c r="AK45" t="str">
        <f ca="1">IF($E44="","",IF($G45="",AK44,IF(AND($N45=1,AK$9&gt;$B$9),"",IF(AND($N45=1,AK$9&lt;=$B$9),LOOKUP(AK$9,$A$12:$A$111,$B$12:$B$111),IF(AND($I45=1,AL$9=$Q44),"",IF($I45=1,AL44,IF(AND($I45=-1,AJ$9=$Q44),$J45,IF($I45=-1,AK44,""))))))))</f>
        <v/>
      </c>
      <c r="AL45" t="str">
        <f ca="1">IF($E44="","",IF($G45="",AL44,IF(AND($N45=1,AL$9&gt;$B$9),"",IF(AND($N45=1,AL$9&lt;=$B$9),LOOKUP(AL$9,$A$12:$A$111,$B$12:$B$111),IF(AND($I45=1,AM$9=$Q44),"",IF($I45=1,AM44,IF(AND($I45=-1,AK$9=$Q44),$J45,IF($I45=-1,AL44,""))))))))</f>
        <v/>
      </c>
      <c r="AM45" t="str">
        <f ca="1">IF($E44="","",IF($G45="",AM44,IF(AND($N45=1,AM$9&gt;$B$9),"",IF(AND($N45=1,AM$9&lt;=$B$9),LOOKUP(AM$9,$A$12:$A$111,$B$12:$B$111),IF(AND($I45=1,AN$9=$Q44),"",IF($I45=1,AN44,IF(AND($I45=-1,AL$9=$Q44),$J45,IF($I45=-1,AM44,""))))))))</f>
        <v/>
      </c>
      <c r="AN45" t="str">
        <f ca="1">IF($E44="","",IF($G45="",AN44,IF(AND($N45=1,AN$9&gt;$B$9),"",IF(AND($N45=1,AN$9&lt;=$B$9),LOOKUP(AN$9,$A$12:$A$111,$B$12:$B$111),IF(AND($I45=1,AO$9=$Q44),"",IF($I45=1,AO44,IF(AND($I45=-1,AM$9=$Q44),$J45,IF($I45=-1,AN44,""))))))))</f>
        <v/>
      </c>
      <c r="AO45" t="str">
        <f ca="1">IF($E44="","",IF($G45="",AO44,IF(AND($N45=1,AO$9&gt;$B$9),"",IF(AND($N45=1,AO$9&lt;=$B$9),LOOKUP(AO$9,$A$12:$A$111,$B$12:$B$111),IF(AND($I45=1,AP$9=$Q44),"",IF($I45=1,AP44,IF(AND($I45=-1,AN$9=$Q44),$J45,IF($I45=-1,AO44,""))))))))</f>
        <v/>
      </c>
      <c r="AP45" t="str">
        <f ca="1">IF($E44="","",IF($G45="",AP44,IF(AND($N45=1,AP$9&gt;$B$9),"",IF(AND($N45=1,AP$9&lt;=$B$9),LOOKUP(AP$9,$A$12:$A$111,$B$12:$B$111),IF(AND($I45=1,AQ$9=$Q44),"",IF($I45=1,AQ44,IF(AND($I45=-1,AO$9=$Q44),$J45,IF($I45=-1,AP44,""))))))))</f>
        <v/>
      </c>
      <c r="AQ45" t="str">
        <f ca="1">IF($E44="","",IF($G45="",AQ44,IF(AND($N45=1,AQ$9&gt;$B$9),"",IF(AND($N45=1,AQ$9&lt;=$B$9),LOOKUP(AQ$9,$A$12:$A$111,$B$12:$B$111),IF(AND($I45=1,AR$9=$Q44),"",IF($I45=1,AR44,IF(AND($I45=-1,AP$9=$Q44),$J45,IF($I45=-1,AQ44,""))))))))</f>
        <v/>
      </c>
      <c r="AR45" t="str">
        <f ca="1">IF($E44="","",IF($G45="",AR44,IF(AND($N45=1,AR$9&gt;$B$9),"",IF(AND($N45=1,AR$9&lt;=$B$9),LOOKUP(AR$9,$A$12:$A$111,$B$12:$B$111),IF(AND($I45=1,AS$9=$Q44),"",IF($I45=1,AS44,IF(AND($I45=-1,AQ$9=$Q44),$J45,IF($I45=-1,AR44,""))))))))</f>
        <v/>
      </c>
      <c r="AS45" t="str">
        <f ca="1">IF($E44="","",IF($G45="",AS44,IF(AND($N45=1,AS$9&gt;$B$9),"",IF(AND($N45=1,AS$9&lt;=$B$9),LOOKUP(AS$9,$A$12:$A$111,$B$12:$B$111),IF(AND($I45=1,AT$9=$Q44),"",IF($I45=1,AT44,IF(AND($I45=-1,AR$9=$Q44),$J45,IF($I45=-1,AS44,""))))))))</f>
        <v/>
      </c>
      <c r="AT45" t="str">
        <f ca="1">IF($E44="","",IF($G45="",AT44,IF(AND($N45=1,AT$9&gt;$B$9),"",IF(AND($N45=1,AT$9&lt;=$B$9),LOOKUP(AT$9,$A$12:$A$111,$B$12:$B$111),IF(AND($I45=1,AU$9=$Q44),"",IF($I45=1,AU44,IF(AND($I45=-1,AS$9=$Q44),$J45,IF($I45=-1,AT44,""))))))))</f>
        <v/>
      </c>
      <c r="AU45" t="str">
        <f ca="1">IF($E44="","",IF($G45="",AU44,IF(AND($N45=1,AU$9&gt;$B$9),"",IF(AND($N45=1,AU$9&lt;=$B$9),LOOKUP(AU$9,$A$12:$A$111,$B$12:$B$111),IF(AND($I45=1,AV$9=$Q44),"",IF($I45=1,AV44,IF(AND($I45=-1,AT$9=$Q44),$J45,IF($I45=-1,AU44,""))))))))</f>
        <v/>
      </c>
      <c r="AV45" t="str">
        <f ca="1">IF($E44="","",IF($G45="",AV44,IF(AND($N45=1,AV$9&gt;$B$9),"",IF(AND($N45=1,AV$9&lt;=$B$9),LOOKUP(AV$9,$A$12:$A$111,$B$12:$B$111),IF(AND($I45=1,AW$9=$Q44),"",IF($I45=1,AW44,IF(AND($I45=-1,AU$9=$Q44),$J45,IF($I45=-1,AV44,""))))))))</f>
        <v/>
      </c>
      <c r="AW45" t="str">
        <f ca="1">IF($E44="","",IF($G45="",AW44,IF(AND($N45=1,AW$9&gt;$B$9),"",IF(AND($N45=1,AW$9&lt;=$B$9),LOOKUP(AW$9,$A$12:$A$111,$B$12:$B$111),IF(AND($I45=1,AX$9=$Q44),"",IF($I45=1,AX44,IF(AND($I45=-1,AV$9=$Q44),$J45,IF($I45=-1,AW44,""))))))))</f>
        <v/>
      </c>
      <c r="AX45" t="str">
        <f ca="1">IF($E44="","",IF($G45="",AX44,IF(AND($N45=1,AX$9&gt;$B$9),"",IF(AND($N45=1,AX$9&lt;=$B$9),LOOKUP(AX$9,$A$12:$A$111,$B$12:$B$111),IF(AND($I45=1,AY$9=$Q44),"",IF($I45=1,AY44,IF(AND($I45=-1,AW$9=$Q44),$J45,IF($I45=-1,AX44,""))))))))</f>
        <v/>
      </c>
      <c r="AY45" t="str">
        <f ca="1">IF($E44="","",IF($G45="",AY44,IF(AND($N45=1,AY$9&gt;$B$9),"",IF(AND($N45=1,AY$9&lt;=$B$9),LOOKUP(AY$9,$A$12:$A$111,$B$12:$B$111),IF(AND($I45=1,AZ$9=$Q44),"",IF($I45=1,AZ44,IF(AND($I45=-1,AX$9=$Q44),$J45,IF($I45=-1,AY44,""))))))))</f>
        <v/>
      </c>
      <c r="AZ45" t="str">
        <f ca="1">IF($E44="","",IF($G45="",AZ44,IF(AND($N45=1,AZ$9&gt;$B$9),"",IF(AND($N45=1,AZ$9&lt;=$B$9),LOOKUP(AZ$9,$A$12:$A$111,$B$12:$B$111),IF(AND($I45=1,BA$9=$Q44),"",IF($I45=1,BA44,IF(AND($I45=-1,AY$9=$Q44),$J45,IF($I45=-1,AZ44,""))))))))</f>
        <v/>
      </c>
      <c r="BA45" t="str">
        <f ca="1">IF($E44="","",IF($G45="",BA44,IF(AND($N45=1,BA$9&gt;$B$9),"",IF(AND($N45=1,BA$9&lt;=$B$9),LOOKUP(BA$9,$A$12:$A$111,$B$12:$B$111),IF(AND($I45=1,BB$9=$Q44),"",IF($I45=1,BB44,IF(AND($I45=-1,AZ$9=$Q44),$J45,IF($I45=-1,BA44,""))))))))</f>
        <v/>
      </c>
      <c r="BB45" t="str">
        <f ca="1">IF($E44="","",IF($G45="",BB44,IF(AND($N45=1,BB$9&gt;$B$9),"",IF(AND($N45=1,BB$9&lt;=$B$9),LOOKUP(BB$9,$A$12:$A$111,$B$12:$B$111),IF(AND($I45=1,BC$9=$Q44),"",IF($I45=1,BC44,IF(AND($I45=-1,BA$9=$Q44),$J45,IF($I45=-1,BB44,""))))))))</f>
        <v/>
      </c>
      <c r="BC45" t="str">
        <f ca="1">IF($E44="","",IF($G45="",BC44,IF(AND($N45=1,BC$9&gt;$B$9),"",IF(AND($N45=1,BC$9&lt;=$B$9),LOOKUP(BC$9,$A$12:$A$111,$B$12:$B$111),IF(AND($I45=1,BD$9=$Q44),"",IF($I45=1,BD44,IF(AND($I45=-1,BB$9=$Q44),$J45,IF($I45=-1,BC44,""))))))))</f>
        <v/>
      </c>
      <c r="BD45" t="str">
        <f ca="1">IF($E44="","",IF($G45="",BD44,IF(AND($N45=1,BD$9&gt;$B$9),"",IF(AND($N45=1,BD$9&lt;=$B$9),LOOKUP(BD$9,$A$12:$A$111,$B$12:$B$111),IF(AND($I45=1,BE$9=$Q44),"",IF($I45=1,BE44,IF(AND($I45=-1,BC$9=$Q44),$J45,IF($I45=-1,BD44,""))))))))</f>
        <v/>
      </c>
      <c r="BE45" t="str">
        <f ca="1">IF($E44="","",IF($G45="",BE44,IF(AND($N45=1,BE$9&gt;$B$9),"",IF(AND($N45=1,BE$9&lt;=$B$9),LOOKUP(BE$9,$A$12:$A$111,$B$12:$B$111),IF(AND($I45=1,BF$9=$Q44),"",IF($I45=1,BF44,IF(AND($I45=-1,BD$9=$Q44),$J45,IF($I45=-1,BE44,""))))))))</f>
        <v/>
      </c>
      <c r="BF45" t="str">
        <f ca="1">IF($E44="","",IF($G45="",BF44,IF(AND($N45=1,BF$9&gt;$B$9),"",IF(AND($N45=1,BF$9&lt;=$B$9),LOOKUP(BF$9,$A$12:$A$111,$B$12:$B$111),IF(AND($I45=1,BG$9=$Q44),"",IF($I45=1,BG44,IF(AND($I45=-1,BE$9=$Q44),$J45,IF($I45=-1,BF44,""))))))))</f>
        <v/>
      </c>
      <c r="BG45" t="str">
        <f ca="1">IF($E44="","",IF($G45="",BG44,IF(AND($N45=1,BG$9&gt;$B$9),"",IF(AND($N45=1,BG$9&lt;=$B$9),LOOKUP(BG$9,$A$12:$A$111,$B$12:$B$111),IF(AND($I45=1,BH$9=$Q44),"",IF($I45=1,BH44,IF(AND($I45=-1,BF$9=$Q44),$J45,IF($I45=-1,BG44,""))))))))</f>
        <v/>
      </c>
      <c r="BH45" t="str">
        <f ca="1">IF($E44="","",IF($G45="",BH44,IF(AND($N45=1,BH$9&gt;$B$9),"",IF(AND($N45=1,BH$9&lt;=$B$9),LOOKUP(BH$9,$A$12:$A$111,$B$12:$B$111),IF(AND($I45=1,BI$9=$Q44),"",IF($I45=1,BI44,IF(AND($I45=-1,BG$9=$Q44),$J45,IF($I45=-1,BH44,""))))))))</f>
        <v/>
      </c>
      <c r="BI45" t="str">
        <f ca="1">IF($E44="","",IF($G45="",BI44,IF(AND($N45=1,BI$9&gt;$B$9),"",IF(AND($N45=1,BI$9&lt;=$B$9),LOOKUP(BI$9,$A$12:$A$111,$B$12:$B$111),IF(AND($I45=1,BJ$9=$Q44),"",IF($I45=1,BJ44,IF(AND($I45=-1,BH$9=$Q44),$J45,IF($I45=-1,BI44,""))))))))</f>
        <v/>
      </c>
      <c r="BJ45" t="str">
        <f ca="1">IF($E44="","",IF($G45="",BJ44,IF(AND($N45=1,BJ$9&gt;$B$9),"",IF(AND($N45=1,BJ$9&lt;=$B$9),LOOKUP(BJ$9,$A$12:$A$111,$B$12:$B$111),IF(AND($I45=1,BK$9=$Q44),"",IF($I45=1,BK44,IF(AND($I45=-1,BI$9=$Q44),$J45,IF($I45=-1,BJ44,""))))))))</f>
        <v/>
      </c>
      <c r="BK45" t="str">
        <f ca="1">IF($E44="","",IF($G45="",BK44,IF(AND($N45=1,BK$9&gt;$B$9),"",IF(AND($N45=1,BK$9&lt;=$B$9),LOOKUP(BK$9,$A$12:$A$111,$B$12:$B$111),IF(AND($I45=1,BL$9=$Q44),"",IF($I45=1,BL44,IF(AND($I45=-1,BJ$9=$Q44),$J45,IF($I45=-1,BK44,""))))))))</f>
        <v/>
      </c>
      <c r="BL45" t="str">
        <f ca="1">IF($E44="","",IF($G45="",BL44,IF(AND($N45=1,BL$9&gt;$B$9),"",IF(AND($N45=1,BL$9&lt;=$B$9),LOOKUP(BL$9,$A$12:$A$111,$B$12:$B$111),IF(AND($I45=1,BM$9=$Q44),"",IF($I45=1,BM44,IF(AND($I45=-1,BK$9=$Q44),$J45,IF($I45=-1,BL44,""))))))))</f>
        <v/>
      </c>
      <c r="BM45">
        <f ca="1">IF($E44="","",IF($G45="",BM44,IF(AND($N45=1,BM$9&gt;$B$9),"",IF(AND($N45=1,BM$9&lt;=$B$9),LOOKUP(BM$9,$A$12:$A$111,$B$12:$B$111),IF(AND($I45=1,BN$9=$Q44),"",IF($I45=1,BN44,IF(AND($I45=-1,BL$9=$Q44),$J45,IF($I45=-1,BM44,""))))))))</f>
        <v>0</v>
      </c>
      <c r="BN45">
        <f ca="1">IF($E44="","",IF($G45="",BN44,IF(AND($N45=1,BN$9&gt;$B$9),"",IF(AND($N45=1,BN$9&lt;=$B$9),LOOKUP(BN$9,$A$12:$A$111,$B$12:$B$111),IF(AND($I45=1,BO$9=$Q44),"",IF($I45=1,BO44,IF(AND($I45=-1,BM$9=$Q44),$J45,IF($I45=-1,BN44,""))))))))</f>
        <v>0</v>
      </c>
      <c r="BO45">
        <f ca="1">IF($E44="","",IF($G45="",BO44,IF(AND($N45=1,BO$9&gt;$B$9),"",IF(AND($N45=1,BO$9&lt;=$B$9),LOOKUP(BO$9,$A$12:$A$111,$B$12:$B$111),IF(AND($I45=1,BP$9=$Q44),"",IF($I45=1,BP44,IF(AND($I45=-1,BN$9=$Q44),$J45,IF($I45=-1,BO44,""))))))))</f>
        <v>0</v>
      </c>
    </row>
    <row r="46" spans="4:67" x14ac:dyDescent="0.25">
      <c r="D46" s="4">
        <v>36</v>
      </c>
      <c r="E46" s="1">
        <f t="shared" ca="1" si="6"/>
        <v>18</v>
      </c>
      <c r="G46" t="str">
        <f ca="1">IF(E45="","",IF($B$3=Refs!$B$11,Labouchere!F46,IF(AND(B$3="Last",H45="Zero"),G45,IF(B$3="Last",H45,IF(B$3="2nd last","",IF(AND(B$3="Opposite",H45="Zero"),G45,IF(AND(B$3="Opposite",H45="Red"),"Black",IF(AND(B$3="Opposite",H45="Black"),"Red",IF(AND(B$3="Opposite",H45="Odd"),"Even",IF(AND(B$3="Opposite",H45="Even"),"Odd",IF(AND(B$3="Opposite",H45="High"),"Low",IF(AND(B$3="Opposite",H45="Low"),"High",IF(COUNTIF(Refs!$E$5:$I$6,B$3)=1,Labouchere!B$3,"")))))))))))))</f>
        <v>High</v>
      </c>
      <c r="H46" t="str">
        <f ca="1">IF(E46="","",IF(B$2="Red/Black",LOOKUP(E46,Refs!D:D,Refs!F:F),IF(B$2="High/Low",LOOKUP(E46,Refs!D:D,Refs!H:H),IF(B$2="Odd/Even",LOOKUP(E46,Refs!D:D,Refs!J:J),""))))</f>
        <v>Low</v>
      </c>
      <c r="I46">
        <f t="shared" ca="1" si="2"/>
        <v>-1</v>
      </c>
      <c r="J46">
        <f ca="1">IF(E45="","",IF(G46="","",IF(AND(Q45&gt;1,O45+P45&gt;=$B$4),$B$4,IF(Q45=1,O45,O45+P45))))</f>
        <v>18</v>
      </c>
      <c r="K46">
        <f t="shared" ca="1" si="3"/>
        <v>-18</v>
      </c>
      <c r="L46">
        <f t="shared" ca="1" si="4"/>
        <v>-35</v>
      </c>
      <c r="M46">
        <f t="shared" ca="1" si="5"/>
        <v>20</v>
      </c>
      <c r="N46">
        <f ca="1">IF(E45="","",IF(OR(AND($A$6="Yes",$M46&gt;$M45),AND($A$8="Yes",$O45+$P45&gt;=$B$4),AND($Q45&lt;=2,$I46=1)),1,0))</f>
        <v>0</v>
      </c>
      <c r="O46">
        <f ca="1">IF(E46="","",R46)</f>
        <v>4</v>
      </c>
      <c r="P46">
        <f ca="1">IF(E46="","",MAX(R46:DM46))</f>
        <v>18</v>
      </c>
      <c r="Q46" s="2">
        <f ca="1">IF(E46="","",COUNTIF(R46:DM46,"&gt;0"))</f>
        <v>7</v>
      </c>
      <c r="R46" s="4">
        <f ca="1">IF(E45="","",IF($G46="",R45,IF($N46=1,LOOKUP(R$9,$A$12:$A$111,$B$12:$B$111),IF(AND($I46=1,S$9=$Q45),"",IF($I46=1,S45,IF($I46=-1,R45))))))</f>
        <v>4</v>
      </c>
      <c r="S46">
        <f ca="1">IF($E45="","",IF($G46="",S45,IF(AND($N46=1,S$9&gt;$B$9),"",IF(AND($N46=1,S$9&lt;=$B$9),LOOKUP(S$9,$A$12:$A$111,$B$12:$B$111),IF(AND($I46=1,T$9=$Q45),"",IF($I46=1,T45,IF(AND($I46=-1,R$9=$Q45),$J46,IF($I46=-1,S45,""))))))))</f>
        <v>5</v>
      </c>
      <c r="T46">
        <f ca="1">IF($E45="","",IF($G46="",T45,IF(AND($N46=1,T$9&gt;$B$9),"",IF(AND($N46=1,T$9&lt;=$B$9),LOOKUP(T$9,$A$12:$A$111,$B$12:$B$111),IF(AND($I46=1,U$9=$Q45),"",IF($I46=1,U45,IF(AND($I46=-1,S$9=$Q45),$J46,IF($I46=-1,T45,""))))))))</f>
        <v>6</v>
      </c>
      <c r="U46">
        <f ca="1">IF($E45="","",IF($G46="",U45,IF(AND($N46=1,U$9&gt;$B$9),"",IF(AND($N46=1,U$9&lt;=$B$9),LOOKUP(U$9,$A$12:$A$111,$B$12:$B$111),IF(AND($I46=1,V$9=$Q45),"",IF($I46=1,V45,IF(AND($I46=-1,T$9=$Q45),$J46,IF($I46=-1,U45,""))))))))</f>
        <v>8</v>
      </c>
      <c r="V46">
        <f ca="1">IF($E45="","",IF($G46="",V45,IF(AND($N46=1,V$9&gt;$B$9),"",IF(AND($N46=1,V$9&lt;=$B$9),LOOKUP(V$9,$A$12:$A$111,$B$12:$B$111),IF(AND($I46=1,W$9=$Q45),"",IF($I46=1,W45,IF(AND($I46=-1,U$9=$Q45),$J46,IF($I46=-1,V45,""))))))))</f>
        <v>10</v>
      </c>
      <c r="W46">
        <f ca="1">IF($E45="","",IF($G46="",W45,IF(AND($N46=1,W$9&gt;$B$9),"",IF(AND($N46=1,W$9&lt;=$B$9),LOOKUP(W$9,$A$12:$A$111,$B$12:$B$111),IF(AND($I46=1,X$9=$Q45),"",IF($I46=1,X45,IF(AND($I46=-1,V$9=$Q45),$J46,IF($I46=-1,W45,""))))))))</f>
        <v>14</v>
      </c>
      <c r="X46">
        <f ca="1">IF($E45="","",IF($G46="",X45,IF(AND($N46=1,X$9&gt;$B$9),"",IF(AND($N46=1,X$9&lt;=$B$9),LOOKUP(X$9,$A$12:$A$111,$B$12:$B$111),IF(AND($I46=1,Y$9=$Q45),"",IF($I46=1,Y45,IF(AND($I46=-1,W$9=$Q45),$J46,IF($I46=-1,X45,""))))))))</f>
        <v>18</v>
      </c>
      <c r="Y46" t="str">
        <f ca="1">IF($E45="","",IF($G46="",Y45,IF(AND($N46=1,Y$9&gt;$B$9),"",IF(AND($N46=1,Y$9&lt;=$B$9),LOOKUP(Y$9,$A$12:$A$111,$B$12:$B$111),IF(AND($I46=1,Z$9=$Q45),"",IF($I46=1,Z45,IF(AND($I46=-1,X$9=$Q45),$J46,IF($I46=-1,Y45,""))))))))</f>
        <v/>
      </c>
      <c r="Z46" t="str">
        <f ca="1">IF($E45="","",IF($G46="",Z45,IF(AND($N46=1,Z$9&gt;$B$9),"",IF(AND($N46=1,Z$9&lt;=$B$9),LOOKUP(Z$9,$A$12:$A$111,$B$12:$B$111),IF(AND($I46=1,AA$9=$Q45),"",IF($I46=1,AA45,IF(AND($I46=-1,Y$9=$Q45),$J46,IF($I46=-1,Z45,""))))))))</f>
        <v/>
      </c>
      <c r="AA46" t="str">
        <f ca="1">IF($E45="","",IF($G46="",AA45,IF(AND($N46=1,AA$9&gt;$B$9),"",IF(AND($N46=1,AA$9&lt;=$B$9),LOOKUP(AA$9,$A$12:$A$111,$B$12:$B$111),IF(AND($I46=1,AB$9=$Q45),"",IF($I46=1,AB45,IF(AND($I46=-1,Z$9=$Q45),$J46,IF($I46=-1,AA45,""))))))))</f>
        <v/>
      </c>
      <c r="AB46" t="str">
        <f ca="1">IF($E45="","",IF($G46="",AB45,IF(AND($N46=1,AB$9&gt;$B$9),"",IF(AND($N46=1,AB$9&lt;=$B$9),LOOKUP(AB$9,$A$12:$A$111,$B$12:$B$111),IF(AND($I46=1,AC$9=$Q45),"",IF($I46=1,AC45,IF(AND($I46=-1,AA$9=$Q45),$J46,IF($I46=-1,AB45,""))))))))</f>
        <v/>
      </c>
      <c r="AC46" t="str">
        <f ca="1">IF($E45="","",IF($G46="",AC45,IF(AND($N46=1,AC$9&gt;$B$9),"",IF(AND($N46=1,AC$9&lt;=$B$9),LOOKUP(AC$9,$A$12:$A$111,$B$12:$B$111),IF(AND($I46=1,AD$9=$Q45),"",IF($I46=1,AD45,IF(AND($I46=-1,AB$9=$Q45),$J46,IF($I46=-1,AC45,""))))))))</f>
        <v/>
      </c>
      <c r="AD46" t="str">
        <f ca="1">IF($E45="","",IF($G46="",AD45,IF(AND($N46=1,AD$9&gt;$B$9),"",IF(AND($N46=1,AD$9&lt;=$B$9),LOOKUP(AD$9,$A$12:$A$111,$B$12:$B$111),IF(AND($I46=1,AE$9=$Q45),"",IF($I46=1,AE45,IF(AND($I46=-1,AC$9=$Q45),$J46,IF($I46=-1,AD45,""))))))))</f>
        <v/>
      </c>
      <c r="AE46" t="str">
        <f ca="1">IF($E45="","",IF($G46="",AE45,IF(AND($N46=1,AE$9&gt;$B$9),"",IF(AND($N46=1,AE$9&lt;=$B$9),LOOKUP(AE$9,$A$12:$A$111,$B$12:$B$111),IF(AND($I46=1,AF$9=$Q45),"",IF($I46=1,AF45,IF(AND($I46=-1,AD$9=$Q45),$J46,IF($I46=-1,AE45,""))))))))</f>
        <v/>
      </c>
      <c r="AF46" t="str">
        <f ca="1">IF($E45="","",IF($G46="",AF45,IF(AND($N46=1,AF$9&gt;$B$9),"",IF(AND($N46=1,AF$9&lt;=$B$9),LOOKUP(AF$9,$A$12:$A$111,$B$12:$B$111),IF(AND($I46=1,AG$9=$Q45),"",IF($I46=1,AG45,IF(AND($I46=-1,AE$9=$Q45),$J46,IF($I46=-1,AF45,""))))))))</f>
        <v/>
      </c>
      <c r="AG46" t="str">
        <f ca="1">IF($E45="","",IF($G46="",AG45,IF(AND($N46=1,AG$9&gt;$B$9),"",IF(AND($N46=1,AG$9&lt;=$B$9),LOOKUP(AG$9,$A$12:$A$111,$B$12:$B$111),IF(AND($I46=1,AH$9=$Q45),"",IF($I46=1,AH45,IF(AND($I46=-1,AF$9=$Q45),$J46,IF($I46=-1,AG45,""))))))))</f>
        <v/>
      </c>
      <c r="AH46" t="str">
        <f ca="1">IF($E45="","",IF($G46="",AH45,IF(AND($N46=1,AH$9&gt;$B$9),"",IF(AND($N46=1,AH$9&lt;=$B$9),LOOKUP(AH$9,$A$12:$A$111,$B$12:$B$111),IF(AND($I46=1,AI$9=$Q45),"",IF($I46=1,AI45,IF(AND($I46=-1,AG$9=$Q45),$J46,IF($I46=-1,AH45,""))))))))</f>
        <v/>
      </c>
      <c r="AI46" t="str">
        <f ca="1">IF($E45="","",IF($G46="",AI45,IF(AND($N46=1,AI$9&gt;$B$9),"",IF(AND($N46=1,AI$9&lt;=$B$9),LOOKUP(AI$9,$A$12:$A$111,$B$12:$B$111),IF(AND($I46=1,AJ$9=$Q45),"",IF($I46=1,AJ45,IF(AND($I46=-1,AH$9=$Q45),$J46,IF($I46=-1,AI45,""))))))))</f>
        <v/>
      </c>
      <c r="AJ46" t="str">
        <f ca="1">IF($E45="","",IF($G46="",AJ45,IF(AND($N46=1,AJ$9&gt;$B$9),"",IF(AND($N46=1,AJ$9&lt;=$B$9),LOOKUP(AJ$9,$A$12:$A$111,$B$12:$B$111),IF(AND($I46=1,AK$9=$Q45),"",IF($I46=1,AK45,IF(AND($I46=-1,AI$9=$Q45),$J46,IF($I46=-1,AJ45,""))))))))</f>
        <v/>
      </c>
      <c r="AK46" t="str">
        <f ca="1">IF($E45="","",IF($G46="",AK45,IF(AND($N46=1,AK$9&gt;$B$9),"",IF(AND($N46=1,AK$9&lt;=$B$9),LOOKUP(AK$9,$A$12:$A$111,$B$12:$B$111),IF(AND($I46=1,AL$9=$Q45),"",IF($I46=1,AL45,IF(AND($I46=-1,AJ$9=$Q45),$J46,IF($I46=-1,AK45,""))))))))</f>
        <v/>
      </c>
      <c r="AL46" t="str">
        <f ca="1">IF($E45="","",IF($G46="",AL45,IF(AND($N46=1,AL$9&gt;$B$9),"",IF(AND($N46=1,AL$9&lt;=$B$9),LOOKUP(AL$9,$A$12:$A$111,$B$12:$B$111),IF(AND($I46=1,AM$9=$Q45),"",IF($I46=1,AM45,IF(AND($I46=-1,AK$9=$Q45),$J46,IF($I46=-1,AL45,""))))))))</f>
        <v/>
      </c>
      <c r="AM46" t="str">
        <f ca="1">IF($E45="","",IF($G46="",AM45,IF(AND($N46=1,AM$9&gt;$B$9),"",IF(AND($N46=1,AM$9&lt;=$B$9),LOOKUP(AM$9,$A$12:$A$111,$B$12:$B$111),IF(AND($I46=1,AN$9=$Q45),"",IF($I46=1,AN45,IF(AND($I46=-1,AL$9=$Q45),$J46,IF($I46=-1,AM45,""))))))))</f>
        <v/>
      </c>
      <c r="AN46" t="str">
        <f ca="1">IF($E45="","",IF($G46="",AN45,IF(AND($N46=1,AN$9&gt;$B$9),"",IF(AND($N46=1,AN$9&lt;=$B$9),LOOKUP(AN$9,$A$12:$A$111,$B$12:$B$111),IF(AND($I46=1,AO$9=$Q45),"",IF($I46=1,AO45,IF(AND($I46=-1,AM$9=$Q45),$J46,IF($I46=-1,AN45,""))))))))</f>
        <v/>
      </c>
      <c r="AO46" t="str">
        <f ca="1">IF($E45="","",IF($G46="",AO45,IF(AND($N46=1,AO$9&gt;$B$9),"",IF(AND($N46=1,AO$9&lt;=$B$9),LOOKUP(AO$9,$A$12:$A$111,$B$12:$B$111),IF(AND($I46=1,AP$9=$Q45),"",IF($I46=1,AP45,IF(AND($I46=-1,AN$9=$Q45),$J46,IF($I46=-1,AO45,""))))))))</f>
        <v/>
      </c>
      <c r="AP46" t="str">
        <f ca="1">IF($E45="","",IF($G46="",AP45,IF(AND($N46=1,AP$9&gt;$B$9),"",IF(AND($N46=1,AP$9&lt;=$B$9),LOOKUP(AP$9,$A$12:$A$111,$B$12:$B$111),IF(AND($I46=1,AQ$9=$Q45),"",IF($I46=1,AQ45,IF(AND($I46=-1,AO$9=$Q45),$J46,IF($I46=-1,AP45,""))))))))</f>
        <v/>
      </c>
      <c r="AQ46" t="str">
        <f ca="1">IF($E45="","",IF($G46="",AQ45,IF(AND($N46=1,AQ$9&gt;$B$9),"",IF(AND($N46=1,AQ$9&lt;=$B$9),LOOKUP(AQ$9,$A$12:$A$111,$B$12:$B$111),IF(AND($I46=1,AR$9=$Q45),"",IF($I46=1,AR45,IF(AND($I46=-1,AP$9=$Q45),$J46,IF($I46=-1,AQ45,""))))))))</f>
        <v/>
      </c>
      <c r="AR46" t="str">
        <f ca="1">IF($E45="","",IF($G46="",AR45,IF(AND($N46=1,AR$9&gt;$B$9),"",IF(AND($N46=1,AR$9&lt;=$B$9),LOOKUP(AR$9,$A$12:$A$111,$B$12:$B$111),IF(AND($I46=1,AS$9=$Q45),"",IF($I46=1,AS45,IF(AND($I46=-1,AQ$9=$Q45),$J46,IF($I46=-1,AR45,""))))))))</f>
        <v/>
      </c>
      <c r="AS46" t="str">
        <f ca="1">IF($E45="","",IF($G46="",AS45,IF(AND($N46=1,AS$9&gt;$B$9),"",IF(AND($N46=1,AS$9&lt;=$B$9),LOOKUP(AS$9,$A$12:$A$111,$B$12:$B$111),IF(AND($I46=1,AT$9=$Q45),"",IF($I46=1,AT45,IF(AND($I46=-1,AR$9=$Q45),$J46,IF($I46=-1,AS45,""))))))))</f>
        <v/>
      </c>
      <c r="AT46" t="str">
        <f ca="1">IF($E45="","",IF($G46="",AT45,IF(AND($N46=1,AT$9&gt;$B$9),"",IF(AND($N46=1,AT$9&lt;=$B$9),LOOKUP(AT$9,$A$12:$A$111,$B$12:$B$111),IF(AND($I46=1,AU$9=$Q45),"",IF($I46=1,AU45,IF(AND($I46=-1,AS$9=$Q45),$J46,IF($I46=-1,AT45,""))))))))</f>
        <v/>
      </c>
      <c r="AU46" t="str">
        <f ca="1">IF($E45="","",IF($G46="",AU45,IF(AND($N46=1,AU$9&gt;$B$9),"",IF(AND($N46=1,AU$9&lt;=$B$9),LOOKUP(AU$9,$A$12:$A$111,$B$12:$B$111),IF(AND($I46=1,AV$9=$Q45),"",IF($I46=1,AV45,IF(AND($I46=-1,AT$9=$Q45),$J46,IF($I46=-1,AU45,""))))))))</f>
        <v/>
      </c>
      <c r="AV46" t="str">
        <f ca="1">IF($E45="","",IF($G46="",AV45,IF(AND($N46=1,AV$9&gt;$B$9),"",IF(AND($N46=1,AV$9&lt;=$B$9),LOOKUP(AV$9,$A$12:$A$111,$B$12:$B$111),IF(AND($I46=1,AW$9=$Q45),"",IF($I46=1,AW45,IF(AND($I46=-1,AU$9=$Q45),$J46,IF($I46=-1,AV45,""))))))))</f>
        <v/>
      </c>
      <c r="AW46" t="str">
        <f ca="1">IF($E45="","",IF($G46="",AW45,IF(AND($N46=1,AW$9&gt;$B$9),"",IF(AND($N46=1,AW$9&lt;=$B$9),LOOKUP(AW$9,$A$12:$A$111,$B$12:$B$111),IF(AND($I46=1,AX$9=$Q45),"",IF($I46=1,AX45,IF(AND($I46=-1,AV$9=$Q45),$J46,IF($I46=-1,AW45,""))))))))</f>
        <v/>
      </c>
      <c r="AX46" t="str">
        <f ca="1">IF($E45="","",IF($G46="",AX45,IF(AND($N46=1,AX$9&gt;$B$9),"",IF(AND($N46=1,AX$9&lt;=$B$9),LOOKUP(AX$9,$A$12:$A$111,$B$12:$B$111),IF(AND($I46=1,AY$9=$Q45),"",IF($I46=1,AY45,IF(AND($I46=-1,AW$9=$Q45),$J46,IF($I46=-1,AX45,""))))))))</f>
        <v/>
      </c>
      <c r="AY46" t="str">
        <f ca="1">IF($E45="","",IF($G46="",AY45,IF(AND($N46=1,AY$9&gt;$B$9),"",IF(AND($N46=1,AY$9&lt;=$B$9),LOOKUP(AY$9,$A$12:$A$111,$B$12:$B$111),IF(AND($I46=1,AZ$9=$Q45),"",IF($I46=1,AZ45,IF(AND($I46=-1,AX$9=$Q45),$J46,IF($I46=-1,AY45,""))))))))</f>
        <v/>
      </c>
      <c r="AZ46" t="str">
        <f ca="1">IF($E45="","",IF($G46="",AZ45,IF(AND($N46=1,AZ$9&gt;$B$9),"",IF(AND($N46=1,AZ$9&lt;=$B$9),LOOKUP(AZ$9,$A$12:$A$111,$B$12:$B$111),IF(AND($I46=1,BA$9=$Q45),"",IF($I46=1,BA45,IF(AND($I46=-1,AY$9=$Q45),$J46,IF($I46=-1,AZ45,""))))))))</f>
        <v/>
      </c>
      <c r="BA46" t="str">
        <f ca="1">IF($E45="","",IF($G46="",BA45,IF(AND($N46=1,BA$9&gt;$B$9),"",IF(AND($N46=1,BA$9&lt;=$B$9),LOOKUP(BA$9,$A$12:$A$111,$B$12:$B$111),IF(AND($I46=1,BB$9=$Q45),"",IF($I46=1,BB45,IF(AND($I46=-1,AZ$9=$Q45),$J46,IF($I46=-1,BA45,""))))))))</f>
        <v/>
      </c>
      <c r="BB46" t="str">
        <f ca="1">IF($E45="","",IF($G46="",BB45,IF(AND($N46=1,BB$9&gt;$B$9),"",IF(AND($N46=1,BB$9&lt;=$B$9),LOOKUP(BB$9,$A$12:$A$111,$B$12:$B$111),IF(AND($I46=1,BC$9=$Q45),"",IF($I46=1,BC45,IF(AND($I46=-1,BA$9=$Q45),$J46,IF($I46=-1,BB45,""))))))))</f>
        <v/>
      </c>
      <c r="BC46" t="str">
        <f ca="1">IF($E45="","",IF($G46="",BC45,IF(AND($N46=1,BC$9&gt;$B$9),"",IF(AND($N46=1,BC$9&lt;=$B$9),LOOKUP(BC$9,$A$12:$A$111,$B$12:$B$111),IF(AND($I46=1,BD$9=$Q45),"",IF($I46=1,BD45,IF(AND($I46=-1,BB$9=$Q45),$J46,IF($I46=-1,BC45,""))))))))</f>
        <v/>
      </c>
      <c r="BD46" t="str">
        <f ca="1">IF($E45="","",IF($G46="",BD45,IF(AND($N46=1,BD$9&gt;$B$9),"",IF(AND($N46=1,BD$9&lt;=$B$9),LOOKUP(BD$9,$A$12:$A$111,$B$12:$B$111),IF(AND($I46=1,BE$9=$Q45),"",IF($I46=1,BE45,IF(AND($I46=-1,BC$9=$Q45),$J46,IF($I46=-1,BD45,""))))))))</f>
        <v/>
      </c>
      <c r="BE46" t="str">
        <f ca="1">IF($E45="","",IF($G46="",BE45,IF(AND($N46=1,BE$9&gt;$B$9),"",IF(AND($N46=1,BE$9&lt;=$B$9),LOOKUP(BE$9,$A$12:$A$111,$B$12:$B$111),IF(AND($I46=1,BF$9=$Q45),"",IF($I46=1,BF45,IF(AND($I46=-1,BD$9=$Q45),$J46,IF($I46=-1,BE45,""))))))))</f>
        <v/>
      </c>
      <c r="BF46" t="str">
        <f ca="1">IF($E45="","",IF($G46="",BF45,IF(AND($N46=1,BF$9&gt;$B$9),"",IF(AND($N46=1,BF$9&lt;=$B$9),LOOKUP(BF$9,$A$12:$A$111,$B$12:$B$111),IF(AND($I46=1,BG$9=$Q45),"",IF($I46=1,BG45,IF(AND($I46=-1,BE$9=$Q45),$J46,IF($I46=-1,BF45,""))))))))</f>
        <v/>
      </c>
      <c r="BG46" t="str">
        <f ca="1">IF($E45="","",IF($G46="",BG45,IF(AND($N46=1,BG$9&gt;$B$9),"",IF(AND($N46=1,BG$9&lt;=$B$9),LOOKUP(BG$9,$A$12:$A$111,$B$12:$B$111),IF(AND($I46=1,BH$9=$Q45),"",IF($I46=1,BH45,IF(AND($I46=-1,BF$9=$Q45),$J46,IF($I46=-1,BG45,""))))))))</f>
        <v/>
      </c>
      <c r="BH46" t="str">
        <f ca="1">IF($E45="","",IF($G46="",BH45,IF(AND($N46=1,BH$9&gt;$B$9),"",IF(AND($N46=1,BH$9&lt;=$B$9),LOOKUP(BH$9,$A$12:$A$111,$B$12:$B$111),IF(AND($I46=1,BI$9=$Q45),"",IF($I46=1,BI45,IF(AND($I46=-1,BG$9=$Q45),$J46,IF($I46=-1,BH45,""))))))))</f>
        <v/>
      </c>
      <c r="BI46" t="str">
        <f ca="1">IF($E45="","",IF($G46="",BI45,IF(AND($N46=1,BI$9&gt;$B$9),"",IF(AND($N46=1,BI$9&lt;=$B$9),LOOKUP(BI$9,$A$12:$A$111,$B$12:$B$111),IF(AND($I46=1,BJ$9=$Q45),"",IF($I46=1,BJ45,IF(AND($I46=-1,BH$9=$Q45),$J46,IF($I46=-1,BI45,""))))))))</f>
        <v/>
      </c>
      <c r="BJ46" t="str">
        <f ca="1">IF($E45="","",IF($G46="",BJ45,IF(AND($N46=1,BJ$9&gt;$B$9),"",IF(AND($N46=1,BJ$9&lt;=$B$9),LOOKUP(BJ$9,$A$12:$A$111,$B$12:$B$111),IF(AND($I46=1,BK$9=$Q45),"",IF($I46=1,BK45,IF(AND($I46=-1,BI$9=$Q45),$J46,IF($I46=-1,BJ45,""))))))))</f>
        <v/>
      </c>
      <c r="BK46" t="str">
        <f ca="1">IF($E45="","",IF($G46="",BK45,IF(AND($N46=1,BK$9&gt;$B$9),"",IF(AND($N46=1,BK$9&lt;=$B$9),LOOKUP(BK$9,$A$12:$A$111,$B$12:$B$111),IF(AND($I46=1,BL$9=$Q45),"",IF($I46=1,BL45,IF(AND($I46=-1,BJ$9=$Q45),$J46,IF($I46=-1,BK45,""))))))))</f>
        <v/>
      </c>
      <c r="BL46" t="str">
        <f ca="1">IF($E45="","",IF($G46="",BL45,IF(AND($N46=1,BL$9&gt;$B$9),"",IF(AND($N46=1,BL$9&lt;=$B$9),LOOKUP(BL$9,$A$12:$A$111,$B$12:$B$111),IF(AND($I46=1,BM$9=$Q45),"",IF($I46=1,BM45,IF(AND($I46=-1,BK$9=$Q45),$J46,IF($I46=-1,BL45,""))))))))</f>
        <v/>
      </c>
      <c r="BM46">
        <f ca="1">IF($E45="","",IF($G46="",BM45,IF(AND($N46=1,BM$9&gt;$B$9),"",IF(AND($N46=1,BM$9&lt;=$B$9),LOOKUP(BM$9,$A$12:$A$111,$B$12:$B$111),IF(AND($I46=1,BN$9=$Q45),"",IF($I46=1,BN45,IF(AND($I46=-1,BL$9=$Q45),$J46,IF($I46=-1,BM45,""))))))))</f>
        <v>0</v>
      </c>
      <c r="BN46">
        <f ca="1">IF($E45="","",IF($G46="",BN45,IF(AND($N46=1,BN$9&gt;$B$9),"",IF(AND($N46=1,BN$9&lt;=$B$9),LOOKUP(BN$9,$A$12:$A$111,$B$12:$B$111),IF(AND($I46=1,BO$9=$Q45),"",IF($I46=1,BO45,IF(AND($I46=-1,BM$9=$Q45),$J46,IF($I46=-1,BN45,""))))))))</f>
        <v>0</v>
      </c>
      <c r="BO46">
        <f ca="1">IF($E45="","",IF($G46="",BO45,IF(AND($N46=1,BO$9&gt;$B$9),"",IF(AND($N46=1,BO$9&lt;=$B$9),LOOKUP(BO$9,$A$12:$A$111,$B$12:$B$111),IF(AND($I46=1,BP$9=$Q45),"",IF($I46=1,BP45,IF(AND($I46=-1,BN$9=$Q45),$J46,IF($I46=-1,BO45,""))))))))</f>
        <v>0</v>
      </c>
    </row>
    <row r="47" spans="4:67" x14ac:dyDescent="0.25">
      <c r="D47" s="4">
        <v>37</v>
      </c>
      <c r="E47" s="1">
        <f t="shared" ca="1" si="6"/>
        <v>18</v>
      </c>
      <c r="G47" t="str">
        <f ca="1">IF(E46="","",IF($B$3=Refs!$B$11,Labouchere!F47,IF(AND(B$3="Last",H46="Zero"),G46,IF(B$3="Last",H46,IF(B$3="2nd last","",IF(AND(B$3="Opposite",H46="Zero"),G46,IF(AND(B$3="Opposite",H46="Red"),"Black",IF(AND(B$3="Opposite",H46="Black"),"Red",IF(AND(B$3="Opposite",H46="Odd"),"Even",IF(AND(B$3="Opposite",H46="Even"),"Odd",IF(AND(B$3="Opposite",H46="High"),"Low",IF(AND(B$3="Opposite",H46="Low"),"High",IF(COUNTIF(Refs!$E$5:$I$6,B$3)=1,Labouchere!B$3,"")))))))))))))</f>
        <v>High</v>
      </c>
      <c r="H47" t="str">
        <f ca="1">IF(E47="","",IF(B$2="Red/Black",LOOKUP(E47,Refs!D:D,Refs!F:F),IF(B$2="High/Low",LOOKUP(E47,Refs!D:D,Refs!H:H),IF(B$2="Odd/Even",LOOKUP(E47,Refs!D:D,Refs!J:J),""))))</f>
        <v>Low</v>
      </c>
      <c r="I47">
        <f t="shared" ca="1" si="2"/>
        <v>-1</v>
      </c>
      <c r="J47">
        <f ca="1">IF(E46="","",IF(G47="","",IF(AND(Q46&gt;1,O46+P46&gt;=$B$4),$B$4,IF(Q46=1,O46,O46+P46))))</f>
        <v>22</v>
      </c>
      <c r="K47">
        <f t="shared" ca="1" si="3"/>
        <v>-22</v>
      </c>
      <c r="L47">
        <f t="shared" ca="1" si="4"/>
        <v>-57</v>
      </c>
      <c r="M47">
        <f t="shared" ca="1" si="5"/>
        <v>20</v>
      </c>
      <c r="N47">
        <f ca="1">IF(E46="","",IF(OR(AND($A$6="Yes",$M47&gt;$M46),AND($A$8="Yes",$O46+$P46&gt;=$B$4),AND($Q46&lt;=2,$I47=1)),1,0))</f>
        <v>0</v>
      </c>
      <c r="O47">
        <f ca="1">IF(E47="","",R47)</f>
        <v>4</v>
      </c>
      <c r="P47">
        <f ca="1">IF(E47="","",MAX(R47:DM47))</f>
        <v>22</v>
      </c>
      <c r="Q47" s="2">
        <f ca="1">IF(E47="","",COUNTIF(R47:DM47,"&gt;0"))</f>
        <v>8</v>
      </c>
      <c r="R47" s="4">
        <f ca="1">IF(E46="","",IF($G47="",R46,IF($N47=1,LOOKUP(R$9,$A$12:$A$111,$B$12:$B$111),IF(AND($I47=1,S$9=$Q46),"",IF($I47=1,S46,IF($I47=-1,R46))))))</f>
        <v>4</v>
      </c>
      <c r="S47">
        <f ca="1">IF($E46="","",IF($G47="",S46,IF(AND($N47=1,S$9&gt;$B$9),"",IF(AND($N47=1,S$9&lt;=$B$9),LOOKUP(S$9,$A$12:$A$111,$B$12:$B$111),IF(AND($I47=1,T$9=$Q46),"",IF($I47=1,T46,IF(AND($I47=-1,R$9=$Q46),$J47,IF($I47=-1,S46,""))))))))</f>
        <v>5</v>
      </c>
      <c r="T47">
        <f ca="1">IF($E46="","",IF($G47="",T46,IF(AND($N47=1,T$9&gt;$B$9),"",IF(AND($N47=1,T$9&lt;=$B$9),LOOKUP(T$9,$A$12:$A$111,$B$12:$B$111),IF(AND($I47=1,U$9=$Q46),"",IF($I47=1,U46,IF(AND($I47=-1,S$9=$Q46),$J47,IF($I47=-1,T46,""))))))))</f>
        <v>6</v>
      </c>
      <c r="U47">
        <f ca="1">IF($E46="","",IF($G47="",U46,IF(AND($N47=1,U$9&gt;$B$9),"",IF(AND($N47=1,U$9&lt;=$B$9),LOOKUP(U$9,$A$12:$A$111,$B$12:$B$111),IF(AND($I47=1,V$9=$Q46),"",IF($I47=1,V46,IF(AND($I47=-1,T$9=$Q46),$J47,IF($I47=-1,U46,""))))))))</f>
        <v>8</v>
      </c>
      <c r="V47">
        <f ca="1">IF($E46="","",IF($G47="",V46,IF(AND($N47=1,V$9&gt;$B$9),"",IF(AND($N47=1,V$9&lt;=$B$9),LOOKUP(V$9,$A$12:$A$111,$B$12:$B$111),IF(AND($I47=1,W$9=$Q46),"",IF($I47=1,W46,IF(AND($I47=-1,U$9=$Q46),$J47,IF($I47=-1,V46,""))))))))</f>
        <v>10</v>
      </c>
      <c r="W47">
        <f ca="1">IF($E46="","",IF($G47="",W46,IF(AND($N47=1,W$9&gt;$B$9),"",IF(AND($N47=1,W$9&lt;=$B$9),LOOKUP(W$9,$A$12:$A$111,$B$12:$B$111),IF(AND($I47=1,X$9=$Q46),"",IF($I47=1,X46,IF(AND($I47=-1,V$9=$Q46),$J47,IF($I47=-1,W46,""))))))))</f>
        <v>14</v>
      </c>
      <c r="X47">
        <f ca="1">IF($E46="","",IF($G47="",X46,IF(AND($N47=1,X$9&gt;$B$9),"",IF(AND($N47=1,X$9&lt;=$B$9),LOOKUP(X$9,$A$12:$A$111,$B$12:$B$111),IF(AND($I47=1,Y$9=$Q46),"",IF($I47=1,Y46,IF(AND($I47=-1,W$9=$Q46),$J47,IF($I47=-1,X46,""))))))))</f>
        <v>18</v>
      </c>
      <c r="Y47">
        <f ca="1">IF($E46="","",IF($G47="",Y46,IF(AND($N47=1,Y$9&gt;$B$9),"",IF(AND($N47=1,Y$9&lt;=$B$9),LOOKUP(Y$9,$A$12:$A$111,$B$12:$B$111),IF(AND($I47=1,Z$9=$Q46),"",IF($I47=1,Z46,IF(AND($I47=-1,X$9=$Q46),$J47,IF($I47=-1,Y46,""))))))))</f>
        <v>22</v>
      </c>
      <c r="Z47" t="str">
        <f ca="1">IF($E46="","",IF($G47="",Z46,IF(AND($N47=1,Z$9&gt;$B$9),"",IF(AND($N47=1,Z$9&lt;=$B$9),LOOKUP(Z$9,$A$12:$A$111,$B$12:$B$111),IF(AND($I47=1,AA$9=$Q46),"",IF($I47=1,AA46,IF(AND($I47=-1,Y$9=$Q46),$J47,IF($I47=-1,Z46,""))))))))</f>
        <v/>
      </c>
      <c r="AA47" t="str">
        <f ca="1">IF($E46="","",IF($G47="",AA46,IF(AND($N47=1,AA$9&gt;$B$9),"",IF(AND($N47=1,AA$9&lt;=$B$9),LOOKUP(AA$9,$A$12:$A$111,$B$12:$B$111),IF(AND($I47=1,AB$9=$Q46),"",IF($I47=1,AB46,IF(AND($I47=-1,Z$9=$Q46),$J47,IF($I47=-1,AA46,""))))))))</f>
        <v/>
      </c>
      <c r="AB47" t="str">
        <f ca="1">IF($E46="","",IF($G47="",AB46,IF(AND($N47=1,AB$9&gt;$B$9),"",IF(AND($N47=1,AB$9&lt;=$B$9),LOOKUP(AB$9,$A$12:$A$111,$B$12:$B$111),IF(AND($I47=1,AC$9=$Q46),"",IF($I47=1,AC46,IF(AND($I47=-1,AA$9=$Q46),$J47,IF($I47=-1,AB46,""))))))))</f>
        <v/>
      </c>
      <c r="AC47" t="str">
        <f ca="1">IF($E46="","",IF($G47="",AC46,IF(AND($N47=1,AC$9&gt;$B$9),"",IF(AND($N47=1,AC$9&lt;=$B$9),LOOKUP(AC$9,$A$12:$A$111,$B$12:$B$111),IF(AND($I47=1,AD$9=$Q46),"",IF($I47=1,AD46,IF(AND($I47=-1,AB$9=$Q46),$J47,IF($I47=-1,AC46,""))))))))</f>
        <v/>
      </c>
      <c r="AD47" t="str">
        <f ca="1">IF($E46="","",IF($G47="",AD46,IF(AND($N47=1,AD$9&gt;$B$9),"",IF(AND($N47=1,AD$9&lt;=$B$9),LOOKUP(AD$9,$A$12:$A$111,$B$12:$B$111),IF(AND($I47=1,AE$9=$Q46),"",IF($I47=1,AE46,IF(AND($I47=-1,AC$9=$Q46),$J47,IF($I47=-1,AD46,""))))))))</f>
        <v/>
      </c>
      <c r="AE47" t="str">
        <f ca="1">IF($E46="","",IF($G47="",AE46,IF(AND($N47=1,AE$9&gt;$B$9),"",IF(AND($N47=1,AE$9&lt;=$B$9),LOOKUP(AE$9,$A$12:$A$111,$B$12:$B$111),IF(AND($I47=1,AF$9=$Q46),"",IF($I47=1,AF46,IF(AND($I47=-1,AD$9=$Q46),$J47,IF($I47=-1,AE46,""))))))))</f>
        <v/>
      </c>
      <c r="AF47" t="str">
        <f ca="1">IF($E46="","",IF($G47="",AF46,IF(AND($N47=1,AF$9&gt;$B$9),"",IF(AND($N47=1,AF$9&lt;=$B$9),LOOKUP(AF$9,$A$12:$A$111,$B$12:$B$111),IF(AND($I47=1,AG$9=$Q46),"",IF($I47=1,AG46,IF(AND($I47=-1,AE$9=$Q46),$J47,IF($I47=-1,AF46,""))))))))</f>
        <v/>
      </c>
      <c r="AG47" t="str">
        <f ca="1">IF($E46="","",IF($G47="",AG46,IF(AND($N47=1,AG$9&gt;$B$9),"",IF(AND($N47=1,AG$9&lt;=$B$9),LOOKUP(AG$9,$A$12:$A$111,$B$12:$B$111),IF(AND($I47=1,AH$9=$Q46),"",IF($I47=1,AH46,IF(AND($I47=-1,AF$9=$Q46),$J47,IF($I47=-1,AG46,""))))))))</f>
        <v/>
      </c>
      <c r="AH47" t="str">
        <f ca="1">IF($E46="","",IF($G47="",AH46,IF(AND($N47=1,AH$9&gt;$B$9),"",IF(AND($N47=1,AH$9&lt;=$B$9),LOOKUP(AH$9,$A$12:$A$111,$B$12:$B$111),IF(AND($I47=1,AI$9=$Q46),"",IF($I47=1,AI46,IF(AND($I47=-1,AG$9=$Q46),$J47,IF($I47=-1,AH46,""))))))))</f>
        <v/>
      </c>
      <c r="AI47" t="str">
        <f ca="1">IF($E46="","",IF($G47="",AI46,IF(AND($N47=1,AI$9&gt;$B$9),"",IF(AND($N47=1,AI$9&lt;=$B$9),LOOKUP(AI$9,$A$12:$A$111,$B$12:$B$111),IF(AND($I47=1,AJ$9=$Q46),"",IF($I47=1,AJ46,IF(AND($I47=-1,AH$9=$Q46),$J47,IF($I47=-1,AI46,""))))))))</f>
        <v/>
      </c>
      <c r="AJ47" t="str">
        <f ca="1">IF($E46="","",IF($G47="",AJ46,IF(AND($N47=1,AJ$9&gt;$B$9),"",IF(AND($N47=1,AJ$9&lt;=$B$9),LOOKUP(AJ$9,$A$12:$A$111,$B$12:$B$111),IF(AND($I47=1,AK$9=$Q46),"",IF($I47=1,AK46,IF(AND($I47=-1,AI$9=$Q46),$J47,IF($I47=-1,AJ46,""))))))))</f>
        <v/>
      </c>
      <c r="AK47" t="str">
        <f ca="1">IF($E46="","",IF($G47="",AK46,IF(AND($N47=1,AK$9&gt;$B$9),"",IF(AND($N47=1,AK$9&lt;=$B$9),LOOKUP(AK$9,$A$12:$A$111,$B$12:$B$111),IF(AND($I47=1,AL$9=$Q46),"",IF($I47=1,AL46,IF(AND($I47=-1,AJ$9=$Q46),$J47,IF($I47=-1,AK46,""))))))))</f>
        <v/>
      </c>
      <c r="AL47" t="str">
        <f ca="1">IF($E46="","",IF($G47="",AL46,IF(AND($N47=1,AL$9&gt;$B$9),"",IF(AND($N47=1,AL$9&lt;=$B$9),LOOKUP(AL$9,$A$12:$A$111,$B$12:$B$111),IF(AND($I47=1,AM$9=$Q46),"",IF($I47=1,AM46,IF(AND($I47=-1,AK$9=$Q46),$J47,IF($I47=-1,AL46,""))))))))</f>
        <v/>
      </c>
      <c r="AM47" t="str">
        <f ca="1">IF($E46="","",IF($G47="",AM46,IF(AND($N47=1,AM$9&gt;$B$9),"",IF(AND($N47=1,AM$9&lt;=$B$9),LOOKUP(AM$9,$A$12:$A$111,$B$12:$B$111),IF(AND($I47=1,AN$9=$Q46),"",IF($I47=1,AN46,IF(AND($I47=-1,AL$9=$Q46),$J47,IF($I47=-1,AM46,""))))))))</f>
        <v/>
      </c>
      <c r="AN47" t="str">
        <f ca="1">IF($E46="","",IF($G47="",AN46,IF(AND($N47=1,AN$9&gt;$B$9),"",IF(AND($N47=1,AN$9&lt;=$B$9),LOOKUP(AN$9,$A$12:$A$111,$B$12:$B$111),IF(AND($I47=1,AO$9=$Q46),"",IF($I47=1,AO46,IF(AND($I47=-1,AM$9=$Q46),$J47,IF($I47=-1,AN46,""))))))))</f>
        <v/>
      </c>
      <c r="AO47" t="str">
        <f ca="1">IF($E46="","",IF($G47="",AO46,IF(AND($N47=1,AO$9&gt;$B$9),"",IF(AND($N47=1,AO$9&lt;=$B$9),LOOKUP(AO$9,$A$12:$A$111,$B$12:$B$111),IF(AND($I47=1,AP$9=$Q46),"",IF($I47=1,AP46,IF(AND($I47=-1,AN$9=$Q46),$J47,IF($I47=-1,AO46,""))))))))</f>
        <v/>
      </c>
      <c r="AP47" t="str">
        <f ca="1">IF($E46="","",IF($G47="",AP46,IF(AND($N47=1,AP$9&gt;$B$9),"",IF(AND($N47=1,AP$9&lt;=$B$9),LOOKUP(AP$9,$A$12:$A$111,$B$12:$B$111),IF(AND($I47=1,AQ$9=$Q46),"",IF($I47=1,AQ46,IF(AND($I47=-1,AO$9=$Q46),$J47,IF($I47=-1,AP46,""))))))))</f>
        <v/>
      </c>
      <c r="AQ47" t="str">
        <f ca="1">IF($E46="","",IF($G47="",AQ46,IF(AND($N47=1,AQ$9&gt;$B$9),"",IF(AND($N47=1,AQ$9&lt;=$B$9),LOOKUP(AQ$9,$A$12:$A$111,$B$12:$B$111),IF(AND($I47=1,AR$9=$Q46),"",IF($I47=1,AR46,IF(AND($I47=-1,AP$9=$Q46),$J47,IF($I47=-1,AQ46,""))))))))</f>
        <v/>
      </c>
      <c r="AR47" t="str">
        <f ca="1">IF($E46="","",IF($G47="",AR46,IF(AND($N47=1,AR$9&gt;$B$9),"",IF(AND($N47=1,AR$9&lt;=$B$9),LOOKUP(AR$9,$A$12:$A$111,$B$12:$B$111),IF(AND($I47=1,AS$9=$Q46),"",IF($I47=1,AS46,IF(AND($I47=-1,AQ$9=$Q46),$J47,IF($I47=-1,AR46,""))))))))</f>
        <v/>
      </c>
      <c r="AS47" t="str">
        <f ca="1">IF($E46="","",IF($G47="",AS46,IF(AND($N47=1,AS$9&gt;$B$9),"",IF(AND($N47=1,AS$9&lt;=$B$9),LOOKUP(AS$9,$A$12:$A$111,$B$12:$B$111),IF(AND($I47=1,AT$9=$Q46),"",IF($I47=1,AT46,IF(AND($I47=-1,AR$9=$Q46),$J47,IF($I47=-1,AS46,""))))))))</f>
        <v/>
      </c>
      <c r="AT47" t="str">
        <f ca="1">IF($E46="","",IF($G47="",AT46,IF(AND($N47=1,AT$9&gt;$B$9),"",IF(AND($N47=1,AT$9&lt;=$B$9),LOOKUP(AT$9,$A$12:$A$111,$B$12:$B$111),IF(AND($I47=1,AU$9=$Q46),"",IF($I47=1,AU46,IF(AND($I47=-1,AS$9=$Q46),$J47,IF($I47=-1,AT46,""))))))))</f>
        <v/>
      </c>
      <c r="AU47" t="str">
        <f ca="1">IF($E46="","",IF($G47="",AU46,IF(AND($N47=1,AU$9&gt;$B$9),"",IF(AND($N47=1,AU$9&lt;=$B$9),LOOKUP(AU$9,$A$12:$A$111,$B$12:$B$111),IF(AND($I47=1,AV$9=$Q46),"",IF($I47=1,AV46,IF(AND($I47=-1,AT$9=$Q46),$J47,IF($I47=-1,AU46,""))))))))</f>
        <v/>
      </c>
      <c r="AV47" t="str">
        <f ca="1">IF($E46="","",IF($G47="",AV46,IF(AND($N47=1,AV$9&gt;$B$9),"",IF(AND($N47=1,AV$9&lt;=$B$9),LOOKUP(AV$9,$A$12:$A$111,$B$12:$B$111),IF(AND($I47=1,AW$9=$Q46),"",IF($I47=1,AW46,IF(AND($I47=-1,AU$9=$Q46),$J47,IF($I47=-1,AV46,""))))))))</f>
        <v/>
      </c>
      <c r="AW47" t="str">
        <f ca="1">IF($E46="","",IF($G47="",AW46,IF(AND($N47=1,AW$9&gt;$B$9),"",IF(AND($N47=1,AW$9&lt;=$B$9),LOOKUP(AW$9,$A$12:$A$111,$B$12:$B$111),IF(AND($I47=1,AX$9=$Q46),"",IF($I47=1,AX46,IF(AND($I47=-1,AV$9=$Q46),$J47,IF($I47=-1,AW46,""))))))))</f>
        <v/>
      </c>
      <c r="AX47" t="str">
        <f ca="1">IF($E46="","",IF($G47="",AX46,IF(AND($N47=1,AX$9&gt;$B$9),"",IF(AND($N47=1,AX$9&lt;=$B$9),LOOKUP(AX$9,$A$12:$A$111,$B$12:$B$111),IF(AND($I47=1,AY$9=$Q46),"",IF($I47=1,AY46,IF(AND($I47=-1,AW$9=$Q46),$J47,IF($I47=-1,AX46,""))))))))</f>
        <v/>
      </c>
      <c r="AY47" t="str">
        <f ca="1">IF($E46="","",IF($G47="",AY46,IF(AND($N47=1,AY$9&gt;$B$9),"",IF(AND($N47=1,AY$9&lt;=$B$9),LOOKUP(AY$9,$A$12:$A$111,$B$12:$B$111),IF(AND($I47=1,AZ$9=$Q46),"",IF($I47=1,AZ46,IF(AND($I47=-1,AX$9=$Q46),$J47,IF($I47=-1,AY46,""))))))))</f>
        <v/>
      </c>
      <c r="AZ47" t="str">
        <f ca="1">IF($E46="","",IF($G47="",AZ46,IF(AND($N47=1,AZ$9&gt;$B$9),"",IF(AND($N47=1,AZ$9&lt;=$B$9),LOOKUP(AZ$9,$A$12:$A$111,$B$12:$B$111),IF(AND($I47=1,BA$9=$Q46),"",IF($I47=1,BA46,IF(AND($I47=-1,AY$9=$Q46),$J47,IF($I47=-1,AZ46,""))))))))</f>
        <v/>
      </c>
      <c r="BA47" t="str">
        <f ca="1">IF($E46="","",IF($G47="",BA46,IF(AND($N47=1,BA$9&gt;$B$9),"",IF(AND($N47=1,BA$9&lt;=$B$9),LOOKUP(BA$9,$A$12:$A$111,$B$12:$B$111),IF(AND($I47=1,BB$9=$Q46),"",IF($I47=1,BB46,IF(AND($I47=-1,AZ$9=$Q46),$J47,IF($I47=-1,BA46,""))))))))</f>
        <v/>
      </c>
      <c r="BB47" t="str">
        <f ca="1">IF($E46="","",IF($G47="",BB46,IF(AND($N47=1,BB$9&gt;$B$9),"",IF(AND($N47=1,BB$9&lt;=$B$9),LOOKUP(BB$9,$A$12:$A$111,$B$12:$B$111),IF(AND($I47=1,BC$9=$Q46),"",IF($I47=1,BC46,IF(AND($I47=-1,BA$9=$Q46),$J47,IF($I47=-1,BB46,""))))))))</f>
        <v/>
      </c>
      <c r="BC47" t="str">
        <f ca="1">IF($E46="","",IF($G47="",BC46,IF(AND($N47=1,BC$9&gt;$B$9),"",IF(AND($N47=1,BC$9&lt;=$B$9),LOOKUP(BC$9,$A$12:$A$111,$B$12:$B$111),IF(AND($I47=1,BD$9=$Q46),"",IF($I47=1,BD46,IF(AND($I47=-1,BB$9=$Q46),$J47,IF($I47=-1,BC46,""))))))))</f>
        <v/>
      </c>
      <c r="BD47" t="str">
        <f ca="1">IF($E46="","",IF($G47="",BD46,IF(AND($N47=1,BD$9&gt;$B$9),"",IF(AND($N47=1,BD$9&lt;=$B$9),LOOKUP(BD$9,$A$12:$A$111,$B$12:$B$111),IF(AND($I47=1,BE$9=$Q46),"",IF($I47=1,BE46,IF(AND($I47=-1,BC$9=$Q46),$J47,IF($I47=-1,BD46,""))))))))</f>
        <v/>
      </c>
      <c r="BE47" t="str">
        <f ca="1">IF($E46="","",IF($G47="",BE46,IF(AND($N47=1,BE$9&gt;$B$9),"",IF(AND($N47=1,BE$9&lt;=$B$9),LOOKUP(BE$9,$A$12:$A$111,$B$12:$B$111),IF(AND($I47=1,BF$9=$Q46),"",IF($I47=1,BF46,IF(AND($I47=-1,BD$9=$Q46),$J47,IF($I47=-1,BE46,""))))))))</f>
        <v/>
      </c>
      <c r="BF47" t="str">
        <f ca="1">IF($E46="","",IF($G47="",BF46,IF(AND($N47=1,BF$9&gt;$B$9),"",IF(AND($N47=1,BF$9&lt;=$B$9),LOOKUP(BF$9,$A$12:$A$111,$B$12:$B$111),IF(AND($I47=1,BG$9=$Q46),"",IF($I47=1,BG46,IF(AND($I47=-1,BE$9=$Q46),$J47,IF($I47=-1,BF46,""))))))))</f>
        <v/>
      </c>
      <c r="BG47" t="str">
        <f ca="1">IF($E46="","",IF($G47="",BG46,IF(AND($N47=1,BG$9&gt;$B$9),"",IF(AND($N47=1,BG$9&lt;=$B$9),LOOKUP(BG$9,$A$12:$A$111,$B$12:$B$111),IF(AND($I47=1,BH$9=$Q46),"",IF($I47=1,BH46,IF(AND($I47=-1,BF$9=$Q46),$J47,IF($I47=-1,BG46,""))))))))</f>
        <v/>
      </c>
      <c r="BH47" t="str">
        <f ca="1">IF($E46="","",IF($G47="",BH46,IF(AND($N47=1,BH$9&gt;$B$9),"",IF(AND($N47=1,BH$9&lt;=$B$9),LOOKUP(BH$9,$A$12:$A$111,$B$12:$B$111),IF(AND($I47=1,BI$9=$Q46),"",IF($I47=1,BI46,IF(AND($I47=-1,BG$9=$Q46),$J47,IF($I47=-1,BH46,""))))))))</f>
        <v/>
      </c>
      <c r="BI47" t="str">
        <f ca="1">IF($E46="","",IF($G47="",BI46,IF(AND($N47=1,BI$9&gt;$B$9),"",IF(AND($N47=1,BI$9&lt;=$B$9),LOOKUP(BI$9,$A$12:$A$111,$B$12:$B$111),IF(AND($I47=1,BJ$9=$Q46),"",IF($I47=1,BJ46,IF(AND($I47=-1,BH$9=$Q46),$J47,IF($I47=-1,BI46,""))))))))</f>
        <v/>
      </c>
      <c r="BJ47" t="str">
        <f ca="1">IF($E46="","",IF($G47="",BJ46,IF(AND($N47=1,BJ$9&gt;$B$9),"",IF(AND($N47=1,BJ$9&lt;=$B$9),LOOKUP(BJ$9,$A$12:$A$111,$B$12:$B$111),IF(AND($I47=1,BK$9=$Q46),"",IF($I47=1,BK46,IF(AND($I47=-1,BI$9=$Q46),$J47,IF($I47=-1,BJ46,""))))))))</f>
        <v/>
      </c>
      <c r="BK47" t="str">
        <f ca="1">IF($E46="","",IF($G47="",BK46,IF(AND($N47=1,BK$9&gt;$B$9),"",IF(AND($N47=1,BK$9&lt;=$B$9),LOOKUP(BK$9,$A$12:$A$111,$B$12:$B$111),IF(AND($I47=1,BL$9=$Q46),"",IF($I47=1,BL46,IF(AND($I47=-1,BJ$9=$Q46),$J47,IF($I47=-1,BK46,""))))))))</f>
        <v/>
      </c>
      <c r="BL47" t="str">
        <f ca="1">IF($E46="","",IF($G47="",BL46,IF(AND($N47=1,BL$9&gt;$B$9),"",IF(AND($N47=1,BL$9&lt;=$B$9),LOOKUP(BL$9,$A$12:$A$111,$B$12:$B$111),IF(AND($I47=1,BM$9=$Q46),"",IF($I47=1,BM46,IF(AND($I47=-1,BK$9=$Q46),$J47,IF($I47=-1,BL46,""))))))))</f>
        <v/>
      </c>
      <c r="BM47">
        <f ca="1">IF($E46="","",IF($G47="",BM46,IF(AND($N47=1,BM$9&gt;$B$9),"",IF(AND($N47=1,BM$9&lt;=$B$9),LOOKUP(BM$9,$A$12:$A$111,$B$12:$B$111),IF(AND($I47=1,BN$9=$Q46),"",IF($I47=1,BN46,IF(AND($I47=-1,BL$9=$Q46),$J47,IF($I47=-1,BM46,""))))))))</f>
        <v>0</v>
      </c>
      <c r="BN47">
        <f ca="1">IF($E46="","",IF($G47="",BN46,IF(AND($N47=1,BN$9&gt;$B$9),"",IF(AND($N47=1,BN$9&lt;=$B$9),LOOKUP(BN$9,$A$12:$A$111,$B$12:$B$111),IF(AND($I47=1,BO$9=$Q46),"",IF($I47=1,BO46,IF(AND($I47=-1,BM$9=$Q46),$J47,IF($I47=-1,BN46,""))))))))</f>
        <v>0</v>
      </c>
      <c r="BO47">
        <f ca="1">IF($E46="","",IF($G47="",BO46,IF(AND($N47=1,BO$9&gt;$B$9),"",IF(AND($N47=1,BO$9&lt;=$B$9),LOOKUP(BO$9,$A$12:$A$111,$B$12:$B$111),IF(AND($I47=1,BP$9=$Q46),"",IF($I47=1,BP46,IF(AND($I47=-1,BN$9=$Q46),$J47,IF($I47=-1,BO46,""))))))))</f>
        <v>0</v>
      </c>
    </row>
    <row r="48" spans="4:67" x14ac:dyDescent="0.25">
      <c r="D48" s="4">
        <v>38</v>
      </c>
      <c r="E48" s="1">
        <f t="shared" ca="1" si="6"/>
        <v>22</v>
      </c>
      <c r="G48" t="str">
        <f ca="1">IF(E47="","",IF($B$3=Refs!$B$11,Labouchere!F48,IF(AND(B$3="Last",H47="Zero"),G47,IF(B$3="Last",H47,IF(B$3="2nd last","",IF(AND(B$3="Opposite",H47="Zero"),G47,IF(AND(B$3="Opposite",H47="Red"),"Black",IF(AND(B$3="Opposite",H47="Black"),"Red",IF(AND(B$3="Opposite",H47="Odd"),"Even",IF(AND(B$3="Opposite",H47="Even"),"Odd",IF(AND(B$3="Opposite",H47="High"),"Low",IF(AND(B$3="Opposite",H47="Low"),"High",IF(COUNTIF(Refs!$E$5:$I$6,B$3)=1,Labouchere!B$3,"")))))))))))))</f>
        <v>High</v>
      </c>
      <c r="H48" t="str">
        <f ca="1">IF(E48="","",IF(B$2="Red/Black",LOOKUP(E48,Refs!D:D,Refs!F:F),IF(B$2="High/Low",LOOKUP(E48,Refs!D:D,Refs!H:H),IF(B$2="Odd/Even",LOOKUP(E48,Refs!D:D,Refs!J:J),""))))</f>
        <v>High</v>
      </c>
      <c r="I48">
        <f t="shared" ca="1" si="2"/>
        <v>1</v>
      </c>
      <c r="J48">
        <f ca="1">IF(E47="","",IF(G48="","",IF(AND(Q47&gt;1,O47+P47&gt;=$B$4),$B$4,IF(Q47=1,O47,O47+P47))))</f>
        <v>26</v>
      </c>
      <c r="K48">
        <f t="shared" ca="1" si="3"/>
        <v>26</v>
      </c>
      <c r="L48">
        <f t="shared" ca="1" si="4"/>
        <v>-31</v>
      </c>
      <c r="M48">
        <f t="shared" ca="1" si="5"/>
        <v>20</v>
      </c>
      <c r="N48">
        <f ca="1">IF(E47="","",IF(OR(AND($A$6="Yes",$M48&gt;$M47),AND($A$8="Yes",$O47+$P47&gt;=$B$4),AND($Q47&lt;=2,$I48=1)),1,0))</f>
        <v>0</v>
      </c>
      <c r="O48">
        <f ca="1">IF(E48="","",R48)</f>
        <v>5</v>
      </c>
      <c r="P48">
        <f ca="1">IF(E48="","",MAX(R48:DM48))</f>
        <v>18</v>
      </c>
      <c r="Q48" s="2">
        <f ca="1">IF(E48="","",COUNTIF(R48:DM48,"&gt;0"))</f>
        <v>6</v>
      </c>
      <c r="R48" s="4">
        <f ca="1">IF(E47="","",IF($G48="",R47,IF($N48=1,LOOKUP(R$9,$A$12:$A$111,$B$12:$B$111),IF(AND($I48=1,S$9=$Q47),"",IF($I48=1,S47,IF($I48=-1,R47))))))</f>
        <v>5</v>
      </c>
      <c r="S48">
        <f ca="1">IF($E47="","",IF($G48="",S47,IF(AND($N48=1,S$9&gt;$B$9),"",IF(AND($N48=1,S$9&lt;=$B$9),LOOKUP(S$9,$A$12:$A$111,$B$12:$B$111),IF(AND($I48=1,T$9=$Q47),"",IF($I48=1,T47,IF(AND($I48=-1,R$9=$Q47),$J48,IF($I48=-1,S47,""))))))))</f>
        <v>6</v>
      </c>
      <c r="T48">
        <f ca="1">IF($E47="","",IF($G48="",T47,IF(AND($N48=1,T$9&gt;$B$9),"",IF(AND($N48=1,T$9&lt;=$B$9),LOOKUP(T$9,$A$12:$A$111,$B$12:$B$111),IF(AND($I48=1,U$9=$Q47),"",IF($I48=1,U47,IF(AND($I48=-1,S$9=$Q47),$J48,IF($I48=-1,T47,""))))))))</f>
        <v>8</v>
      </c>
      <c r="U48">
        <f ca="1">IF($E47="","",IF($G48="",U47,IF(AND($N48=1,U$9&gt;$B$9),"",IF(AND($N48=1,U$9&lt;=$B$9),LOOKUP(U$9,$A$12:$A$111,$B$12:$B$111),IF(AND($I48=1,V$9=$Q47),"",IF($I48=1,V47,IF(AND($I48=-1,T$9=$Q47),$J48,IF($I48=-1,U47,""))))))))</f>
        <v>10</v>
      </c>
      <c r="V48">
        <f ca="1">IF($E47="","",IF($G48="",V47,IF(AND($N48=1,V$9&gt;$B$9),"",IF(AND($N48=1,V$9&lt;=$B$9),LOOKUP(V$9,$A$12:$A$111,$B$12:$B$111),IF(AND($I48=1,W$9=$Q47),"",IF($I48=1,W47,IF(AND($I48=-1,U$9=$Q47),$J48,IF($I48=-1,V47,""))))))))</f>
        <v>14</v>
      </c>
      <c r="W48">
        <f ca="1">IF($E47="","",IF($G48="",W47,IF(AND($N48=1,W$9&gt;$B$9),"",IF(AND($N48=1,W$9&lt;=$B$9),LOOKUP(W$9,$A$12:$A$111,$B$12:$B$111),IF(AND($I48=1,X$9=$Q47),"",IF($I48=1,X47,IF(AND($I48=-1,V$9=$Q47),$J48,IF($I48=-1,W47,""))))))))</f>
        <v>18</v>
      </c>
      <c r="X48" t="str">
        <f ca="1">IF($E47="","",IF($G48="",X47,IF(AND($N48=1,X$9&gt;$B$9),"",IF(AND($N48=1,X$9&lt;=$B$9),LOOKUP(X$9,$A$12:$A$111,$B$12:$B$111),IF(AND($I48=1,Y$9=$Q47),"",IF($I48=1,Y47,IF(AND($I48=-1,W$9=$Q47),$J48,IF($I48=-1,X47,""))))))))</f>
        <v/>
      </c>
      <c r="Y48" t="str">
        <f ca="1">IF($E47="","",IF($G48="",Y47,IF(AND($N48=1,Y$9&gt;$B$9),"",IF(AND($N48=1,Y$9&lt;=$B$9),LOOKUP(Y$9,$A$12:$A$111,$B$12:$B$111),IF(AND($I48=1,Z$9=$Q47),"",IF($I48=1,Z47,IF(AND($I48=-1,X$9=$Q47),$J48,IF($I48=-1,Y47,""))))))))</f>
        <v/>
      </c>
      <c r="Z48" t="str">
        <f ca="1">IF($E47="","",IF($G48="",Z47,IF(AND($N48=1,Z$9&gt;$B$9),"",IF(AND($N48=1,Z$9&lt;=$B$9),LOOKUP(Z$9,$A$12:$A$111,$B$12:$B$111),IF(AND($I48=1,AA$9=$Q47),"",IF($I48=1,AA47,IF(AND($I48=-1,Y$9=$Q47),$J48,IF($I48=-1,Z47,""))))))))</f>
        <v/>
      </c>
      <c r="AA48" t="str">
        <f ca="1">IF($E47="","",IF($G48="",AA47,IF(AND($N48=1,AA$9&gt;$B$9),"",IF(AND($N48=1,AA$9&lt;=$B$9),LOOKUP(AA$9,$A$12:$A$111,$B$12:$B$111),IF(AND($I48=1,AB$9=$Q47),"",IF($I48=1,AB47,IF(AND($I48=-1,Z$9=$Q47),$J48,IF($I48=-1,AA47,""))))))))</f>
        <v/>
      </c>
      <c r="AB48" t="str">
        <f ca="1">IF($E47="","",IF($G48="",AB47,IF(AND($N48=1,AB$9&gt;$B$9),"",IF(AND($N48=1,AB$9&lt;=$B$9),LOOKUP(AB$9,$A$12:$A$111,$B$12:$B$111),IF(AND($I48=1,AC$9=$Q47),"",IF($I48=1,AC47,IF(AND($I48=-1,AA$9=$Q47),$J48,IF($I48=-1,AB47,""))))))))</f>
        <v/>
      </c>
      <c r="AC48" t="str">
        <f ca="1">IF($E47="","",IF($G48="",AC47,IF(AND($N48=1,AC$9&gt;$B$9),"",IF(AND($N48=1,AC$9&lt;=$B$9),LOOKUP(AC$9,$A$12:$A$111,$B$12:$B$111),IF(AND($I48=1,AD$9=$Q47),"",IF($I48=1,AD47,IF(AND($I48=-1,AB$9=$Q47),$J48,IF($I48=-1,AC47,""))))))))</f>
        <v/>
      </c>
      <c r="AD48" t="str">
        <f ca="1">IF($E47="","",IF($G48="",AD47,IF(AND($N48=1,AD$9&gt;$B$9),"",IF(AND($N48=1,AD$9&lt;=$B$9),LOOKUP(AD$9,$A$12:$A$111,$B$12:$B$111),IF(AND($I48=1,AE$9=$Q47),"",IF($I48=1,AE47,IF(AND($I48=-1,AC$9=$Q47),$J48,IF($I48=-1,AD47,""))))))))</f>
        <v/>
      </c>
      <c r="AE48" t="str">
        <f ca="1">IF($E47="","",IF($G48="",AE47,IF(AND($N48=1,AE$9&gt;$B$9),"",IF(AND($N48=1,AE$9&lt;=$B$9),LOOKUP(AE$9,$A$12:$A$111,$B$12:$B$111),IF(AND($I48=1,AF$9=$Q47),"",IF($I48=1,AF47,IF(AND($I48=-1,AD$9=$Q47),$J48,IF($I48=-1,AE47,""))))))))</f>
        <v/>
      </c>
      <c r="AF48" t="str">
        <f ca="1">IF($E47="","",IF($G48="",AF47,IF(AND($N48=1,AF$9&gt;$B$9),"",IF(AND($N48=1,AF$9&lt;=$B$9),LOOKUP(AF$9,$A$12:$A$111,$B$12:$B$111),IF(AND($I48=1,AG$9=$Q47),"",IF($I48=1,AG47,IF(AND($I48=-1,AE$9=$Q47),$J48,IF($I48=-1,AF47,""))))))))</f>
        <v/>
      </c>
      <c r="AG48" t="str">
        <f ca="1">IF($E47="","",IF($G48="",AG47,IF(AND($N48=1,AG$9&gt;$B$9),"",IF(AND($N48=1,AG$9&lt;=$B$9),LOOKUP(AG$9,$A$12:$A$111,$B$12:$B$111),IF(AND($I48=1,AH$9=$Q47),"",IF($I48=1,AH47,IF(AND($I48=-1,AF$9=$Q47),$J48,IF($I48=-1,AG47,""))))))))</f>
        <v/>
      </c>
      <c r="AH48" t="str">
        <f ca="1">IF($E47="","",IF($G48="",AH47,IF(AND($N48=1,AH$9&gt;$B$9),"",IF(AND($N48=1,AH$9&lt;=$B$9),LOOKUP(AH$9,$A$12:$A$111,$B$12:$B$111),IF(AND($I48=1,AI$9=$Q47),"",IF($I48=1,AI47,IF(AND($I48=-1,AG$9=$Q47),$J48,IF($I48=-1,AH47,""))))))))</f>
        <v/>
      </c>
      <c r="AI48" t="str">
        <f ca="1">IF($E47="","",IF($G48="",AI47,IF(AND($N48=1,AI$9&gt;$B$9),"",IF(AND($N48=1,AI$9&lt;=$B$9),LOOKUP(AI$9,$A$12:$A$111,$B$12:$B$111),IF(AND($I48=1,AJ$9=$Q47),"",IF($I48=1,AJ47,IF(AND($I48=-1,AH$9=$Q47),$J48,IF($I48=-1,AI47,""))))))))</f>
        <v/>
      </c>
      <c r="AJ48" t="str">
        <f ca="1">IF($E47="","",IF($G48="",AJ47,IF(AND($N48=1,AJ$9&gt;$B$9),"",IF(AND($N48=1,AJ$9&lt;=$B$9),LOOKUP(AJ$9,$A$12:$A$111,$B$12:$B$111),IF(AND($I48=1,AK$9=$Q47),"",IF($I48=1,AK47,IF(AND($I48=-1,AI$9=$Q47),$J48,IF($I48=-1,AJ47,""))))))))</f>
        <v/>
      </c>
      <c r="AK48" t="str">
        <f ca="1">IF($E47="","",IF($G48="",AK47,IF(AND($N48=1,AK$9&gt;$B$9),"",IF(AND($N48=1,AK$9&lt;=$B$9),LOOKUP(AK$9,$A$12:$A$111,$B$12:$B$111),IF(AND($I48=1,AL$9=$Q47),"",IF($I48=1,AL47,IF(AND($I48=-1,AJ$9=$Q47),$J48,IF($I48=-1,AK47,""))))))))</f>
        <v/>
      </c>
      <c r="AL48" t="str">
        <f ca="1">IF($E47="","",IF($G48="",AL47,IF(AND($N48=1,AL$9&gt;$B$9),"",IF(AND($N48=1,AL$9&lt;=$B$9),LOOKUP(AL$9,$A$12:$A$111,$B$12:$B$111),IF(AND($I48=1,AM$9=$Q47),"",IF($I48=1,AM47,IF(AND($I48=-1,AK$9=$Q47),$J48,IF($I48=-1,AL47,""))))))))</f>
        <v/>
      </c>
      <c r="AM48" t="str">
        <f ca="1">IF($E47="","",IF($G48="",AM47,IF(AND($N48=1,AM$9&gt;$B$9),"",IF(AND($N48=1,AM$9&lt;=$B$9),LOOKUP(AM$9,$A$12:$A$111,$B$12:$B$111),IF(AND($I48=1,AN$9=$Q47),"",IF($I48=1,AN47,IF(AND($I48=-1,AL$9=$Q47),$J48,IF($I48=-1,AM47,""))))))))</f>
        <v/>
      </c>
      <c r="AN48" t="str">
        <f ca="1">IF($E47="","",IF($G48="",AN47,IF(AND($N48=1,AN$9&gt;$B$9),"",IF(AND($N48=1,AN$9&lt;=$B$9),LOOKUP(AN$9,$A$12:$A$111,$B$12:$B$111),IF(AND($I48=1,AO$9=$Q47),"",IF($I48=1,AO47,IF(AND($I48=-1,AM$9=$Q47),$J48,IF($I48=-1,AN47,""))))))))</f>
        <v/>
      </c>
      <c r="AO48" t="str">
        <f ca="1">IF($E47="","",IF($G48="",AO47,IF(AND($N48=1,AO$9&gt;$B$9),"",IF(AND($N48=1,AO$9&lt;=$B$9),LOOKUP(AO$9,$A$12:$A$111,$B$12:$B$111),IF(AND($I48=1,AP$9=$Q47),"",IF($I48=1,AP47,IF(AND($I48=-1,AN$9=$Q47),$J48,IF($I48=-1,AO47,""))))))))</f>
        <v/>
      </c>
      <c r="AP48" t="str">
        <f ca="1">IF($E47="","",IF($G48="",AP47,IF(AND($N48=1,AP$9&gt;$B$9),"",IF(AND($N48=1,AP$9&lt;=$B$9),LOOKUP(AP$9,$A$12:$A$111,$B$12:$B$111),IF(AND($I48=1,AQ$9=$Q47),"",IF($I48=1,AQ47,IF(AND($I48=-1,AO$9=$Q47),$J48,IF($I48=-1,AP47,""))))))))</f>
        <v/>
      </c>
      <c r="AQ48" t="str">
        <f ca="1">IF($E47="","",IF($G48="",AQ47,IF(AND($N48=1,AQ$9&gt;$B$9),"",IF(AND($N48=1,AQ$9&lt;=$B$9),LOOKUP(AQ$9,$A$12:$A$111,$B$12:$B$111),IF(AND($I48=1,AR$9=$Q47),"",IF($I48=1,AR47,IF(AND($I48=-1,AP$9=$Q47),$J48,IF($I48=-1,AQ47,""))))))))</f>
        <v/>
      </c>
      <c r="AR48" t="str">
        <f ca="1">IF($E47="","",IF($G48="",AR47,IF(AND($N48=1,AR$9&gt;$B$9),"",IF(AND($N48=1,AR$9&lt;=$B$9),LOOKUP(AR$9,$A$12:$A$111,$B$12:$B$111),IF(AND($I48=1,AS$9=$Q47),"",IF($I48=1,AS47,IF(AND($I48=-1,AQ$9=$Q47),$J48,IF($I48=-1,AR47,""))))))))</f>
        <v/>
      </c>
      <c r="AS48" t="str">
        <f ca="1">IF($E47="","",IF($G48="",AS47,IF(AND($N48=1,AS$9&gt;$B$9),"",IF(AND($N48=1,AS$9&lt;=$B$9),LOOKUP(AS$9,$A$12:$A$111,$B$12:$B$111),IF(AND($I48=1,AT$9=$Q47),"",IF($I48=1,AT47,IF(AND($I48=-1,AR$9=$Q47),$J48,IF($I48=-1,AS47,""))))))))</f>
        <v/>
      </c>
      <c r="AT48" t="str">
        <f ca="1">IF($E47="","",IF($G48="",AT47,IF(AND($N48=1,AT$9&gt;$B$9),"",IF(AND($N48=1,AT$9&lt;=$B$9),LOOKUP(AT$9,$A$12:$A$111,$B$12:$B$111),IF(AND($I48=1,AU$9=$Q47),"",IF($I48=1,AU47,IF(AND($I48=-1,AS$9=$Q47),$J48,IF($I48=-1,AT47,""))))))))</f>
        <v/>
      </c>
      <c r="AU48" t="str">
        <f ca="1">IF($E47="","",IF($G48="",AU47,IF(AND($N48=1,AU$9&gt;$B$9),"",IF(AND($N48=1,AU$9&lt;=$B$9),LOOKUP(AU$9,$A$12:$A$111,$B$12:$B$111),IF(AND($I48=1,AV$9=$Q47),"",IF($I48=1,AV47,IF(AND($I48=-1,AT$9=$Q47),$J48,IF($I48=-1,AU47,""))))))))</f>
        <v/>
      </c>
      <c r="AV48" t="str">
        <f ca="1">IF($E47="","",IF($G48="",AV47,IF(AND($N48=1,AV$9&gt;$B$9),"",IF(AND($N48=1,AV$9&lt;=$B$9),LOOKUP(AV$9,$A$12:$A$111,$B$12:$B$111),IF(AND($I48=1,AW$9=$Q47),"",IF($I48=1,AW47,IF(AND($I48=-1,AU$9=$Q47),$J48,IF($I48=-1,AV47,""))))))))</f>
        <v/>
      </c>
      <c r="AW48" t="str">
        <f ca="1">IF($E47="","",IF($G48="",AW47,IF(AND($N48=1,AW$9&gt;$B$9),"",IF(AND($N48=1,AW$9&lt;=$B$9),LOOKUP(AW$9,$A$12:$A$111,$B$12:$B$111),IF(AND($I48=1,AX$9=$Q47),"",IF($I48=1,AX47,IF(AND($I48=-1,AV$9=$Q47),$J48,IF($I48=-1,AW47,""))))))))</f>
        <v/>
      </c>
      <c r="AX48" t="str">
        <f ca="1">IF($E47="","",IF($G48="",AX47,IF(AND($N48=1,AX$9&gt;$B$9),"",IF(AND($N48=1,AX$9&lt;=$B$9),LOOKUP(AX$9,$A$12:$A$111,$B$12:$B$111),IF(AND($I48=1,AY$9=$Q47),"",IF($I48=1,AY47,IF(AND($I48=-1,AW$9=$Q47),$J48,IF($I48=-1,AX47,""))))))))</f>
        <v/>
      </c>
      <c r="AY48" t="str">
        <f ca="1">IF($E47="","",IF($G48="",AY47,IF(AND($N48=1,AY$9&gt;$B$9),"",IF(AND($N48=1,AY$9&lt;=$B$9),LOOKUP(AY$9,$A$12:$A$111,$B$12:$B$111),IF(AND($I48=1,AZ$9=$Q47),"",IF($I48=1,AZ47,IF(AND($I48=-1,AX$9=$Q47),$J48,IF($I48=-1,AY47,""))))))))</f>
        <v/>
      </c>
      <c r="AZ48" t="str">
        <f ca="1">IF($E47="","",IF($G48="",AZ47,IF(AND($N48=1,AZ$9&gt;$B$9),"",IF(AND($N48=1,AZ$9&lt;=$B$9),LOOKUP(AZ$9,$A$12:$A$111,$B$12:$B$111),IF(AND($I48=1,BA$9=$Q47),"",IF($I48=1,BA47,IF(AND($I48=-1,AY$9=$Q47),$J48,IF($I48=-1,AZ47,""))))))))</f>
        <v/>
      </c>
      <c r="BA48" t="str">
        <f ca="1">IF($E47="","",IF($G48="",BA47,IF(AND($N48=1,BA$9&gt;$B$9),"",IF(AND($N48=1,BA$9&lt;=$B$9),LOOKUP(BA$9,$A$12:$A$111,$B$12:$B$111),IF(AND($I48=1,BB$9=$Q47),"",IF($I48=1,BB47,IF(AND($I48=-1,AZ$9=$Q47),$J48,IF($I48=-1,BA47,""))))))))</f>
        <v/>
      </c>
      <c r="BB48" t="str">
        <f ca="1">IF($E47="","",IF($G48="",BB47,IF(AND($N48=1,BB$9&gt;$B$9),"",IF(AND($N48=1,BB$9&lt;=$B$9),LOOKUP(BB$9,$A$12:$A$111,$B$12:$B$111),IF(AND($I48=1,BC$9=$Q47),"",IF($I48=1,BC47,IF(AND($I48=-1,BA$9=$Q47),$J48,IF($I48=-1,BB47,""))))))))</f>
        <v/>
      </c>
      <c r="BC48" t="str">
        <f ca="1">IF($E47="","",IF($G48="",BC47,IF(AND($N48=1,BC$9&gt;$B$9),"",IF(AND($N48=1,BC$9&lt;=$B$9),LOOKUP(BC$9,$A$12:$A$111,$B$12:$B$111),IF(AND($I48=1,BD$9=$Q47),"",IF($I48=1,BD47,IF(AND($I48=-1,BB$9=$Q47),$J48,IF($I48=-1,BC47,""))))))))</f>
        <v/>
      </c>
      <c r="BD48" t="str">
        <f ca="1">IF($E47="","",IF($G48="",BD47,IF(AND($N48=1,BD$9&gt;$B$9),"",IF(AND($N48=1,BD$9&lt;=$B$9),LOOKUP(BD$9,$A$12:$A$111,$B$12:$B$111),IF(AND($I48=1,BE$9=$Q47),"",IF($I48=1,BE47,IF(AND($I48=-1,BC$9=$Q47),$J48,IF($I48=-1,BD47,""))))))))</f>
        <v/>
      </c>
      <c r="BE48" t="str">
        <f ca="1">IF($E47="","",IF($G48="",BE47,IF(AND($N48=1,BE$9&gt;$B$9),"",IF(AND($N48=1,BE$9&lt;=$B$9),LOOKUP(BE$9,$A$12:$A$111,$B$12:$B$111),IF(AND($I48=1,BF$9=$Q47),"",IF($I48=1,BF47,IF(AND($I48=-1,BD$9=$Q47),$J48,IF($I48=-1,BE47,""))))))))</f>
        <v/>
      </c>
      <c r="BF48" t="str">
        <f ca="1">IF($E47="","",IF($G48="",BF47,IF(AND($N48=1,BF$9&gt;$B$9),"",IF(AND($N48=1,BF$9&lt;=$B$9),LOOKUP(BF$9,$A$12:$A$111,$B$12:$B$111),IF(AND($I48=1,BG$9=$Q47),"",IF($I48=1,BG47,IF(AND($I48=-1,BE$9=$Q47),$J48,IF($I48=-1,BF47,""))))))))</f>
        <v/>
      </c>
      <c r="BG48" t="str">
        <f ca="1">IF($E47="","",IF($G48="",BG47,IF(AND($N48=1,BG$9&gt;$B$9),"",IF(AND($N48=1,BG$9&lt;=$B$9),LOOKUP(BG$9,$A$12:$A$111,$B$12:$B$111),IF(AND($I48=1,BH$9=$Q47),"",IF($I48=1,BH47,IF(AND($I48=-1,BF$9=$Q47),$J48,IF($I48=-1,BG47,""))))))))</f>
        <v/>
      </c>
      <c r="BH48" t="str">
        <f ca="1">IF($E47="","",IF($G48="",BH47,IF(AND($N48=1,BH$9&gt;$B$9),"",IF(AND($N48=1,BH$9&lt;=$B$9),LOOKUP(BH$9,$A$12:$A$111,$B$12:$B$111),IF(AND($I48=1,BI$9=$Q47),"",IF($I48=1,BI47,IF(AND($I48=-1,BG$9=$Q47),$J48,IF($I48=-1,BH47,""))))))))</f>
        <v/>
      </c>
      <c r="BI48" t="str">
        <f ca="1">IF($E47="","",IF($G48="",BI47,IF(AND($N48=1,BI$9&gt;$B$9),"",IF(AND($N48=1,BI$9&lt;=$B$9),LOOKUP(BI$9,$A$12:$A$111,$B$12:$B$111),IF(AND($I48=1,BJ$9=$Q47),"",IF($I48=1,BJ47,IF(AND($I48=-1,BH$9=$Q47),$J48,IF($I48=-1,BI47,""))))))))</f>
        <v/>
      </c>
      <c r="BJ48" t="str">
        <f ca="1">IF($E47="","",IF($G48="",BJ47,IF(AND($N48=1,BJ$9&gt;$B$9),"",IF(AND($N48=1,BJ$9&lt;=$B$9),LOOKUP(BJ$9,$A$12:$A$111,$B$12:$B$111),IF(AND($I48=1,BK$9=$Q47),"",IF($I48=1,BK47,IF(AND($I48=-1,BI$9=$Q47),$J48,IF($I48=-1,BJ47,""))))))))</f>
        <v/>
      </c>
      <c r="BK48" t="str">
        <f ca="1">IF($E47="","",IF($G48="",BK47,IF(AND($N48=1,BK$9&gt;$B$9),"",IF(AND($N48=1,BK$9&lt;=$B$9),LOOKUP(BK$9,$A$12:$A$111,$B$12:$B$111),IF(AND($I48=1,BL$9=$Q47),"",IF($I48=1,BL47,IF(AND($I48=-1,BJ$9=$Q47),$J48,IF($I48=-1,BK47,""))))))))</f>
        <v/>
      </c>
      <c r="BL48">
        <f ca="1">IF($E47="","",IF($G48="",BL47,IF(AND($N48=1,BL$9&gt;$B$9),"",IF(AND($N48=1,BL$9&lt;=$B$9),LOOKUP(BL$9,$A$12:$A$111,$B$12:$B$111),IF(AND($I48=1,BM$9=$Q47),"",IF($I48=1,BM47,IF(AND($I48=-1,BK$9=$Q47),$J48,IF($I48=-1,BL47,""))))))))</f>
        <v>0</v>
      </c>
      <c r="BM48">
        <f ca="1">IF($E47="","",IF($G48="",BM47,IF(AND($N48=1,BM$9&gt;$B$9),"",IF(AND($N48=1,BM$9&lt;=$B$9),LOOKUP(BM$9,$A$12:$A$111,$B$12:$B$111),IF(AND($I48=1,BN$9=$Q47),"",IF($I48=1,BN47,IF(AND($I48=-1,BL$9=$Q47),$J48,IF($I48=-1,BM47,""))))))))</f>
        <v>0</v>
      </c>
      <c r="BN48">
        <f ca="1">IF($E47="","",IF($G48="",BN47,IF(AND($N48=1,BN$9&gt;$B$9),"",IF(AND($N48=1,BN$9&lt;=$B$9),LOOKUP(BN$9,$A$12:$A$111,$B$12:$B$111),IF(AND($I48=1,BO$9=$Q47),"",IF($I48=1,BO47,IF(AND($I48=-1,BM$9=$Q47),$J48,IF($I48=-1,BN47,""))))))))</f>
        <v>0</v>
      </c>
      <c r="BO48">
        <f ca="1">IF($E47="","",IF($G48="",BO47,IF(AND($N48=1,BO$9&gt;$B$9),"",IF(AND($N48=1,BO$9&lt;=$B$9),LOOKUP(BO$9,$A$12:$A$111,$B$12:$B$111),IF(AND($I48=1,BP$9=$Q47),"",IF($I48=1,BP47,IF(AND($I48=-1,BN$9=$Q47),$J48,IF($I48=-1,BO47,""))))))))</f>
        <v>0</v>
      </c>
    </row>
    <row r="49" spans="4:67" x14ac:dyDescent="0.25">
      <c r="D49" s="4">
        <v>39</v>
      </c>
      <c r="E49" s="1">
        <f t="shared" ca="1" si="6"/>
        <v>11</v>
      </c>
      <c r="G49" t="str">
        <f ca="1">IF(E48="","",IF($B$3=Refs!$B$11,Labouchere!F49,IF(AND(B$3="Last",H48="Zero"),G48,IF(B$3="Last",H48,IF(B$3="2nd last","",IF(AND(B$3="Opposite",H48="Zero"),G48,IF(AND(B$3="Opposite",H48="Red"),"Black",IF(AND(B$3="Opposite",H48="Black"),"Red",IF(AND(B$3="Opposite",H48="Odd"),"Even",IF(AND(B$3="Opposite",H48="Even"),"Odd",IF(AND(B$3="Opposite",H48="High"),"Low",IF(AND(B$3="Opposite",H48="Low"),"High",IF(COUNTIF(Refs!$E$5:$I$6,B$3)=1,Labouchere!B$3,"")))))))))))))</f>
        <v>High</v>
      </c>
      <c r="H49" t="str">
        <f ca="1">IF(E49="","",IF(B$2="Red/Black",LOOKUP(E49,Refs!D:D,Refs!F:F),IF(B$2="High/Low",LOOKUP(E49,Refs!D:D,Refs!H:H),IF(B$2="Odd/Even",LOOKUP(E49,Refs!D:D,Refs!J:J),""))))</f>
        <v>Low</v>
      </c>
      <c r="I49">
        <f t="shared" ca="1" si="2"/>
        <v>-1</v>
      </c>
      <c r="J49">
        <f ca="1">IF(E48="","",IF(G49="","",IF(AND(Q48&gt;1,O48+P48&gt;=$B$4),$B$4,IF(Q48=1,O48,O48+P48))))</f>
        <v>23</v>
      </c>
      <c r="K49">
        <f t="shared" ca="1" si="3"/>
        <v>-23</v>
      </c>
      <c r="L49">
        <f t="shared" ca="1" si="4"/>
        <v>-54</v>
      </c>
      <c r="M49">
        <f t="shared" ca="1" si="5"/>
        <v>20</v>
      </c>
      <c r="N49">
        <f ca="1">IF(E48="","",IF(OR(AND($A$6="Yes",$M49&gt;$M48),AND($A$8="Yes",$O48+$P48&gt;=$B$4),AND($Q48&lt;=2,$I49=1)),1,0))</f>
        <v>0</v>
      </c>
      <c r="O49">
        <f ca="1">IF(E49="","",R49)</f>
        <v>5</v>
      </c>
      <c r="P49">
        <f ca="1">IF(E49="","",MAX(R49:DM49))</f>
        <v>23</v>
      </c>
      <c r="Q49" s="2">
        <f ca="1">IF(E49="","",COUNTIF(R49:DM49,"&gt;0"))</f>
        <v>7</v>
      </c>
      <c r="R49" s="4">
        <f ca="1">IF(E48="","",IF($G49="",R48,IF($N49=1,LOOKUP(R$9,$A$12:$A$111,$B$12:$B$111),IF(AND($I49=1,S$9=$Q48),"",IF($I49=1,S48,IF($I49=-1,R48))))))</f>
        <v>5</v>
      </c>
      <c r="S49">
        <f ca="1">IF($E48="","",IF($G49="",S48,IF(AND($N49=1,S$9&gt;$B$9),"",IF(AND($N49=1,S$9&lt;=$B$9),LOOKUP(S$9,$A$12:$A$111,$B$12:$B$111),IF(AND($I49=1,T$9=$Q48),"",IF($I49=1,T48,IF(AND($I49=-1,R$9=$Q48),$J49,IF($I49=-1,S48,""))))))))</f>
        <v>6</v>
      </c>
      <c r="T49">
        <f ca="1">IF($E48="","",IF($G49="",T48,IF(AND($N49=1,T$9&gt;$B$9),"",IF(AND($N49=1,T$9&lt;=$B$9),LOOKUP(T$9,$A$12:$A$111,$B$12:$B$111),IF(AND($I49=1,U$9=$Q48),"",IF($I49=1,U48,IF(AND($I49=-1,S$9=$Q48),$J49,IF($I49=-1,T48,""))))))))</f>
        <v>8</v>
      </c>
      <c r="U49">
        <f ca="1">IF($E48="","",IF($G49="",U48,IF(AND($N49=1,U$9&gt;$B$9),"",IF(AND($N49=1,U$9&lt;=$B$9),LOOKUP(U$9,$A$12:$A$111,$B$12:$B$111),IF(AND($I49=1,V$9=$Q48),"",IF($I49=1,V48,IF(AND($I49=-1,T$9=$Q48),$J49,IF($I49=-1,U48,""))))))))</f>
        <v>10</v>
      </c>
      <c r="V49">
        <f ca="1">IF($E48="","",IF($G49="",V48,IF(AND($N49=1,V$9&gt;$B$9),"",IF(AND($N49=1,V$9&lt;=$B$9),LOOKUP(V$9,$A$12:$A$111,$B$12:$B$111),IF(AND($I49=1,W$9=$Q48),"",IF($I49=1,W48,IF(AND($I49=-1,U$9=$Q48),$J49,IF($I49=-1,V48,""))))))))</f>
        <v>14</v>
      </c>
      <c r="W49">
        <f ca="1">IF($E48="","",IF($G49="",W48,IF(AND($N49=1,W$9&gt;$B$9),"",IF(AND($N49=1,W$9&lt;=$B$9),LOOKUP(W$9,$A$12:$A$111,$B$12:$B$111),IF(AND($I49=1,X$9=$Q48),"",IF($I49=1,X48,IF(AND($I49=-1,V$9=$Q48),$J49,IF($I49=-1,W48,""))))))))</f>
        <v>18</v>
      </c>
      <c r="X49">
        <f ca="1">IF($E48="","",IF($G49="",X48,IF(AND($N49=1,X$9&gt;$B$9),"",IF(AND($N49=1,X$9&lt;=$B$9),LOOKUP(X$9,$A$12:$A$111,$B$12:$B$111),IF(AND($I49=1,Y$9=$Q48),"",IF($I49=1,Y48,IF(AND($I49=-1,W$9=$Q48),$J49,IF($I49=-1,X48,""))))))))</f>
        <v>23</v>
      </c>
      <c r="Y49" t="str">
        <f ca="1">IF($E48="","",IF($G49="",Y48,IF(AND($N49=1,Y$9&gt;$B$9),"",IF(AND($N49=1,Y$9&lt;=$B$9),LOOKUP(Y$9,$A$12:$A$111,$B$12:$B$111),IF(AND($I49=1,Z$9=$Q48),"",IF($I49=1,Z48,IF(AND($I49=-1,X$9=$Q48),$J49,IF($I49=-1,Y48,""))))))))</f>
        <v/>
      </c>
      <c r="Z49" t="str">
        <f ca="1">IF($E48="","",IF($G49="",Z48,IF(AND($N49=1,Z$9&gt;$B$9),"",IF(AND($N49=1,Z$9&lt;=$B$9),LOOKUP(Z$9,$A$12:$A$111,$B$12:$B$111),IF(AND($I49=1,AA$9=$Q48),"",IF($I49=1,AA48,IF(AND($I49=-1,Y$9=$Q48),$J49,IF($I49=-1,Z48,""))))))))</f>
        <v/>
      </c>
      <c r="AA49" t="str">
        <f ca="1">IF($E48="","",IF($G49="",AA48,IF(AND($N49=1,AA$9&gt;$B$9),"",IF(AND($N49=1,AA$9&lt;=$B$9),LOOKUP(AA$9,$A$12:$A$111,$B$12:$B$111),IF(AND($I49=1,AB$9=$Q48),"",IF($I49=1,AB48,IF(AND($I49=-1,Z$9=$Q48),$J49,IF($I49=-1,AA48,""))))))))</f>
        <v/>
      </c>
      <c r="AB49" t="str">
        <f ca="1">IF($E48="","",IF($G49="",AB48,IF(AND($N49=1,AB$9&gt;$B$9),"",IF(AND($N49=1,AB$9&lt;=$B$9),LOOKUP(AB$9,$A$12:$A$111,$B$12:$B$111),IF(AND($I49=1,AC$9=$Q48),"",IF($I49=1,AC48,IF(AND($I49=-1,AA$9=$Q48),$J49,IF($I49=-1,AB48,""))))))))</f>
        <v/>
      </c>
      <c r="AC49" t="str">
        <f ca="1">IF($E48="","",IF($G49="",AC48,IF(AND($N49=1,AC$9&gt;$B$9),"",IF(AND($N49=1,AC$9&lt;=$B$9),LOOKUP(AC$9,$A$12:$A$111,$B$12:$B$111),IF(AND($I49=1,AD$9=$Q48),"",IF($I49=1,AD48,IF(AND($I49=-1,AB$9=$Q48),$J49,IF($I49=-1,AC48,""))))))))</f>
        <v/>
      </c>
      <c r="AD49" t="str">
        <f ca="1">IF($E48="","",IF($G49="",AD48,IF(AND($N49=1,AD$9&gt;$B$9),"",IF(AND($N49=1,AD$9&lt;=$B$9),LOOKUP(AD$9,$A$12:$A$111,$B$12:$B$111),IF(AND($I49=1,AE$9=$Q48),"",IF($I49=1,AE48,IF(AND($I49=-1,AC$9=$Q48),$J49,IF($I49=-1,AD48,""))))))))</f>
        <v/>
      </c>
      <c r="AE49" t="str">
        <f ca="1">IF($E48="","",IF($G49="",AE48,IF(AND($N49=1,AE$9&gt;$B$9),"",IF(AND($N49=1,AE$9&lt;=$B$9),LOOKUP(AE$9,$A$12:$A$111,$B$12:$B$111),IF(AND($I49=1,AF$9=$Q48),"",IF($I49=1,AF48,IF(AND($I49=-1,AD$9=$Q48),$J49,IF($I49=-1,AE48,""))))))))</f>
        <v/>
      </c>
      <c r="AF49" t="str">
        <f ca="1">IF($E48="","",IF($G49="",AF48,IF(AND($N49=1,AF$9&gt;$B$9),"",IF(AND($N49=1,AF$9&lt;=$B$9),LOOKUP(AF$9,$A$12:$A$111,$B$12:$B$111),IF(AND($I49=1,AG$9=$Q48),"",IF($I49=1,AG48,IF(AND($I49=-1,AE$9=$Q48),$J49,IF($I49=-1,AF48,""))))))))</f>
        <v/>
      </c>
      <c r="AG49" t="str">
        <f ca="1">IF($E48="","",IF($G49="",AG48,IF(AND($N49=1,AG$9&gt;$B$9),"",IF(AND($N49=1,AG$9&lt;=$B$9),LOOKUP(AG$9,$A$12:$A$111,$B$12:$B$111),IF(AND($I49=1,AH$9=$Q48),"",IF($I49=1,AH48,IF(AND($I49=-1,AF$9=$Q48),$J49,IF($I49=-1,AG48,""))))))))</f>
        <v/>
      </c>
      <c r="AH49" t="str">
        <f ca="1">IF($E48="","",IF($G49="",AH48,IF(AND($N49=1,AH$9&gt;$B$9),"",IF(AND($N49=1,AH$9&lt;=$B$9),LOOKUP(AH$9,$A$12:$A$111,$B$12:$B$111),IF(AND($I49=1,AI$9=$Q48),"",IF($I49=1,AI48,IF(AND($I49=-1,AG$9=$Q48),$J49,IF($I49=-1,AH48,""))))))))</f>
        <v/>
      </c>
      <c r="AI49" t="str">
        <f ca="1">IF($E48="","",IF($G49="",AI48,IF(AND($N49=1,AI$9&gt;$B$9),"",IF(AND($N49=1,AI$9&lt;=$B$9),LOOKUP(AI$9,$A$12:$A$111,$B$12:$B$111),IF(AND($I49=1,AJ$9=$Q48),"",IF($I49=1,AJ48,IF(AND($I49=-1,AH$9=$Q48),$J49,IF($I49=-1,AI48,""))))))))</f>
        <v/>
      </c>
      <c r="AJ49" t="str">
        <f ca="1">IF($E48="","",IF($G49="",AJ48,IF(AND($N49=1,AJ$9&gt;$B$9),"",IF(AND($N49=1,AJ$9&lt;=$B$9),LOOKUP(AJ$9,$A$12:$A$111,$B$12:$B$111),IF(AND($I49=1,AK$9=$Q48),"",IF($I49=1,AK48,IF(AND($I49=-1,AI$9=$Q48),$J49,IF($I49=-1,AJ48,""))))))))</f>
        <v/>
      </c>
      <c r="AK49" t="str">
        <f ca="1">IF($E48="","",IF($G49="",AK48,IF(AND($N49=1,AK$9&gt;$B$9),"",IF(AND($N49=1,AK$9&lt;=$B$9),LOOKUP(AK$9,$A$12:$A$111,$B$12:$B$111),IF(AND($I49=1,AL$9=$Q48),"",IF($I49=1,AL48,IF(AND($I49=-1,AJ$9=$Q48),$J49,IF($I49=-1,AK48,""))))))))</f>
        <v/>
      </c>
      <c r="AL49" t="str">
        <f ca="1">IF($E48="","",IF($G49="",AL48,IF(AND($N49=1,AL$9&gt;$B$9),"",IF(AND($N49=1,AL$9&lt;=$B$9),LOOKUP(AL$9,$A$12:$A$111,$B$12:$B$111),IF(AND($I49=1,AM$9=$Q48),"",IF($I49=1,AM48,IF(AND($I49=-1,AK$9=$Q48),$J49,IF($I49=-1,AL48,""))))))))</f>
        <v/>
      </c>
      <c r="AM49" t="str">
        <f ca="1">IF($E48="","",IF($G49="",AM48,IF(AND($N49=1,AM$9&gt;$B$9),"",IF(AND($N49=1,AM$9&lt;=$B$9),LOOKUP(AM$9,$A$12:$A$111,$B$12:$B$111),IF(AND($I49=1,AN$9=$Q48),"",IF($I49=1,AN48,IF(AND($I49=-1,AL$9=$Q48),$J49,IF($I49=-1,AM48,""))))))))</f>
        <v/>
      </c>
      <c r="AN49" t="str">
        <f ca="1">IF($E48="","",IF($G49="",AN48,IF(AND($N49=1,AN$9&gt;$B$9),"",IF(AND($N49=1,AN$9&lt;=$B$9),LOOKUP(AN$9,$A$12:$A$111,$B$12:$B$111),IF(AND($I49=1,AO$9=$Q48),"",IF($I49=1,AO48,IF(AND($I49=-1,AM$9=$Q48),$J49,IF($I49=-1,AN48,""))))))))</f>
        <v/>
      </c>
      <c r="AO49" t="str">
        <f ca="1">IF($E48="","",IF($G49="",AO48,IF(AND($N49=1,AO$9&gt;$B$9),"",IF(AND($N49=1,AO$9&lt;=$B$9),LOOKUP(AO$9,$A$12:$A$111,$B$12:$B$111),IF(AND($I49=1,AP$9=$Q48),"",IF($I49=1,AP48,IF(AND($I49=-1,AN$9=$Q48),$J49,IF($I49=-1,AO48,""))))))))</f>
        <v/>
      </c>
      <c r="AP49" t="str">
        <f ca="1">IF($E48="","",IF($G49="",AP48,IF(AND($N49=1,AP$9&gt;$B$9),"",IF(AND($N49=1,AP$9&lt;=$B$9),LOOKUP(AP$9,$A$12:$A$111,$B$12:$B$111),IF(AND($I49=1,AQ$9=$Q48),"",IF($I49=1,AQ48,IF(AND($I49=-1,AO$9=$Q48),$J49,IF($I49=-1,AP48,""))))))))</f>
        <v/>
      </c>
      <c r="AQ49" t="str">
        <f ca="1">IF($E48="","",IF($G49="",AQ48,IF(AND($N49=1,AQ$9&gt;$B$9),"",IF(AND($N49=1,AQ$9&lt;=$B$9),LOOKUP(AQ$9,$A$12:$A$111,$B$12:$B$111),IF(AND($I49=1,AR$9=$Q48),"",IF($I49=1,AR48,IF(AND($I49=-1,AP$9=$Q48),$J49,IF($I49=-1,AQ48,""))))))))</f>
        <v/>
      </c>
      <c r="AR49" t="str">
        <f ca="1">IF($E48="","",IF($G49="",AR48,IF(AND($N49=1,AR$9&gt;$B$9),"",IF(AND($N49=1,AR$9&lt;=$B$9),LOOKUP(AR$9,$A$12:$A$111,$B$12:$B$111),IF(AND($I49=1,AS$9=$Q48),"",IF($I49=1,AS48,IF(AND($I49=-1,AQ$9=$Q48),$J49,IF($I49=-1,AR48,""))))))))</f>
        <v/>
      </c>
      <c r="AS49" t="str">
        <f ca="1">IF($E48="","",IF($G49="",AS48,IF(AND($N49=1,AS$9&gt;$B$9),"",IF(AND($N49=1,AS$9&lt;=$B$9),LOOKUP(AS$9,$A$12:$A$111,$B$12:$B$111),IF(AND($I49=1,AT$9=$Q48),"",IF($I49=1,AT48,IF(AND($I49=-1,AR$9=$Q48),$J49,IF($I49=-1,AS48,""))))))))</f>
        <v/>
      </c>
      <c r="AT49" t="str">
        <f ca="1">IF($E48="","",IF($G49="",AT48,IF(AND($N49=1,AT$9&gt;$B$9),"",IF(AND($N49=1,AT$9&lt;=$B$9),LOOKUP(AT$9,$A$12:$A$111,$B$12:$B$111),IF(AND($I49=1,AU$9=$Q48),"",IF($I49=1,AU48,IF(AND($I49=-1,AS$9=$Q48),$J49,IF($I49=-1,AT48,""))))))))</f>
        <v/>
      </c>
      <c r="AU49" t="str">
        <f ca="1">IF($E48="","",IF($G49="",AU48,IF(AND($N49=1,AU$9&gt;$B$9),"",IF(AND($N49=1,AU$9&lt;=$B$9),LOOKUP(AU$9,$A$12:$A$111,$B$12:$B$111),IF(AND($I49=1,AV$9=$Q48),"",IF($I49=1,AV48,IF(AND($I49=-1,AT$9=$Q48),$J49,IF($I49=-1,AU48,""))))))))</f>
        <v/>
      </c>
      <c r="AV49" t="str">
        <f ca="1">IF($E48="","",IF($G49="",AV48,IF(AND($N49=1,AV$9&gt;$B$9),"",IF(AND($N49=1,AV$9&lt;=$B$9),LOOKUP(AV$9,$A$12:$A$111,$B$12:$B$111),IF(AND($I49=1,AW$9=$Q48),"",IF($I49=1,AW48,IF(AND($I49=-1,AU$9=$Q48),$J49,IF($I49=-1,AV48,""))))))))</f>
        <v/>
      </c>
      <c r="AW49" t="str">
        <f ca="1">IF($E48="","",IF($G49="",AW48,IF(AND($N49=1,AW$9&gt;$B$9),"",IF(AND($N49=1,AW$9&lt;=$B$9),LOOKUP(AW$9,$A$12:$A$111,$B$12:$B$111),IF(AND($I49=1,AX$9=$Q48),"",IF($I49=1,AX48,IF(AND($I49=-1,AV$9=$Q48),$J49,IF($I49=-1,AW48,""))))))))</f>
        <v/>
      </c>
      <c r="AX49" t="str">
        <f ca="1">IF($E48="","",IF($G49="",AX48,IF(AND($N49=1,AX$9&gt;$B$9),"",IF(AND($N49=1,AX$9&lt;=$B$9),LOOKUP(AX$9,$A$12:$A$111,$B$12:$B$111),IF(AND($I49=1,AY$9=$Q48),"",IF($I49=1,AY48,IF(AND($I49=-1,AW$9=$Q48),$J49,IF($I49=-1,AX48,""))))))))</f>
        <v/>
      </c>
      <c r="AY49" t="str">
        <f ca="1">IF($E48="","",IF($G49="",AY48,IF(AND($N49=1,AY$9&gt;$B$9),"",IF(AND($N49=1,AY$9&lt;=$B$9),LOOKUP(AY$9,$A$12:$A$111,$B$12:$B$111),IF(AND($I49=1,AZ$9=$Q48),"",IF($I49=1,AZ48,IF(AND($I49=-1,AX$9=$Q48),$J49,IF($I49=-1,AY48,""))))))))</f>
        <v/>
      </c>
      <c r="AZ49" t="str">
        <f ca="1">IF($E48="","",IF($G49="",AZ48,IF(AND($N49=1,AZ$9&gt;$B$9),"",IF(AND($N49=1,AZ$9&lt;=$B$9),LOOKUP(AZ$9,$A$12:$A$111,$B$12:$B$111),IF(AND($I49=1,BA$9=$Q48),"",IF($I49=1,BA48,IF(AND($I49=-1,AY$9=$Q48),$J49,IF($I49=-1,AZ48,""))))))))</f>
        <v/>
      </c>
      <c r="BA49" t="str">
        <f ca="1">IF($E48="","",IF($G49="",BA48,IF(AND($N49=1,BA$9&gt;$B$9),"",IF(AND($N49=1,BA$9&lt;=$B$9),LOOKUP(BA$9,$A$12:$A$111,$B$12:$B$111),IF(AND($I49=1,BB$9=$Q48),"",IF($I49=1,BB48,IF(AND($I49=-1,AZ$9=$Q48),$J49,IF($I49=-1,BA48,""))))))))</f>
        <v/>
      </c>
      <c r="BB49" t="str">
        <f ca="1">IF($E48="","",IF($G49="",BB48,IF(AND($N49=1,BB$9&gt;$B$9),"",IF(AND($N49=1,BB$9&lt;=$B$9),LOOKUP(BB$9,$A$12:$A$111,$B$12:$B$111),IF(AND($I49=1,BC$9=$Q48),"",IF($I49=1,BC48,IF(AND($I49=-1,BA$9=$Q48),$J49,IF($I49=-1,BB48,""))))))))</f>
        <v/>
      </c>
      <c r="BC49" t="str">
        <f ca="1">IF($E48="","",IF($G49="",BC48,IF(AND($N49=1,BC$9&gt;$B$9),"",IF(AND($N49=1,BC$9&lt;=$B$9),LOOKUP(BC$9,$A$12:$A$111,$B$12:$B$111),IF(AND($I49=1,BD$9=$Q48),"",IF($I49=1,BD48,IF(AND($I49=-1,BB$9=$Q48),$J49,IF($I49=-1,BC48,""))))))))</f>
        <v/>
      </c>
      <c r="BD49" t="str">
        <f ca="1">IF($E48="","",IF($G49="",BD48,IF(AND($N49=1,BD$9&gt;$B$9),"",IF(AND($N49=1,BD$9&lt;=$B$9),LOOKUP(BD$9,$A$12:$A$111,$B$12:$B$111),IF(AND($I49=1,BE$9=$Q48),"",IF($I49=1,BE48,IF(AND($I49=-1,BC$9=$Q48),$J49,IF($I49=-1,BD48,""))))))))</f>
        <v/>
      </c>
      <c r="BE49" t="str">
        <f ca="1">IF($E48="","",IF($G49="",BE48,IF(AND($N49=1,BE$9&gt;$B$9),"",IF(AND($N49=1,BE$9&lt;=$B$9),LOOKUP(BE$9,$A$12:$A$111,$B$12:$B$111),IF(AND($I49=1,BF$9=$Q48),"",IF($I49=1,BF48,IF(AND($I49=-1,BD$9=$Q48),$J49,IF($I49=-1,BE48,""))))))))</f>
        <v/>
      </c>
      <c r="BF49" t="str">
        <f ca="1">IF($E48="","",IF($G49="",BF48,IF(AND($N49=1,BF$9&gt;$B$9),"",IF(AND($N49=1,BF$9&lt;=$B$9),LOOKUP(BF$9,$A$12:$A$111,$B$12:$B$111),IF(AND($I49=1,BG$9=$Q48),"",IF($I49=1,BG48,IF(AND($I49=-1,BE$9=$Q48),$J49,IF($I49=-1,BF48,""))))))))</f>
        <v/>
      </c>
      <c r="BG49" t="str">
        <f ca="1">IF($E48="","",IF($G49="",BG48,IF(AND($N49=1,BG$9&gt;$B$9),"",IF(AND($N49=1,BG$9&lt;=$B$9),LOOKUP(BG$9,$A$12:$A$111,$B$12:$B$111),IF(AND($I49=1,BH$9=$Q48),"",IF($I49=1,BH48,IF(AND($I49=-1,BF$9=$Q48),$J49,IF($I49=-1,BG48,""))))))))</f>
        <v/>
      </c>
      <c r="BH49" t="str">
        <f ca="1">IF($E48="","",IF($G49="",BH48,IF(AND($N49=1,BH$9&gt;$B$9),"",IF(AND($N49=1,BH$9&lt;=$B$9),LOOKUP(BH$9,$A$12:$A$111,$B$12:$B$111),IF(AND($I49=1,BI$9=$Q48),"",IF($I49=1,BI48,IF(AND($I49=-1,BG$9=$Q48),$J49,IF($I49=-1,BH48,""))))))))</f>
        <v/>
      </c>
      <c r="BI49" t="str">
        <f ca="1">IF($E48="","",IF($G49="",BI48,IF(AND($N49=1,BI$9&gt;$B$9),"",IF(AND($N49=1,BI$9&lt;=$B$9),LOOKUP(BI$9,$A$12:$A$111,$B$12:$B$111),IF(AND($I49=1,BJ$9=$Q48),"",IF($I49=1,BJ48,IF(AND($I49=-1,BH$9=$Q48),$J49,IF($I49=-1,BI48,""))))))))</f>
        <v/>
      </c>
      <c r="BJ49" t="str">
        <f ca="1">IF($E48="","",IF($G49="",BJ48,IF(AND($N49=1,BJ$9&gt;$B$9),"",IF(AND($N49=1,BJ$9&lt;=$B$9),LOOKUP(BJ$9,$A$12:$A$111,$B$12:$B$111),IF(AND($I49=1,BK$9=$Q48),"",IF($I49=1,BK48,IF(AND($I49=-1,BI$9=$Q48),$J49,IF($I49=-1,BJ48,""))))))))</f>
        <v/>
      </c>
      <c r="BK49" t="str">
        <f ca="1">IF($E48="","",IF($G49="",BK48,IF(AND($N49=1,BK$9&gt;$B$9),"",IF(AND($N49=1,BK$9&lt;=$B$9),LOOKUP(BK$9,$A$12:$A$111,$B$12:$B$111),IF(AND($I49=1,BL$9=$Q48),"",IF($I49=1,BL48,IF(AND($I49=-1,BJ$9=$Q48),$J49,IF($I49=-1,BK48,""))))))))</f>
        <v/>
      </c>
      <c r="BL49">
        <f ca="1">IF($E48="","",IF($G49="",BL48,IF(AND($N49=1,BL$9&gt;$B$9),"",IF(AND($N49=1,BL$9&lt;=$B$9),LOOKUP(BL$9,$A$12:$A$111,$B$12:$B$111),IF(AND($I49=1,BM$9=$Q48),"",IF($I49=1,BM48,IF(AND($I49=-1,BK$9=$Q48),$J49,IF($I49=-1,BL48,""))))))))</f>
        <v>0</v>
      </c>
      <c r="BM49">
        <f ca="1">IF($E48="","",IF($G49="",BM48,IF(AND($N49=1,BM$9&gt;$B$9),"",IF(AND($N49=1,BM$9&lt;=$B$9),LOOKUP(BM$9,$A$12:$A$111,$B$12:$B$111),IF(AND($I49=1,BN$9=$Q48),"",IF($I49=1,BN48,IF(AND($I49=-1,BL$9=$Q48),$J49,IF($I49=-1,BM48,""))))))))</f>
        <v>0</v>
      </c>
      <c r="BN49">
        <f ca="1">IF($E48="","",IF($G49="",BN48,IF(AND($N49=1,BN$9&gt;$B$9),"",IF(AND($N49=1,BN$9&lt;=$B$9),LOOKUP(BN$9,$A$12:$A$111,$B$12:$B$111),IF(AND($I49=1,BO$9=$Q48),"",IF($I49=1,BO48,IF(AND($I49=-1,BM$9=$Q48),$J49,IF($I49=-1,BN48,""))))))))</f>
        <v>0</v>
      </c>
      <c r="BO49">
        <f ca="1">IF($E48="","",IF($G49="",BO48,IF(AND($N49=1,BO$9&gt;$B$9),"",IF(AND($N49=1,BO$9&lt;=$B$9),LOOKUP(BO$9,$A$12:$A$111,$B$12:$B$111),IF(AND($I49=1,BP$9=$Q48),"",IF($I49=1,BP48,IF(AND($I49=-1,BN$9=$Q48),$J49,IF($I49=-1,BO48,""))))))))</f>
        <v>0</v>
      </c>
    </row>
    <row r="50" spans="4:67" x14ac:dyDescent="0.25">
      <c r="D50" s="4">
        <v>40</v>
      </c>
      <c r="E50" s="1">
        <f t="shared" ca="1" si="6"/>
        <v>19</v>
      </c>
      <c r="G50" t="str">
        <f ca="1">IF(E49="","",IF($B$3=Refs!$B$11,Labouchere!F50,IF(AND(B$3="Last",H49="Zero"),G49,IF(B$3="Last",H49,IF(B$3="2nd last","",IF(AND(B$3="Opposite",H49="Zero"),G49,IF(AND(B$3="Opposite",H49="Red"),"Black",IF(AND(B$3="Opposite",H49="Black"),"Red",IF(AND(B$3="Opposite",H49="Odd"),"Even",IF(AND(B$3="Opposite",H49="Even"),"Odd",IF(AND(B$3="Opposite",H49="High"),"Low",IF(AND(B$3="Opposite",H49="Low"),"High",IF(COUNTIF(Refs!$E$5:$I$6,B$3)=1,Labouchere!B$3,"")))))))))))))</f>
        <v>High</v>
      </c>
      <c r="H50" t="str">
        <f ca="1">IF(E50="","",IF(B$2="Red/Black",LOOKUP(E50,Refs!D:D,Refs!F:F),IF(B$2="High/Low",LOOKUP(E50,Refs!D:D,Refs!H:H),IF(B$2="Odd/Even",LOOKUP(E50,Refs!D:D,Refs!J:J),""))))</f>
        <v>High</v>
      </c>
      <c r="I50">
        <f t="shared" ca="1" si="2"/>
        <v>1</v>
      </c>
      <c r="J50">
        <f ca="1">IF(E49="","",IF(G50="","",IF(AND(Q49&gt;1,O49+P49&gt;=$B$4),$B$4,IF(Q49=1,O49,O49+P49))))</f>
        <v>28</v>
      </c>
      <c r="K50">
        <f t="shared" ca="1" si="3"/>
        <v>28</v>
      </c>
      <c r="L50">
        <f t="shared" ca="1" si="4"/>
        <v>-26</v>
      </c>
      <c r="M50">
        <f t="shared" ca="1" si="5"/>
        <v>20</v>
      </c>
      <c r="N50">
        <f ca="1">IF(E49="","",IF(OR(AND($A$6="Yes",$M50&gt;$M49),AND($A$8="Yes",$O49+$P49&gt;=$B$4),AND($Q49&lt;=2,$I50=1)),1,0))</f>
        <v>0</v>
      </c>
      <c r="O50">
        <f ca="1">IF(E50="","",R50)</f>
        <v>6</v>
      </c>
      <c r="P50">
        <f ca="1">IF(E50="","",MAX(R50:DM50))</f>
        <v>18</v>
      </c>
      <c r="Q50" s="2">
        <f ca="1">IF(E50="","",COUNTIF(R50:DM50,"&gt;0"))</f>
        <v>5</v>
      </c>
      <c r="R50" s="4">
        <f ca="1">IF(E49="","",IF($G50="",R49,IF($N50=1,LOOKUP(R$9,$A$12:$A$111,$B$12:$B$111),IF(AND($I50=1,S$9=$Q49),"",IF($I50=1,S49,IF($I50=-1,R49))))))</f>
        <v>6</v>
      </c>
      <c r="S50">
        <f ca="1">IF($E49="","",IF($G50="",S49,IF(AND($N50=1,S$9&gt;$B$9),"",IF(AND($N50=1,S$9&lt;=$B$9),LOOKUP(S$9,$A$12:$A$111,$B$12:$B$111),IF(AND($I50=1,T$9=$Q49),"",IF($I50=1,T49,IF(AND($I50=-1,R$9=$Q49),$J50,IF($I50=-1,S49,""))))))))</f>
        <v>8</v>
      </c>
      <c r="T50">
        <f ca="1">IF($E49="","",IF($G50="",T49,IF(AND($N50=1,T$9&gt;$B$9),"",IF(AND($N50=1,T$9&lt;=$B$9),LOOKUP(T$9,$A$12:$A$111,$B$12:$B$111),IF(AND($I50=1,U$9=$Q49),"",IF($I50=1,U49,IF(AND($I50=-1,S$9=$Q49),$J50,IF($I50=-1,T49,""))))))))</f>
        <v>10</v>
      </c>
      <c r="U50">
        <f ca="1">IF($E49="","",IF($G50="",U49,IF(AND($N50=1,U$9&gt;$B$9),"",IF(AND($N50=1,U$9&lt;=$B$9),LOOKUP(U$9,$A$12:$A$111,$B$12:$B$111),IF(AND($I50=1,V$9=$Q49),"",IF($I50=1,V49,IF(AND($I50=-1,T$9=$Q49),$J50,IF($I50=-1,U49,""))))))))</f>
        <v>14</v>
      </c>
      <c r="V50">
        <f ca="1">IF($E49="","",IF($G50="",V49,IF(AND($N50=1,V$9&gt;$B$9),"",IF(AND($N50=1,V$9&lt;=$B$9),LOOKUP(V$9,$A$12:$A$111,$B$12:$B$111),IF(AND($I50=1,W$9=$Q49),"",IF($I50=1,W49,IF(AND($I50=-1,U$9=$Q49),$J50,IF($I50=-1,V49,""))))))))</f>
        <v>18</v>
      </c>
      <c r="W50" t="str">
        <f ca="1">IF($E49="","",IF($G50="",W49,IF(AND($N50=1,W$9&gt;$B$9),"",IF(AND($N50=1,W$9&lt;=$B$9),LOOKUP(W$9,$A$12:$A$111,$B$12:$B$111),IF(AND($I50=1,X$9=$Q49),"",IF($I50=1,X49,IF(AND($I50=-1,V$9=$Q49),$J50,IF($I50=-1,W49,""))))))))</f>
        <v/>
      </c>
      <c r="X50" t="str">
        <f ca="1">IF($E49="","",IF($G50="",X49,IF(AND($N50=1,X$9&gt;$B$9),"",IF(AND($N50=1,X$9&lt;=$B$9),LOOKUP(X$9,$A$12:$A$111,$B$12:$B$111),IF(AND($I50=1,Y$9=$Q49),"",IF($I50=1,Y49,IF(AND($I50=-1,W$9=$Q49),$J50,IF($I50=-1,X49,""))))))))</f>
        <v/>
      </c>
      <c r="Y50" t="str">
        <f ca="1">IF($E49="","",IF($G50="",Y49,IF(AND($N50=1,Y$9&gt;$B$9),"",IF(AND($N50=1,Y$9&lt;=$B$9),LOOKUP(Y$9,$A$12:$A$111,$B$12:$B$111),IF(AND($I50=1,Z$9=$Q49),"",IF($I50=1,Z49,IF(AND($I50=-1,X$9=$Q49),$J50,IF($I50=-1,Y49,""))))))))</f>
        <v/>
      </c>
      <c r="Z50" t="str">
        <f ca="1">IF($E49="","",IF($G50="",Z49,IF(AND($N50=1,Z$9&gt;$B$9),"",IF(AND($N50=1,Z$9&lt;=$B$9),LOOKUP(Z$9,$A$12:$A$111,$B$12:$B$111),IF(AND($I50=1,AA$9=$Q49),"",IF($I50=1,AA49,IF(AND($I50=-1,Y$9=$Q49),$J50,IF($I50=-1,Z49,""))))))))</f>
        <v/>
      </c>
      <c r="AA50" t="str">
        <f ca="1">IF($E49="","",IF($G50="",AA49,IF(AND($N50=1,AA$9&gt;$B$9),"",IF(AND($N50=1,AA$9&lt;=$B$9),LOOKUP(AA$9,$A$12:$A$111,$B$12:$B$111),IF(AND($I50=1,AB$9=$Q49),"",IF($I50=1,AB49,IF(AND($I50=-1,Z$9=$Q49),$J50,IF($I50=-1,AA49,""))))))))</f>
        <v/>
      </c>
      <c r="AB50" t="str">
        <f ca="1">IF($E49="","",IF($G50="",AB49,IF(AND($N50=1,AB$9&gt;$B$9),"",IF(AND($N50=1,AB$9&lt;=$B$9),LOOKUP(AB$9,$A$12:$A$111,$B$12:$B$111),IF(AND($I50=1,AC$9=$Q49),"",IF($I50=1,AC49,IF(AND($I50=-1,AA$9=$Q49),$J50,IF($I50=-1,AB49,""))))))))</f>
        <v/>
      </c>
      <c r="AC50" t="str">
        <f ca="1">IF($E49="","",IF($G50="",AC49,IF(AND($N50=1,AC$9&gt;$B$9),"",IF(AND($N50=1,AC$9&lt;=$B$9),LOOKUP(AC$9,$A$12:$A$111,$B$12:$B$111),IF(AND($I50=1,AD$9=$Q49),"",IF($I50=1,AD49,IF(AND($I50=-1,AB$9=$Q49),$J50,IF($I50=-1,AC49,""))))))))</f>
        <v/>
      </c>
      <c r="AD50" t="str">
        <f ca="1">IF($E49="","",IF($G50="",AD49,IF(AND($N50=1,AD$9&gt;$B$9),"",IF(AND($N50=1,AD$9&lt;=$B$9),LOOKUP(AD$9,$A$12:$A$111,$B$12:$B$111),IF(AND($I50=1,AE$9=$Q49),"",IF($I50=1,AE49,IF(AND($I50=-1,AC$9=$Q49),$J50,IF($I50=-1,AD49,""))))))))</f>
        <v/>
      </c>
      <c r="AE50" t="str">
        <f ca="1">IF($E49="","",IF($G50="",AE49,IF(AND($N50=1,AE$9&gt;$B$9),"",IF(AND($N50=1,AE$9&lt;=$B$9),LOOKUP(AE$9,$A$12:$A$111,$B$12:$B$111),IF(AND($I50=1,AF$9=$Q49),"",IF($I50=1,AF49,IF(AND($I50=-1,AD$9=$Q49),$J50,IF($I50=-1,AE49,""))))))))</f>
        <v/>
      </c>
      <c r="AF50" t="str">
        <f ca="1">IF($E49="","",IF($G50="",AF49,IF(AND($N50=1,AF$9&gt;$B$9),"",IF(AND($N50=1,AF$9&lt;=$B$9),LOOKUP(AF$9,$A$12:$A$111,$B$12:$B$111),IF(AND($I50=1,AG$9=$Q49),"",IF($I50=1,AG49,IF(AND($I50=-1,AE$9=$Q49),$J50,IF($I50=-1,AF49,""))))))))</f>
        <v/>
      </c>
      <c r="AG50" t="str">
        <f ca="1">IF($E49="","",IF($G50="",AG49,IF(AND($N50=1,AG$9&gt;$B$9),"",IF(AND($N50=1,AG$9&lt;=$B$9),LOOKUP(AG$9,$A$12:$A$111,$B$12:$B$111),IF(AND($I50=1,AH$9=$Q49),"",IF($I50=1,AH49,IF(AND($I50=-1,AF$9=$Q49),$J50,IF($I50=-1,AG49,""))))))))</f>
        <v/>
      </c>
      <c r="AH50" t="str">
        <f ca="1">IF($E49="","",IF($G50="",AH49,IF(AND($N50=1,AH$9&gt;$B$9),"",IF(AND($N50=1,AH$9&lt;=$B$9),LOOKUP(AH$9,$A$12:$A$111,$B$12:$B$111),IF(AND($I50=1,AI$9=$Q49),"",IF($I50=1,AI49,IF(AND($I50=-1,AG$9=$Q49),$J50,IF($I50=-1,AH49,""))))))))</f>
        <v/>
      </c>
      <c r="AI50" t="str">
        <f ca="1">IF($E49="","",IF($G50="",AI49,IF(AND($N50=1,AI$9&gt;$B$9),"",IF(AND($N50=1,AI$9&lt;=$B$9),LOOKUP(AI$9,$A$12:$A$111,$B$12:$B$111),IF(AND($I50=1,AJ$9=$Q49),"",IF($I50=1,AJ49,IF(AND($I50=-1,AH$9=$Q49),$J50,IF($I50=-1,AI49,""))))))))</f>
        <v/>
      </c>
      <c r="AJ50" t="str">
        <f ca="1">IF($E49="","",IF($G50="",AJ49,IF(AND($N50=1,AJ$9&gt;$B$9),"",IF(AND($N50=1,AJ$9&lt;=$B$9),LOOKUP(AJ$9,$A$12:$A$111,$B$12:$B$111),IF(AND($I50=1,AK$9=$Q49),"",IF($I50=1,AK49,IF(AND($I50=-1,AI$9=$Q49),$J50,IF($I50=-1,AJ49,""))))))))</f>
        <v/>
      </c>
      <c r="AK50" t="str">
        <f ca="1">IF($E49="","",IF($G50="",AK49,IF(AND($N50=1,AK$9&gt;$B$9),"",IF(AND($N50=1,AK$9&lt;=$B$9),LOOKUP(AK$9,$A$12:$A$111,$B$12:$B$111),IF(AND($I50=1,AL$9=$Q49),"",IF($I50=1,AL49,IF(AND($I50=-1,AJ$9=$Q49),$J50,IF($I50=-1,AK49,""))))))))</f>
        <v/>
      </c>
      <c r="AL50" t="str">
        <f ca="1">IF($E49="","",IF($G50="",AL49,IF(AND($N50=1,AL$9&gt;$B$9),"",IF(AND($N50=1,AL$9&lt;=$B$9),LOOKUP(AL$9,$A$12:$A$111,$B$12:$B$111),IF(AND($I50=1,AM$9=$Q49),"",IF($I50=1,AM49,IF(AND($I50=-1,AK$9=$Q49),$J50,IF($I50=-1,AL49,""))))))))</f>
        <v/>
      </c>
      <c r="AM50" t="str">
        <f ca="1">IF($E49="","",IF($G50="",AM49,IF(AND($N50=1,AM$9&gt;$B$9),"",IF(AND($N50=1,AM$9&lt;=$B$9),LOOKUP(AM$9,$A$12:$A$111,$B$12:$B$111),IF(AND($I50=1,AN$9=$Q49),"",IF($I50=1,AN49,IF(AND($I50=-1,AL$9=$Q49),$J50,IF($I50=-1,AM49,""))))))))</f>
        <v/>
      </c>
      <c r="AN50" t="str">
        <f ca="1">IF($E49="","",IF($G50="",AN49,IF(AND($N50=1,AN$9&gt;$B$9),"",IF(AND($N50=1,AN$9&lt;=$B$9),LOOKUP(AN$9,$A$12:$A$111,$B$12:$B$111),IF(AND($I50=1,AO$9=$Q49),"",IF($I50=1,AO49,IF(AND($I50=-1,AM$9=$Q49),$J50,IF($I50=-1,AN49,""))))))))</f>
        <v/>
      </c>
      <c r="AO50" t="str">
        <f ca="1">IF($E49="","",IF($G50="",AO49,IF(AND($N50=1,AO$9&gt;$B$9),"",IF(AND($N50=1,AO$9&lt;=$B$9),LOOKUP(AO$9,$A$12:$A$111,$B$12:$B$111),IF(AND($I50=1,AP$9=$Q49),"",IF($I50=1,AP49,IF(AND($I50=-1,AN$9=$Q49),$J50,IF($I50=-1,AO49,""))))))))</f>
        <v/>
      </c>
      <c r="AP50" t="str">
        <f ca="1">IF($E49="","",IF($G50="",AP49,IF(AND($N50=1,AP$9&gt;$B$9),"",IF(AND($N50=1,AP$9&lt;=$B$9),LOOKUP(AP$9,$A$12:$A$111,$B$12:$B$111),IF(AND($I50=1,AQ$9=$Q49),"",IF($I50=1,AQ49,IF(AND($I50=-1,AO$9=$Q49),$J50,IF($I50=-1,AP49,""))))))))</f>
        <v/>
      </c>
      <c r="AQ50" t="str">
        <f ca="1">IF($E49="","",IF($G50="",AQ49,IF(AND($N50=1,AQ$9&gt;$B$9),"",IF(AND($N50=1,AQ$9&lt;=$B$9),LOOKUP(AQ$9,$A$12:$A$111,$B$12:$B$111),IF(AND($I50=1,AR$9=$Q49),"",IF($I50=1,AR49,IF(AND($I50=-1,AP$9=$Q49),$J50,IF($I50=-1,AQ49,""))))))))</f>
        <v/>
      </c>
      <c r="AR50" t="str">
        <f ca="1">IF($E49="","",IF($G50="",AR49,IF(AND($N50=1,AR$9&gt;$B$9),"",IF(AND($N50=1,AR$9&lt;=$B$9),LOOKUP(AR$9,$A$12:$A$111,$B$12:$B$111),IF(AND($I50=1,AS$9=$Q49),"",IF($I50=1,AS49,IF(AND($I50=-1,AQ$9=$Q49),$J50,IF($I50=-1,AR49,""))))))))</f>
        <v/>
      </c>
      <c r="AS50" t="str">
        <f ca="1">IF($E49="","",IF($G50="",AS49,IF(AND($N50=1,AS$9&gt;$B$9),"",IF(AND($N50=1,AS$9&lt;=$B$9),LOOKUP(AS$9,$A$12:$A$111,$B$12:$B$111),IF(AND($I50=1,AT$9=$Q49),"",IF($I50=1,AT49,IF(AND($I50=-1,AR$9=$Q49),$J50,IF($I50=-1,AS49,""))))))))</f>
        <v/>
      </c>
      <c r="AT50" t="str">
        <f ca="1">IF($E49="","",IF($G50="",AT49,IF(AND($N50=1,AT$9&gt;$B$9),"",IF(AND($N50=1,AT$9&lt;=$B$9),LOOKUP(AT$9,$A$12:$A$111,$B$12:$B$111),IF(AND($I50=1,AU$9=$Q49),"",IF($I50=1,AU49,IF(AND($I50=-1,AS$9=$Q49),$J50,IF($I50=-1,AT49,""))))))))</f>
        <v/>
      </c>
      <c r="AU50" t="str">
        <f ca="1">IF($E49="","",IF($G50="",AU49,IF(AND($N50=1,AU$9&gt;$B$9),"",IF(AND($N50=1,AU$9&lt;=$B$9),LOOKUP(AU$9,$A$12:$A$111,$B$12:$B$111),IF(AND($I50=1,AV$9=$Q49),"",IF($I50=1,AV49,IF(AND($I50=-1,AT$9=$Q49),$J50,IF($I50=-1,AU49,""))))))))</f>
        <v/>
      </c>
      <c r="AV50" t="str">
        <f ca="1">IF($E49="","",IF($G50="",AV49,IF(AND($N50=1,AV$9&gt;$B$9),"",IF(AND($N50=1,AV$9&lt;=$B$9),LOOKUP(AV$9,$A$12:$A$111,$B$12:$B$111),IF(AND($I50=1,AW$9=$Q49),"",IF($I50=1,AW49,IF(AND($I50=-1,AU$9=$Q49),$J50,IF($I50=-1,AV49,""))))))))</f>
        <v/>
      </c>
      <c r="AW50" t="str">
        <f ca="1">IF($E49="","",IF($G50="",AW49,IF(AND($N50=1,AW$9&gt;$B$9),"",IF(AND($N50=1,AW$9&lt;=$B$9),LOOKUP(AW$9,$A$12:$A$111,$B$12:$B$111),IF(AND($I50=1,AX$9=$Q49),"",IF($I50=1,AX49,IF(AND($I50=-1,AV$9=$Q49),$J50,IF($I50=-1,AW49,""))))))))</f>
        <v/>
      </c>
      <c r="AX50" t="str">
        <f ca="1">IF($E49="","",IF($G50="",AX49,IF(AND($N50=1,AX$9&gt;$B$9),"",IF(AND($N50=1,AX$9&lt;=$B$9),LOOKUP(AX$9,$A$12:$A$111,$B$12:$B$111),IF(AND($I50=1,AY$9=$Q49),"",IF($I50=1,AY49,IF(AND($I50=-1,AW$9=$Q49),$J50,IF($I50=-1,AX49,""))))))))</f>
        <v/>
      </c>
      <c r="AY50" t="str">
        <f ca="1">IF($E49="","",IF($G50="",AY49,IF(AND($N50=1,AY$9&gt;$B$9),"",IF(AND($N50=1,AY$9&lt;=$B$9),LOOKUP(AY$9,$A$12:$A$111,$B$12:$B$111),IF(AND($I50=1,AZ$9=$Q49),"",IF($I50=1,AZ49,IF(AND($I50=-1,AX$9=$Q49),$J50,IF($I50=-1,AY49,""))))))))</f>
        <v/>
      </c>
      <c r="AZ50" t="str">
        <f ca="1">IF($E49="","",IF($G50="",AZ49,IF(AND($N50=1,AZ$9&gt;$B$9),"",IF(AND($N50=1,AZ$9&lt;=$B$9),LOOKUP(AZ$9,$A$12:$A$111,$B$12:$B$111),IF(AND($I50=1,BA$9=$Q49),"",IF($I50=1,BA49,IF(AND($I50=-1,AY$9=$Q49),$J50,IF($I50=-1,AZ49,""))))))))</f>
        <v/>
      </c>
      <c r="BA50" t="str">
        <f ca="1">IF($E49="","",IF($G50="",BA49,IF(AND($N50=1,BA$9&gt;$B$9),"",IF(AND($N50=1,BA$9&lt;=$B$9),LOOKUP(BA$9,$A$12:$A$111,$B$12:$B$111),IF(AND($I50=1,BB$9=$Q49),"",IF($I50=1,BB49,IF(AND($I50=-1,AZ$9=$Q49),$J50,IF($I50=-1,BA49,""))))))))</f>
        <v/>
      </c>
      <c r="BB50" t="str">
        <f ca="1">IF($E49="","",IF($G50="",BB49,IF(AND($N50=1,BB$9&gt;$B$9),"",IF(AND($N50=1,BB$9&lt;=$B$9),LOOKUP(BB$9,$A$12:$A$111,$B$12:$B$111),IF(AND($I50=1,BC$9=$Q49),"",IF($I50=1,BC49,IF(AND($I50=-1,BA$9=$Q49),$J50,IF($I50=-1,BB49,""))))))))</f>
        <v/>
      </c>
      <c r="BC50" t="str">
        <f ca="1">IF($E49="","",IF($G50="",BC49,IF(AND($N50=1,BC$9&gt;$B$9),"",IF(AND($N50=1,BC$9&lt;=$B$9),LOOKUP(BC$9,$A$12:$A$111,$B$12:$B$111),IF(AND($I50=1,BD$9=$Q49),"",IF($I50=1,BD49,IF(AND($I50=-1,BB$9=$Q49),$J50,IF($I50=-1,BC49,""))))))))</f>
        <v/>
      </c>
      <c r="BD50" t="str">
        <f ca="1">IF($E49="","",IF($G50="",BD49,IF(AND($N50=1,BD$9&gt;$B$9),"",IF(AND($N50=1,BD$9&lt;=$B$9),LOOKUP(BD$9,$A$12:$A$111,$B$12:$B$111),IF(AND($I50=1,BE$9=$Q49),"",IF($I50=1,BE49,IF(AND($I50=-1,BC$9=$Q49),$J50,IF($I50=-1,BD49,""))))))))</f>
        <v/>
      </c>
      <c r="BE50" t="str">
        <f ca="1">IF($E49="","",IF($G50="",BE49,IF(AND($N50=1,BE$9&gt;$B$9),"",IF(AND($N50=1,BE$9&lt;=$B$9),LOOKUP(BE$9,$A$12:$A$111,$B$12:$B$111),IF(AND($I50=1,BF$9=$Q49),"",IF($I50=1,BF49,IF(AND($I50=-1,BD$9=$Q49),$J50,IF($I50=-1,BE49,""))))))))</f>
        <v/>
      </c>
      <c r="BF50" t="str">
        <f ca="1">IF($E49="","",IF($G50="",BF49,IF(AND($N50=1,BF$9&gt;$B$9),"",IF(AND($N50=1,BF$9&lt;=$B$9),LOOKUP(BF$9,$A$12:$A$111,$B$12:$B$111),IF(AND($I50=1,BG$9=$Q49),"",IF($I50=1,BG49,IF(AND($I50=-1,BE$9=$Q49),$J50,IF($I50=-1,BF49,""))))))))</f>
        <v/>
      </c>
      <c r="BG50" t="str">
        <f ca="1">IF($E49="","",IF($G50="",BG49,IF(AND($N50=1,BG$9&gt;$B$9),"",IF(AND($N50=1,BG$9&lt;=$B$9),LOOKUP(BG$9,$A$12:$A$111,$B$12:$B$111),IF(AND($I50=1,BH$9=$Q49),"",IF($I50=1,BH49,IF(AND($I50=-1,BF$9=$Q49),$J50,IF($I50=-1,BG49,""))))))))</f>
        <v/>
      </c>
      <c r="BH50" t="str">
        <f ca="1">IF($E49="","",IF($G50="",BH49,IF(AND($N50=1,BH$9&gt;$B$9),"",IF(AND($N50=1,BH$9&lt;=$B$9),LOOKUP(BH$9,$A$12:$A$111,$B$12:$B$111),IF(AND($I50=1,BI$9=$Q49),"",IF($I50=1,BI49,IF(AND($I50=-1,BG$9=$Q49),$J50,IF($I50=-1,BH49,""))))))))</f>
        <v/>
      </c>
      <c r="BI50" t="str">
        <f ca="1">IF($E49="","",IF($G50="",BI49,IF(AND($N50=1,BI$9&gt;$B$9),"",IF(AND($N50=1,BI$9&lt;=$B$9),LOOKUP(BI$9,$A$12:$A$111,$B$12:$B$111),IF(AND($I50=1,BJ$9=$Q49),"",IF($I50=1,BJ49,IF(AND($I50=-1,BH$9=$Q49),$J50,IF($I50=-1,BI49,""))))))))</f>
        <v/>
      </c>
      <c r="BJ50" t="str">
        <f ca="1">IF($E49="","",IF($G50="",BJ49,IF(AND($N50=1,BJ$9&gt;$B$9),"",IF(AND($N50=1,BJ$9&lt;=$B$9),LOOKUP(BJ$9,$A$12:$A$111,$B$12:$B$111),IF(AND($I50=1,BK$9=$Q49),"",IF($I50=1,BK49,IF(AND($I50=-1,BI$9=$Q49),$J50,IF($I50=-1,BJ49,""))))))))</f>
        <v/>
      </c>
      <c r="BK50">
        <f ca="1">IF($E49="","",IF($G50="",BK49,IF(AND($N50=1,BK$9&gt;$B$9),"",IF(AND($N50=1,BK$9&lt;=$B$9),LOOKUP(BK$9,$A$12:$A$111,$B$12:$B$111),IF(AND($I50=1,BL$9=$Q49),"",IF($I50=1,BL49,IF(AND($I50=-1,BJ$9=$Q49),$J50,IF($I50=-1,BK49,""))))))))</f>
        <v>0</v>
      </c>
      <c r="BL50">
        <f ca="1">IF($E49="","",IF($G50="",BL49,IF(AND($N50=1,BL$9&gt;$B$9),"",IF(AND($N50=1,BL$9&lt;=$B$9),LOOKUP(BL$9,$A$12:$A$111,$B$12:$B$111),IF(AND($I50=1,BM$9=$Q49),"",IF($I50=1,BM49,IF(AND($I50=-1,BK$9=$Q49),$J50,IF($I50=-1,BL49,""))))))))</f>
        <v>0</v>
      </c>
      <c r="BM50">
        <f ca="1">IF($E49="","",IF($G50="",BM49,IF(AND($N50=1,BM$9&gt;$B$9),"",IF(AND($N50=1,BM$9&lt;=$B$9),LOOKUP(BM$9,$A$12:$A$111,$B$12:$B$111),IF(AND($I50=1,BN$9=$Q49),"",IF($I50=1,BN49,IF(AND($I50=-1,BL$9=$Q49),$J50,IF($I50=-1,BM49,""))))))))</f>
        <v>0</v>
      </c>
      <c r="BN50">
        <f ca="1">IF($E49="","",IF($G50="",BN49,IF(AND($N50=1,BN$9&gt;$B$9),"",IF(AND($N50=1,BN$9&lt;=$B$9),LOOKUP(BN$9,$A$12:$A$111,$B$12:$B$111),IF(AND($I50=1,BO$9=$Q49),"",IF($I50=1,BO49,IF(AND($I50=-1,BM$9=$Q49),$J50,IF($I50=-1,BN49,""))))))))</f>
        <v>0</v>
      </c>
      <c r="BO50">
        <f ca="1">IF($E49="","",IF($G50="",BO49,IF(AND($N50=1,BO$9&gt;$B$9),"",IF(AND($N50=1,BO$9&lt;=$B$9),LOOKUP(BO$9,$A$12:$A$111,$B$12:$B$111),IF(AND($I50=1,BP$9=$Q49),"",IF($I50=1,BP49,IF(AND($I50=-1,BN$9=$Q49),$J50,IF($I50=-1,BO49,""))))))))</f>
        <v>0</v>
      </c>
    </row>
    <row r="51" spans="4:67" x14ac:dyDescent="0.25">
      <c r="D51" s="4">
        <v>41</v>
      </c>
      <c r="E51" s="1">
        <f t="shared" ca="1" si="6"/>
        <v>16</v>
      </c>
      <c r="G51" t="str">
        <f ca="1">IF(E50="","",IF($B$3=Refs!$B$11,Labouchere!F51,IF(AND(B$3="Last",H50="Zero"),G50,IF(B$3="Last",H50,IF(B$3="2nd last","",IF(AND(B$3="Opposite",H50="Zero"),G50,IF(AND(B$3="Opposite",H50="Red"),"Black",IF(AND(B$3="Opposite",H50="Black"),"Red",IF(AND(B$3="Opposite",H50="Odd"),"Even",IF(AND(B$3="Opposite",H50="Even"),"Odd",IF(AND(B$3="Opposite",H50="High"),"Low",IF(AND(B$3="Opposite",H50="Low"),"High",IF(COUNTIF(Refs!$E$5:$I$6,B$3)=1,Labouchere!B$3,"")))))))))))))</f>
        <v>High</v>
      </c>
      <c r="H51" t="str">
        <f ca="1">IF(E51="","",IF(B$2="Red/Black",LOOKUP(E51,Refs!D:D,Refs!F:F),IF(B$2="High/Low",LOOKUP(E51,Refs!D:D,Refs!H:H),IF(B$2="Odd/Even",LOOKUP(E51,Refs!D:D,Refs!J:J),""))))</f>
        <v>Low</v>
      </c>
      <c r="I51">
        <f t="shared" ca="1" si="2"/>
        <v>-1</v>
      </c>
      <c r="J51">
        <f ca="1">IF(E50="","",IF(G51="","",IF(AND(Q50&gt;1,O50+P50&gt;=$B$4),$B$4,IF(Q50=1,O50,O50+P50))))</f>
        <v>24</v>
      </c>
      <c r="K51">
        <f t="shared" ca="1" si="3"/>
        <v>-24</v>
      </c>
      <c r="L51">
        <f t="shared" ca="1" si="4"/>
        <v>-50</v>
      </c>
      <c r="M51">
        <f t="shared" ca="1" si="5"/>
        <v>20</v>
      </c>
      <c r="N51">
        <f ca="1">IF(E50="","",IF(OR(AND($A$6="Yes",$M51&gt;$M50),AND($A$8="Yes",$O50+$P50&gt;=$B$4),AND($Q50&lt;=2,$I51=1)),1,0))</f>
        <v>0</v>
      </c>
      <c r="O51">
        <f ca="1">IF(E51="","",R51)</f>
        <v>6</v>
      </c>
      <c r="P51">
        <f ca="1">IF(E51="","",MAX(R51:DM51))</f>
        <v>24</v>
      </c>
      <c r="Q51" s="2">
        <f ca="1">IF(E51="","",COUNTIF(R51:DM51,"&gt;0"))</f>
        <v>6</v>
      </c>
      <c r="R51" s="4">
        <f ca="1">IF(E50="","",IF($G51="",R50,IF($N51=1,LOOKUP(R$9,$A$12:$A$111,$B$12:$B$111),IF(AND($I51=1,S$9=$Q50),"",IF($I51=1,S50,IF($I51=-1,R50))))))</f>
        <v>6</v>
      </c>
      <c r="S51">
        <f ca="1">IF($E50="","",IF($G51="",S50,IF(AND($N51=1,S$9&gt;$B$9),"",IF(AND($N51=1,S$9&lt;=$B$9),LOOKUP(S$9,$A$12:$A$111,$B$12:$B$111),IF(AND($I51=1,T$9=$Q50),"",IF($I51=1,T50,IF(AND($I51=-1,R$9=$Q50),$J51,IF($I51=-1,S50,""))))))))</f>
        <v>8</v>
      </c>
      <c r="T51">
        <f ca="1">IF($E50="","",IF($G51="",T50,IF(AND($N51=1,T$9&gt;$B$9),"",IF(AND($N51=1,T$9&lt;=$B$9),LOOKUP(T$9,$A$12:$A$111,$B$12:$B$111),IF(AND($I51=1,U$9=$Q50),"",IF($I51=1,U50,IF(AND($I51=-1,S$9=$Q50),$J51,IF($I51=-1,T50,""))))))))</f>
        <v>10</v>
      </c>
      <c r="U51">
        <f ca="1">IF($E50="","",IF($G51="",U50,IF(AND($N51=1,U$9&gt;$B$9),"",IF(AND($N51=1,U$9&lt;=$B$9),LOOKUP(U$9,$A$12:$A$111,$B$12:$B$111),IF(AND($I51=1,V$9=$Q50),"",IF($I51=1,V50,IF(AND($I51=-1,T$9=$Q50),$J51,IF($I51=-1,U50,""))))))))</f>
        <v>14</v>
      </c>
      <c r="V51">
        <f ca="1">IF($E50="","",IF($G51="",V50,IF(AND($N51=1,V$9&gt;$B$9),"",IF(AND($N51=1,V$9&lt;=$B$9),LOOKUP(V$9,$A$12:$A$111,$B$12:$B$111),IF(AND($I51=1,W$9=$Q50),"",IF($I51=1,W50,IF(AND($I51=-1,U$9=$Q50),$J51,IF($I51=-1,V50,""))))))))</f>
        <v>18</v>
      </c>
      <c r="W51">
        <f ca="1">IF($E50="","",IF($G51="",W50,IF(AND($N51=1,W$9&gt;$B$9),"",IF(AND($N51=1,W$9&lt;=$B$9),LOOKUP(W$9,$A$12:$A$111,$B$12:$B$111),IF(AND($I51=1,X$9=$Q50),"",IF($I51=1,X50,IF(AND($I51=-1,V$9=$Q50),$J51,IF($I51=-1,W50,""))))))))</f>
        <v>24</v>
      </c>
      <c r="X51" t="str">
        <f ca="1">IF($E50="","",IF($G51="",X50,IF(AND($N51=1,X$9&gt;$B$9),"",IF(AND($N51=1,X$9&lt;=$B$9),LOOKUP(X$9,$A$12:$A$111,$B$12:$B$111),IF(AND($I51=1,Y$9=$Q50),"",IF($I51=1,Y50,IF(AND($I51=-1,W$9=$Q50),$J51,IF($I51=-1,X50,""))))))))</f>
        <v/>
      </c>
      <c r="Y51" t="str">
        <f ca="1">IF($E50="","",IF($G51="",Y50,IF(AND($N51=1,Y$9&gt;$B$9),"",IF(AND($N51=1,Y$9&lt;=$B$9),LOOKUP(Y$9,$A$12:$A$111,$B$12:$B$111),IF(AND($I51=1,Z$9=$Q50),"",IF($I51=1,Z50,IF(AND($I51=-1,X$9=$Q50),$J51,IF($I51=-1,Y50,""))))))))</f>
        <v/>
      </c>
      <c r="Z51" t="str">
        <f ca="1">IF($E50="","",IF($G51="",Z50,IF(AND($N51=1,Z$9&gt;$B$9),"",IF(AND($N51=1,Z$9&lt;=$B$9),LOOKUP(Z$9,$A$12:$A$111,$B$12:$B$111),IF(AND($I51=1,AA$9=$Q50),"",IF($I51=1,AA50,IF(AND($I51=-1,Y$9=$Q50),$J51,IF($I51=-1,Z50,""))))))))</f>
        <v/>
      </c>
      <c r="AA51" t="str">
        <f ca="1">IF($E50="","",IF($G51="",AA50,IF(AND($N51=1,AA$9&gt;$B$9),"",IF(AND($N51=1,AA$9&lt;=$B$9),LOOKUP(AA$9,$A$12:$A$111,$B$12:$B$111),IF(AND($I51=1,AB$9=$Q50),"",IF($I51=1,AB50,IF(AND($I51=-1,Z$9=$Q50),$J51,IF($I51=-1,AA50,""))))))))</f>
        <v/>
      </c>
      <c r="AB51" t="str">
        <f ca="1">IF($E50="","",IF($G51="",AB50,IF(AND($N51=1,AB$9&gt;$B$9),"",IF(AND($N51=1,AB$9&lt;=$B$9),LOOKUP(AB$9,$A$12:$A$111,$B$12:$B$111),IF(AND($I51=1,AC$9=$Q50),"",IF($I51=1,AC50,IF(AND($I51=-1,AA$9=$Q50),$J51,IF($I51=-1,AB50,""))))))))</f>
        <v/>
      </c>
      <c r="AC51" t="str">
        <f ca="1">IF($E50="","",IF($G51="",AC50,IF(AND($N51=1,AC$9&gt;$B$9),"",IF(AND($N51=1,AC$9&lt;=$B$9),LOOKUP(AC$9,$A$12:$A$111,$B$12:$B$111),IF(AND($I51=1,AD$9=$Q50),"",IF($I51=1,AD50,IF(AND($I51=-1,AB$9=$Q50),$J51,IF($I51=-1,AC50,""))))))))</f>
        <v/>
      </c>
      <c r="AD51" t="str">
        <f ca="1">IF($E50="","",IF($G51="",AD50,IF(AND($N51=1,AD$9&gt;$B$9),"",IF(AND($N51=1,AD$9&lt;=$B$9),LOOKUP(AD$9,$A$12:$A$111,$B$12:$B$111),IF(AND($I51=1,AE$9=$Q50),"",IF($I51=1,AE50,IF(AND($I51=-1,AC$9=$Q50),$J51,IF($I51=-1,AD50,""))))))))</f>
        <v/>
      </c>
      <c r="AE51" t="str">
        <f ca="1">IF($E50="","",IF($G51="",AE50,IF(AND($N51=1,AE$9&gt;$B$9),"",IF(AND($N51=1,AE$9&lt;=$B$9),LOOKUP(AE$9,$A$12:$A$111,$B$12:$B$111),IF(AND($I51=1,AF$9=$Q50),"",IF($I51=1,AF50,IF(AND($I51=-1,AD$9=$Q50),$J51,IF($I51=-1,AE50,""))))))))</f>
        <v/>
      </c>
      <c r="AF51" t="str">
        <f ca="1">IF($E50="","",IF($G51="",AF50,IF(AND($N51=1,AF$9&gt;$B$9),"",IF(AND($N51=1,AF$9&lt;=$B$9),LOOKUP(AF$9,$A$12:$A$111,$B$12:$B$111),IF(AND($I51=1,AG$9=$Q50),"",IF($I51=1,AG50,IF(AND($I51=-1,AE$9=$Q50),$J51,IF($I51=-1,AF50,""))))))))</f>
        <v/>
      </c>
      <c r="AG51" t="str">
        <f ca="1">IF($E50="","",IF($G51="",AG50,IF(AND($N51=1,AG$9&gt;$B$9),"",IF(AND($N51=1,AG$9&lt;=$B$9),LOOKUP(AG$9,$A$12:$A$111,$B$12:$B$111),IF(AND($I51=1,AH$9=$Q50),"",IF($I51=1,AH50,IF(AND($I51=-1,AF$9=$Q50),$J51,IF($I51=-1,AG50,""))))))))</f>
        <v/>
      </c>
      <c r="AH51" t="str">
        <f ca="1">IF($E50="","",IF($G51="",AH50,IF(AND($N51=1,AH$9&gt;$B$9),"",IF(AND($N51=1,AH$9&lt;=$B$9),LOOKUP(AH$9,$A$12:$A$111,$B$12:$B$111),IF(AND($I51=1,AI$9=$Q50),"",IF($I51=1,AI50,IF(AND($I51=-1,AG$9=$Q50),$J51,IF($I51=-1,AH50,""))))))))</f>
        <v/>
      </c>
      <c r="AI51" t="str">
        <f ca="1">IF($E50="","",IF($G51="",AI50,IF(AND($N51=1,AI$9&gt;$B$9),"",IF(AND($N51=1,AI$9&lt;=$B$9),LOOKUP(AI$9,$A$12:$A$111,$B$12:$B$111),IF(AND($I51=1,AJ$9=$Q50),"",IF($I51=1,AJ50,IF(AND($I51=-1,AH$9=$Q50),$J51,IF($I51=-1,AI50,""))))))))</f>
        <v/>
      </c>
      <c r="AJ51" t="str">
        <f ca="1">IF($E50="","",IF($G51="",AJ50,IF(AND($N51=1,AJ$9&gt;$B$9),"",IF(AND($N51=1,AJ$9&lt;=$B$9),LOOKUP(AJ$9,$A$12:$A$111,$B$12:$B$111),IF(AND($I51=1,AK$9=$Q50),"",IF($I51=1,AK50,IF(AND($I51=-1,AI$9=$Q50),$J51,IF($I51=-1,AJ50,""))))))))</f>
        <v/>
      </c>
      <c r="AK51" t="str">
        <f ca="1">IF($E50="","",IF($G51="",AK50,IF(AND($N51=1,AK$9&gt;$B$9),"",IF(AND($N51=1,AK$9&lt;=$B$9),LOOKUP(AK$9,$A$12:$A$111,$B$12:$B$111),IF(AND($I51=1,AL$9=$Q50),"",IF($I51=1,AL50,IF(AND($I51=-1,AJ$9=$Q50),$J51,IF($I51=-1,AK50,""))))))))</f>
        <v/>
      </c>
      <c r="AL51" t="str">
        <f ca="1">IF($E50="","",IF($G51="",AL50,IF(AND($N51=1,AL$9&gt;$B$9),"",IF(AND($N51=1,AL$9&lt;=$B$9),LOOKUP(AL$9,$A$12:$A$111,$B$12:$B$111),IF(AND($I51=1,AM$9=$Q50),"",IF($I51=1,AM50,IF(AND($I51=-1,AK$9=$Q50),$J51,IF($I51=-1,AL50,""))))))))</f>
        <v/>
      </c>
      <c r="AM51" t="str">
        <f ca="1">IF($E50="","",IF($G51="",AM50,IF(AND($N51=1,AM$9&gt;$B$9),"",IF(AND($N51=1,AM$9&lt;=$B$9),LOOKUP(AM$9,$A$12:$A$111,$B$12:$B$111),IF(AND($I51=1,AN$9=$Q50),"",IF($I51=1,AN50,IF(AND($I51=-1,AL$9=$Q50),$J51,IF($I51=-1,AM50,""))))))))</f>
        <v/>
      </c>
      <c r="AN51" t="str">
        <f ca="1">IF($E50="","",IF($G51="",AN50,IF(AND($N51=1,AN$9&gt;$B$9),"",IF(AND($N51=1,AN$9&lt;=$B$9),LOOKUP(AN$9,$A$12:$A$111,$B$12:$B$111),IF(AND($I51=1,AO$9=$Q50),"",IF($I51=1,AO50,IF(AND($I51=-1,AM$9=$Q50),$J51,IF($I51=-1,AN50,""))))))))</f>
        <v/>
      </c>
      <c r="AO51" t="str">
        <f ca="1">IF($E50="","",IF($G51="",AO50,IF(AND($N51=1,AO$9&gt;$B$9),"",IF(AND($N51=1,AO$9&lt;=$B$9),LOOKUP(AO$9,$A$12:$A$111,$B$12:$B$111),IF(AND($I51=1,AP$9=$Q50),"",IF($I51=1,AP50,IF(AND($I51=-1,AN$9=$Q50),$J51,IF($I51=-1,AO50,""))))))))</f>
        <v/>
      </c>
      <c r="AP51" t="str">
        <f ca="1">IF($E50="","",IF($G51="",AP50,IF(AND($N51=1,AP$9&gt;$B$9),"",IF(AND($N51=1,AP$9&lt;=$B$9),LOOKUP(AP$9,$A$12:$A$111,$B$12:$B$111),IF(AND($I51=1,AQ$9=$Q50),"",IF($I51=1,AQ50,IF(AND($I51=-1,AO$9=$Q50),$J51,IF($I51=-1,AP50,""))))))))</f>
        <v/>
      </c>
      <c r="AQ51" t="str">
        <f ca="1">IF($E50="","",IF($G51="",AQ50,IF(AND($N51=1,AQ$9&gt;$B$9),"",IF(AND($N51=1,AQ$9&lt;=$B$9),LOOKUP(AQ$9,$A$12:$A$111,$B$12:$B$111),IF(AND($I51=1,AR$9=$Q50),"",IF($I51=1,AR50,IF(AND($I51=-1,AP$9=$Q50),$J51,IF($I51=-1,AQ50,""))))))))</f>
        <v/>
      </c>
      <c r="AR51" t="str">
        <f ca="1">IF($E50="","",IF($G51="",AR50,IF(AND($N51=1,AR$9&gt;$B$9),"",IF(AND($N51=1,AR$9&lt;=$B$9),LOOKUP(AR$9,$A$12:$A$111,$B$12:$B$111),IF(AND($I51=1,AS$9=$Q50),"",IF($I51=1,AS50,IF(AND($I51=-1,AQ$9=$Q50),$J51,IF($I51=-1,AR50,""))))))))</f>
        <v/>
      </c>
      <c r="AS51" t="str">
        <f ca="1">IF($E50="","",IF($G51="",AS50,IF(AND($N51=1,AS$9&gt;$B$9),"",IF(AND($N51=1,AS$9&lt;=$B$9),LOOKUP(AS$9,$A$12:$A$111,$B$12:$B$111),IF(AND($I51=1,AT$9=$Q50),"",IF($I51=1,AT50,IF(AND($I51=-1,AR$9=$Q50),$J51,IF($I51=-1,AS50,""))))))))</f>
        <v/>
      </c>
      <c r="AT51" t="str">
        <f ca="1">IF($E50="","",IF($G51="",AT50,IF(AND($N51=1,AT$9&gt;$B$9),"",IF(AND($N51=1,AT$9&lt;=$B$9),LOOKUP(AT$9,$A$12:$A$111,$B$12:$B$111),IF(AND($I51=1,AU$9=$Q50),"",IF($I51=1,AU50,IF(AND($I51=-1,AS$9=$Q50),$J51,IF($I51=-1,AT50,""))))))))</f>
        <v/>
      </c>
      <c r="AU51" t="str">
        <f ca="1">IF($E50="","",IF($G51="",AU50,IF(AND($N51=1,AU$9&gt;$B$9),"",IF(AND($N51=1,AU$9&lt;=$B$9),LOOKUP(AU$9,$A$12:$A$111,$B$12:$B$111),IF(AND($I51=1,AV$9=$Q50),"",IF($I51=1,AV50,IF(AND($I51=-1,AT$9=$Q50),$J51,IF($I51=-1,AU50,""))))))))</f>
        <v/>
      </c>
      <c r="AV51" t="str">
        <f ca="1">IF($E50="","",IF($G51="",AV50,IF(AND($N51=1,AV$9&gt;$B$9),"",IF(AND($N51=1,AV$9&lt;=$B$9),LOOKUP(AV$9,$A$12:$A$111,$B$12:$B$111),IF(AND($I51=1,AW$9=$Q50),"",IF($I51=1,AW50,IF(AND($I51=-1,AU$9=$Q50),$J51,IF($I51=-1,AV50,""))))))))</f>
        <v/>
      </c>
      <c r="AW51" t="str">
        <f ca="1">IF($E50="","",IF($G51="",AW50,IF(AND($N51=1,AW$9&gt;$B$9),"",IF(AND($N51=1,AW$9&lt;=$B$9),LOOKUP(AW$9,$A$12:$A$111,$B$12:$B$111),IF(AND($I51=1,AX$9=$Q50),"",IF($I51=1,AX50,IF(AND($I51=-1,AV$9=$Q50),$J51,IF($I51=-1,AW50,""))))))))</f>
        <v/>
      </c>
      <c r="AX51" t="str">
        <f ca="1">IF($E50="","",IF($G51="",AX50,IF(AND($N51=1,AX$9&gt;$B$9),"",IF(AND($N51=1,AX$9&lt;=$B$9),LOOKUP(AX$9,$A$12:$A$111,$B$12:$B$111),IF(AND($I51=1,AY$9=$Q50),"",IF($I51=1,AY50,IF(AND($I51=-1,AW$9=$Q50),$J51,IF($I51=-1,AX50,""))))))))</f>
        <v/>
      </c>
      <c r="AY51" t="str">
        <f ca="1">IF($E50="","",IF($G51="",AY50,IF(AND($N51=1,AY$9&gt;$B$9),"",IF(AND($N51=1,AY$9&lt;=$B$9),LOOKUP(AY$9,$A$12:$A$111,$B$12:$B$111),IF(AND($I51=1,AZ$9=$Q50),"",IF($I51=1,AZ50,IF(AND($I51=-1,AX$9=$Q50),$J51,IF($I51=-1,AY50,""))))))))</f>
        <v/>
      </c>
      <c r="AZ51" t="str">
        <f ca="1">IF($E50="","",IF($G51="",AZ50,IF(AND($N51=1,AZ$9&gt;$B$9),"",IF(AND($N51=1,AZ$9&lt;=$B$9),LOOKUP(AZ$9,$A$12:$A$111,$B$12:$B$111),IF(AND($I51=1,BA$9=$Q50),"",IF($I51=1,BA50,IF(AND($I51=-1,AY$9=$Q50),$J51,IF($I51=-1,AZ50,""))))))))</f>
        <v/>
      </c>
      <c r="BA51" t="str">
        <f ca="1">IF($E50="","",IF($G51="",BA50,IF(AND($N51=1,BA$9&gt;$B$9),"",IF(AND($N51=1,BA$9&lt;=$B$9),LOOKUP(BA$9,$A$12:$A$111,$B$12:$B$111),IF(AND($I51=1,BB$9=$Q50),"",IF($I51=1,BB50,IF(AND($I51=-1,AZ$9=$Q50),$J51,IF($I51=-1,BA50,""))))))))</f>
        <v/>
      </c>
      <c r="BB51" t="str">
        <f ca="1">IF($E50="","",IF($G51="",BB50,IF(AND($N51=1,BB$9&gt;$B$9),"",IF(AND($N51=1,BB$9&lt;=$B$9),LOOKUP(BB$9,$A$12:$A$111,$B$12:$B$111),IF(AND($I51=1,BC$9=$Q50),"",IF($I51=1,BC50,IF(AND($I51=-1,BA$9=$Q50),$J51,IF($I51=-1,BB50,""))))))))</f>
        <v/>
      </c>
      <c r="BC51" t="str">
        <f ca="1">IF($E50="","",IF($G51="",BC50,IF(AND($N51=1,BC$9&gt;$B$9),"",IF(AND($N51=1,BC$9&lt;=$B$9),LOOKUP(BC$9,$A$12:$A$111,$B$12:$B$111),IF(AND($I51=1,BD$9=$Q50),"",IF($I51=1,BD50,IF(AND($I51=-1,BB$9=$Q50),$J51,IF($I51=-1,BC50,""))))))))</f>
        <v/>
      </c>
      <c r="BD51" t="str">
        <f ca="1">IF($E50="","",IF($G51="",BD50,IF(AND($N51=1,BD$9&gt;$B$9),"",IF(AND($N51=1,BD$9&lt;=$B$9),LOOKUP(BD$9,$A$12:$A$111,$B$12:$B$111),IF(AND($I51=1,BE$9=$Q50),"",IF($I51=1,BE50,IF(AND($I51=-1,BC$9=$Q50),$J51,IF($I51=-1,BD50,""))))))))</f>
        <v/>
      </c>
      <c r="BE51" t="str">
        <f ca="1">IF($E50="","",IF($G51="",BE50,IF(AND($N51=1,BE$9&gt;$B$9),"",IF(AND($N51=1,BE$9&lt;=$B$9),LOOKUP(BE$9,$A$12:$A$111,$B$12:$B$111),IF(AND($I51=1,BF$9=$Q50),"",IF($I51=1,BF50,IF(AND($I51=-1,BD$9=$Q50),$J51,IF($I51=-1,BE50,""))))))))</f>
        <v/>
      </c>
      <c r="BF51" t="str">
        <f ca="1">IF($E50="","",IF($G51="",BF50,IF(AND($N51=1,BF$9&gt;$B$9),"",IF(AND($N51=1,BF$9&lt;=$B$9),LOOKUP(BF$9,$A$12:$A$111,$B$12:$B$111),IF(AND($I51=1,BG$9=$Q50),"",IF($I51=1,BG50,IF(AND($I51=-1,BE$9=$Q50),$J51,IF($I51=-1,BF50,""))))))))</f>
        <v/>
      </c>
      <c r="BG51" t="str">
        <f ca="1">IF($E50="","",IF($G51="",BG50,IF(AND($N51=1,BG$9&gt;$B$9),"",IF(AND($N51=1,BG$9&lt;=$B$9),LOOKUP(BG$9,$A$12:$A$111,$B$12:$B$111),IF(AND($I51=1,BH$9=$Q50),"",IF($I51=1,BH50,IF(AND($I51=-1,BF$9=$Q50),$J51,IF($I51=-1,BG50,""))))))))</f>
        <v/>
      </c>
      <c r="BH51" t="str">
        <f ca="1">IF($E50="","",IF($G51="",BH50,IF(AND($N51=1,BH$9&gt;$B$9),"",IF(AND($N51=1,BH$9&lt;=$B$9),LOOKUP(BH$9,$A$12:$A$111,$B$12:$B$111),IF(AND($I51=1,BI$9=$Q50),"",IF($I51=1,BI50,IF(AND($I51=-1,BG$9=$Q50),$J51,IF($I51=-1,BH50,""))))))))</f>
        <v/>
      </c>
      <c r="BI51" t="str">
        <f ca="1">IF($E50="","",IF($G51="",BI50,IF(AND($N51=1,BI$9&gt;$B$9),"",IF(AND($N51=1,BI$9&lt;=$B$9),LOOKUP(BI$9,$A$12:$A$111,$B$12:$B$111),IF(AND($I51=1,BJ$9=$Q50),"",IF($I51=1,BJ50,IF(AND($I51=-1,BH$9=$Q50),$J51,IF($I51=-1,BI50,""))))))))</f>
        <v/>
      </c>
      <c r="BJ51" t="str">
        <f ca="1">IF($E50="","",IF($G51="",BJ50,IF(AND($N51=1,BJ$9&gt;$B$9),"",IF(AND($N51=1,BJ$9&lt;=$B$9),LOOKUP(BJ$9,$A$12:$A$111,$B$12:$B$111),IF(AND($I51=1,BK$9=$Q50),"",IF($I51=1,BK50,IF(AND($I51=-1,BI$9=$Q50),$J51,IF($I51=-1,BJ50,""))))))))</f>
        <v/>
      </c>
      <c r="BK51">
        <f ca="1">IF($E50="","",IF($G51="",BK50,IF(AND($N51=1,BK$9&gt;$B$9),"",IF(AND($N51=1,BK$9&lt;=$B$9),LOOKUP(BK$9,$A$12:$A$111,$B$12:$B$111),IF(AND($I51=1,BL$9=$Q50),"",IF($I51=1,BL50,IF(AND($I51=-1,BJ$9=$Q50),$J51,IF($I51=-1,BK50,""))))))))</f>
        <v>0</v>
      </c>
      <c r="BL51">
        <f ca="1">IF($E50="","",IF($G51="",BL50,IF(AND($N51=1,BL$9&gt;$B$9),"",IF(AND($N51=1,BL$9&lt;=$B$9),LOOKUP(BL$9,$A$12:$A$111,$B$12:$B$111),IF(AND($I51=1,BM$9=$Q50),"",IF($I51=1,BM50,IF(AND($I51=-1,BK$9=$Q50),$J51,IF($I51=-1,BL50,""))))))))</f>
        <v>0</v>
      </c>
      <c r="BM51">
        <f ca="1">IF($E50="","",IF($G51="",BM50,IF(AND($N51=1,BM$9&gt;$B$9),"",IF(AND($N51=1,BM$9&lt;=$B$9),LOOKUP(BM$9,$A$12:$A$111,$B$12:$B$111),IF(AND($I51=1,BN$9=$Q50),"",IF($I51=1,BN50,IF(AND($I51=-1,BL$9=$Q50),$J51,IF($I51=-1,BM50,""))))))))</f>
        <v>0</v>
      </c>
      <c r="BN51">
        <f ca="1">IF($E50="","",IF($G51="",BN50,IF(AND($N51=1,BN$9&gt;$B$9),"",IF(AND($N51=1,BN$9&lt;=$B$9),LOOKUP(BN$9,$A$12:$A$111,$B$12:$B$111),IF(AND($I51=1,BO$9=$Q50),"",IF($I51=1,BO50,IF(AND($I51=-1,BM$9=$Q50),$J51,IF($I51=-1,BN50,""))))))))</f>
        <v>0</v>
      </c>
      <c r="BO51">
        <f ca="1">IF($E50="","",IF($G51="",BO50,IF(AND($N51=1,BO$9&gt;$B$9),"",IF(AND($N51=1,BO$9&lt;=$B$9),LOOKUP(BO$9,$A$12:$A$111,$B$12:$B$111),IF(AND($I51=1,BP$9=$Q50),"",IF($I51=1,BP50,IF(AND($I51=-1,BN$9=$Q50),$J51,IF($I51=-1,BO50,""))))))))</f>
        <v>0</v>
      </c>
    </row>
    <row r="52" spans="4:67" x14ac:dyDescent="0.25">
      <c r="D52" s="4">
        <v>42</v>
      </c>
      <c r="E52" s="1">
        <f t="shared" ca="1" si="6"/>
        <v>16</v>
      </c>
      <c r="G52" t="str">
        <f ca="1">IF(E51="","",IF($B$3=Refs!$B$11,Labouchere!F52,IF(AND(B$3="Last",H51="Zero"),G51,IF(B$3="Last",H51,IF(B$3="2nd last","",IF(AND(B$3="Opposite",H51="Zero"),G51,IF(AND(B$3="Opposite",H51="Red"),"Black",IF(AND(B$3="Opposite",H51="Black"),"Red",IF(AND(B$3="Opposite",H51="Odd"),"Even",IF(AND(B$3="Opposite",H51="Even"),"Odd",IF(AND(B$3="Opposite",H51="High"),"Low",IF(AND(B$3="Opposite",H51="Low"),"High",IF(COUNTIF(Refs!$E$5:$I$6,B$3)=1,Labouchere!B$3,"")))))))))))))</f>
        <v>High</v>
      </c>
      <c r="H52" t="str">
        <f ca="1">IF(E52="","",IF(B$2="Red/Black",LOOKUP(E52,Refs!D:D,Refs!F:F),IF(B$2="High/Low",LOOKUP(E52,Refs!D:D,Refs!H:H),IF(B$2="Odd/Even",LOOKUP(E52,Refs!D:D,Refs!J:J),""))))</f>
        <v>Low</v>
      </c>
      <c r="I52">
        <f t="shared" ca="1" si="2"/>
        <v>-1</v>
      </c>
      <c r="J52">
        <f ca="1">IF(E51="","",IF(G52="","",IF(AND(Q51&gt;1,O51+P51&gt;=$B$4),$B$4,IF(Q51=1,O51,O51+P51))))</f>
        <v>30</v>
      </c>
      <c r="K52">
        <f t="shared" ca="1" si="3"/>
        <v>-30</v>
      </c>
      <c r="L52">
        <f t="shared" ca="1" si="4"/>
        <v>-80</v>
      </c>
      <c r="M52">
        <f t="shared" ca="1" si="5"/>
        <v>20</v>
      </c>
      <c r="N52">
        <f ca="1">IF(E51="","",IF(OR(AND($A$6="Yes",$M52&gt;$M51),AND($A$8="Yes",$O51+$P51&gt;=$B$4),AND($Q51&lt;=2,$I52=1)),1,0))</f>
        <v>0</v>
      </c>
      <c r="O52">
        <f ca="1">IF(E52="","",R52)</f>
        <v>6</v>
      </c>
      <c r="P52">
        <f ca="1">IF(E52="","",MAX(R52:DM52))</f>
        <v>30</v>
      </c>
      <c r="Q52" s="2">
        <f ca="1">IF(E52="","",COUNTIF(R52:DM52,"&gt;0"))</f>
        <v>7</v>
      </c>
      <c r="R52" s="4">
        <f ca="1">IF(E51="","",IF($G52="",R51,IF($N52=1,LOOKUP(R$9,$A$12:$A$111,$B$12:$B$111),IF(AND($I52=1,S$9=$Q51),"",IF($I52=1,S51,IF($I52=-1,R51))))))</f>
        <v>6</v>
      </c>
      <c r="S52">
        <f ca="1">IF($E51="","",IF($G52="",S51,IF(AND($N52=1,S$9&gt;$B$9),"",IF(AND($N52=1,S$9&lt;=$B$9),LOOKUP(S$9,$A$12:$A$111,$B$12:$B$111),IF(AND($I52=1,T$9=$Q51),"",IF($I52=1,T51,IF(AND($I52=-1,R$9=$Q51),$J52,IF($I52=-1,S51,""))))))))</f>
        <v>8</v>
      </c>
      <c r="T52">
        <f ca="1">IF($E51="","",IF($G52="",T51,IF(AND($N52=1,T$9&gt;$B$9),"",IF(AND($N52=1,T$9&lt;=$B$9),LOOKUP(T$9,$A$12:$A$111,$B$12:$B$111),IF(AND($I52=1,U$9=$Q51),"",IF($I52=1,U51,IF(AND($I52=-1,S$9=$Q51),$J52,IF($I52=-1,T51,""))))))))</f>
        <v>10</v>
      </c>
      <c r="U52">
        <f ca="1">IF($E51="","",IF($G52="",U51,IF(AND($N52=1,U$9&gt;$B$9),"",IF(AND($N52=1,U$9&lt;=$B$9),LOOKUP(U$9,$A$12:$A$111,$B$12:$B$111),IF(AND($I52=1,V$9=$Q51),"",IF($I52=1,V51,IF(AND($I52=-1,T$9=$Q51),$J52,IF($I52=-1,U51,""))))))))</f>
        <v>14</v>
      </c>
      <c r="V52">
        <f ca="1">IF($E51="","",IF($G52="",V51,IF(AND($N52=1,V$9&gt;$B$9),"",IF(AND($N52=1,V$9&lt;=$B$9),LOOKUP(V$9,$A$12:$A$111,$B$12:$B$111),IF(AND($I52=1,W$9=$Q51),"",IF($I52=1,W51,IF(AND($I52=-1,U$9=$Q51),$J52,IF($I52=-1,V51,""))))))))</f>
        <v>18</v>
      </c>
      <c r="W52">
        <f ca="1">IF($E51="","",IF($G52="",W51,IF(AND($N52=1,W$9&gt;$B$9),"",IF(AND($N52=1,W$9&lt;=$B$9),LOOKUP(W$9,$A$12:$A$111,$B$12:$B$111),IF(AND($I52=1,X$9=$Q51),"",IF($I52=1,X51,IF(AND($I52=-1,V$9=$Q51),$J52,IF($I52=-1,W51,""))))))))</f>
        <v>24</v>
      </c>
      <c r="X52">
        <f ca="1">IF($E51="","",IF($G52="",X51,IF(AND($N52=1,X$9&gt;$B$9),"",IF(AND($N52=1,X$9&lt;=$B$9),LOOKUP(X$9,$A$12:$A$111,$B$12:$B$111),IF(AND($I52=1,Y$9=$Q51),"",IF($I52=1,Y51,IF(AND($I52=-1,W$9=$Q51),$J52,IF($I52=-1,X51,""))))))))</f>
        <v>30</v>
      </c>
      <c r="Y52" t="str">
        <f ca="1">IF($E51="","",IF($G52="",Y51,IF(AND($N52=1,Y$9&gt;$B$9),"",IF(AND($N52=1,Y$9&lt;=$B$9),LOOKUP(Y$9,$A$12:$A$111,$B$12:$B$111),IF(AND($I52=1,Z$9=$Q51),"",IF($I52=1,Z51,IF(AND($I52=-1,X$9=$Q51),$J52,IF($I52=-1,Y51,""))))))))</f>
        <v/>
      </c>
      <c r="Z52" t="str">
        <f ca="1">IF($E51="","",IF($G52="",Z51,IF(AND($N52=1,Z$9&gt;$B$9),"",IF(AND($N52=1,Z$9&lt;=$B$9),LOOKUP(Z$9,$A$12:$A$111,$B$12:$B$111),IF(AND($I52=1,AA$9=$Q51),"",IF($I52=1,AA51,IF(AND($I52=-1,Y$9=$Q51),$J52,IF($I52=-1,Z51,""))))))))</f>
        <v/>
      </c>
      <c r="AA52" t="str">
        <f ca="1">IF($E51="","",IF($G52="",AA51,IF(AND($N52=1,AA$9&gt;$B$9),"",IF(AND($N52=1,AA$9&lt;=$B$9),LOOKUP(AA$9,$A$12:$A$111,$B$12:$B$111),IF(AND($I52=1,AB$9=$Q51),"",IF($I52=1,AB51,IF(AND($I52=-1,Z$9=$Q51),$J52,IF($I52=-1,AA51,""))))))))</f>
        <v/>
      </c>
      <c r="AB52" t="str">
        <f ca="1">IF($E51="","",IF($G52="",AB51,IF(AND($N52=1,AB$9&gt;$B$9),"",IF(AND($N52=1,AB$9&lt;=$B$9),LOOKUP(AB$9,$A$12:$A$111,$B$12:$B$111),IF(AND($I52=1,AC$9=$Q51),"",IF($I52=1,AC51,IF(AND($I52=-1,AA$9=$Q51),$J52,IF($I52=-1,AB51,""))))))))</f>
        <v/>
      </c>
      <c r="AC52" t="str">
        <f ca="1">IF($E51="","",IF($G52="",AC51,IF(AND($N52=1,AC$9&gt;$B$9),"",IF(AND($N52=1,AC$9&lt;=$B$9),LOOKUP(AC$9,$A$12:$A$111,$B$12:$B$111),IF(AND($I52=1,AD$9=$Q51),"",IF($I52=1,AD51,IF(AND($I52=-1,AB$9=$Q51),$J52,IF($I52=-1,AC51,""))))))))</f>
        <v/>
      </c>
      <c r="AD52" t="str">
        <f ca="1">IF($E51="","",IF($G52="",AD51,IF(AND($N52=1,AD$9&gt;$B$9),"",IF(AND($N52=1,AD$9&lt;=$B$9),LOOKUP(AD$9,$A$12:$A$111,$B$12:$B$111),IF(AND($I52=1,AE$9=$Q51),"",IF($I52=1,AE51,IF(AND($I52=-1,AC$9=$Q51),$J52,IF($I52=-1,AD51,""))))))))</f>
        <v/>
      </c>
      <c r="AE52" t="str">
        <f ca="1">IF($E51="","",IF($G52="",AE51,IF(AND($N52=1,AE$9&gt;$B$9),"",IF(AND($N52=1,AE$9&lt;=$B$9),LOOKUP(AE$9,$A$12:$A$111,$B$12:$B$111),IF(AND($I52=1,AF$9=$Q51),"",IF($I52=1,AF51,IF(AND($I52=-1,AD$9=$Q51),$J52,IF($I52=-1,AE51,""))))))))</f>
        <v/>
      </c>
      <c r="AF52" t="str">
        <f ca="1">IF($E51="","",IF($G52="",AF51,IF(AND($N52=1,AF$9&gt;$B$9),"",IF(AND($N52=1,AF$9&lt;=$B$9),LOOKUP(AF$9,$A$12:$A$111,$B$12:$B$111),IF(AND($I52=1,AG$9=$Q51),"",IF($I52=1,AG51,IF(AND($I52=-1,AE$9=$Q51),$J52,IF($I52=-1,AF51,""))))))))</f>
        <v/>
      </c>
      <c r="AG52" t="str">
        <f ca="1">IF($E51="","",IF($G52="",AG51,IF(AND($N52=1,AG$9&gt;$B$9),"",IF(AND($N52=1,AG$9&lt;=$B$9),LOOKUP(AG$9,$A$12:$A$111,$B$12:$B$111),IF(AND($I52=1,AH$9=$Q51),"",IF($I52=1,AH51,IF(AND($I52=-1,AF$9=$Q51),$J52,IF($I52=-1,AG51,""))))))))</f>
        <v/>
      </c>
      <c r="AH52" t="str">
        <f ca="1">IF($E51="","",IF($G52="",AH51,IF(AND($N52=1,AH$9&gt;$B$9),"",IF(AND($N52=1,AH$9&lt;=$B$9),LOOKUP(AH$9,$A$12:$A$111,$B$12:$B$111),IF(AND($I52=1,AI$9=$Q51),"",IF($I52=1,AI51,IF(AND($I52=-1,AG$9=$Q51),$J52,IF($I52=-1,AH51,""))))))))</f>
        <v/>
      </c>
      <c r="AI52" t="str">
        <f ca="1">IF($E51="","",IF($G52="",AI51,IF(AND($N52=1,AI$9&gt;$B$9),"",IF(AND($N52=1,AI$9&lt;=$B$9),LOOKUP(AI$9,$A$12:$A$111,$B$12:$B$111),IF(AND($I52=1,AJ$9=$Q51),"",IF($I52=1,AJ51,IF(AND($I52=-1,AH$9=$Q51),$J52,IF($I52=-1,AI51,""))))))))</f>
        <v/>
      </c>
      <c r="AJ52" t="str">
        <f ca="1">IF($E51="","",IF($G52="",AJ51,IF(AND($N52=1,AJ$9&gt;$B$9),"",IF(AND($N52=1,AJ$9&lt;=$B$9),LOOKUP(AJ$9,$A$12:$A$111,$B$12:$B$111),IF(AND($I52=1,AK$9=$Q51),"",IF($I52=1,AK51,IF(AND($I52=-1,AI$9=$Q51),$J52,IF($I52=-1,AJ51,""))))))))</f>
        <v/>
      </c>
      <c r="AK52" t="str">
        <f ca="1">IF($E51="","",IF($G52="",AK51,IF(AND($N52=1,AK$9&gt;$B$9),"",IF(AND($N52=1,AK$9&lt;=$B$9),LOOKUP(AK$9,$A$12:$A$111,$B$12:$B$111),IF(AND($I52=1,AL$9=$Q51),"",IF($I52=1,AL51,IF(AND($I52=-1,AJ$9=$Q51),$J52,IF($I52=-1,AK51,""))))))))</f>
        <v/>
      </c>
      <c r="AL52" t="str">
        <f ca="1">IF($E51="","",IF($G52="",AL51,IF(AND($N52=1,AL$9&gt;$B$9),"",IF(AND($N52=1,AL$9&lt;=$B$9),LOOKUP(AL$9,$A$12:$A$111,$B$12:$B$111),IF(AND($I52=1,AM$9=$Q51),"",IF($I52=1,AM51,IF(AND($I52=-1,AK$9=$Q51),$J52,IF($I52=-1,AL51,""))))))))</f>
        <v/>
      </c>
      <c r="AM52" t="str">
        <f ca="1">IF($E51="","",IF($G52="",AM51,IF(AND($N52=1,AM$9&gt;$B$9),"",IF(AND($N52=1,AM$9&lt;=$B$9),LOOKUP(AM$9,$A$12:$A$111,$B$12:$B$111),IF(AND($I52=1,AN$9=$Q51),"",IF($I52=1,AN51,IF(AND($I52=-1,AL$9=$Q51),$J52,IF($I52=-1,AM51,""))))))))</f>
        <v/>
      </c>
      <c r="AN52" t="str">
        <f ca="1">IF($E51="","",IF($G52="",AN51,IF(AND($N52=1,AN$9&gt;$B$9),"",IF(AND($N52=1,AN$9&lt;=$B$9),LOOKUP(AN$9,$A$12:$A$111,$B$12:$B$111),IF(AND($I52=1,AO$9=$Q51),"",IF($I52=1,AO51,IF(AND($I52=-1,AM$9=$Q51),$J52,IF($I52=-1,AN51,""))))))))</f>
        <v/>
      </c>
      <c r="AO52" t="str">
        <f ca="1">IF($E51="","",IF($G52="",AO51,IF(AND($N52=1,AO$9&gt;$B$9),"",IF(AND($N52=1,AO$9&lt;=$B$9),LOOKUP(AO$9,$A$12:$A$111,$B$12:$B$111),IF(AND($I52=1,AP$9=$Q51),"",IF($I52=1,AP51,IF(AND($I52=-1,AN$9=$Q51),$J52,IF($I52=-1,AO51,""))))))))</f>
        <v/>
      </c>
      <c r="AP52" t="str">
        <f ca="1">IF($E51="","",IF($G52="",AP51,IF(AND($N52=1,AP$9&gt;$B$9),"",IF(AND($N52=1,AP$9&lt;=$B$9),LOOKUP(AP$9,$A$12:$A$111,$B$12:$B$111),IF(AND($I52=1,AQ$9=$Q51),"",IF($I52=1,AQ51,IF(AND($I52=-1,AO$9=$Q51),$J52,IF($I52=-1,AP51,""))))))))</f>
        <v/>
      </c>
      <c r="AQ52" t="str">
        <f ca="1">IF($E51="","",IF($G52="",AQ51,IF(AND($N52=1,AQ$9&gt;$B$9),"",IF(AND($N52=1,AQ$9&lt;=$B$9),LOOKUP(AQ$9,$A$12:$A$111,$B$12:$B$111),IF(AND($I52=1,AR$9=$Q51),"",IF($I52=1,AR51,IF(AND($I52=-1,AP$9=$Q51),$J52,IF($I52=-1,AQ51,""))))))))</f>
        <v/>
      </c>
      <c r="AR52" t="str">
        <f ca="1">IF($E51="","",IF($G52="",AR51,IF(AND($N52=1,AR$9&gt;$B$9),"",IF(AND($N52=1,AR$9&lt;=$B$9),LOOKUP(AR$9,$A$12:$A$111,$B$12:$B$111),IF(AND($I52=1,AS$9=$Q51),"",IF($I52=1,AS51,IF(AND($I52=-1,AQ$9=$Q51),$J52,IF($I52=-1,AR51,""))))))))</f>
        <v/>
      </c>
      <c r="AS52" t="str">
        <f ca="1">IF($E51="","",IF($G52="",AS51,IF(AND($N52=1,AS$9&gt;$B$9),"",IF(AND($N52=1,AS$9&lt;=$B$9),LOOKUP(AS$9,$A$12:$A$111,$B$12:$B$111),IF(AND($I52=1,AT$9=$Q51),"",IF($I52=1,AT51,IF(AND($I52=-1,AR$9=$Q51),$J52,IF($I52=-1,AS51,""))))))))</f>
        <v/>
      </c>
      <c r="AT52" t="str">
        <f ca="1">IF($E51="","",IF($G52="",AT51,IF(AND($N52=1,AT$9&gt;$B$9),"",IF(AND($N52=1,AT$9&lt;=$B$9),LOOKUP(AT$9,$A$12:$A$111,$B$12:$B$111),IF(AND($I52=1,AU$9=$Q51),"",IF($I52=1,AU51,IF(AND($I52=-1,AS$9=$Q51),$J52,IF($I52=-1,AT51,""))))))))</f>
        <v/>
      </c>
      <c r="AU52" t="str">
        <f ca="1">IF($E51="","",IF($G52="",AU51,IF(AND($N52=1,AU$9&gt;$B$9),"",IF(AND($N52=1,AU$9&lt;=$B$9),LOOKUP(AU$9,$A$12:$A$111,$B$12:$B$111),IF(AND($I52=1,AV$9=$Q51),"",IF($I52=1,AV51,IF(AND($I52=-1,AT$9=$Q51),$J52,IF($I52=-1,AU51,""))))))))</f>
        <v/>
      </c>
      <c r="AV52" t="str">
        <f ca="1">IF($E51="","",IF($G52="",AV51,IF(AND($N52=1,AV$9&gt;$B$9),"",IF(AND($N52=1,AV$9&lt;=$B$9),LOOKUP(AV$9,$A$12:$A$111,$B$12:$B$111),IF(AND($I52=1,AW$9=$Q51),"",IF($I52=1,AW51,IF(AND($I52=-1,AU$9=$Q51),$J52,IF($I52=-1,AV51,""))))))))</f>
        <v/>
      </c>
      <c r="AW52" t="str">
        <f ca="1">IF($E51="","",IF($G52="",AW51,IF(AND($N52=1,AW$9&gt;$B$9),"",IF(AND($N52=1,AW$9&lt;=$B$9),LOOKUP(AW$9,$A$12:$A$111,$B$12:$B$111),IF(AND($I52=1,AX$9=$Q51),"",IF($I52=1,AX51,IF(AND($I52=-1,AV$9=$Q51),$J52,IF($I52=-1,AW51,""))))))))</f>
        <v/>
      </c>
      <c r="AX52" t="str">
        <f ca="1">IF($E51="","",IF($G52="",AX51,IF(AND($N52=1,AX$9&gt;$B$9),"",IF(AND($N52=1,AX$9&lt;=$B$9),LOOKUP(AX$9,$A$12:$A$111,$B$12:$B$111),IF(AND($I52=1,AY$9=$Q51),"",IF($I52=1,AY51,IF(AND($I52=-1,AW$9=$Q51),$J52,IF($I52=-1,AX51,""))))))))</f>
        <v/>
      </c>
      <c r="AY52" t="str">
        <f ca="1">IF($E51="","",IF($G52="",AY51,IF(AND($N52=1,AY$9&gt;$B$9),"",IF(AND($N52=1,AY$9&lt;=$B$9),LOOKUP(AY$9,$A$12:$A$111,$B$12:$B$111),IF(AND($I52=1,AZ$9=$Q51),"",IF($I52=1,AZ51,IF(AND($I52=-1,AX$9=$Q51),$J52,IF($I52=-1,AY51,""))))))))</f>
        <v/>
      </c>
      <c r="AZ52" t="str">
        <f ca="1">IF($E51="","",IF($G52="",AZ51,IF(AND($N52=1,AZ$9&gt;$B$9),"",IF(AND($N52=1,AZ$9&lt;=$B$9),LOOKUP(AZ$9,$A$12:$A$111,$B$12:$B$111),IF(AND($I52=1,BA$9=$Q51),"",IF($I52=1,BA51,IF(AND($I52=-1,AY$9=$Q51),$J52,IF($I52=-1,AZ51,""))))))))</f>
        <v/>
      </c>
      <c r="BA52" t="str">
        <f ca="1">IF($E51="","",IF($G52="",BA51,IF(AND($N52=1,BA$9&gt;$B$9),"",IF(AND($N52=1,BA$9&lt;=$B$9),LOOKUP(BA$9,$A$12:$A$111,$B$12:$B$111),IF(AND($I52=1,BB$9=$Q51),"",IF($I52=1,BB51,IF(AND($I52=-1,AZ$9=$Q51),$J52,IF($I52=-1,BA51,""))))))))</f>
        <v/>
      </c>
      <c r="BB52" t="str">
        <f ca="1">IF($E51="","",IF($G52="",BB51,IF(AND($N52=1,BB$9&gt;$B$9),"",IF(AND($N52=1,BB$9&lt;=$B$9),LOOKUP(BB$9,$A$12:$A$111,$B$12:$B$111),IF(AND($I52=1,BC$9=$Q51),"",IF($I52=1,BC51,IF(AND($I52=-1,BA$9=$Q51),$J52,IF($I52=-1,BB51,""))))))))</f>
        <v/>
      </c>
      <c r="BC52" t="str">
        <f ca="1">IF($E51="","",IF($G52="",BC51,IF(AND($N52=1,BC$9&gt;$B$9),"",IF(AND($N52=1,BC$9&lt;=$B$9),LOOKUP(BC$9,$A$12:$A$111,$B$12:$B$111),IF(AND($I52=1,BD$9=$Q51),"",IF($I52=1,BD51,IF(AND($I52=-1,BB$9=$Q51),$J52,IF($I52=-1,BC51,""))))))))</f>
        <v/>
      </c>
      <c r="BD52" t="str">
        <f ca="1">IF($E51="","",IF($G52="",BD51,IF(AND($N52=1,BD$9&gt;$B$9),"",IF(AND($N52=1,BD$9&lt;=$B$9),LOOKUP(BD$9,$A$12:$A$111,$B$12:$B$111),IF(AND($I52=1,BE$9=$Q51),"",IF($I52=1,BE51,IF(AND($I52=-1,BC$9=$Q51),$J52,IF($I52=-1,BD51,""))))))))</f>
        <v/>
      </c>
      <c r="BE52" t="str">
        <f ca="1">IF($E51="","",IF($G52="",BE51,IF(AND($N52=1,BE$9&gt;$B$9),"",IF(AND($N52=1,BE$9&lt;=$B$9),LOOKUP(BE$9,$A$12:$A$111,$B$12:$B$111),IF(AND($I52=1,BF$9=$Q51),"",IF($I52=1,BF51,IF(AND($I52=-1,BD$9=$Q51),$J52,IF($I52=-1,BE51,""))))))))</f>
        <v/>
      </c>
      <c r="BF52" t="str">
        <f ca="1">IF($E51="","",IF($G52="",BF51,IF(AND($N52=1,BF$9&gt;$B$9),"",IF(AND($N52=1,BF$9&lt;=$B$9),LOOKUP(BF$9,$A$12:$A$111,$B$12:$B$111),IF(AND($I52=1,BG$9=$Q51),"",IF($I52=1,BG51,IF(AND($I52=-1,BE$9=$Q51),$J52,IF($I52=-1,BF51,""))))))))</f>
        <v/>
      </c>
      <c r="BG52" t="str">
        <f ca="1">IF($E51="","",IF($G52="",BG51,IF(AND($N52=1,BG$9&gt;$B$9),"",IF(AND($N52=1,BG$9&lt;=$B$9),LOOKUP(BG$9,$A$12:$A$111,$B$12:$B$111),IF(AND($I52=1,BH$9=$Q51),"",IF($I52=1,BH51,IF(AND($I52=-1,BF$9=$Q51),$J52,IF($I52=-1,BG51,""))))))))</f>
        <v/>
      </c>
      <c r="BH52" t="str">
        <f ca="1">IF($E51="","",IF($G52="",BH51,IF(AND($N52=1,BH$9&gt;$B$9),"",IF(AND($N52=1,BH$9&lt;=$B$9),LOOKUP(BH$9,$A$12:$A$111,$B$12:$B$111),IF(AND($I52=1,BI$9=$Q51),"",IF($I52=1,BI51,IF(AND($I52=-1,BG$9=$Q51),$J52,IF($I52=-1,BH51,""))))))))</f>
        <v/>
      </c>
      <c r="BI52" t="str">
        <f ca="1">IF($E51="","",IF($G52="",BI51,IF(AND($N52=1,BI$9&gt;$B$9),"",IF(AND($N52=1,BI$9&lt;=$B$9),LOOKUP(BI$9,$A$12:$A$111,$B$12:$B$111),IF(AND($I52=1,BJ$9=$Q51),"",IF($I52=1,BJ51,IF(AND($I52=-1,BH$9=$Q51),$J52,IF($I52=-1,BI51,""))))))))</f>
        <v/>
      </c>
      <c r="BJ52" t="str">
        <f ca="1">IF($E51="","",IF($G52="",BJ51,IF(AND($N52=1,BJ$9&gt;$B$9),"",IF(AND($N52=1,BJ$9&lt;=$B$9),LOOKUP(BJ$9,$A$12:$A$111,$B$12:$B$111),IF(AND($I52=1,BK$9=$Q51),"",IF($I52=1,BK51,IF(AND($I52=-1,BI$9=$Q51),$J52,IF($I52=-1,BJ51,""))))))))</f>
        <v/>
      </c>
      <c r="BK52">
        <f ca="1">IF($E51="","",IF($G52="",BK51,IF(AND($N52=1,BK$9&gt;$B$9),"",IF(AND($N52=1,BK$9&lt;=$B$9),LOOKUP(BK$9,$A$12:$A$111,$B$12:$B$111),IF(AND($I52=1,BL$9=$Q51),"",IF($I52=1,BL51,IF(AND($I52=-1,BJ$9=$Q51),$J52,IF($I52=-1,BK51,""))))))))</f>
        <v>0</v>
      </c>
      <c r="BL52">
        <f ca="1">IF($E51="","",IF($G52="",BL51,IF(AND($N52=1,BL$9&gt;$B$9),"",IF(AND($N52=1,BL$9&lt;=$B$9),LOOKUP(BL$9,$A$12:$A$111,$B$12:$B$111),IF(AND($I52=1,BM$9=$Q51),"",IF($I52=1,BM51,IF(AND($I52=-1,BK$9=$Q51),$J52,IF($I52=-1,BL51,""))))))))</f>
        <v>0</v>
      </c>
      <c r="BM52">
        <f ca="1">IF($E51="","",IF($G52="",BM51,IF(AND($N52=1,BM$9&gt;$B$9),"",IF(AND($N52=1,BM$9&lt;=$B$9),LOOKUP(BM$9,$A$12:$A$111,$B$12:$B$111),IF(AND($I52=1,BN$9=$Q51),"",IF($I52=1,BN51,IF(AND($I52=-1,BL$9=$Q51),$J52,IF($I52=-1,BM51,""))))))))</f>
        <v>0</v>
      </c>
      <c r="BN52">
        <f ca="1">IF($E51="","",IF($G52="",BN51,IF(AND($N52=1,BN$9&gt;$B$9),"",IF(AND($N52=1,BN$9&lt;=$B$9),LOOKUP(BN$9,$A$12:$A$111,$B$12:$B$111),IF(AND($I52=1,BO$9=$Q51),"",IF($I52=1,BO51,IF(AND($I52=-1,BM$9=$Q51),$J52,IF($I52=-1,BN51,""))))))))</f>
        <v>0</v>
      </c>
      <c r="BO52">
        <f ca="1">IF($E51="","",IF($G52="",BO51,IF(AND($N52=1,BO$9&gt;$B$9),"",IF(AND($N52=1,BO$9&lt;=$B$9),LOOKUP(BO$9,$A$12:$A$111,$B$12:$B$111),IF(AND($I52=1,BP$9=$Q51),"",IF($I52=1,BP51,IF(AND($I52=-1,BN$9=$Q51),$J52,IF($I52=-1,BO51,""))))))))</f>
        <v>0</v>
      </c>
    </row>
    <row r="53" spans="4:67" x14ac:dyDescent="0.25">
      <c r="D53" s="4">
        <v>43</v>
      </c>
      <c r="E53" s="1">
        <f t="shared" ca="1" si="6"/>
        <v>1</v>
      </c>
      <c r="G53" t="str">
        <f ca="1">IF(E52="","",IF($B$3=Refs!$B$11,Labouchere!F53,IF(AND(B$3="Last",H52="Zero"),G52,IF(B$3="Last",H52,IF(B$3="2nd last","",IF(AND(B$3="Opposite",H52="Zero"),G52,IF(AND(B$3="Opposite",H52="Red"),"Black",IF(AND(B$3="Opposite",H52="Black"),"Red",IF(AND(B$3="Opposite",H52="Odd"),"Even",IF(AND(B$3="Opposite",H52="Even"),"Odd",IF(AND(B$3="Opposite",H52="High"),"Low",IF(AND(B$3="Opposite",H52="Low"),"High",IF(COUNTIF(Refs!$E$5:$I$6,B$3)=1,Labouchere!B$3,"")))))))))))))</f>
        <v>High</v>
      </c>
      <c r="H53" t="str">
        <f ca="1">IF(E53="","",IF(B$2="Red/Black",LOOKUP(E53,Refs!D:D,Refs!F:F),IF(B$2="High/Low",LOOKUP(E53,Refs!D:D,Refs!H:H),IF(B$2="Odd/Even",LOOKUP(E53,Refs!D:D,Refs!J:J),""))))</f>
        <v>Low</v>
      </c>
      <c r="I53">
        <f t="shared" ca="1" si="2"/>
        <v>-1</v>
      </c>
      <c r="J53">
        <f ca="1">IF(E52="","",IF(G53="","",IF(AND(Q52&gt;1,O52+P52&gt;=$B$4),$B$4,IF(Q52=1,O52,O52+P52))))</f>
        <v>36</v>
      </c>
      <c r="K53">
        <f t="shared" ca="1" si="3"/>
        <v>-36</v>
      </c>
      <c r="L53">
        <f t="shared" ca="1" si="4"/>
        <v>-116</v>
      </c>
      <c r="M53">
        <f t="shared" ca="1" si="5"/>
        <v>20</v>
      </c>
      <c r="N53">
        <f ca="1">IF(E52="","",IF(OR(AND($A$6="Yes",$M53&gt;$M52),AND($A$8="Yes",$O52+$P52&gt;=$B$4),AND($Q52&lt;=2,$I53=1)),1,0))</f>
        <v>0</v>
      </c>
      <c r="O53">
        <f ca="1">IF(E53="","",R53)</f>
        <v>6</v>
      </c>
      <c r="P53">
        <f ca="1">IF(E53="","",MAX(R53:DM53))</f>
        <v>36</v>
      </c>
      <c r="Q53" s="2">
        <f ca="1">IF(E53="","",COUNTIF(R53:DM53,"&gt;0"))</f>
        <v>8</v>
      </c>
      <c r="R53" s="4">
        <f ca="1">IF(E52="","",IF($G53="",R52,IF($N53=1,LOOKUP(R$9,$A$12:$A$111,$B$12:$B$111),IF(AND($I53=1,S$9=$Q52),"",IF($I53=1,S52,IF($I53=-1,R52))))))</f>
        <v>6</v>
      </c>
      <c r="S53">
        <f ca="1">IF($E52="","",IF($G53="",S52,IF(AND($N53=1,S$9&gt;$B$9),"",IF(AND($N53=1,S$9&lt;=$B$9),LOOKUP(S$9,$A$12:$A$111,$B$12:$B$111),IF(AND($I53=1,T$9=$Q52),"",IF($I53=1,T52,IF(AND($I53=-1,R$9=$Q52),$J53,IF($I53=-1,S52,""))))))))</f>
        <v>8</v>
      </c>
      <c r="T53">
        <f ca="1">IF($E52="","",IF($G53="",T52,IF(AND($N53=1,T$9&gt;$B$9),"",IF(AND($N53=1,T$9&lt;=$B$9),LOOKUP(T$9,$A$12:$A$111,$B$12:$B$111),IF(AND($I53=1,U$9=$Q52),"",IF($I53=1,U52,IF(AND($I53=-1,S$9=$Q52),$J53,IF($I53=-1,T52,""))))))))</f>
        <v>10</v>
      </c>
      <c r="U53">
        <f ca="1">IF($E52="","",IF($G53="",U52,IF(AND($N53=1,U$9&gt;$B$9),"",IF(AND($N53=1,U$9&lt;=$B$9),LOOKUP(U$9,$A$12:$A$111,$B$12:$B$111),IF(AND($I53=1,V$9=$Q52),"",IF($I53=1,V52,IF(AND($I53=-1,T$9=$Q52),$J53,IF($I53=-1,U52,""))))))))</f>
        <v>14</v>
      </c>
      <c r="V53">
        <f ca="1">IF($E52="","",IF($G53="",V52,IF(AND($N53=1,V$9&gt;$B$9),"",IF(AND($N53=1,V$9&lt;=$B$9),LOOKUP(V$9,$A$12:$A$111,$B$12:$B$111),IF(AND($I53=1,W$9=$Q52),"",IF($I53=1,W52,IF(AND($I53=-1,U$9=$Q52),$J53,IF($I53=-1,V52,""))))))))</f>
        <v>18</v>
      </c>
      <c r="W53">
        <f ca="1">IF($E52="","",IF($G53="",W52,IF(AND($N53=1,W$9&gt;$B$9),"",IF(AND($N53=1,W$9&lt;=$B$9),LOOKUP(W$9,$A$12:$A$111,$B$12:$B$111),IF(AND($I53=1,X$9=$Q52),"",IF($I53=1,X52,IF(AND($I53=-1,V$9=$Q52),$J53,IF($I53=-1,W52,""))))))))</f>
        <v>24</v>
      </c>
      <c r="X53">
        <f ca="1">IF($E52="","",IF($G53="",X52,IF(AND($N53=1,X$9&gt;$B$9),"",IF(AND($N53=1,X$9&lt;=$B$9),LOOKUP(X$9,$A$12:$A$111,$B$12:$B$111),IF(AND($I53=1,Y$9=$Q52),"",IF($I53=1,Y52,IF(AND($I53=-1,W$9=$Q52),$J53,IF($I53=-1,X52,""))))))))</f>
        <v>30</v>
      </c>
      <c r="Y53">
        <f ca="1">IF($E52="","",IF($G53="",Y52,IF(AND($N53=1,Y$9&gt;$B$9),"",IF(AND($N53=1,Y$9&lt;=$B$9),LOOKUP(Y$9,$A$12:$A$111,$B$12:$B$111),IF(AND($I53=1,Z$9=$Q52),"",IF($I53=1,Z52,IF(AND($I53=-1,X$9=$Q52),$J53,IF($I53=-1,Y52,""))))))))</f>
        <v>36</v>
      </c>
      <c r="Z53" t="str">
        <f ca="1">IF($E52="","",IF($G53="",Z52,IF(AND($N53=1,Z$9&gt;$B$9),"",IF(AND($N53=1,Z$9&lt;=$B$9),LOOKUP(Z$9,$A$12:$A$111,$B$12:$B$111),IF(AND($I53=1,AA$9=$Q52),"",IF($I53=1,AA52,IF(AND($I53=-1,Y$9=$Q52),$J53,IF($I53=-1,Z52,""))))))))</f>
        <v/>
      </c>
      <c r="AA53" t="str">
        <f ca="1">IF($E52="","",IF($G53="",AA52,IF(AND($N53=1,AA$9&gt;$B$9),"",IF(AND($N53=1,AA$9&lt;=$B$9),LOOKUP(AA$9,$A$12:$A$111,$B$12:$B$111),IF(AND($I53=1,AB$9=$Q52),"",IF($I53=1,AB52,IF(AND($I53=-1,Z$9=$Q52),$J53,IF($I53=-1,AA52,""))))))))</f>
        <v/>
      </c>
      <c r="AB53" t="str">
        <f ca="1">IF($E52="","",IF($G53="",AB52,IF(AND($N53=1,AB$9&gt;$B$9),"",IF(AND($N53=1,AB$9&lt;=$B$9),LOOKUP(AB$9,$A$12:$A$111,$B$12:$B$111),IF(AND($I53=1,AC$9=$Q52),"",IF($I53=1,AC52,IF(AND($I53=-1,AA$9=$Q52),$J53,IF($I53=-1,AB52,""))))))))</f>
        <v/>
      </c>
      <c r="AC53" t="str">
        <f ca="1">IF($E52="","",IF($G53="",AC52,IF(AND($N53=1,AC$9&gt;$B$9),"",IF(AND($N53=1,AC$9&lt;=$B$9),LOOKUP(AC$9,$A$12:$A$111,$B$12:$B$111),IF(AND($I53=1,AD$9=$Q52),"",IF($I53=1,AD52,IF(AND($I53=-1,AB$9=$Q52),$J53,IF($I53=-1,AC52,""))))))))</f>
        <v/>
      </c>
      <c r="AD53" t="str">
        <f ca="1">IF($E52="","",IF($G53="",AD52,IF(AND($N53=1,AD$9&gt;$B$9),"",IF(AND($N53=1,AD$9&lt;=$B$9),LOOKUP(AD$9,$A$12:$A$111,$B$12:$B$111),IF(AND($I53=1,AE$9=$Q52),"",IF($I53=1,AE52,IF(AND($I53=-1,AC$9=$Q52),$J53,IF($I53=-1,AD52,""))))))))</f>
        <v/>
      </c>
      <c r="AE53" t="str">
        <f ca="1">IF($E52="","",IF($G53="",AE52,IF(AND($N53=1,AE$9&gt;$B$9),"",IF(AND($N53=1,AE$9&lt;=$B$9),LOOKUP(AE$9,$A$12:$A$111,$B$12:$B$111),IF(AND($I53=1,AF$9=$Q52),"",IF($I53=1,AF52,IF(AND($I53=-1,AD$9=$Q52),$J53,IF($I53=-1,AE52,""))))))))</f>
        <v/>
      </c>
      <c r="AF53" t="str">
        <f ca="1">IF($E52="","",IF($G53="",AF52,IF(AND($N53=1,AF$9&gt;$B$9),"",IF(AND($N53=1,AF$9&lt;=$B$9),LOOKUP(AF$9,$A$12:$A$111,$B$12:$B$111),IF(AND($I53=1,AG$9=$Q52),"",IF($I53=1,AG52,IF(AND($I53=-1,AE$9=$Q52),$J53,IF($I53=-1,AF52,""))))))))</f>
        <v/>
      </c>
      <c r="AG53" t="str">
        <f ca="1">IF($E52="","",IF($G53="",AG52,IF(AND($N53=1,AG$9&gt;$B$9),"",IF(AND($N53=1,AG$9&lt;=$B$9),LOOKUP(AG$9,$A$12:$A$111,$B$12:$B$111),IF(AND($I53=1,AH$9=$Q52),"",IF($I53=1,AH52,IF(AND($I53=-1,AF$9=$Q52),$J53,IF($I53=-1,AG52,""))))))))</f>
        <v/>
      </c>
      <c r="AH53" t="str">
        <f ca="1">IF($E52="","",IF($G53="",AH52,IF(AND($N53=1,AH$9&gt;$B$9),"",IF(AND($N53=1,AH$9&lt;=$B$9),LOOKUP(AH$9,$A$12:$A$111,$B$12:$B$111),IF(AND($I53=1,AI$9=$Q52),"",IF($I53=1,AI52,IF(AND($I53=-1,AG$9=$Q52),$J53,IF($I53=-1,AH52,""))))))))</f>
        <v/>
      </c>
      <c r="AI53" t="str">
        <f ca="1">IF($E52="","",IF($G53="",AI52,IF(AND($N53=1,AI$9&gt;$B$9),"",IF(AND($N53=1,AI$9&lt;=$B$9),LOOKUP(AI$9,$A$12:$A$111,$B$12:$B$111),IF(AND($I53=1,AJ$9=$Q52),"",IF($I53=1,AJ52,IF(AND($I53=-1,AH$9=$Q52),$J53,IF($I53=-1,AI52,""))))))))</f>
        <v/>
      </c>
      <c r="AJ53" t="str">
        <f ca="1">IF($E52="","",IF($G53="",AJ52,IF(AND($N53=1,AJ$9&gt;$B$9),"",IF(AND($N53=1,AJ$9&lt;=$B$9),LOOKUP(AJ$9,$A$12:$A$111,$B$12:$B$111),IF(AND($I53=1,AK$9=$Q52),"",IF($I53=1,AK52,IF(AND($I53=-1,AI$9=$Q52),$J53,IF($I53=-1,AJ52,""))))))))</f>
        <v/>
      </c>
      <c r="AK53" t="str">
        <f ca="1">IF($E52="","",IF($G53="",AK52,IF(AND($N53=1,AK$9&gt;$B$9),"",IF(AND($N53=1,AK$9&lt;=$B$9),LOOKUP(AK$9,$A$12:$A$111,$B$12:$B$111),IF(AND($I53=1,AL$9=$Q52),"",IF($I53=1,AL52,IF(AND($I53=-1,AJ$9=$Q52),$J53,IF($I53=-1,AK52,""))))))))</f>
        <v/>
      </c>
      <c r="AL53" t="str">
        <f ca="1">IF($E52="","",IF($G53="",AL52,IF(AND($N53=1,AL$9&gt;$B$9),"",IF(AND($N53=1,AL$9&lt;=$B$9),LOOKUP(AL$9,$A$12:$A$111,$B$12:$B$111),IF(AND($I53=1,AM$9=$Q52),"",IF($I53=1,AM52,IF(AND($I53=-1,AK$9=$Q52),$J53,IF($I53=-1,AL52,""))))))))</f>
        <v/>
      </c>
      <c r="AM53" t="str">
        <f ca="1">IF($E52="","",IF($G53="",AM52,IF(AND($N53=1,AM$9&gt;$B$9),"",IF(AND($N53=1,AM$9&lt;=$B$9),LOOKUP(AM$9,$A$12:$A$111,$B$12:$B$111),IF(AND($I53=1,AN$9=$Q52),"",IF($I53=1,AN52,IF(AND($I53=-1,AL$9=$Q52),$J53,IF($I53=-1,AM52,""))))))))</f>
        <v/>
      </c>
      <c r="AN53" t="str">
        <f ca="1">IF($E52="","",IF($G53="",AN52,IF(AND($N53=1,AN$9&gt;$B$9),"",IF(AND($N53=1,AN$9&lt;=$B$9),LOOKUP(AN$9,$A$12:$A$111,$B$12:$B$111),IF(AND($I53=1,AO$9=$Q52),"",IF($I53=1,AO52,IF(AND($I53=-1,AM$9=$Q52),$J53,IF($I53=-1,AN52,""))))))))</f>
        <v/>
      </c>
      <c r="AO53" t="str">
        <f ca="1">IF($E52="","",IF($G53="",AO52,IF(AND($N53=1,AO$9&gt;$B$9),"",IF(AND($N53=1,AO$9&lt;=$B$9),LOOKUP(AO$9,$A$12:$A$111,$B$12:$B$111),IF(AND($I53=1,AP$9=$Q52),"",IF($I53=1,AP52,IF(AND($I53=-1,AN$9=$Q52),$J53,IF($I53=-1,AO52,""))))))))</f>
        <v/>
      </c>
      <c r="AP53" t="str">
        <f ca="1">IF($E52="","",IF($G53="",AP52,IF(AND($N53=1,AP$9&gt;$B$9),"",IF(AND($N53=1,AP$9&lt;=$B$9),LOOKUP(AP$9,$A$12:$A$111,$B$12:$B$111),IF(AND($I53=1,AQ$9=$Q52),"",IF($I53=1,AQ52,IF(AND($I53=-1,AO$9=$Q52),$J53,IF($I53=-1,AP52,""))))))))</f>
        <v/>
      </c>
      <c r="AQ53" t="str">
        <f ca="1">IF($E52="","",IF($G53="",AQ52,IF(AND($N53=1,AQ$9&gt;$B$9),"",IF(AND($N53=1,AQ$9&lt;=$B$9),LOOKUP(AQ$9,$A$12:$A$111,$B$12:$B$111),IF(AND($I53=1,AR$9=$Q52),"",IF($I53=1,AR52,IF(AND($I53=-1,AP$9=$Q52),$J53,IF($I53=-1,AQ52,""))))))))</f>
        <v/>
      </c>
      <c r="AR53" t="str">
        <f ca="1">IF($E52="","",IF($G53="",AR52,IF(AND($N53=1,AR$9&gt;$B$9),"",IF(AND($N53=1,AR$9&lt;=$B$9),LOOKUP(AR$9,$A$12:$A$111,$B$12:$B$111),IF(AND($I53=1,AS$9=$Q52),"",IF($I53=1,AS52,IF(AND($I53=-1,AQ$9=$Q52),$J53,IF($I53=-1,AR52,""))))))))</f>
        <v/>
      </c>
      <c r="AS53" t="str">
        <f ca="1">IF($E52="","",IF($G53="",AS52,IF(AND($N53=1,AS$9&gt;$B$9),"",IF(AND($N53=1,AS$9&lt;=$B$9),LOOKUP(AS$9,$A$12:$A$111,$B$12:$B$111),IF(AND($I53=1,AT$9=$Q52),"",IF($I53=1,AT52,IF(AND($I53=-1,AR$9=$Q52),$J53,IF($I53=-1,AS52,""))))))))</f>
        <v/>
      </c>
      <c r="AT53" t="str">
        <f ca="1">IF($E52="","",IF($G53="",AT52,IF(AND($N53=1,AT$9&gt;$B$9),"",IF(AND($N53=1,AT$9&lt;=$B$9),LOOKUP(AT$9,$A$12:$A$111,$B$12:$B$111),IF(AND($I53=1,AU$9=$Q52),"",IF($I53=1,AU52,IF(AND($I53=-1,AS$9=$Q52),$J53,IF($I53=-1,AT52,""))))))))</f>
        <v/>
      </c>
      <c r="AU53" t="str">
        <f ca="1">IF($E52="","",IF($G53="",AU52,IF(AND($N53=1,AU$9&gt;$B$9),"",IF(AND($N53=1,AU$9&lt;=$B$9),LOOKUP(AU$9,$A$12:$A$111,$B$12:$B$111),IF(AND($I53=1,AV$9=$Q52),"",IF($I53=1,AV52,IF(AND($I53=-1,AT$9=$Q52),$J53,IF($I53=-1,AU52,""))))))))</f>
        <v/>
      </c>
      <c r="AV53" t="str">
        <f ca="1">IF($E52="","",IF($G53="",AV52,IF(AND($N53=1,AV$9&gt;$B$9),"",IF(AND($N53=1,AV$9&lt;=$B$9),LOOKUP(AV$9,$A$12:$A$111,$B$12:$B$111),IF(AND($I53=1,AW$9=$Q52),"",IF($I53=1,AW52,IF(AND($I53=-1,AU$9=$Q52),$J53,IF($I53=-1,AV52,""))))))))</f>
        <v/>
      </c>
      <c r="AW53" t="str">
        <f ca="1">IF($E52="","",IF($G53="",AW52,IF(AND($N53=1,AW$9&gt;$B$9),"",IF(AND($N53=1,AW$9&lt;=$B$9),LOOKUP(AW$9,$A$12:$A$111,$B$12:$B$111),IF(AND($I53=1,AX$9=$Q52),"",IF($I53=1,AX52,IF(AND($I53=-1,AV$9=$Q52),$J53,IF($I53=-1,AW52,""))))))))</f>
        <v/>
      </c>
      <c r="AX53" t="str">
        <f ca="1">IF($E52="","",IF($G53="",AX52,IF(AND($N53=1,AX$9&gt;$B$9),"",IF(AND($N53=1,AX$9&lt;=$B$9),LOOKUP(AX$9,$A$12:$A$111,$B$12:$B$111),IF(AND($I53=1,AY$9=$Q52),"",IF($I53=1,AY52,IF(AND($I53=-1,AW$9=$Q52),$J53,IF($I53=-1,AX52,""))))))))</f>
        <v/>
      </c>
      <c r="AY53" t="str">
        <f ca="1">IF($E52="","",IF($G53="",AY52,IF(AND($N53=1,AY$9&gt;$B$9),"",IF(AND($N53=1,AY$9&lt;=$B$9),LOOKUP(AY$9,$A$12:$A$111,$B$12:$B$111),IF(AND($I53=1,AZ$9=$Q52),"",IF($I53=1,AZ52,IF(AND($I53=-1,AX$9=$Q52),$J53,IF($I53=-1,AY52,""))))))))</f>
        <v/>
      </c>
      <c r="AZ53" t="str">
        <f ca="1">IF($E52="","",IF($G53="",AZ52,IF(AND($N53=1,AZ$9&gt;$B$9),"",IF(AND($N53=1,AZ$9&lt;=$B$9),LOOKUP(AZ$9,$A$12:$A$111,$B$12:$B$111),IF(AND($I53=1,BA$9=$Q52),"",IF($I53=1,BA52,IF(AND($I53=-1,AY$9=$Q52),$J53,IF($I53=-1,AZ52,""))))))))</f>
        <v/>
      </c>
      <c r="BA53" t="str">
        <f ca="1">IF($E52="","",IF($G53="",BA52,IF(AND($N53=1,BA$9&gt;$B$9),"",IF(AND($N53=1,BA$9&lt;=$B$9),LOOKUP(BA$9,$A$12:$A$111,$B$12:$B$111),IF(AND($I53=1,BB$9=$Q52),"",IF($I53=1,BB52,IF(AND($I53=-1,AZ$9=$Q52),$J53,IF($I53=-1,BA52,""))))))))</f>
        <v/>
      </c>
      <c r="BB53" t="str">
        <f ca="1">IF($E52="","",IF($G53="",BB52,IF(AND($N53=1,BB$9&gt;$B$9),"",IF(AND($N53=1,BB$9&lt;=$B$9),LOOKUP(BB$9,$A$12:$A$111,$B$12:$B$111),IF(AND($I53=1,BC$9=$Q52),"",IF($I53=1,BC52,IF(AND($I53=-1,BA$9=$Q52),$J53,IF($I53=-1,BB52,""))))))))</f>
        <v/>
      </c>
      <c r="BC53" t="str">
        <f ca="1">IF($E52="","",IF($G53="",BC52,IF(AND($N53=1,BC$9&gt;$B$9),"",IF(AND($N53=1,BC$9&lt;=$B$9),LOOKUP(BC$9,$A$12:$A$111,$B$12:$B$111),IF(AND($I53=1,BD$9=$Q52),"",IF($I53=1,BD52,IF(AND($I53=-1,BB$9=$Q52),$J53,IF($I53=-1,BC52,""))))))))</f>
        <v/>
      </c>
      <c r="BD53" t="str">
        <f ca="1">IF($E52="","",IF($G53="",BD52,IF(AND($N53=1,BD$9&gt;$B$9),"",IF(AND($N53=1,BD$9&lt;=$B$9),LOOKUP(BD$9,$A$12:$A$111,$B$12:$B$111),IF(AND($I53=1,BE$9=$Q52),"",IF($I53=1,BE52,IF(AND($I53=-1,BC$9=$Q52),$J53,IF($I53=-1,BD52,""))))))))</f>
        <v/>
      </c>
      <c r="BE53" t="str">
        <f ca="1">IF($E52="","",IF($G53="",BE52,IF(AND($N53=1,BE$9&gt;$B$9),"",IF(AND($N53=1,BE$9&lt;=$B$9),LOOKUP(BE$9,$A$12:$A$111,$B$12:$B$111),IF(AND($I53=1,BF$9=$Q52),"",IF($I53=1,BF52,IF(AND($I53=-1,BD$9=$Q52),$J53,IF($I53=-1,BE52,""))))))))</f>
        <v/>
      </c>
      <c r="BF53" t="str">
        <f ca="1">IF($E52="","",IF($G53="",BF52,IF(AND($N53=1,BF$9&gt;$B$9),"",IF(AND($N53=1,BF$9&lt;=$B$9),LOOKUP(BF$9,$A$12:$A$111,$B$12:$B$111),IF(AND($I53=1,BG$9=$Q52),"",IF($I53=1,BG52,IF(AND($I53=-1,BE$9=$Q52),$J53,IF($I53=-1,BF52,""))))))))</f>
        <v/>
      </c>
      <c r="BG53" t="str">
        <f ca="1">IF($E52="","",IF($G53="",BG52,IF(AND($N53=1,BG$9&gt;$B$9),"",IF(AND($N53=1,BG$9&lt;=$B$9),LOOKUP(BG$9,$A$12:$A$111,$B$12:$B$111),IF(AND($I53=1,BH$9=$Q52),"",IF($I53=1,BH52,IF(AND($I53=-1,BF$9=$Q52),$J53,IF($I53=-1,BG52,""))))))))</f>
        <v/>
      </c>
      <c r="BH53" t="str">
        <f ca="1">IF($E52="","",IF($G53="",BH52,IF(AND($N53=1,BH$9&gt;$B$9),"",IF(AND($N53=1,BH$9&lt;=$B$9),LOOKUP(BH$9,$A$12:$A$111,$B$12:$B$111),IF(AND($I53=1,BI$9=$Q52),"",IF($I53=1,BI52,IF(AND($I53=-1,BG$9=$Q52),$J53,IF($I53=-1,BH52,""))))))))</f>
        <v/>
      </c>
      <c r="BI53" t="str">
        <f ca="1">IF($E52="","",IF($G53="",BI52,IF(AND($N53=1,BI$9&gt;$B$9),"",IF(AND($N53=1,BI$9&lt;=$B$9),LOOKUP(BI$9,$A$12:$A$111,$B$12:$B$111),IF(AND($I53=1,BJ$9=$Q52),"",IF($I53=1,BJ52,IF(AND($I53=-1,BH$9=$Q52),$J53,IF($I53=-1,BI52,""))))))))</f>
        <v/>
      </c>
      <c r="BJ53" t="str">
        <f ca="1">IF($E52="","",IF($G53="",BJ52,IF(AND($N53=1,BJ$9&gt;$B$9),"",IF(AND($N53=1,BJ$9&lt;=$B$9),LOOKUP(BJ$9,$A$12:$A$111,$B$12:$B$111),IF(AND($I53=1,BK$9=$Q52),"",IF($I53=1,BK52,IF(AND($I53=-1,BI$9=$Q52),$J53,IF($I53=-1,BJ52,""))))))))</f>
        <v/>
      </c>
      <c r="BK53">
        <f ca="1">IF($E52="","",IF($G53="",BK52,IF(AND($N53=1,BK$9&gt;$B$9),"",IF(AND($N53=1,BK$9&lt;=$B$9),LOOKUP(BK$9,$A$12:$A$111,$B$12:$B$111),IF(AND($I53=1,BL$9=$Q52),"",IF($I53=1,BL52,IF(AND($I53=-1,BJ$9=$Q52),$J53,IF($I53=-1,BK52,""))))))))</f>
        <v>0</v>
      </c>
      <c r="BL53">
        <f ca="1">IF($E52="","",IF($G53="",BL52,IF(AND($N53=1,BL$9&gt;$B$9),"",IF(AND($N53=1,BL$9&lt;=$B$9),LOOKUP(BL$9,$A$12:$A$111,$B$12:$B$111),IF(AND($I53=1,BM$9=$Q52),"",IF($I53=1,BM52,IF(AND($I53=-1,BK$9=$Q52),$J53,IF($I53=-1,BL52,""))))))))</f>
        <v>0</v>
      </c>
      <c r="BM53">
        <f ca="1">IF($E52="","",IF($G53="",BM52,IF(AND($N53=1,BM$9&gt;$B$9),"",IF(AND($N53=1,BM$9&lt;=$B$9),LOOKUP(BM$9,$A$12:$A$111,$B$12:$B$111),IF(AND($I53=1,BN$9=$Q52),"",IF($I53=1,BN52,IF(AND($I53=-1,BL$9=$Q52),$J53,IF($I53=-1,BM52,""))))))))</f>
        <v>0</v>
      </c>
      <c r="BN53">
        <f ca="1">IF($E52="","",IF($G53="",BN52,IF(AND($N53=1,BN$9&gt;$B$9),"",IF(AND($N53=1,BN$9&lt;=$B$9),LOOKUP(BN$9,$A$12:$A$111,$B$12:$B$111),IF(AND($I53=1,BO$9=$Q52),"",IF($I53=1,BO52,IF(AND($I53=-1,BM$9=$Q52),$J53,IF($I53=-1,BN52,""))))))))</f>
        <v>0</v>
      </c>
      <c r="BO53">
        <f ca="1">IF($E52="","",IF($G53="",BO52,IF(AND($N53=1,BO$9&gt;$B$9),"",IF(AND($N53=1,BO$9&lt;=$B$9),LOOKUP(BO$9,$A$12:$A$111,$B$12:$B$111),IF(AND($I53=1,BP$9=$Q52),"",IF($I53=1,BP52,IF(AND($I53=-1,BN$9=$Q52),$J53,IF($I53=-1,BO52,""))))))))</f>
        <v>0</v>
      </c>
    </row>
    <row r="54" spans="4:67" x14ac:dyDescent="0.25">
      <c r="D54" s="4">
        <v>44</v>
      </c>
      <c r="E54" s="1">
        <f t="shared" ca="1" si="6"/>
        <v>12</v>
      </c>
      <c r="G54" t="str">
        <f ca="1">IF(E53="","",IF($B$3=Refs!$B$11,Labouchere!F54,IF(AND(B$3="Last",H53="Zero"),G53,IF(B$3="Last",H53,IF(B$3="2nd last","",IF(AND(B$3="Opposite",H53="Zero"),G53,IF(AND(B$3="Opposite",H53="Red"),"Black",IF(AND(B$3="Opposite",H53="Black"),"Red",IF(AND(B$3="Opposite",H53="Odd"),"Even",IF(AND(B$3="Opposite",H53="Even"),"Odd",IF(AND(B$3="Opposite",H53="High"),"Low",IF(AND(B$3="Opposite",H53="Low"),"High",IF(COUNTIF(Refs!$E$5:$I$6,B$3)=1,Labouchere!B$3,"")))))))))))))</f>
        <v>High</v>
      </c>
      <c r="H54" t="str">
        <f ca="1">IF(E54="","",IF(B$2="Red/Black",LOOKUP(E54,Refs!D:D,Refs!F:F),IF(B$2="High/Low",LOOKUP(E54,Refs!D:D,Refs!H:H),IF(B$2="Odd/Even",LOOKUP(E54,Refs!D:D,Refs!J:J),""))))</f>
        <v>Low</v>
      </c>
      <c r="I54">
        <f t="shared" ca="1" si="2"/>
        <v>-1</v>
      </c>
      <c r="J54">
        <f ca="1">IF(E53="","",IF(G54="","",IF(AND(Q53&gt;1,O53+P53&gt;=$B$4),$B$4,IF(Q53=1,O53,O53+P53))))</f>
        <v>42</v>
      </c>
      <c r="K54">
        <f t="shared" ca="1" si="3"/>
        <v>-42</v>
      </c>
      <c r="L54">
        <f t="shared" ca="1" si="4"/>
        <v>-158</v>
      </c>
      <c r="M54">
        <f t="shared" ca="1" si="5"/>
        <v>20</v>
      </c>
      <c r="N54">
        <f ca="1">IF(E53="","",IF(OR(AND($A$6="Yes",$M54&gt;$M53),AND($A$8="Yes",$O53+$P53&gt;=$B$4),AND($Q53&lt;=2,$I54=1)),1,0))</f>
        <v>0</v>
      </c>
      <c r="O54">
        <f ca="1">IF(E54="","",R54)</f>
        <v>6</v>
      </c>
      <c r="P54">
        <f ca="1">IF(E54="","",MAX(R54:DM54))</f>
        <v>42</v>
      </c>
      <c r="Q54" s="2">
        <f ca="1">IF(E54="","",COUNTIF(R54:DM54,"&gt;0"))</f>
        <v>9</v>
      </c>
      <c r="R54" s="4">
        <f ca="1">IF(E53="","",IF($G54="",R53,IF($N54=1,LOOKUP(R$9,$A$12:$A$111,$B$12:$B$111),IF(AND($I54=1,S$9=$Q53),"",IF($I54=1,S53,IF($I54=-1,R53))))))</f>
        <v>6</v>
      </c>
      <c r="S54">
        <f ca="1">IF($E53="","",IF($G54="",S53,IF(AND($N54=1,S$9&gt;$B$9),"",IF(AND($N54=1,S$9&lt;=$B$9),LOOKUP(S$9,$A$12:$A$111,$B$12:$B$111),IF(AND($I54=1,T$9=$Q53),"",IF($I54=1,T53,IF(AND($I54=-1,R$9=$Q53),$J54,IF($I54=-1,S53,""))))))))</f>
        <v>8</v>
      </c>
      <c r="T54">
        <f ca="1">IF($E53="","",IF($G54="",T53,IF(AND($N54=1,T$9&gt;$B$9),"",IF(AND($N54=1,T$9&lt;=$B$9),LOOKUP(T$9,$A$12:$A$111,$B$12:$B$111),IF(AND($I54=1,U$9=$Q53),"",IF($I54=1,U53,IF(AND($I54=-1,S$9=$Q53),$J54,IF($I54=-1,T53,""))))))))</f>
        <v>10</v>
      </c>
      <c r="U54">
        <f ca="1">IF($E53="","",IF($G54="",U53,IF(AND($N54=1,U$9&gt;$B$9),"",IF(AND($N54=1,U$9&lt;=$B$9),LOOKUP(U$9,$A$12:$A$111,$B$12:$B$111),IF(AND($I54=1,V$9=$Q53),"",IF($I54=1,V53,IF(AND($I54=-1,T$9=$Q53),$J54,IF($I54=-1,U53,""))))))))</f>
        <v>14</v>
      </c>
      <c r="V54">
        <f ca="1">IF($E53="","",IF($G54="",V53,IF(AND($N54=1,V$9&gt;$B$9),"",IF(AND($N54=1,V$9&lt;=$B$9),LOOKUP(V$9,$A$12:$A$111,$B$12:$B$111),IF(AND($I54=1,W$9=$Q53),"",IF($I54=1,W53,IF(AND($I54=-1,U$9=$Q53),$J54,IF($I54=-1,V53,""))))))))</f>
        <v>18</v>
      </c>
      <c r="W54">
        <f ca="1">IF($E53="","",IF($G54="",W53,IF(AND($N54=1,W$9&gt;$B$9),"",IF(AND($N54=1,W$9&lt;=$B$9),LOOKUP(W$9,$A$12:$A$111,$B$12:$B$111),IF(AND($I54=1,X$9=$Q53),"",IF($I54=1,X53,IF(AND($I54=-1,V$9=$Q53),$J54,IF($I54=-1,W53,""))))))))</f>
        <v>24</v>
      </c>
      <c r="X54">
        <f ca="1">IF($E53="","",IF($G54="",X53,IF(AND($N54=1,X$9&gt;$B$9),"",IF(AND($N54=1,X$9&lt;=$B$9),LOOKUP(X$9,$A$12:$A$111,$B$12:$B$111),IF(AND($I54=1,Y$9=$Q53),"",IF($I54=1,Y53,IF(AND($I54=-1,W$9=$Q53),$J54,IF($I54=-1,X53,""))))))))</f>
        <v>30</v>
      </c>
      <c r="Y54">
        <f ca="1">IF($E53="","",IF($G54="",Y53,IF(AND($N54=1,Y$9&gt;$B$9),"",IF(AND($N54=1,Y$9&lt;=$B$9),LOOKUP(Y$9,$A$12:$A$111,$B$12:$B$111),IF(AND($I54=1,Z$9=$Q53),"",IF($I54=1,Z53,IF(AND($I54=-1,X$9=$Q53),$J54,IF($I54=-1,Y53,""))))))))</f>
        <v>36</v>
      </c>
      <c r="Z54">
        <f ca="1">IF($E53="","",IF($G54="",Z53,IF(AND($N54=1,Z$9&gt;$B$9),"",IF(AND($N54=1,Z$9&lt;=$B$9),LOOKUP(Z$9,$A$12:$A$111,$B$12:$B$111),IF(AND($I54=1,AA$9=$Q53),"",IF($I54=1,AA53,IF(AND($I54=-1,Y$9=$Q53),$J54,IF($I54=-1,Z53,""))))))))</f>
        <v>42</v>
      </c>
      <c r="AA54" t="str">
        <f ca="1">IF($E53="","",IF($G54="",AA53,IF(AND($N54=1,AA$9&gt;$B$9),"",IF(AND($N54=1,AA$9&lt;=$B$9),LOOKUP(AA$9,$A$12:$A$111,$B$12:$B$111),IF(AND($I54=1,AB$9=$Q53),"",IF($I54=1,AB53,IF(AND($I54=-1,Z$9=$Q53),$J54,IF($I54=-1,AA53,""))))))))</f>
        <v/>
      </c>
      <c r="AB54" t="str">
        <f ca="1">IF($E53="","",IF($G54="",AB53,IF(AND($N54=1,AB$9&gt;$B$9),"",IF(AND($N54=1,AB$9&lt;=$B$9),LOOKUP(AB$9,$A$12:$A$111,$B$12:$B$111),IF(AND($I54=1,AC$9=$Q53),"",IF($I54=1,AC53,IF(AND($I54=-1,AA$9=$Q53),$J54,IF($I54=-1,AB53,""))))))))</f>
        <v/>
      </c>
      <c r="AC54" t="str">
        <f ca="1">IF($E53="","",IF($G54="",AC53,IF(AND($N54=1,AC$9&gt;$B$9),"",IF(AND($N54=1,AC$9&lt;=$B$9),LOOKUP(AC$9,$A$12:$A$111,$B$12:$B$111),IF(AND($I54=1,AD$9=$Q53),"",IF($I54=1,AD53,IF(AND($I54=-1,AB$9=$Q53),$J54,IF($I54=-1,AC53,""))))))))</f>
        <v/>
      </c>
      <c r="AD54" t="str">
        <f ca="1">IF($E53="","",IF($G54="",AD53,IF(AND($N54=1,AD$9&gt;$B$9),"",IF(AND($N54=1,AD$9&lt;=$B$9),LOOKUP(AD$9,$A$12:$A$111,$B$12:$B$111),IF(AND($I54=1,AE$9=$Q53),"",IF($I54=1,AE53,IF(AND($I54=-1,AC$9=$Q53),$J54,IF($I54=-1,AD53,""))))))))</f>
        <v/>
      </c>
      <c r="AE54" t="str">
        <f ca="1">IF($E53="","",IF($G54="",AE53,IF(AND($N54=1,AE$9&gt;$B$9),"",IF(AND($N54=1,AE$9&lt;=$B$9),LOOKUP(AE$9,$A$12:$A$111,$B$12:$B$111),IF(AND($I54=1,AF$9=$Q53),"",IF($I54=1,AF53,IF(AND($I54=-1,AD$9=$Q53),$J54,IF($I54=-1,AE53,""))))))))</f>
        <v/>
      </c>
      <c r="AF54" t="str">
        <f ca="1">IF($E53="","",IF($G54="",AF53,IF(AND($N54=1,AF$9&gt;$B$9),"",IF(AND($N54=1,AF$9&lt;=$B$9),LOOKUP(AF$9,$A$12:$A$111,$B$12:$B$111),IF(AND($I54=1,AG$9=$Q53),"",IF($I54=1,AG53,IF(AND($I54=-1,AE$9=$Q53),$J54,IF($I54=-1,AF53,""))))))))</f>
        <v/>
      </c>
      <c r="AG54" t="str">
        <f ca="1">IF($E53="","",IF($G54="",AG53,IF(AND($N54=1,AG$9&gt;$B$9),"",IF(AND($N54=1,AG$9&lt;=$B$9),LOOKUP(AG$9,$A$12:$A$111,$B$12:$B$111),IF(AND($I54=1,AH$9=$Q53),"",IF($I54=1,AH53,IF(AND($I54=-1,AF$9=$Q53),$J54,IF($I54=-1,AG53,""))))))))</f>
        <v/>
      </c>
      <c r="AH54" t="str">
        <f ca="1">IF($E53="","",IF($G54="",AH53,IF(AND($N54=1,AH$9&gt;$B$9),"",IF(AND($N54=1,AH$9&lt;=$B$9),LOOKUP(AH$9,$A$12:$A$111,$B$12:$B$111),IF(AND($I54=1,AI$9=$Q53),"",IF($I54=1,AI53,IF(AND($I54=-1,AG$9=$Q53),$J54,IF($I54=-1,AH53,""))))))))</f>
        <v/>
      </c>
      <c r="AI54" t="str">
        <f ca="1">IF($E53="","",IF($G54="",AI53,IF(AND($N54=1,AI$9&gt;$B$9),"",IF(AND($N54=1,AI$9&lt;=$B$9),LOOKUP(AI$9,$A$12:$A$111,$B$12:$B$111),IF(AND($I54=1,AJ$9=$Q53),"",IF($I54=1,AJ53,IF(AND($I54=-1,AH$9=$Q53),$J54,IF($I54=-1,AI53,""))))))))</f>
        <v/>
      </c>
      <c r="AJ54" t="str">
        <f ca="1">IF($E53="","",IF($G54="",AJ53,IF(AND($N54=1,AJ$9&gt;$B$9),"",IF(AND($N54=1,AJ$9&lt;=$B$9),LOOKUP(AJ$9,$A$12:$A$111,$B$12:$B$111),IF(AND($I54=1,AK$9=$Q53),"",IF($I54=1,AK53,IF(AND($I54=-1,AI$9=$Q53),$J54,IF($I54=-1,AJ53,""))))))))</f>
        <v/>
      </c>
      <c r="AK54" t="str">
        <f ca="1">IF($E53="","",IF($G54="",AK53,IF(AND($N54=1,AK$9&gt;$B$9),"",IF(AND($N54=1,AK$9&lt;=$B$9),LOOKUP(AK$9,$A$12:$A$111,$B$12:$B$111),IF(AND($I54=1,AL$9=$Q53),"",IF($I54=1,AL53,IF(AND($I54=-1,AJ$9=$Q53),$J54,IF($I54=-1,AK53,""))))))))</f>
        <v/>
      </c>
      <c r="AL54" t="str">
        <f ca="1">IF($E53="","",IF($G54="",AL53,IF(AND($N54=1,AL$9&gt;$B$9),"",IF(AND($N54=1,AL$9&lt;=$B$9),LOOKUP(AL$9,$A$12:$A$111,$B$12:$B$111),IF(AND($I54=1,AM$9=$Q53),"",IF($I54=1,AM53,IF(AND($I54=-1,AK$9=$Q53),$J54,IF($I54=-1,AL53,""))))))))</f>
        <v/>
      </c>
      <c r="AM54" t="str">
        <f ca="1">IF($E53="","",IF($G54="",AM53,IF(AND($N54=1,AM$9&gt;$B$9),"",IF(AND($N54=1,AM$9&lt;=$B$9),LOOKUP(AM$9,$A$12:$A$111,$B$12:$B$111),IF(AND($I54=1,AN$9=$Q53),"",IF($I54=1,AN53,IF(AND($I54=-1,AL$9=$Q53),$J54,IF($I54=-1,AM53,""))))))))</f>
        <v/>
      </c>
      <c r="AN54" t="str">
        <f ca="1">IF($E53="","",IF($G54="",AN53,IF(AND($N54=1,AN$9&gt;$B$9),"",IF(AND($N54=1,AN$9&lt;=$B$9),LOOKUP(AN$9,$A$12:$A$111,$B$12:$B$111),IF(AND($I54=1,AO$9=$Q53),"",IF($I54=1,AO53,IF(AND($I54=-1,AM$9=$Q53),$J54,IF($I54=-1,AN53,""))))))))</f>
        <v/>
      </c>
      <c r="AO54" t="str">
        <f ca="1">IF($E53="","",IF($G54="",AO53,IF(AND($N54=1,AO$9&gt;$B$9),"",IF(AND($N54=1,AO$9&lt;=$B$9),LOOKUP(AO$9,$A$12:$A$111,$B$12:$B$111),IF(AND($I54=1,AP$9=$Q53),"",IF($I54=1,AP53,IF(AND($I54=-1,AN$9=$Q53),$J54,IF($I54=-1,AO53,""))))))))</f>
        <v/>
      </c>
      <c r="AP54" t="str">
        <f ca="1">IF($E53="","",IF($G54="",AP53,IF(AND($N54=1,AP$9&gt;$B$9),"",IF(AND($N54=1,AP$9&lt;=$B$9),LOOKUP(AP$9,$A$12:$A$111,$B$12:$B$111),IF(AND($I54=1,AQ$9=$Q53),"",IF($I54=1,AQ53,IF(AND($I54=-1,AO$9=$Q53),$J54,IF($I54=-1,AP53,""))))))))</f>
        <v/>
      </c>
      <c r="AQ54" t="str">
        <f ca="1">IF($E53="","",IF($G54="",AQ53,IF(AND($N54=1,AQ$9&gt;$B$9),"",IF(AND($N54=1,AQ$9&lt;=$B$9),LOOKUP(AQ$9,$A$12:$A$111,$B$12:$B$111),IF(AND($I54=1,AR$9=$Q53),"",IF($I54=1,AR53,IF(AND($I54=-1,AP$9=$Q53),$J54,IF($I54=-1,AQ53,""))))))))</f>
        <v/>
      </c>
      <c r="AR54" t="str">
        <f ca="1">IF($E53="","",IF($G54="",AR53,IF(AND($N54=1,AR$9&gt;$B$9),"",IF(AND($N54=1,AR$9&lt;=$B$9),LOOKUP(AR$9,$A$12:$A$111,$B$12:$B$111),IF(AND($I54=1,AS$9=$Q53),"",IF($I54=1,AS53,IF(AND($I54=-1,AQ$9=$Q53),$J54,IF($I54=-1,AR53,""))))))))</f>
        <v/>
      </c>
      <c r="AS54" t="str">
        <f ca="1">IF($E53="","",IF($G54="",AS53,IF(AND($N54=1,AS$9&gt;$B$9),"",IF(AND($N54=1,AS$9&lt;=$B$9),LOOKUP(AS$9,$A$12:$A$111,$B$12:$B$111),IF(AND($I54=1,AT$9=$Q53),"",IF($I54=1,AT53,IF(AND($I54=-1,AR$9=$Q53),$J54,IF($I54=-1,AS53,""))))))))</f>
        <v/>
      </c>
      <c r="AT54" t="str">
        <f ca="1">IF($E53="","",IF($G54="",AT53,IF(AND($N54=1,AT$9&gt;$B$9),"",IF(AND($N54=1,AT$9&lt;=$B$9),LOOKUP(AT$9,$A$12:$A$111,$B$12:$B$111),IF(AND($I54=1,AU$9=$Q53),"",IF($I54=1,AU53,IF(AND($I54=-1,AS$9=$Q53),$J54,IF($I54=-1,AT53,""))))))))</f>
        <v/>
      </c>
      <c r="AU54" t="str">
        <f ca="1">IF($E53="","",IF($G54="",AU53,IF(AND($N54=1,AU$9&gt;$B$9),"",IF(AND($N54=1,AU$9&lt;=$B$9),LOOKUP(AU$9,$A$12:$A$111,$B$12:$B$111),IF(AND($I54=1,AV$9=$Q53),"",IF($I54=1,AV53,IF(AND($I54=-1,AT$9=$Q53),$J54,IF($I54=-1,AU53,""))))))))</f>
        <v/>
      </c>
      <c r="AV54" t="str">
        <f ca="1">IF($E53="","",IF($G54="",AV53,IF(AND($N54=1,AV$9&gt;$B$9),"",IF(AND($N54=1,AV$9&lt;=$B$9),LOOKUP(AV$9,$A$12:$A$111,$B$12:$B$111),IF(AND($I54=1,AW$9=$Q53),"",IF($I54=1,AW53,IF(AND($I54=-1,AU$9=$Q53),$J54,IF($I54=-1,AV53,""))))))))</f>
        <v/>
      </c>
      <c r="AW54" t="str">
        <f ca="1">IF($E53="","",IF($G54="",AW53,IF(AND($N54=1,AW$9&gt;$B$9),"",IF(AND($N54=1,AW$9&lt;=$B$9),LOOKUP(AW$9,$A$12:$A$111,$B$12:$B$111),IF(AND($I54=1,AX$9=$Q53),"",IF($I54=1,AX53,IF(AND($I54=-1,AV$9=$Q53),$J54,IF($I54=-1,AW53,""))))))))</f>
        <v/>
      </c>
      <c r="AX54" t="str">
        <f ca="1">IF($E53="","",IF($G54="",AX53,IF(AND($N54=1,AX$9&gt;$B$9),"",IF(AND($N54=1,AX$9&lt;=$B$9),LOOKUP(AX$9,$A$12:$A$111,$B$12:$B$111),IF(AND($I54=1,AY$9=$Q53),"",IF($I54=1,AY53,IF(AND($I54=-1,AW$9=$Q53),$J54,IF($I54=-1,AX53,""))))))))</f>
        <v/>
      </c>
      <c r="AY54" t="str">
        <f ca="1">IF($E53="","",IF($G54="",AY53,IF(AND($N54=1,AY$9&gt;$B$9),"",IF(AND($N54=1,AY$9&lt;=$B$9),LOOKUP(AY$9,$A$12:$A$111,$B$12:$B$111),IF(AND($I54=1,AZ$9=$Q53),"",IF($I54=1,AZ53,IF(AND($I54=-1,AX$9=$Q53),$J54,IF($I54=-1,AY53,""))))))))</f>
        <v/>
      </c>
      <c r="AZ54" t="str">
        <f ca="1">IF($E53="","",IF($G54="",AZ53,IF(AND($N54=1,AZ$9&gt;$B$9),"",IF(AND($N54=1,AZ$9&lt;=$B$9),LOOKUP(AZ$9,$A$12:$A$111,$B$12:$B$111),IF(AND($I54=1,BA$9=$Q53),"",IF($I54=1,BA53,IF(AND($I54=-1,AY$9=$Q53),$J54,IF($I54=-1,AZ53,""))))))))</f>
        <v/>
      </c>
      <c r="BA54" t="str">
        <f ca="1">IF($E53="","",IF($G54="",BA53,IF(AND($N54=1,BA$9&gt;$B$9),"",IF(AND($N54=1,BA$9&lt;=$B$9),LOOKUP(BA$9,$A$12:$A$111,$B$12:$B$111),IF(AND($I54=1,BB$9=$Q53),"",IF($I54=1,BB53,IF(AND($I54=-1,AZ$9=$Q53),$J54,IF($I54=-1,BA53,""))))))))</f>
        <v/>
      </c>
      <c r="BB54" t="str">
        <f ca="1">IF($E53="","",IF($G54="",BB53,IF(AND($N54=1,BB$9&gt;$B$9),"",IF(AND($N54=1,BB$9&lt;=$B$9),LOOKUP(BB$9,$A$12:$A$111,$B$12:$B$111),IF(AND($I54=1,BC$9=$Q53),"",IF($I54=1,BC53,IF(AND($I54=-1,BA$9=$Q53),$J54,IF($I54=-1,BB53,""))))))))</f>
        <v/>
      </c>
      <c r="BC54" t="str">
        <f ca="1">IF($E53="","",IF($G54="",BC53,IF(AND($N54=1,BC$9&gt;$B$9),"",IF(AND($N54=1,BC$9&lt;=$B$9),LOOKUP(BC$9,$A$12:$A$111,$B$12:$B$111),IF(AND($I54=1,BD$9=$Q53),"",IF($I54=1,BD53,IF(AND($I54=-1,BB$9=$Q53),$J54,IF($I54=-1,BC53,""))))))))</f>
        <v/>
      </c>
      <c r="BD54" t="str">
        <f ca="1">IF($E53="","",IF($G54="",BD53,IF(AND($N54=1,BD$9&gt;$B$9),"",IF(AND($N54=1,BD$9&lt;=$B$9),LOOKUP(BD$9,$A$12:$A$111,$B$12:$B$111),IF(AND($I54=1,BE$9=$Q53),"",IF($I54=1,BE53,IF(AND($I54=-1,BC$9=$Q53),$J54,IF($I54=-1,BD53,""))))))))</f>
        <v/>
      </c>
      <c r="BE54" t="str">
        <f ca="1">IF($E53="","",IF($G54="",BE53,IF(AND($N54=1,BE$9&gt;$B$9),"",IF(AND($N54=1,BE$9&lt;=$B$9),LOOKUP(BE$9,$A$12:$A$111,$B$12:$B$111),IF(AND($I54=1,BF$9=$Q53),"",IF($I54=1,BF53,IF(AND($I54=-1,BD$9=$Q53),$J54,IF($I54=-1,BE53,""))))))))</f>
        <v/>
      </c>
      <c r="BF54" t="str">
        <f ca="1">IF($E53="","",IF($G54="",BF53,IF(AND($N54=1,BF$9&gt;$B$9),"",IF(AND($N54=1,BF$9&lt;=$B$9),LOOKUP(BF$9,$A$12:$A$111,$B$12:$B$111),IF(AND($I54=1,BG$9=$Q53),"",IF($I54=1,BG53,IF(AND($I54=-1,BE$9=$Q53),$J54,IF($I54=-1,BF53,""))))))))</f>
        <v/>
      </c>
      <c r="BG54" t="str">
        <f ca="1">IF($E53="","",IF($G54="",BG53,IF(AND($N54=1,BG$9&gt;$B$9),"",IF(AND($N54=1,BG$9&lt;=$B$9),LOOKUP(BG$9,$A$12:$A$111,$B$12:$B$111),IF(AND($I54=1,BH$9=$Q53),"",IF($I54=1,BH53,IF(AND($I54=-1,BF$9=$Q53),$J54,IF($I54=-1,BG53,""))))))))</f>
        <v/>
      </c>
      <c r="BH54" t="str">
        <f ca="1">IF($E53="","",IF($G54="",BH53,IF(AND($N54=1,BH$9&gt;$B$9),"",IF(AND($N54=1,BH$9&lt;=$B$9),LOOKUP(BH$9,$A$12:$A$111,$B$12:$B$111),IF(AND($I54=1,BI$9=$Q53),"",IF($I54=1,BI53,IF(AND($I54=-1,BG$9=$Q53),$J54,IF($I54=-1,BH53,""))))))))</f>
        <v/>
      </c>
      <c r="BI54" t="str">
        <f ca="1">IF($E53="","",IF($G54="",BI53,IF(AND($N54=1,BI$9&gt;$B$9),"",IF(AND($N54=1,BI$9&lt;=$B$9),LOOKUP(BI$9,$A$12:$A$111,$B$12:$B$111),IF(AND($I54=1,BJ$9=$Q53),"",IF($I54=1,BJ53,IF(AND($I54=-1,BH$9=$Q53),$J54,IF($I54=-1,BI53,""))))))))</f>
        <v/>
      </c>
      <c r="BJ54" t="str">
        <f ca="1">IF($E53="","",IF($G54="",BJ53,IF(AND($N54=1,BJ$9&gt;$B$9),"",IF(AND($N54=1,BJ$9&lt;=$B$9),LOOKUP(BJ$9,$A$12:$A$111,$B$12:$B$111),IF(AND($I54=1,BK$9=$Q53),"",IF($I54=1,BK53,IF(AND($I54=-1,BI$9=$Q53),$J54,IF($I54=-1,BJ53,""))))))))</f>
        <v/>
      </c>
      <c r="BK54">
        <f ca="1">IF($E53="","",IF($G54="",BK53,IF(AND($N54=1,BK$9&gt;$B$9),"",IF(AND($N54=1,BK$9&lt;=$B$9),LOOKUP(BK$9,$A$12:$A$111,$B$12:$B$111),IF(AND($I54=1,BL$9=$Q53),"",IF($I54=1,BL53,IF(AND($I54=-1,BJ$9=$Q53),$J54,IF($I54=-1,BK53,""))))))))</f>
        <v>0</v>
      </c>
      <c r="BL54">
        <f ca="1">IF($E53="","",IF($G54="",BL53,IF(AND($N54=1,BL$9&gt;$B$9),"",IF(AND($N54=1,BL$9&lt;=$B$9),LOOKUP(BL$9,$A$12:$A$111,$B$12:$B$111),IF(AND($I54=1,BM$9=$Q53),"",IF($I54=1,BM53,IF(AND($I54=-1,BK$9=$Q53),$J54,IF($I54=-1,BL53,""))))))))</f>
        <v>0</v>
      </c>
      <c r="BM54">
        <f ca="1">IF($E53="","",IF($G54="",BM53,IF(AND($N54=1,BM$9&gt;$B$9),"",IF(AND($N54=1,BM$9&lt;=$B$9),LOOKUP(BM$9,$A$12:$A$111,$B$12:$B$111),IF(AND($I54=1,BN$9=$Q53),"",IF($I54=1,BN53,IF(AND($I54=-1,BL$9=$Q53),$J54,IF($I54=-1,BM53,""))))))))</f>
        <v>0</v>
      </c>
      <c r="BN54">
        <f ca="1">IF($E53="","",IF($G54="",BN53,IF(AND($N54=1,BN$9&gt;$B$9),"",IF(AND($N54=1,BN$9&lt;=$B$9),LOOKUP(BN$9,$A$12:$A$111,$B$12:$B$111),IF(AND($I54=1,BO$9=$Q53),"",IF($I54=1,BO53,IF(AND($I54=-1,BM$9=$Q53),$J54,IF($I54=-1,BN53,""))))))))</f>
        <v>0</v>
      </c>
      <c r="BO54">
        <f ca="1">IF($E53="","",IF($G54="",BO53,IF(AND($N54=1,BO$9&gt;$B$9),"",IF(AND($N54=1,BO$9&lt;=$B$9),LOOKUP(BO$9,$A$12:$A$111,$B$12:$B$111),IF(AND($I54=1,BP$9=$Q53),"",IF($I54=1,BP53,IF(AND($I54=-1,BN$9=$Q53),$J54,IF($I54=-1,BO53,""))))))))</f>
        <v>0</v>
      </c>
    </row>
    <row r="55" spans="4:67" x14ac:dyDescent="0.25">
      <c r="D55" s="4">
        <v>45</v>
      </c>
      <c r="E55" s="1">
        <f t="shared" ca="1" si="6"/>
        <v>0</v>
      </c>
      <c r="G55" t="str">
        <f ca="1">IF(E54="","",IF($B$3=Refs!$B$11,Labouchere!F55,IF(AND(B$3="Last",H54="Zero"),G54,IF(B$3="Last",H54,IF(B$3="2nd last","",IF(AND(B$3="Opposite",H54="Zero"),G54,IF(AND(B$3="Opposite",H54="Red"),"Black",IF(AND(B$3="Opposite",H54="Black"),"Red",IF(AND(B$3="Opposite",H54="Odd"),"Even",IF(AND(B$3="Opposite",H54="Even"),"Odd",IF(AND(B$3="Opposite",H54="High"),"Low",IF(AND(B$3="Opposite",H54="Low"),"High",IF(COUNTIF(Refs!$E$5:$I$6,B$3)=1,Labouchere!B$3,"")))))))))))))</f>
        <v>High</v>
      </c>
      <c r="H55" t="str">
        <f ca="1">IF(E55="","",IF(B$2="Red/Black",LOOKUP(E55,Refs!D:D,Refs!F:F),IF(B$2="High/Low",LOOKUP(E55,Refs!D:D,Refs!H:H),IF(B$2="Odd/Even",LOOKUP(E55,Refs!D:D,Refs!J:J),""))))</f>
        <v>Zero</v>
      </c>
      <c r="I55">
        <f t="shared" ca="1" si="2"/>
        <v>-1</v>
      </c>
      <c r="J55">
        <f ca="1">IF(E54="","",IF(G55="","",IF(AND(Q54&gt;1,O54+P54&gt;=$B$4),$B$4,IF(Q54=1,O54,O54+P54))))</f>
        <v>48</v>
      </c>
      <c r="K55">
        <f t="shared" ca="1" si="3"/>
        <v>-48</v>
      </c>
      <c r="L55">
        <f t="shared" ca="1" si="4"/>
        <v>-206</v>
      </c>
      <c r="M55">
        <f t="shared" ca="1" si="5"/>
        <v>20</v>
      </c>
      <c r="N55">
        <f ca="1">IF(E54="","",IF(OR(AND($A$6="Yes",$M55&gt;$M54),AND($A$8="Yes",$O54+$P54&gt;=$B$4),AND($Q54&lt;=2,$I55=1)),1,0))</f>
        <v>0</v>
      </c>
      <c r="O55">
        <f ca="1">IF(E55="","",R55)</f>
        <v>6</v>
      </c>
      <c r="P55">
        <f ca="1">IF(E55="","",MAX(R55:DM55))</f>
        <v>48</v>
      </c>
      <c r="Q55" s="2">
        <f ca="1">IF(E55="","",COUNTIF(R55:DM55,"&gt;0"))</f>
        <v>10</v>
      </c>
      <c r="R55" s="4">
        <f ca="1">IF(E54="","",IF($G55="",R54,IF($N55=1,LOOKUP(R$9,$A$12:$A$111,$B$12:$B$111),IF(AND($I55=1,S$9=$Q54),"",IF($I55=1,S54,IF($I55=-1,R54))))))</f>
        <v>6</v>
      </c>
      <c r="S55">
        <f ca="1">IF($E54="","",IF($G55="",S54,IF(AND($N55=1,S$9&gt;$B$9),"",IF(AND($N55=1,S$9&lt;=$B$9),LOOKUP(S$9,$A$12:$A$111,$B$12:$B$111),IF(AND($I55=1,T$9=$Q54),"",IF($I55=1,T54,IF(AND($I55=-1,R$9=$Q54),$J55,IF($I55=-1,S54,""))))))))</f>
        <v>8</v>
      </c>
      <c r="T55">
        <f ca="1">IF($E54="","",IF($G55="",T54,IF(AND($N55=1,T$9&gt;$B$9),"",IF(AND($N55=1,T$9&lt;=$B$9),LOOKUP(T$9,$A$12:$A$111,$B$12:$B$111),IF(AND($I55=1,U$9=$Q54),"",IF($I55=1,U54,IF(AND($I55=-1,S$9=$Q54),$J55,IF($I55=-1,T54,""))))))))</f>
        <v>10</v>
      </c>
      <c r="U55">
        <f ca="1">IF($E54="","",IF($G55="",U54,IF(AND($N55=1,U$9&gt;$B$9),"",IF(AND($N55=1,U$9&lt;=$B$9),LOOKUP(U$9,$A$12:$A$111,$B$12:$B$111),IF(AND($I55=1,V$9=$Q54),"",IF($I55=1,V54,IF(AND($I55=-1,T$9=$Q54),$J55,IF($I55=-1,U54,""))))))))</f>
        <v>14</v>
      </c>
      <c r="V55">
        <f ca="1">IF($E54="","",IF($G55="",V54,IF(AND($N55=1,V$9&gt;$B$9),"",IF(AND($N55=1,V$9&lt;=$B$9),LOOKUP(V$9,$A$12:$A$111,$B$12:$B$111),IF(AND($I55=1,W$9=$Q54),"",IF($I55=1,W54,IF(AND($I55=-1,U$9=$Q54),$J55,IF($I55=-1,V54,""))))))))</f>
        <v>18</v>
      </c>
      <c r="W55">
        <f ca="1">IF($E54="","",IF($G55="",W54,IF(AND($N55=1,W$9&gt;$B$9),"",IF(AND($N55=1,W$9&lt;=$B$9),LOOKUP(W$9,$A$12:$A$111,$B$12:$B$111),IF(AND($I55=1,X$9=$Q54),"",IF($I55=1,X54,IF(AND($I55=-1,V$9=$Q54),$J55,IF($I55=-1,W54,""))))))))</f>
        <v>24</v>
      </c>
      <c r="X55">
        <f ca="1">IF($E54="","",IF($G55="",X54,IF(AND($N55=1,X$9&gt;$B$9),"",IF(AND($N55=1,X$9&lt;=$B$9),LOOKUP(X$9,$A$12:$A$111,$B$12:$B$111),IF(AND($I55=1,Y$9=$Q54),"",IF($I55=1,Y54,IF(AND($I55=-1,W$9=$Q54),$J55,IF($I55=-1,X54,""))))))))</f>
        <v>30</v>
      </c>
      <c r="Y55">
        <f ca="1">IF($E54="","",IF($G55="",Y54,IF(AND($N55=1,Y$9&gt;$B$9),"",IF(AND($N55=1,Y$9&lt;=$B$9),LOOKUP(Y$9,$A$12:$A$111,$B$12:$B$111),IF(AND($I55=1,Z$9=$Q54),"",IF($I55=1,Z54,IF(AND($I55=-1,X$9=$Q54),$J55,IF($I55=-1,Y54,""))))))))</f>
        <v>36</v>
      </c>
      <c r="Z55">
        <f ca="1">IF($E54="","",IF($G55="",Z54,IF(AND($N55=1,Z$9&gt;$B$9),"",IF(AND($N55=1,Z$9&lt;=$B$9),LOOKUP(Z$9,$A$12:$A$111,$B$12:$B$111),IF(AND($I55=1,AA$9=$Q54),"",IF($I55=1,AA54,IF(AND($I55=-1,Y$9=$Q54),$J55,IF($I55=-1,Z54,""))))))))</f>
        <v>42</v>
      </c>
      <c r="AA55">
        <f ca="1">IF($E54="","",IF($G55="",AA54,IF(AND($N55=1,AA$9&gt;$B$9),"",IF(AND($N55=1,AA$9&lt;=$B$9),LOOKUP(AA$9,$A$12:$A$111,$B$12:$B$111),IF(AND($I55=1,AB$9=$Q54),"",IF($I55=1,AB54,IF(AND($I55=-1,Z$9=$Q54),$J55,IF($I55=-1,AA54,""))))))))</f>
        <v>48</v>
      </c>
      <c r="AB55" t="str">
        <f ca="1">IF($E54="","",IF($G55="",AB54,IF(AND($N55=1,AB$9&gt;$B$9),"",IF(AND($N55=1,AB$9&lt;=$B$9),LOOKUP(AB$9,$A$12:$A$111,$B$12:$B$111),IF(AND($I55=1,AC$9=$Q54),"",IF($I55=1,AC54,IF(AND($I55=-1,AA$9=$Q54),$J55,IF($I55=-1,AB54,""))))))))</f>
        <v/>
      </c>
      <c r="AC55" t="str">
        <f ca="1">IF($E54="","",IF($G55="",AC54,IF(AND($N55=1,AC$9&gt;$B$9),"",IF(AND($N55=1,AC$9&lt;=$B$9),LOOKUP(AC$9,$A$12:$A$111,$B$12:$B$111),IF(AND($I55=1,AD$9=$Q54),"",IF($I55=1,AD54,IF(AND($I55=-1,AB$9=$Q54),$J55,IF($I55=-1,AC54,""))))))))</f>
        <v/>
      </c>
      <c r="AD55" t="str">
        <f ca="1">IF($E54="","",IF($G55="",AD54,IF(AND($N55=1,AD$9&gt;$B$9),"",IF(AND($N55=1,AD$9&lt;=$B$9),LOOKUP(AD$9,$A$12:$A$111,$B$12:$B$111),IF(AND($I55=1,AE$9=$Q54),"",IF($I55=1,AE54,IF(AND($I55=-1,AC$9=$Q54),$J55,IF($I55=-1,AD54,""))))))))</f>
        <v/>
      </c>
      <c r="AE55" t="str">
        <f ca="1">IF($E54="","",IF($G55="",AE54,IF(AND($N55=1,AE$9&gt;$B$9),"",IF(AND($N55=1,AE$9&lt;=$B$9),LOOKUP(AE$9,$A$12:$A$111,$B$12:$B$111),IF(AND($I55=1,AF$9=$Q54),"",IF($I55=1,AF54,IF(AND($I55=-1,AD$9=$Q54),$J55,IF($I55=-1,AE54,""))))))))</f>
        <v/>
      </c>
      <c r="AF55" t="str">
        <f ca="1">IF($E54="","",IF($G55="",AF54,IF(AND($N55=1,AF$9&gt;$B$9),"",IF(AND($N55=1,AF$9&lt;=$B$9),LOOKUP(AF$9,$A$12:$A$111,$B$12:$B$111),IF(AND($I55=1,AG$9=$Q54),"",IF($I55=1,AG54,IF(AND($I55=-1,AE$9=$Q54),$J55,IF($I55=-1,AF54,""))))))))</f>
        <v/>
      </c>
      <c r="AG55" t="str">
        <f ca="1">IF($E54="","",IF($G55="",AG54,IF(AND($N55=1,AG$9&gt;$B$9),"",IF(AND($N55=1,AG$9&lt;=$B$9),LOOKUP(AG$9,$A$12:$A$111,$B$12:$B$111),IF(AND($I55=1,AH$9=$Q54),"",IF($I55=1,AH54,IF(AND($I55=-1,AF$9=$Q54),$J55,IF($I55=-1,AG54,""))))))))</f>
        <v/>
      </c>
      <c r="AH55" t="str">
        <f ca="1">IF($E54="","",IF($G55="",AH54,IF(AND($N55=1,AH$9&gt;$B$9),"",IF(AND($N55=1,AH$9&lt;=$B$9),LOOKUP(AH$9,$A$12:$A$111,$B$12:$B$111),IF(AND($I55=1,AI$9=$Q54),"",IF($I55=1,AI54,IF(AND($I55=-1,AG$9=$Q54),$J55,IF($I55=-1,AH54,""))))))))</f>
        <v/>
      </c>
      <c r="AI55" t="str">
        <f ca="1">IF($E54="","",IF($G55="",AI54,IF(AND($N55=1,AI$9&gt;$B$9),"",IF(AND($N55=1,AI$9&lt;=$B$9),LOOKUP(AI$9,$A$12:$A$111,$B$12:$B$111),IF(AND($I55=1,AJ$9=$Q54),"",IF($I55=1,AJ54,IF(AND($I55=-1,AH$9=$Q54),$J55,IF($I55=-1,AI54,""))))))))</f>
        <v/>
      </c>
      <c r="AJ55" t="str">
        <f ca="1">IF($E54="","",IF($G55="",AJ54,IF(AND($N55=1,AJ$9&gt;$B$9),"",IF(AND($N55=1,AJ$9&lt;=$B$9),LOOKUP(AJ$9,$A$12:$A$111,$B$12:$B$111),IF(AND($I55=1,AK$9=$Q54),"",IF($I55=1,AK54,IF(AND($I55=-1,AI$9=$Q54),$J55,IF($I55=-1,AJ54,""))))))))</f>
        <v/>
      </c>
      <c r="AK55" t="str">
        <f ca="1">IF($E54="","",IF($G55="",AK54,IF(AND($N55=1,AK$9&gt;$B$9),"",IF(AND($N55=1,AK$9&lt;=$B$9),LOOKUP(AK$9,$A$12:$A$111,$B$12:$B$111),IF(AND($I55=1,AL$9=$Q54),"",IF($I55=1,AL54,IF(AND($I55=-1,AJ$9=$Q54),$J55,IF($I55=-1,AK54,""))))))))</f>
        <v/>
      </c>
      <c r="AL55" t="str">
        <f ca="1">IF($E54="","",IF($G55="",AL54,IF(AND($N55=1,AL$9&gt;$B$9),"",IF(AND($N55=1,AL$9&lt;=$B$9),LOOKUP(AL$9,$A$12:$A$111,$B$12:$B$111),IF(AND($I55=1,AM$9=$Q54),"",IF($I55=1,AM54,IF(AND($I55=-1,AK$9=$Q54),$J55,IF($I55=-1,AL54,""))))))))</f>
        <v/>
      </c>
      <c r="AM55" t="str">
        <f ca="1">IF($E54="","",IF($G55="",AM54,IF(AND($N55=1,AM$9&gt;$B$9),"",IF(AND($N55=1,AM$9&lt;=$B$9),LOOKUP(AM$9,$A$12:$A$111,$B$12:$B$111),IF(AND($I55=1,AN$9=$Q54),"",IF($I55=1,AN54,IF(AND($I55=-1,AL$9=$Q54),$J55,IF($I55=-1,AM54,""))))))))</f>
        <v/>
      </c>
      <c r="AN55" t="str">
        <f ca="1">IF($E54="","",IF($G55="",AN54,IF(AND($N55=1,AN$9&gt;$B$9),"",IF(AND($N55=1,AN$9&lt;=$B$9),LOOKUP(AN$9,$A$12:$A$111,$B$12:$B$111),IF(AND($I55=1,AO$9=$Q54),"",IF($I55=1,AO54,IF(AND($I55=-1,AM$9=$Q54),$J55,IF($I55=-1,AN54,""))))))))</f>
        <v/>
      </c>
      <c r="AO55" t="str">
        <f ca="1">IF($E54="","",IF($G55="",AO54,IF(AND($N55=1,AO$9&gt;$B$9),"",IF(AND($N55=1,AO$9&lt;=$B$9),LOOKUP(AO$9,$A$12:$A$111,$B$12:$B$111),IF(AND($I55=1,AP$9=$Q54),"",IF($I55=1,AP54,IF(AND($I55=-1,AN$9=$Q54),$J55,IF($I55=-1,AO54,""))))))))</f>
        <v/>
      </c>
      <c r="AP55" t="str">
        <f ca="1">IF($E54="","",IF($G55="",AP54,IF(AND($N55=1,AP$9&gt;$B$9),"",IF(AND($N55=1,AP$9&lt;=$B$9),LOOKUP(AP$9,$A$12:$A$111,$B$12:$B$111),IF(AND($I55=1,AQ$9=$Q54),"",IF($I55=1,AQ54,IF(AND($I55=-1,AO$9=$Q54),$J55,IF($I55=-1,AP54,""))))))))</f>
        <v/>
      </c>
      <c r="AQ55" t="str">
        <f ca="1">IF($E54="","",IF($G55="",AQ54,IF(AND($N55=1,AQ$9&gt;$B$9),"",IF(AND($N55=1,AQ$9&lt;=$B$9),LOOKUP(AQ$9,$A$12:$A$111,$B$12:$B$111),IF(AND($I55=1,AR$9=$Q54),"",IF($I55=1,AR54,IF(AND($I55=-1,AP$9=$Q54),$J55,IF($I55=-1,AQ54,""))))))))</f>
        <v/>
      </c>
      <c r="AR55" t="str">
        <f ca="1">IF($E54="","",IF($G55="",AR54,IF(AND($N55=1,AR$9&gt;$B$9),"",IF(AND($N55=1,AR$9&lt;=$B$9),LOOKUP(AR$9,$A$12:$A$111,$B$12:$B$111),IF(AND($I55=1,AS$9=$Q54),"",IF($I55=1,AS54,IF(AND($I55=-1,AQ$9=$Q54),$J55,IF($I55=-1,AR54,""))))))))</f>
        <v/>
      </c>
      <c r="AS55" t="str">
        <f ca="1">IF($E54="","",IF($G55="",AS54,IF(AND($N55=1,AS$9&gt;$B$9),"",IF(AND($N55=1,AS$9&lt;=$B$9),LOOKUP(AS$9,$A$12:$A$111,$B$12:$B$111),IF(AND($I55=1,AT$9=$Q54),"",IF($I55=1,AT54,IF(AND($I55=-1,AR$9=$Q54),$J55,IF($I55=-1,AS54,""))))))))</f>
        <v/>
      </c>
      <c r="AT55" t="str">
        <f ca="1">IF($E54="","",IF($G55="",AT54,IF(AND($N55=1,AT$9&gt;$B$9),"",IF(AND($N55=1,AT$9&lt;=$B$9),LOOKUP(AT$9,$A$12:$A$111,$B$12:$B$111),IF(AND($I55=1,AU$9=$Q54),"",IF($I55=1,AU54,IF(AND($I55=-1,AS$9=$Q54),$J55,IF($I55=-1,AT54,""))))))))</f>
        <v/>
      </c>
      <c r="AU55" t="str">
        <f ca="1">IF($E54="","",IF($G55="",AU54,IF(AND($N55=1,AU$9&gt;$B$9),"",IF(AND($N55=1,AU$9&lt;=$B$9),LOOKUP(AU$9,$A$12:$A$111,$B$12:$B$111),IF(AND($I55=1,AV$9=$Q54),"",IF($I55=1,AV54,IF(AND($I55=-1,AT$9=$Q54),$J55,IF($I55=-1,AU54,""))))))))</f>
        <v/>
      </c>
      <c r="AV55" t="str">
        <f ca="1">IF($E54="","",IF($G55="",AV54,IF(AND($N55=1,AV$9&gt;$B$9),"",IF(AND($N55=1,AV$9&lt;=$B$9),LOOKUP(AV$9,$A$12:$A$111,$B$12:$B$111),IF(AND($I55=1,AW$9=$Q54),"",IF($I55=1,AW54,IF(AND($I55=-1,AU$9=$Q54),$J55,IF($I55=-1,AV54,""))))))))</f>
        <v/>
      </c>
      <c r="AW55" t="str">
        <f ca="1">IF($E54="","",IF($G55="",AW54,IF(AND($N55=1,AW$9&gt;$B$9),"",IF(AND($N55=1,AW$9&lt;=$B$9),LOOKUP(AW$9,$A$12:$A$111,$B$12:$B$111),IF(AND($I55=1,AX$9=$Q54),"",IF($I55=1,AX54,IF(AND($I55=-1,AV$9=$Q54),$J55,IF($I55=-1,AW54,""))))))))</f>
        <v/>
      </c>
      <c r="AX55" t="str">
        <f ca="1">IF($E54="","",IF($G55="",AX54,IF(AND($N55=1,AX$9&gt;$B$9),"",IF(AND($N55=1,AX$9&lt;=$B$9),LOOKUP(AX$9,$A$12:$A$111,$B$12:$B$111),IF(AND($I55=1,AY$9=$Q54),"",IF($I55=1,AY54,IF(AND($I55=-1,AW$9=$Q54),$J55,IF($I55=-1,AX54,""))))))))</f>
        <v/>
      </c>
      <c r="AY55" t="str">
        <f ca="1">IF($E54="","",IF($G55="",AY54,IF(AND($N55=1,AY$9&gt;$B$9),"",IF(AND($N55=1,AY$9&lt;=$B$9),LOOKUP(AY$9,$A$12:$A$111,$B$12:$B$111),IF(AND($I55=1,AZ$9=$Q54),"",IF($I55=1,AZ54,IF(AND($I55=-1,AX$9=$Q54),$J55,IF($I55=-1,AY54,""))))))))</f>
        <v/>
      </c>
      <c r="AZ55" t="str">
        <f ca="1">IF($E54="","",IF($G55="",AZ54,IF(AND($N55=1,AZ$9&gt;$B$9),"",IF(AND($N55=1,AZ$9&lt;=$B$9),LOOKUP(AZ$9,$A$12:$A$111,$B$12:$B$111),IF(AND($I55=1,BA$9=$Q54),"",IF($I55=1,BA54,IF(AND($I55=-1,AY$9=$Q54),$J55,IF($I55=-1,AZ54,""))))))))</f>
        <v/>
      </c>
      <c r="BA55" t="str">
        <f ca="1">IF($E54="","",IF($G55="",BA54,IF(AND($N55=1,BA$9&gt;$B$9),"",IF(AND($N55=1,BA$9&lt;=$B$9),LOOKUP(BA$9,$A$12:$A$111,$B$12:$B$111),IF(AND($I55=1,BB$9=$Q54),"",IF($I55=1,BB54,IF(AND($I55=-1,AZ$9=$Q54),$J55,IF($I55=-1,BA54,""))))))))</f>
        <v/>
      </c>
      <c r="BB55" t="str">
        <f ca="1">IF($E54="","",IF($G55="",BB54,IF(AND($N55=1,BB$9&gt;$B$9),"",IF(AND($N55=1,BB$9&lt;=$B$9),LOOKUP(BB$9,$A$12:$A$111,$B$12:$B$111),IF(AND($I55=1,BC$9=$Q54),"",IF($I55=1,BC54,IF(AND($I55=-1,BA$9=$Q54),$J55,IF($I55=-1,BB54,""))))))))</f>
        <v/>
      </c>
      <c r="BC55" t="str">
        <f ca="1">IF($E54="","",IF($G55="",BC54,IF(AND($N55=1,BC$9&gt;$B$9),"",IF(AND($N55=1,BC$9&lt;=$B$9),LOOKUP(BC$9,$A$12:$A$111,$B$12:$B$111),IF(AND($I55=1,BD$9=$Q54),"",IF($I55=1,BD54,IF(AND($I55=-1,BB$9=$Q54),$J55,IF($I55=-1,BC54,""))))))))</f>
        <v/>
      </c>
      <c r="BD55" t="str">
        <f ca="1">IF($E54="","",IF($G55="",BD54,IF(AND($N55=1,BD$9&gt;$B$9),"",IF(AND($N55=1,BD$9&lt;=$B$9),LOOKUP(BD$9,$A$12:$A$111,$B$12:$B$111),IF(AND($I55=1,BE$9=$Q54),"",IF($I55=1,BE54,IF(AND($I55=-1,BC$9=$Q54),$J55,IF($I55=-1,BD54,""))))))))</f>
        <v/>
      </c>
      <c r="BE55" t="str">
        <f ca="1">IF($E54="","",IF($G55="",BE54,IF(AND($N55=1,BE$9&gt;$B$9),"",IF(AND($N55=1,BE$9&lt;=$B$9),LOOKUP(BE$9,$A$12:$A$111,$B$12:$B$111),IF(AND($I55=1,BF$9=$Q54),"",IF($I55=1,BF54,IF(AND($I55=-1,BD$9=$Q54),$J55,IF($I55=-1,BE54,""))))))))</f>
        <v/>
      </c>
      <c r="BF55" t="str">
        <f ca="1">IF($E54="","",IF($G55="",BF54,IF(AND($N55=1,BF$9&gt;$B$9),"",IF(AND($N55=1,BF$9&lt;=$B$9),LOOKUP(BF$9,$A$12:$A$111,$B$12:$B$111),IF(AND($I55=1,BG$9=$Q54),"",IF($I55=1,BG54,IF(AND($I55=-1,BE$9=$Q54),$J55,IF($I55=-1,BF54,""))))))))</f>
        <v/>
      </c>
      <c r="BG55" t="str">
        <f ca="1">IF($E54="","",IF($G55="",BG54,IF(AND($N55=1,BG$9&gt;$B$9),"",IF(AND($N55=1,BG$9&lt;=$B$9),LOOKUP(BG$9,$A$12:$A$111,$B$12:$B$111),IF(AND($I55=1,BH$9=$Q54),"",IF($I55=1,BH54,IF(AND($I55=-1,BF$9=$Q54),$J55,IF($I55=-1,BG54,""))))))))</f>
        <v/>
      </c>
      <c r="BH55" t="str">
        <f ca="1">IF($E54="","",IF($G55="",BH54,IF(AND($N55=1,BH$9&gt;$B$9),"",IF(AND($N55=1,BH$9&lt;=$B$9),LOOKUP(BH$9,$A$12:$A$111,$B$12:$B$111),IF(AND($I55=1,BI$9=$Q54),"",IF($I55=1,BI54,IF(AND($I55=-1,BG$9=$Q54),$J55,IF($I55=-1,BH54,""))))))))</f>
        <v/>
      </c>
      <c r="BI55" t="str">
        <f ca="1">IF($E54="","",IF($G55="",BI54,IF(AND($N55=1,BI$9&gt;$B$9),"",IF(AND($N55=1,BI$9&lt;=$B$9),LOOKUP(BI$9,$A$12:$A$111,$B$12:$B$111),IF(AND($I55=1,BJ$9=$Q54),"",IF($I55=1,BJ54,IF(AND($I55=-1,BH$9=$Q54),$J55,IF($I55=-1,BI54,""))))))))</f>
        <v/>
      </c>
      <c r="BJ55" t="str">
        <f ca="1">IF($E54="","",IF($G55="",BJ54,IF(AND($N55=1,BJ$9&gt;$B$9),"",IF(AND($N55=1,BJ$9&lt;=$B$9),LOOKUP(BJ$9,$A$12:$A$111,$B$12:$B$111),IF(AND($I55=1,BK$9=$Q54),"",IF($I55=1,BK54,IF(AND($I55=-1,BI$9=$Q54),$J55,IF($I55=-1,BJ54,""))))))))</f>
        <v/>
      </c>
      <c r="BK55">
        <f ca="1">IF($E54="","",IF($G55="",BK54,IF(AND($N55=1,BK$9&gt;$B$9),"",IF(AND($N55=1,BK$9&lt;=$B$9),LOOKUP(BK$9,$A$12:$A$111,$B$12:$B$111),IF(AND($I55=1,BL$9=$Q54),"",IF($I55=1,BL54,IF(AND($I55=-1,BJ$9=$Q54),$J55,IF($I55=-1,BK54,""))))))))</f>
        <v>0</v>
      </c>
      <c r="BL55">
        <f ca="1">IF($E54="","",IF($G55="",BL54,IF(AND($N55=1,BL$9&gt;$B$9),"",IF(AND($N55=1,BL$9&lt;=$B$9),LOOKUP(BL$9,$A$12:$A$111,$B$12:$B$111),IF(AND($I55=1,BM$9=$Q54),"",IF($I55=1,BM54,IF(AND($I55=-1,BK$9=$Q54),$J55,IF($I55=-1,BL54,""))))))))</f>
        <v>0</v>
      </c>
      <c r="BM55">
        <f ca="1">IF($E54="","",IF($G55="",BM54,IF(AND($N55=1,BM$9&gt;$B$9),"",IF(AND($N55=1,BM$9&lt;=$B$9),LOOKUP(BM$9,$A$12:$A$111,$B$12:$B$111),IF(AND($I55=1,BN$9=$Q54),"",IF($I55=1,BN54,IF(AND($I55=-1,BL$9=$Q54),$J55,IF($I55=-1,BM54,""))))))))</f>
        <v>0</v>
      </c>
      <c r="BN55">
        <f ca="1">IF($E54="","",IF($G55="",BN54,IF(AND($N55=1,BN$9&gt;$B$9),"",IF(AND($N55=1,BN$9&lt;=$B$9),LOOKUP(BN$9,$A$12:$A$111,$B$12:$B$111),IF(AND($I55=1,BO$9=$Q54),"",IF($I55=1,BO54,IF(AND($I55=-1,BM$9=$Q54),$J55,IF($I55=-1,BN54,""))))))))</f>
        <v>0</v>
      </c>
      <c r="BO55">
        <f ca="1">IF($E54="","",IF($G55="",BO54,IF(AND($N55=1,BO$9&gt;$B$9),"",IF(AND($N55=1,BO$9&lt;=$B$9),LOOKUP(BO$9,$A$12:$A$111,$B$12:$B$111),IF(AND($I55=1,BP$9=$Q54),"",IF($I55=1,BP54,IF(AND($I55=-1,BN$9=$Q54),$J55,IF($I55=-1,BO54,""))))))))</f>
        <v>0</v>
      </c>
    </row>
    <row r="56" spans="4:67" x14ac:dyDescent="0.25">
      <c r="D56" s="4">
        <v>46</v>
      </c>
      <c r="E56" s="1">
        <f t="shared" ca="1" si="6"/>
        <v>15</v>
      </c>
      <c r="G56" t="str">
        <f ca="1">IF(E55="","",IF($B$3=Refs!$B$11,Labouchere!F56,IF(AND(B$3="Last",H55="Zero"),G55,IF(B$3="Last",H55,IF(B$3="2nd last","",IF(AND(B$3="Opposite",H55="Zero"),G55,IF(AND(B$3="Opposite",H55="Red"),"Black",IF(AND(B$3="Opposite",H55="Black"),"Red",IF(AND(B$3="Opposite",H55="Odd"),"Even",IF(AND(B$3="Opposite",H55="Even"),"Odd",IF(AND(B$3="Opposite",H55="High"),"Low",IF(AND(B$3="Opposite",H55="Low"),"High",IF(COUNTIF(Refs!$E$5:$I$6,B$3)=1,Labouchere!B$3,"")))))))))))))</f>
        <v>High</v>
      </c>
      <c r="H56" t="str">
        <f ca="1">IF(E56="","",IF(B$2="Red/Black",LOOKUP(E56,Refs!D:D,Refs!F:F),IF(B$2="High/Low",LOOKUP(E56,Refs!D:D,Refs!H:H),IF(B$2="Odd/Even",LOOKUP(E56,Refs!D:D,Refs!J:J),""))))</f>
        <v>Low</v>
      </c>
      <c r="I56">
        <f t="shared" ca="1" si="2"/>
        <v>-1</v>
      </c>
      <c r="J56">
        <f ca="1">IF(E55="","",IF(G56="","",IF(AND(Q55&gt;1,O55+P55&gt;=$B$4),$B$4,IF(Q55=1,O55,O55+P55))))</f>
        <v>54</v>
      </c>
      <c r="K56">
        <f t="shared" ca="1" si="3"/>
        <v>-54</v>
      </c>
      <c r="L56">
        <f t="shared" ca="1" si="4"/>
        <v>-260</v>
      </c>
      <c r="M56">
        <f t="shared" ca="1" si="5"/>
        <v>20</v>
      </c>
      <c r="N56">
        <f ca="1">IF(E55="","",IF(OR(AND($A$6="Yes",$M56&gt;$M55),AND($A$8="Yes",$O55+$P55&gt;=$B$4),AND($Q55&lt;=2,$I56=1)),1,0))</f>
        <v>0</v>
      </c>
      <c r="O56">
        <f ca="1">IF(E56="","",R56)</f>
        <v>6</v>
      </c>
      <c r="P56">
        <f ca="1">IF(E56="","",MAX(R56:DM56))</f>
        <v>54</v>
      </c>
      <c r="Q56" s="2">
        <f ca="1">IF(E56="","",COUNTIF(R56:DM56,"&gt;0"))</f>
        <v>11</v>
      </c>
      <c r="R56" s="4">
        <f ca="1">IF(E55="","",IF($G56="",R55,IF($N56=1,LOOKUP(R$9,$A$12:$A$111,$B$12:$B$111),IF(AND($I56=1,S$9=$Q55),"",IF($I56=1,S55,IF($I56=-1,R55))))))</f>
        <v>6</v>
      </c>
      <c r="S56">
        <f ca="1">IF($E55="","",IF($G56="",S55,IF(AND($N56=1,S$9&gt;$B$9),"",IF(AND($N56=1,S$9&lt;=$B$9),LOOKUP(S$9,$A$12:$A$111,$B$12:$B$111),IF(AND($I56=1,T$9=$Q55),"",IF($I56=1,T55,IF(AND($I56=-1,R$9=$Q55),$J56,IF($I56=-1,S55,""))))))))</f>
        <v>8</v>
      </c>
      <c r="T56">
        <f ca="1">IF($E55="","",IF($G56="",T55,IF(AND($N56=1,T$9&gt;$B$9),"",IF(AND($N56=1,T$9&lt;=$B$9),LOOKUP(T$9,$A$12:$A$111,$B$12:$B$111),IF(AND($I56=1,U$9=$Q55),"",IF($I56=1,U55,IF(AND($I56=-1,S$9=$Q55),$J56,IF($I56=-1,T55,""))))))))</f>
        <v>10</v>
      </c>
      <c r="U56">
        <f ca="1">IF($E55="","",IF($G56="",U55,IF(AND($N56=1,U$9&gt;$B$9),"",IF(AND($N56=1,U$9&lt;=$B$9),LOOKUP(U$9,$A$12:$A$111,$B$12:$B$111),IF(AND($I56=1,V$9=$Q55),"",IF($I56=1,V55,IF(AND($I56=-1,T$9=$Q55),$J56,IF($I56=-1,U55,""))))))))</f>
        <v>14</v>
      </c>
      <c r="V56">
        <f ca="1">IF($E55="","",IF($G56="",V55,IF(AND($N56=1,V$9&gt;$B$9),"",IF(AND($N56=1,V$9&lt;=$B$9),LOOKUP(V$9,$A$12:$A$111,$B$12:$B$111),IF(AND($I56=1,W$9=$Q55),"",IF($I56=1,W55,IF(AND($I56=-1,U$9=$Q55),$J56,IF($I56=-1,V55,""))))))))</f>
        <v>18</v>
      </c>
      <c r="W56">
        <f ca="1">IF($E55="","",IF($G56="",W55,IF(AND($N56=1,W$9&gt;$B$9),"",IF(AND($N56=1,W$9&lt;=$B$9),LOOKUP(W$9,$A$12:$A$111,$B$12:$B$111),IF(AND($I56=1,X$9=$Q55),"",IF($I56=1,X55,IF(AND($I56=-1,V$9=$Q55),$J56,IF($I56=-1,W55,""))))))))</f>
        <v>24</v>
      </c>
      <c r="X56">
        <f ca="1">IF($E55="","",IF($G56="",X55,IF(AND($N56=1,X$9&gt;$B$9),"",IF(AND($N56=1,X$9&lt;=$B$9),LOOKUP(X$9,$A$12:$A$111,$B$12:$B$111),IF(AND($I56=1,Y$9=$Q55),"",IF($I56=1,Y55,IF(AND($I56=-1,W$9=$Q55),$J56,IF($I56=-1,X55,""))))))))</f>
        <v>30</v>
      </c>
      <c r="Y56">
        <f ca="1">IF($E55="","",IF($G56="",Y55,IF(AND($N56=1,Y$9&gt;$B$9),"",IF(AND($N56=1,Y$9&lt;=$B$9),LOOKUP(Y$9,$A$12:$A$111,$B$12:$B$111),IF(AND($I56=1,Z$9=$Q55),"",IF($I56=1,Z55,IF(AND($I56=-1,X$9=$Q55),$J56,IF($I56=-1,Y55,""))))))))</f>
        <v>36</v>
      </c>
      <c r="Z56">
        <f ca="1">IF($E55="","",IF($G56="",Z55,IF(AND($N56=1,Z$9&gt;$B$9),"",IF(AND($N56=1,Z$9&lt;=$B$9),LOOKUP(Z$9,$A$12:$A$111,$B$12:$B$111),IF(AND($I56=1,AA$9=$Q55),"",IF($I56=1,AA55,IF(AND($I56=-1,Y$9=$Q55),$J56,IF($I56=-1,Z55,""))))))))</f>
        <v>42</v>
      </c>
      <c r="AA56">
        <f ca="1">IF($E55="","",IF($G56="",AA55,IF(AND($N56=1,AA$9&gt;$B$9),"",IF(AND($N56=1,AA$9&lt;=$B$9),LOOKUP(AA$9,$A$12:$A$111,$B$12:$B$111),IF(AND($I56=1,AB$9=$Q55),"",IF($I56=1,AB55,IF(AND($I56=-1,Z$9=$Q55),$J56,IF($I56=-1,AA55,""))))))))</f>
        <v>48</v>
      </c>
      <c r="AB56">
        <f ca="1">IF($E55="","",IF($G56="",AB55,IF(AND($N56=1,AB$9&gt;$B$9),"",IF(AND($N56=1,AB$9&lt;=$B$9),LOOKUP(AB$9,$A$12:$A$111,$B$12:$B$111),IF(AND($I56=1,AC$9=$Q55),"",IF($I56=1,AC55,IF(AND($I56=-1,AA$9=$Q55),$J56,IF($I56=-1,AB55,""))))))))</f>
        <v>54</v>
      </c>
      <c r="AC56" t="str">
        <f ca="1">IF($E55="","",IF($G56="",AC55,IF(AND($N56=1,AC$9&gt;$B$9),"",IF(AND($N56=1,AC$9&lt;=$B$9),LOOKUP(AC$9,$A$12:$A$111,$B$12:$B$111),IF(AND($I56=1,AD$9=$Q55),"",IF($I56=1,AD55,IF(AND($I56=-1,AB$9=$Q55),$J56,IF($I56=-1,AC55,""))))))))</f>
        <v/>
      </c>
      <c r="AD56" t="str">
        <f ca="1">IF($E55="","",IF($G56="",AD55,IF(AND($N56=1,AD$9&gt;$B$9),"",IF(AND($N56=1,AD$9&lt;=$B$9),LOOKUP(AD$9,$A$12:$A$111,$B$12:$B$111),IF(AND($I56=1,AE$9=$Q55),"",IF($I56=1,AE55,IF(AND($I56=-1,AC$9=$Q55),$J56,IF($I56=-1,AD55,""))))))))</f>
        <v/>
      </c>
      <c r="AE56" t="str">
        <f ca="1">IF($E55="","",IF($G56="",AE55,IF(AND($N56=1,AE$9&gt;$B$9),"",IF(AND($N56=1,AE$9&lt;=$B$9),LOOKUP(AE$9,$A$12:$A$111,$B$12:$B$111),IF(AND($I56=1,AF$9=$Q55),"",IF($I56=1,AF55,IF(AND($I56=-1,AD$9=$Q55),$J56,IF($I56=-1,AE55,""))))))))</f>
        <v/>
      </c>
      <c r="AF56" t="str">
        <f ca="1">IF($E55="","",IF($G56="",AF55,IF(AND($N56=1,AF$9&gt;$B$9),"",IF(AND($N56=1,AF$9&lt;=$B$9),LOOKUP(AF$9,$A$12:$A$111,$B$12:$B$111),IF(AND($I56=1,AG$9=$Q55),"",IF($I56=1,AG55,IF(AND($I56=-1,AE$9=$Q55),$J56,IF($I56=-1,AF55,""))))))))</f>
        <v/>
      </c>
      <c r="AG56" t="str">
        <f ca="1">IF($E55="","",IF($G56="",AG55,IF(AND($N56=1,AG$9&gt;$B$9),"",IF(AND($N56=1,AG$9&lt;=$B$9),LOOKUP(AG$9,$A$12:$A$111,$B$12:$B$111),IF(AND($I56=1,AH$9=$Q55),"",IF($I56=1,AH55,IF(AND($I56=-1,AF$9=$Q55),$J56,IF($I56=-1,AG55,""))))))))</f>
        <v/>
      </c>
      <c r="AH56" t="str">
        <f ca="1">IF($E55="","",IF($G56="",AH55,IF(AND($N56=1,AH$9&gt;$B$9),"",IF(AND($N56=1,AH$9&lt;=$B$9),LOOKUP(AH$9,$A$12:$A$111,$B$12:$B$111),IF(AND($I56=1,AI$9=$Q55),"",IF($I56=1,AI55,IF(AND($I56=-1,AG$9=$Q55),$J56,IF($I56=-1,AH55,""))))))))</f>
        <v/>
      </c>
      <c r="AI56" t="str">
        <f ca="1">IF($E55="","",IF($G56="",AI55,IF(AND($N56=1,AI$9&gt;$B$9),"",IF(AND($N56=1,AI$9&lt;=$B$9),LOOKUP(AI$9,$A$12:$A$111,$B$12:$B$111),IF(AND($I56=1,AJ$9=$Q55),"",IF($I56=1,AJ55,IF(AND($I56=-1,AH$9=$Q55),$J56,IF($I56=-1,AI55,""))))))))</f>
        <v/>
      </c>
      <c r="AJ56" t="str">
        <f ca="1">IF($E55="","",IF($G56="",AJ55,IF(AND($N56=1,AJ$9&gt;$B$9),"",IF(AND($N56=1,AJ$9&lt;=$B$9),LOOKUP(AJ$9,$A$12:$A$111,$B$12:$B$111),IF(AND($I56=1,AK$9=$Q55),"",IF($I56=1,AK55,IF(AND($I56=-1,AI$9=$Q55),$J56,IF($I56=-1,AJ55,""))))))))</f>
        <v/>
      </c>
      <c r="AK56" t="str">
        <f ca="1">IF($E55="","",IF($G56="",AK55,IF(AND($N56=1,AK$9&gt;$B$9),"",IF(AND($N56=1,AK$9&lt;=$B$9),LOOKUP(AK$9,$A$12:$A$111,$B$12:$B$111),IF(AND($I56=1,AL$9=$Q55),"",IF($I56=1,AL55,IF(AND($I56=-1,AJ$9=$Q55),$J56,IF($I56=-1,AK55,""))))))))</f>
        <v/>
      </c>
      <c r="AL56" t="str">
        <f ca="1">IF($E55="","",IF($G56="",AL55,IF(AND($N56=1,AL$9&gt;$B$9),"",IF(AND($N56=1,AL$9&lt;=$B$9),LOOKUP(AL$9,$A$12:$A$111,$B$12:$B$111),IF(AND($I56=1,AM$9=$Q55),"",IF($I56=1,AM55,IF(AND($I56=-1,AK$9=$Q55),$J56,IF($I56=-1,AL55,""))))))))</f>
        <v/>
      </c>
      <c r="AM56" t="str">
        <f ca="1">IF($E55="","",IF($G56="",AM55,IF(AND($N56=1,AM$9&gt;$B$9),"",IF(AND($N56=1,AM$9&lt;=$B$9),LOOKUP(AM$9,$A$12:$A$111,$B$12:$B$111),IF(AND($I56=1,AN$9=$Q55),"",IF($I56=1,AN55,IF(AND($I56=-1,AL$9=$Q55),$J56,IF($I56=-1,AM55,""))))))))</f>
        <v/>
      </c>
      <c r="AN56" t="str">
        <f ca="1">IF($E55="","",IF($G56="",AN55,IF(AND($N56=1,AN$9&gt;$B$9),"",IF(AND($N56=1,AN$9&lt;=$B$9),LOOKUP(AN$9,$A$12:$A$111,$B$12:$B$111),IF(AND($I56=1,AO$9=$Q55),"",IF($I56=1,AO55,IF(AND($I56=-1,AM$9=$Q55),$J56,IF($I56=-1,AN55,""))))))))</f>
        <v/>
      </c>
      <c r="AO56" t="str">
        <f ca="1">IF($E55="","",IF($G56="",AO55,IF(AND($N56=1,AO$9&gt;$B$9),"",IF(AND($N56=1,AO$9&lt;=$B$9),LOOKUP(AO$9,$A$12:$A$111,$B$12:$B$111),IF(AND($I56=1,AP$9=$Q55),"",IF($I56=1,AP55,IF(AND($I56=-1,AN$9=$Q55),$J56,IF($I56=-1,AO55,""))))))))</f>
        <v/>
      </c>
      <c r="AP56" t="str">
        <f ca="1">IF($E55="","",IF($G56="",AP55,IF(AND($N56=1,AP$9&gt;$B$9),"",IF(AND($N56=1,AP$9&lt;=$B$9),LOOKUP(AP$9,$A$12:$A$111,$B$12:$B$111),IF(AND($I56=1,AQ$9=$Q55),"",IF($I56=1,AQ55,IF(AND($I56=-1,AO$9=$Q55),$J56,IF($I56=-1,AP55,""))))))))</f>
        <v/>
      </c>
      <c r="AQ56" t="str">
        <f ca="1">IF($E55="","",IF($G56="",AQ55,IF(AND($N56=1,AQ$9&gt;$B$9),"",IF(AND($N56=1,AQ$9&lt;=$B$9),LOOKUP(AQ$9,$A$12:$A$111,$B$12:$B$111),IF(AND($I56=1,AR$9=$Q55),"",IF($I56=1,AR55,IF(AND($I56=-1,AP$9=$Q55),$J56,IF($I56=-1,AQ55,""))))))))</f>
        <v/>
      </c>
      <c r="AR56" t="str">
        <f ca="1">IF($E55="","",IF($G56="",AR55,IF(AND($N56=1,AR$9&gt;$B$9),"",IF(AND($N56=1,AR$9&lt;=$B$9),LOOKUP(AR$9,$A$12:$A$111,$B$12:$B$111),IF(AND($I56=1,AS$9=$Q55),"",IF($I56=1,AS55,IF(AND($I56=-1,AQ$9=$Q55),$J56,IF($I56=-1,AR55,""))))))))</f>
        <v/>
      </c>
      <c r="AS56" t="str">
        <f ca="1">IF($E55="","",IF($G56="",AS55,IF(AND($N56=1,AS$9&gt;$B$9),"",IF(AND($N56=1,AS$9&lt;=$B$9),LOOKUP(AS$9,$A$12:$A$111,$B$12:$B$111),IF(AND($I56=1,AT$9=$Q55),"",IF($I56=1,AT55,IF(AND($I56=-1,AR$9=$Q55),$J56,IF($I56=-1,AS55,""))))))))</f>
        <v/>
      </c>
      <c r="AT56" t="str">
        <f ca="1">IF($E55="","",IF($G56="",AT55,IF(AND($N56=1,AT$9&gt;$B$9),"",IF(AND($N56=1,AT$9&lt;=$B$9),LOOKUP(AT$9,$A$12:$A$111,$B$12:$B$111),IF(AND($I56=1,AU$9=$Q55),"",IF($I56=1,AU55,IF(AND($I56=-1,AS$9=$Q55),$J56,IF($I56=-1,AT55,""))))))))</f>
        <v/>
      </c>
      <c r="AU56" t="str">
        <f ca="1">IF($E55="","",IF($G56="",AU55,IF(AND($N56=1,AU$9&gt;$B$9),"",IF(AND($N56=1,AU$9&lt;=$B$9),LOOKUP(AU$9,$A$12:$A$111,$B$12:$B$111),IF(AND($I56=1,AV$9=$Q55),"",IF($I56=1,AV55,IF(AND($I56=-1,AT$9=$Q55),$J56,IF($I56=-1,AU55,""))))))))</f>
        <v/>
      </c>
      <c r="AV56" t="str">
        <f ca="1">IF($E55="","",IF($G56="",AV55,IF(AND($N56=1,AV$9&gt;$B$9),"",IF(AND($N56=1,AV$9&lt;=$B$9),LOOKUP(AV$9,$A$12:$A$111,$B$12:$B$111),IF(AND($I56=1,AW$9=$Q55),"",IF($I56=1,AW55,IF(AND($I56=-1,AU$9=$Q55),$J56,IF($I56=-1,AV55,""))))))))</f>
        <v/>
      </c>
      <c r="AW56" t="str">
        <f ca="1">IF($E55="","",IF($G56="",AW55,IF(AND($N56=1,AW$9&gt;$B$9),"",IF(AND($N56=1,AW$9&lt;=$B$9),LOOKUP(AW$9,$A$12:$A$111,$B$12:$B$111),IF(AND($I56=1,AX$9=$Q55),"",IF($I56=1,AX55,IF(AND($I56=-1,AV$9=$Q55),$J56,IF($I56=-1,AW55,""))))))))</f>
        <v/>
      </c>
      <c r="AX56" t="str">
        <f ca="1">IF($E55="","",IF($G56="",AX55,IF(AND($N56=1,AX$9&gt;$B$9),"",IF(AND($N56=1,AX$9&lt;=$B$9),LOOKUP(AX$9,$A$12:$A$111,$B$12:$B$111),IF(AND($I56=1,AY$9=$Q55),"",IF($I56=1,AY55,IF(AND($I56=-1,AW$9=$Q55),$J56,IF($I56=-1,AX55,""))))))))</f>
        <v/>
      </c>
      <c r="AY56" t="str">
        <f ca="1">IF($E55="","",IF($G56="",AY55,IF(AND($N56=1,AY$9&gt;$B$9),"",IF(AND($N56=1,AY$9&lt;=$B$9),LOOKUP(AY$9,$A$12:$A$111,$B$12:$B$111),IF(AND($I56=1,AZ$9=$Q55),"",IF($I56=1,AZ55,IF(AND($I56=-1,AX$9=$Q55),$J56,IF($I56=-1,AY55,""))))))))</f>
        <v/>
      </c>
      <c r="AZ56" t="str">
        <f ca="1">IF($E55="","",IF($G56="",AZ55,IF(AND($N56=1,AZ$9&gt;$B$9),"",IF(AND($N56=1,AZ$9&lt;=$B$9),LOOKUP(AZ$9,$A$12:$A$111,$B$12:$B$111),IF(AND($I56=1,BA$9=$Q55),"",IF($I56=1,BA55,IF(AND($I56=-1,AY$9=$Q55),$J56,IF($I56=-1,AZ55,""))))))))</f>
        <v/>
      </c>
      <c r="BA56" t="str">
        <f ca="1">IF($E55="","",IF($G56="",BA55,IF(AND($N56=1,BA$9&gt;$B$9),"",IF(AND($N56=1,BA$9&lt;=$B$9),LOOKUP(BA$9,$A$12:$A$111,$B$12:$B$111),IF(AND($I56=1,BB$9=$Q55),"",IF($I56=1,BB55,IF(AND($I56=-1,AZ$9=$Q55),$J56,IF($I56=-1,BA55,""))))))))</f>
        <v/>
      </c>
      <c r="BB56" t="str">
        <f ca="1">IF($E55="","",IF($G56="",BB55,IF(AND($N56=1,BB$9&gt;$B$9),"",IF(AND($N56=1,BB$9&lt;=$B$9),LOOKUP(BB$9,$A$12:$A$111,$B$12:$B$111),IF(AND($I56=1,BC$9=$Q55),"",IF($I56=1,BC55,IF(AND($I56=-1,BA$9=$Q55),$J56,IF($I56=-1,BB55,""))))))))</f>
        <v/>
      </c>
      <c r="BC56" t="str">
        <f ca="1">IF($E55="","",IF($G56="",BC55,IF(AND($N56=1,BC$9&gt;$B$9),"",IF(AND($N56=1,BC$9&lt;=$B$9),LOOKUP(BC$9,$A$12:$A$111,$B$12:$B$111),IF(AND($I56=1,BD$9=$Q55),"",IF($I56=1,BD55,IF(AND($I56=-1,BB$9=$Q55),$J56,IF($I56=-1,BC55,""))))))))</f>
        <v/>
      </c>
      <c r="BD56" t="str">
        <f ca="1">IF($E55="","",IF($G56="",BD55,IF(AND($N56=1,BD$9&gt;$B$9),"",IF(AND($N56=1,BD$9&lt;=$B$9),LOOKUP(BD$9,$A$12:$A$111,$B$12:$B$111),IF(AND($I56=1,BE$9=$Q55),"",IF($I56=1,BE55,IF(AND($I56=-1,BC$9=$Q55),$J56,IF($I56=-1,BD55,""))))))))</f>
        <v/>
      </c>
      <c r="BE56" t="str">
        <f ca="1">IF($E55="","",IF($G56="",BE55,IF(AND($N56=1,BE$9&gt;$B$9),"",IF(AND($N56=1,BE$9&lt;=$B$9),LOOKUP(BE$9,$A$12:$A$111,$B$12:$B$111),IF(AND($I56=1,BF$9=$Q55),"",IF($I56=1,BF55,IF(AND($I56=-1,BD$9=$Q55),$J56,IF($I56=-1,BE55,""))))))))</f>
        <v/>
      </c>
      <c r="BF56" t="str">
        <f ca="1">IF($E55="","",IF($G56="",BF55,IF(AND($N56=1,BF$9&gt;$B$9),"",IF(AND($N56=1,BF$9&lt;=$B$9),LOOKUP(BF$9,$A$12:$A$111,$B$12:$B$111),IF(AND($I56=1,BG$9=$Q55),"",IF($I56=1,BG55,IF(AND($I56=-1,BE$9=$Q55),$J56,IF($I56=-1,BF55,""))))))))</f>
        <v/>
      </c>
      <c r="BG56" t="str">
        <f ca="1">IF($E55="","",IF($G56="",BG55,IF(AND($N56=1,BG$9&gt;$B$9),"",IF(AND($N56=1,BG$9&lt;=$B$9),LOOKUP(BG$9,$A$12:$A$111,$B$12:$B$111),IF(AND($I56=1,BH$9=$Q55),"",IF($I56=1,BH55,IF(AND($I56=-1,BF$9=$Q55),$J56,IF($I56=-1,BG55,""))))))))</f>
        <v/>
      </c>
      <c r="BH56" t="str">
        <f ca="1">IF($E55="","",IF($G56="",BH55,IF(AND($N56=1,BH$9&gt;$B$9),"",IF(AND($N56=1,BH$9&lt;=$B$9),LOOKUP(BH$9,$A$12:$A$111,$B$12:$B$111),IF(AND($I56=1,BI$9=$Q55),"",IF($I56=1,BI55,IF(AND($I56=-1,BG$9=$Q55),$J56,IF($I56=-1,BH55,""))))))))</f>
        <v/>
      </c>
      <c r="BI56" t="str">
        <f ca="1">IF($E55="","",IF($G56="",BI55,IF(AND($N56=1,BI$9&gt;$B$9),"",IF(AND($N56=1,BI$9&lt;=$B$9),LOOKUP(BI$9,$A$12:$A$111,$B$12:$B$111),IF(AND($I56=1,BJ$9=$Q55),"",IF($I56=1,BJ55,IF(AND($I56=-1,BH$9=$Q55),$J56,IF($I56=-1,BI55,""))))))))</f>
        <v/>
      </c>
      <c r="BJ56" t="str">
        <f ca="1">IF($E55="","",IF($G56="",BJ55,IF(AND($N56=1,BJ$9&gt;$B$9),"",IF(AND($N56=1,BJ$9&lt;=$B$9),LOOKUP(BJ$9,$A$12:$A$111,$B$12:$B$111),IF(AND($I56=1,BK$9=$Q55),"",IF($I56=1,BK55,IF(AND($I56=-1,BI$9=$Q55),$J56,IF($I56=-1,BJ55,""))))))))</f>
        <v/>
      </c>
      <c r="BK56">
        <f ca="1">IF($E55="","",IF($G56="",BK55,IF(AND($N56=1,BK$9&gt;$B$9),"",IF(AND($N56=1,BK$9&lt;=$B$9),LOOKUP(BK$9,$A$12:$A$111,$B$12:$B$111),IF(AND($I56=1,BL$9=$Q55),"",IF($I56=1,BL55,IF(AND($I56=-1,BJ$9=$Q55),$J56,IF($I56=-1,BK55,""))))))))</f>
        <v>0</v>
      </c>
      <c r="BL56">
        <f ca="1">IF($E55="","",IF($G56="",BL55,IF(AND($N56=1,BL$9&gt;$B$9),"",IF(AND($N56=1,BL$9&lt;=$B$9),LOOKUP(BL$9,$A$12:$A$111,$B$12:$B$111),IF(AND($I56=1,BM$9=$Q55),"",IF($I56=1,BM55,IF(AND($I56=-1,BK$9=$Q55),$J56,IF($I56=-1,BL55,""))))))))</f>
        <v>0</v>
      </c>
      <c r="BM56">
        <f ca="1">IF($E55="","",IF($G56="",BM55,IF(AND($N56=1,BM$9&gt;$B$9),"",IF(AND($N56=1,BM$9&lt;=$B$9),LOOKUP(BM$9,$A$12:$A$111,$B$12:$B$111),IF(AND($I56=1,BN$9=$Q55),"",IF($I56=1,BN55,IF(AND($I56=-1,BL$9=$Q55),$J56,IF($I56=-1,BM55,""))))))))</f>
        <v>0</v>
      </c>
      <c r="BN56">
        <f ca="1">IF($E55="","",IF($G56="",BN55,IF(AND($N56=1,BN$9&gt;$B$9),"",IF(AND($N56=1,BN$9&lt;=$B$9),LOOKUP(BN$9,$A$12:$A$111,$B$12:$B$111),IF(AND($I56=1,BO$9=$Q55),"",IF($I56=1,BO55,IF(AND($I56=-1,BM$9=$Q55),$J56,IF($I56=-1,BN55,""))))))))</f>
        <v>0</v>
      </c>
      <c r="BO56">
        <f ca="1">IF($E55="","",IF($G56="",BO55,IF(AND($N56=1,BO$9&gt;$B$9),"",IF(AND($N56=1,BO$9&lt;=$B$9),LOOKUP(BO$9,$A$12:$A$111,$B$12:$B$111),IF(AND($I56=1,BP$9=$Q55),"",IF($I56=1,BP55,IF(AND($I56=-1,BN$9=$Q55),$J56,IF($I56=-1,BO55,""))))))))</f>
        <v>0</v>
      </c>
    </row>
    <row r="57" spans="4:67" x14ac:dyDescent="0.25">
      <c r="D57" s="4">
        <v>47</v>
      </c>
      <c r="E57" s="1">
        <f t="shared" ca="1" si="6"/>
        <v>34</v>
      </c>
      <c r="G57" t="str">
        <f ca="1">IF(E56="","",IF($B$3=Refs!$B$11,Labouchere!F57,IF(AND(B$3="Last",H56="Zero"),G56,IF(B$3="Last",H56,IF(B$3="2nd last","",IF(AND(B$3="Opposite",H56="Zero"),G56,IF(AND(B$3="Opposite",H56="Red"),"Black",IF(AND(B$3="Opposite",H56="Black"),"Red",IF(AND(B$3="Opposite",H56="Odd"),"Even",IF(AND(B$3="Opposite",H56="Even"),"Odd",IF(AND(B$3="Opposite",H56="High"),"Low",IF(AND(B$3="Opposite",H56="Low"),"High",IF(COUNTIF(Refs!$E$5:$I$6,B$3)=1,Labouchere!B$3,"")))))))))))))</f>
        <v>High</v>
      </c>
      <c r="H57" t="str">
        <f ca="1">IF(E57="","",IF(B$2="Red/Black",LOOKUP(E57,Refs!D:D,Refs!F:F),IF(B$2="High/Low",LOOKUP(E57,Refs!D:D,Refs!H:H),IF(B$2="Odd/Even",LOOKUP(E57,Refs!D:D,Refs!J:J),""))))</f>
        <v>High</v>
      </c>
      <c r="I57">
        <f t="shared" ca="1" si="2"/>
        <v>1</v>
      </c>
      <c r="J57">
        <f ca="1">IF(E56="","",IF(G57="","",IF(AND(Q56&gt;1,O56+P56&gt;=$B$4),$B$4,IF(Q56=1,O56,O56+P56))))</f>
        <v>60</v>
      </c>
      <c r="K57">
        <f t="shared" ca="1" si="3"/>
        <v>60</v>
      </c>
      <c r="L57">
        <f t="shared" ca="1" si="4"/>
        <v>-200</v>
      </c>
      <c r="M57">
        <f t="shared" ca="1" si="5"/>
        <v>20</v>
      </c>
      <c r="N57">
        <f ca="1">IF(E56="","",IF(OR(AND($A$6="Yes",$M57&gt;$M56),AND($A$8="Yes",$O56+$P56&gt;=$B$4),AND($Q56&lt;=2,$I57=1)),1,0))</f>
        <v>0</v>
      </c>
      <c r="O57">
        <f ca="1">IF(E57="","",R57)</f>
        <v>8</v>
      </c>
      <c r="P57">
        <f ca="1">IF(E57="","",MAX(R57:DM57))</f>
        <v>48</v>
      </c>
      <c r="Q57" s="2">
        <f ca="1">IF(E57="","",COUNTIF(R57:DM57,"&gt;0"))</f>
        <v>9</v>
      </c>
      <c r="R57" s="4">
        <f ca="1">IF(E56="","",IF($G57="",R56,IF($N57=1,LOOKUP(R$9,$A$12:$A$111,$B$12:$B$111),IF(AND($I57=1,S$9=$Q56),"",IF($I57=1,S56,IF($I57=-1,R56))))))</f>
        <v>8</v>
      </c>
      <c r="S57">
        <f ca="1">IF($E56="","",IF($G57="",S56,IF(AND($N57=1,S$9&gt;$B$9),"",IF(AND($N57=1,S$9&lt;=$B$9),LOOKUP(S$9,$A$12:$A$111,$B$12:$B$111),IF(AND($I57=1,T$9=$Q56),"",IF($I57=1,T56,IF(AND($I57=-1,R$9=$Q56),$J57,IF($I57=-1,S56,""))))))))</f>
        <v>10</v>
      </c>
      <c r="T57">
        <f ca="1">IF($E56="","",IF($G57="",T56,IF(AND($N57=1,T$9&gt;$B$9),"",IF(AND($N57=1,T$9&lt;=$B$9),LOOKUP(T$9,$A$12:$A$111,$B$12:$B$111),IF(AND($I57=1,U$9=$Q56),"",IF($I57=1,U56,IF(AND($I57=-1,S$9=$Q56),$J57,IF($I57=-1,T56,""))))))))</f>
        <v>14</v>
      </c>
      <c r="U57">
        <f ca="1">IF($E56="","",IF($G57="",U56,IF(AND($N57=1,U$9&gt;$B$9),"",IF(AND($N57=1,U$9&lt;=$B$9),LOOKUP(U$9,$A$12:$A$111,$B$12:$B$111),IF(AND($I57=1,V$9=$Q56),"",IF($I57=1,V56,IF(AND($I57=-1,T$9=$Q56),$J57,IF($I57=-1,U56,""))))))))</f>
        <v>18</v>
      </c>
      <c r="V57">
        <f ca="1">IF($E56="","",IF($G57="",V56,IF(AND($N57=1,V$9&gt;$B$9),"",IF(AND($N57=1,V$9&lt;=$B$9),LOOKUP(V$9,$A$12:$A$111,$B$12:$B$111),IF(AND($I57=1,W$9=$Q56),"",IF($I57=1,W56,IF(AND($I57=-1,U$9=$Q56),$J57,IF($I57=-1,V56,""))))))))</f>
        <v>24</v>
      </c>
      <c r="W57">
        <f ca="1">IF($E56="","",IF($G57="",W56,IF(AND($N57=1,W$9&gt;$B$9),"",IF(AND($N57=1,W$9&lt;=$B$9),LOOKUP(W$9,$A$12:$A$111,$B$12:$B$111),IF(AND($I57=1,X$9=$Q56),"",IF($I57=1,X56,IF(AND($I57=-1,V$9=$Q56),$J57,IF($I57=-1,W56,""))))))))</f>
        <v>30</v>
      </c>
      <c r="X57">
        <f ca="1">IF($E56="","",IF($G57="",X56,IF(AND($N57=1,X$9&gt;$B$9),"",IF(AND($N57=1,X$9&lt;=$B$9),LOOKUP(X$9,$A$12:$A$111,$B$12:$B$111),IF(AND($I57=1,Y$9=$Q56),"",IF($I57=1,Y56,IF(AND($I57=-1,W$9=$Q56),$J57,IF($I57=-1,X56,""))))))))</f>
        <v>36</v>
      </c>
      <c r="Y57">
        <f ca="1">IF($E56="","",IF($G57="",Y56,IF(AND($N57=1,Y$9&gt;$B$9),"",IF(AND($N57=1,Y$9&lt;=$B$9),LOOKUP(Y$9,$A$12:$A$111,$B$12:$B$111),IF(AND($I57=1,Z$9=$Q56),"",IF($I57=1,Z56,IF(AND($I57=-1,X$9=$Q56),$J57,IF($I57=-1,Y56,""))))))))</f>
        <v>42</v>
      </c>
      <c r="Z57">
        <f ca="1">IF($E56="","",IF($G57="",Z56,IF(AND($N57=1,Z$9&gt;$B$9),"",IF(AND($N57=1,Z$9&lt;=$B$9),LOOKUP(Z$9,$A$12:$A$111,$B$12:$B$111),IF(AND($I57=1,AA$9=$Q56),"",IF($I57=1,AA56,IF(AND($I57=-1,Y$9=$Q56),$J57,IF($I57=-1,Z56,""))))))))</f>
        <v>48</v>
      </c>
      <c r="AA57" t="str">
        <f ca="1">IF($E56="","",IF($G57="",AA56,IF(AND($N57=1,AA$9&gt;$B$9),"",IF(AND($N57=1,AA$9&lt;=$B$9),LOOKUP(AA$9,$A$12:$A$111,$B$12:$B$111),IF(AND($I57=1,AB$9=$Q56),"",IF($I57=1,AB56,IF(AND($I57=-1,Z$9=$Q56),$J57,IF($I57=-1,AA56,""))))))))</f>
        <v/>
      </c>
      <c r="AB57" t="str">
        <f ca="1">IF($E56="","",IF($G57="",AB56,IF(AND($N57=1,AB$9&gt;$B$9),"",IF(AND($N57=1,AB$9&lt;=$B$9),LOOKUP(AB$9,$A$12:$A$111,$B$12:$B$111),IF(AND($I57=1,AC$9=$Q56),"",IF($I57=1,AC56,IF(AND($I57=-1,AA$9=$Q56),$J57,IF($I57=-1,AB56,""))))))))</f>
        <v/>
      </c>
      <c r="AC57" t="str">
        <f ca="1">IF($E56="","",IF($G57="",AC56,IF(AND($N57=1,AC$9&gt;$B$9),"",IF(AND($N57=1,AC$9&lt;=$B$9),LOOKUP(AC$9,$A$12:$A$111,$B$12:$B$111),IF(AND($I57=1,AD$9=$Q56),"",IF($I57=1,AD56,IF(AND($I57=-1,AB$9=$Q56),$J57,IF($I57=-1,AC56,""))))))))</f>
        <v/>
      </c>
      <c r="AD57" t="str">
        <f ca="1">IF($E56="","",IF($G57="",AD56,IF(AND($N57=1,AD$9&gt;$B$9),"",IF(AND($N57=1,AD$9&lt;=$B$9),LOOKUP(AD$9,$A$12:$A$111,$B$12:$B$111),IF(AND($I57=1,AE$9=$Q56),"",IF($I57=1,AE56,IF(AND($I57=-1,AC$9=$Q56),$J57,IF($I57=-1,AD56,""))))))))</f>
        <v/>
      </c>
      <c r="AE57" t="str">
        <f ca="1">IF($E56="","",IF($G57="",AE56,IF(AND($N57=1,AE$9&gt;$B$9),"",IF(AND($N57=1,AE$9&lt;=$B$9),LOOKUP(AE$9,$A$12:$A$111,$B$12:$B$111),IF(AND($I57=1,AF$9=$Q56),"",IF($I57=1,AF56,IF(AND($I57=-1,AD$9=$Q56),$J57,IF($I57=-1,AE56,""))))))))</f>
        <v/>
      </c>
      <c r="AF57" t="str">
        <f ca="1">IF($E56="","",IF($G57="",AF56,IF(AND($N57=1,AF$9&gt;$B$9),"",IF(AND($N57=1,AF$9&lt;=$B$9),LOOKUP(AF$9,$A$12:$A$111,$B$12:$B$111),IF(AND($I57=1,AG$9=$Q56),"",IF($I57=1,AG56,IF(AND($I57=-1,AE$9=$Q56),$J57,IF($I57=-1,AF56,""))))))))</f>
        <v/>
      </c>
      <c r="AG57" t="str">
        <f ca="1">IF($E56="","",IF($G57="",AG56,IF(AND($N57=1,AG$9&gt;$B$9),"",IF(AND($N57=1,AG$9&lt;=$B$9),LOOKUP(AG$9,$A$12:$A$111,$B$12:$B$111),IF(AND($I57=1,AH$9=$Q56),"",IF($I57=1,AH56,IF(AND($I57=-1,AF$9=$Q56),$J57,IF($I57=-1,AG56,""))))))))</f>
        <v/>
      </c>
      <c r="AH57" t="str">
        <f ca="1">IF($E56="","",IF($G57="",AH56,IF(AND($N57=1,AH$9&gt;$B$9),"",IF(AND($N57=1,AH$9&lt;=$B$9),LOOKUP(AH$9,$A$12:$A$111,$B$12:$B$111),IF(AND($I57=1,AI$9=$Q56),"",IF($I57=1,AI56,IF(AND($I57=-1,AG$9=$Q56),$J57,IF($I57=-1,AH56,""))))))))</f>
        <v/>
      </c>
      <c r="AI57" t="str">
        <f ca="1">IF($E56="","",IF($G57="",AI56,IF(AND($N57=1,AI$9&gt;$B$9),"",IF(AND($N57=1,AI$9&lt;=$B$9),LOOKUP(AI$9,$A$12:$A$111,$B$12:$B$111),IF(AND($I57=1,AJ$9=$Q56),"",IF($I57=1,AJ56,IF(AND($I57=-1,AH$9=$Q56),$J57,IF($I57=-1,AI56,""))))))))</f>
        <v/>
      </c>
      <c r="AJ57" t="str">
        <f ca="1">IF($E56="","",IF($G57="",AJ56,IF(AND($N57=1,AJ$9&gt;$B$9),"",IF(AND($N57=1,AJ$9&lt;=$B$9),LOOKUP(AJ$9,$A$12:$A$111,$B$12:$B$111),IF(AND($I57=1,AK$9=$Q56),"",IF($I57=1,AK56,IF(AND($I57=-1,AI$9=$Q56),$J57,IF($I57=-1,AJ56,""))))))))</f>
        <v/>
      </c>
      <c r="AK57" t="str">
        <f ca="1">IF($E56="","",IF($G57="",AK56,IF(AND($N57=1,AK$9&gt;$B$9),"",IF(AND($N57=1,AK$9&lt;=$B$9),LOOKUP(AK$9,$A$12:$A$111,$B$12:$B$111),IF(AND($I57=1,AL$9=$Q56),"",IF($I57=1,AL56,IF(AND($I57=-1,AJ$9=$Q56),$J57,IF($I57=-1,AK56,""))))))))</f>
        <v/>
      </c>
      <c r="AL57" t="str">
        <f ca="1">IF($E56="","",IF($G57="",AL56,IF(AND($N57=1,AL$9&gt;$B$9),"",IF(AND($N57=1,AL$9&lt;=$B$9),LOOKUP(AL$9,$A$12:$A$111,$B$12:$B$111),IF(AND($I57=1,AM$9=$Q56),"",IF($I57=1,AM56,IF(AND($I57=-1,AK$9=$Q56),$J57,IF($I57=-1,AL56,""))))))))</f>
        <v/>
      </c>
      <c r="AM57" t="str">
        <f ca="1">IF($E56="","",IF($G57="",AM56,IF(AND($N57=1,AM$9&gt;$B$9),"",IF(AND($N57=1,AM$9&lt;=$B$9),LOOKUP(AM$9,$A$12:$A$111,$B$12:$B$111),IF(AND($I57=1,AN$9=$Q56),"",IF($I57=1,AN56,IF(AND($I57=-1,AL$9=$Q56),$J57,IF($I57=-1,AM56,""))))))))</f>
        <v/>
      </c>
      <c r="AN57" t="str">
        <f ca="1">IF($E56="","",IF($G57="",AN56,IF(AND($N57=1,AN$9&gt;$B$9),"",IF(AND($N57=1,AN$9&lt;=$B$9),LOOKUP(AN$9,$A$12:$A$111,$B$12:$B$111),IF(AND($I57=1,AO$9=$Q56),"",IF($I57=1,AO56,IF(AND($I57=-1,AM$9=$Q56),$J57,IF($I57=-1,AN56,""))))))))</f>
        <v/>
      </c>
      <c r="AO57" t="str">
        <f ca="1">IF($E56="","",IF($G57="",AO56,IF(AND($N57=1,AO$9&gt;$B$9),"",IF(AND($N57=1,AO$9&lt;=$B$9),LOOKUP(AO$9,$A$12:$A$111,$B$12:$B$111),IF(AND($I57=1,AP$9=$Q56),"",IF($I57=1,AP56,IF(AND($I57=-1,AN$9=$Q56),$J57,IF($I57=-1,AO56,""))))))))</f>
        <v/>
      </c>
      <c r="AP57" t="str">
        <f ca="1">IF($E56="","",IF($G57="",AP56,IF(AND($N57=1,AP$9&gt;$B$9),"",IF(AND($N57=1,AP$9&lt;=$B$9),LOOKUP(AP$9,$A$12:$A$111,$B$12:$B$111),IF(AND($I57=1,AQ$9=$Q56),"",IF($I57=1,AQ56,IF(AND($I57=-1,AO$9=$Q56),$J57,IF($I57=-1,AP56,""))))))))</f>
        <v/>
      </c>
      <c r="AQ57" t="str">
        <f ca="1">IF($E56="","",IF($G57="",AQ56,IF(AND($N57=1,AQ$9&gt;$B$9),"",IF(AND($N57=1,AQ$9&lt;=$B$9),LOOKUP(AQ$9,$A$12:$A$111,$B$12:$B$111),IF(AND($I57=1,AR$9=$Q56),"",IF($I57=1,AR56,IF(AND($I57=-1,AP$9=$Q56),$J57,IF($I57=-1,AQ56,""))))))))</f>
        <v/>
      </c>
      <c r="AR57" t="str">
        <f ca="1">IF($E56="","",IF($G57="",AR56,IF(AND($N57=1,AR$9&gt;$B$9),"",IF(AND($N57=1,AR$9&lt;=$B$9),LOOKUP(AR$9,$A$12:$A$111,$B$12:$B$111),IF(AND($I57=1,AS$9=$Q56),"",IF($I57=1,AS56,IF(AND($I57=-1,AQ$9=$Q56),$J57,IF($I57=-1,AR56,""))))))))</f>
        <v/>
      </c>
      <c r="AS57" t="str">
        <f ca="1">IF($E56="","",IF($G57="",AS56,IF(AND($N57=1,AS$9&gt;$B$9),"",IF(AND($N57=1,AS$9&lt;=$B$9),LOOKUP(AS$9,$A$12:$A$111,$B$12:$B$111),IF(AND($I57=1,AT$9=$Q56),"",IF($I57=1,AT56,IF(AND($I57=-1,AR$9=$Q56),$J57,IF($I57=-1,AS56,""))))))))</f>
        <v/>
      </c>
      <c r="AT57" t="str">
        <f ca="1">IF($E56="","",IF($G57="",AT56,IF(AND($N57=1,AT$9&gt;$B$9),"",IF(AND($N57=1,AT$9&lt;=$B$9),LOOKUP(AT$9,$A$12:$A$111,$B$12:$B$111),IF(AND($I57=1,AU$9=$Q56),"",IF($I57=1,AU56,IF(AND($I57=-1,AS$9=$Q56),$J57,IF($I57=-1,AT56,""))))))))</f>
        <v/>
      </c>
      <c r="AU57" t="str">
        <f ca="1">IF($E56="","",IF($G57="",AU56,IF(AND($N57=1,AU$9&gt;$B$9),"",IF(AND($N57=1,AU$9&lt;=$B$9),LOOKUP(AU$9,$A$12:$A$111,$B$12:$B$111),IF(AND($I57=1,AV$9=$Q56),"",IF($I57=1,AV56,IF(AND($I57=-1,AT$9=$Q56),$J57,IF($I57=-1,AU56,""))))))))</f>
        <v/>
      </c>
      <c r="AV57" t="str">
        <f ca="1">IF($E56="","",IF($G57="",AV56,IF(AND($N57=1,AV$9&gt;$B$9),"",IF(AND($N57=1,AV$9&lt;=$B$9),LOOKUP(AV$9,$A$12:$A$111,$B$12:$B$111),IF(AND($I57=1,AW$9=$Q56),"",IF($I57=1,AW56,IF(AND($I57=-1,AU$9=$Q56),$J57,IF($I57=-1,AV56,""))))))))</f>
        <v/>
      </c>
      <c r="AW57" t="str">
        <f ca="1">IF($E56="","",IF($G57="",AW56,IF(AND($N57=1,AW$9&gt;$B$9),"",IF(AND($N57=1,AW$9&lt;=$B$9),LOOKUP(AW$9,$A$12:$A$111,$B$12:$B$111),IF(AND($I57=1,AX$9=$Q56),"",IF($I57=1,AX56,IF(AND($I57=-1,AV$9=$Q56),$J57,IF($I57=-1,AW56,""))))))))</f>
        <v/>
      </c>
      <c r="AX57" t="str">
        <f ca="1">IF($E56="","",IF($G57="",AX56,IF(AND($N57=1,AX$9&gt;$B$9),"",IF(AND($N57=1,AX$9&lt;=$B$9),LOOKUP(AX$9,$A$12:$A$111,$B$12:$B$111),IF(AND($I57=1,AY$9=$Q56),"",IF($I57=1,AY56,IF(AND($I57=-1,AW$9=$Q56),$J57,IF($I57=-1,AX56,""))))))))</f>
        <v/>
      </c>
      <c r="AY57" t="str">
        <f ca="1">IF($E56="","",IF($G57="",AY56,IF(AND($N57=1,AY$9&gt;$B$9),"",IF(AND($N57=1,AY$9&lt;=$B$9),LOOKUP(AY$9,$A$12:$A$111,$B$12:$B$111),IF(AND($I57=1,AZ$9=$Q56),"",IF($I57=1,AZ56,IF(AND($I57=-1,AX$9=$Q56),$J57,IF($I57=-1,AY56,""))))))))</f>
        <v/>
      </c>
      <c r="AZ57" t="str">
        <f ca="1">IF($E56="","",IF($G57="",AZ56,IF(AND($N57=1,AZ$9&gt;$B$9),"",IF(AND($N57=1,AZ$9&lt;=$B$9),LOOKUP(AZ$9,$A$12:$A$111,$B$12:$B$111),IF(AND($I57=1,BA$9=$Q56),"",IF($I57=1,BA56,IF(AND($I57=-1,AY$9=$Q56),$J57,IF($I57=-1,AZ56,""))))))))</f>
        <v/>
      </c>
      <c r="BA57" t="str">
        <f ca="1">IF($E56="","",IF($G57="",BA56,IF(AND($N57=1,BA$9&gt;$B$9),"",IF(AND($N57=1,BA$9&lt;=$B$9),LOOKUP(BA$9,$A$12:$A$111,$B$12:$B$111),IF(AND($I57=1,BB$9=$Q56),"",IF($I57=1,BB56,IF(AND($I57=-1,AZ$9=$Q56),$J57,IF($I57=-1,BA56,""))))))))</f>
        <v/>
      </c>
      <c r="BB57" t="str">
        <f ca="1">IF($E56="","",IF($G57="",BB56,IF(AND($N57=1,BB$9&gt;$B$9),"",IF(AND($N57=1,BB$9&lt;=$B$9),LOOKUP(BB$9,$A$12:$A$111,$B$12:$B$111),IF(AND($I57=1,BC$9=$Q56),"",IF($I57=1,BC56,IF(AND($I57=-1,BA$9=$Q56),$J57,IF($I57=-1,BB56,""))))))))</f>
        <v/>
      </c>
      <c r="BC57" t="str">
        <f ca="1">IF($E56="","",IF($G57="",BC56,IF(AND($N57=1,BC$9&gt;$B$9),"",IF(AND($N57=1,BC$9&lt;=$B$9),LOOKUP(BC$9,$A$12:$A$111,$B$12:$B$111),IF(AND($I57=1,BD$9=$Q56),"",IF($I57=1,BD56,IF(AND($I57=-1,BB$9=$Q56),$J57,IF($I57=-1,BC56,""))))))))</f>
        <v/>
      </c>
      <c r="BD57" t="str">
        <f ca="1">IF($E56="","",IF($G57="",BD56,IF(AND($N57=1,BD$9&gt;$B$9),"",IF(AND($N57=1,BD$9&lt;=$B$9),LOOKUP(BD$9,$A$12:$A$111,$B$12:$B$111),IF(AND($I57=1,BE$9=$Q56),"",IF($I57=1,BE56,IF(AND($I57=-1,BC$9=$Q56),$J57,IF($I57=-1,BD56,""))))))))</f>
        <v/>
      </c>
      <c r="BE57" t="str">
        <f ca="1">IF($E56="","",IF($G57="",BE56,IF(AND($N57=1,BE$9&gt;$B$9),"",IF(AND($N57=1,BE$9&lt;=$B$9),LOOKUP(BE$9,$A$12:$A$111,$B$12:$B$111),IF(AND($I57=1,BF$9=$Q56),"",IF($I57=1,BF56,IF(AND($I57=-1,BD$9=$Q56),$J57,IF($I57=-1,BE56,""))))))))</f>
        <v/>
      </c>
      <c r="BF57" t="str">
        <f ca="1">IF($E56="","",IF($G57="",BF56,IF(AND($N57=1,BF$9&gt;$B$9),"",IF(AND($N57=1,BF$9&lt;=$B$9),LOOKUP(BF$9,$A$12:$A$111,$B$12:$B$111),IF(AND($I57=1,BG$9=$Q56),"",IF($I57=1,BG56,IF(AND($I57=-1,BE$9=$Q56),$J57,IF($I57=-1,BF56,""))))))))</f>
        <v/>
      </c>
      <c r="BG57" t="str">
        <f ca="1">IF($E56="","",IF($G57="",BG56,IF(AND($N57=1,BG$9&gt;$B$9),"",IF(AND($N57=1,BG$9&lt;=$B$9),LOOKUP(BG$9,$A$12:$A$111,$B$12:$B$111),IF(AND($I57=1,BH$9=$Q56),"",IF($I57=1,BH56,IF(AND($I57=-1,BF$9=$Q56),$J57,IF($I57=-1,BG56,""))))))))</f>
        <v/>
      </c>
      <c r="BH57" t="str">
        <f ca="1">IF($E56="","",IF($G57="",BH56,IF(AND($N57=1,BH$9&gt;$B$9),"",IF(AND($N57=1,BH$9&lt;=$B$9),LOOKUP(BH$9,$A$12:$A$111,$B$12:$B$111),IF(AND($I57=1,BI$9=$Q56),"",IF($I57=1,BI56,IF(AND($I57=-1,BG$9=$Q56),$J57,IF($I57=-1,BH56,""))))))))</f>
        <v/>
      </c>
      <c r="BI57" t="str">
        <f ca="1">IF($E56="","",IF($G57="",BI56,IF(AND($N57=1,BI$9&gt;$B$9),"",IF(AND($N57=1,BI$9&lt;=$B$9),LOOKUP(BI$9,$A$12:$A$111,$B$12:$B$111),IF(AND($I57=1,BJ$9=$Q56),"",IF($I57=1,BJ56,IF(AND($I57=-1,BH$9=$Q56),$J57,IF($I57=-1,BI56,""))))))))</f>
        <v/>
      </c>
      <c r="BJ57">
        <f ca="1">IF($E56="","",IF($G57="",BJ56,IF(AND($N57=1,BJ$9&gt;$B$9),"",IF(AND($N57=1,BJ$9&lt;=$B$9),LOOKUP(BJ$9,$A$12:$A$111,$B$12:$B$111),IF(AND($I57=1,BK$9=$Q56),"",IF($I57=1,BK56,IF(AND($I57=-1,BI$9=$Q56),$J57,IF($I57=-1,BJ56,""))))))))</f>
        <v>0</v>
      </c>
      <c r="BK57">
        <f ca="1">IF($E56="","",IF($G57="",BK56,IF(AND($N57=1,BK$9&gt;$B$9),"",IF(AND($N57=1,BK$9&lt;=$B$9),LOOKUP(BK$9,$A$12:$A$111,$B$12:$B$111),IF(AND($I57=1,BL$9=$Q56),"",IF($I57=1,BL56,IF(AND($I57=-1,BJ$9=$Q56),$J57,IF($I57=-1,BK56,""))))))))</f>
        <v>0</v>
      </c>
      <c r="BL57">
        <f ca="1">IF($E56="","",IF($G57="",BL56,IF(AND($N57=1,BL$9&gt;$B$9),"",IF(AND($N57=1,BL$9&lt;=$B$9),LOOKUP(BL$9,$A$12:$A$111,$B$12:$B$111),IF(AND($I57=1,BM$9=$Q56),"",IF($I57=1,BM56,IF(AND($I57=-1,BK$9=$Q56),$J57,IF($I57=-1,BL56,""))))))))</f>
        <v>0</v>
      </c>
      <c r="BM57">
        <f ca="1">IF($E56="","",IF($G57="",BM56,IF(AND($N57=1,BM$9&gt;$B$9),"",IF(AND($N57=1,BM$9&lt;=$B$9),LOOKUP(BM$9,$A$12:$A$111,$B$12:$B$111),IF(AND($I57=1,BN$9=$Q56),"",IF($I57=1,BN56,IF(AND($I57=-1,BL$9=$Q56),$J57,IF($I57=-1,BM56,""))))))))</f>
        <v>0</v>
      </c>
      <c r="BN57">
        <f ca="1">IF($E56="","",IF($G57="",BN56,IF(AND($N57=1,BN$9&gt;$B$9),"",IF(AND($N57=1,BN$9&lt;=$B$9),LOOKUP(BN$9,$A$12:$A$111,$B$12:$B$111),IF(AND($I57=1,BO$9=$Q56),"",IF($I57=1,BO56,IF(AND($I57=-1,BM$9=$Q56),$J57,IF($I57=-1,BN56,""))))))))</f>
        <v>0</v>
      </c>
      <c r="BO57">
        <f ca="1">IF($E56="","",IF($G57="",BO56,IF(AND($N57=1,BO$9&gt;$B$9),"",IF(AND($N57=1,BO$9&lt;=$B$9),LOOKUP(BO$9,$A$12:$A$111,$B$12:$B$111),IF(AND($I57=1,BP$9=$Q56),"",IF($I57=1,BP56,IF(AND($I57=-1,BN$9=$Q56),$J57,IF($I57=-1,BO56,""))))))))</f>
        <v>0</v>
      </c>
    </row>
    <row r="58" spans="4:67" x14ac:dyDescent="0.25">
      <c r="D58" s="4">
        <v>48</v>
      </c>
      <c r="E58" s="1">
        <f t="shared" ca="1" si="6"/>
        <v>15</v>
      </c>
      <c r="G58" t="str">
        <f ca="1">IF(E57="","",IF($B$3=Refs!$B$11,Labouchere!F58,IF(AND(B$3="Last",H57="Zero"),G57,IF(B$3="Last",H57,IF(B$3="2nd last","",IF(AND(B$3="Opposite",H57="Zero"),G57,IF(AND(B$3="Opposite",H57="Red"),"Black",IF(AND(B$3="Opposite",H57="Black"),"Red",IF(AND(B$3="Opposite",H57="Odd"),"Even",IF(AND(B$3="Opposite",H57="Even"),"Odd",IF(AND(B$3="Opposite",H57="High"),"Low",IF(AND(B$3="Opposite",H57="Low"),"High",IF(COUNTIF(Refs!$E$5:$I$6,B$3)=1,Labouchere!B$3,"")))))))))))))</f>
        <v>High</v>
      </c>
      <c r="H58" t="str">
        <f ca="1">IF(E58="","",IF(B$2="Red/Black",LOOKUP(E58,Refs!D:D,Refs!F:F),IF(B$2="High/Low",LOOKUP(E58,Refs!D:D,Refs!H:H),IF(B$2="Odd/Even",LOOKUP(E58,Refs!D:D,Refs!J:J),""))))</f>
        <v>Low</v>
      </c>
      <c r="I58">
        <f t="shared" ca="1" si="2"/>
        <v>-1</v>
      </c>
      <c r="J58">
        <f ca="1">IF(E57="","",IF(G58="","",IF(AND(Q57&gt;1,O57+P57&gt;=$B$4),$B$4,IF(Q57=1,O57,O57+P57))))</f>
        <v>56</v>
      </c>
      <c r="K58">
        <f t="shared" ca="1" si="3"/>
        <v>-56</v>
      </c>
      <c r="L58">
        <f t="shared" ca="1" si="4"/>
        <v>-256</v>
      </c>
      <c r="M58">
        <f t="shared" ca="1" si="5"/>
        <v>20</v>
      </c>
      <c r="N58">
        <f ca="1">IF(E57="","",IF(OR(AND($A$6="Yes",$M58&gt;$M57),AND($A$8="Yes",$O57+$P57&gt;=$B$4),AND($Q57&lt;=2,$I58=1)),1,0))</f>
        <v>0</v>
      </c>
      <c r="O58">
        <f ca="1">IF(E58="","",R58)</f>
        <v>8</v>
      </c>
      <c r="P58">
        <f ca="1">IF(E58="","",MAX(R58:DM58))</f>
        <v>56</v>
      </c>
      <c r="Q58" s="2">
        <f ca="1">IF(E58="","",COUNTIF(R58:DM58,"&gt;0"))</f>
        <v>10</v>
      </c>
      <c r="R58" s="4">
        <f ca="1">IF(E57="","",IF($G58="",R57,IF($N58=1,LOOKUP(R$9,$A$12:$A$111,$B$12:$B$111),IF(AND($I58=1,S$9=$Q57),"",IF($I58=1,S57,IF($I58=-1,R57))))))</f>
        <v>8</v>
      </c>
      <c r="S58">
        <f ca="1">IF($E57="","",IF($G58="",S57,IF(AND($N58=1,S$9&gt;$B$9),"",IF(AND($N58=1,S$9&lt;=$B$9),LOOKUP(S$9,$A$12:$A$111,$B$12:$B$111),IF(AND($I58=1,T$9=$Q57),"",IF($I58=1,T57,IF(AND($I58=-1,R$9=$Q57),$J58,IF($I58=-1,S57,""))))))))</f>
        <v>10</v>
      </c>
      <c r="T58">
        <f ca="1">IF($E57="","",IF($G58="",T57,IF(AND($N58=1,T$9&gt;$B$9),"",IF(AND($N58=1,T$9&lt;=$B$9),LOOKUP(T$9,$A$12:$A$111,$B$12:$B$111),IF(AND($I58=1,U$9=$Q57),"",IF($I58=1,U57,IF(AND($I58=-1,S$9=$Q57),$J58,IF($I58=-1,T57,""))))))))</f>
        <v>14</v>
      </c>
      <c r="U58">
        <f ca="1">IF($E57="","",IF($G58="",U57,IF(AND($N58=1,U$9&gt;$B$9),"",IF(AND($N58=1,U$9&lt;=$B$9),LOOKUP(U$9,$A$12:$A$111,$B$12:$B$111),IF(AND($I58=1,V$9=$Q57),"",IF($I58=1,V57,IF(AND($I58=-1,T$9=$Q57),$J58,IF($I58=-1,U57,""))))))))</f>
        <v>18</v>
      </c>
      <c r="V58">
        <f ca="1">IF($E57="","",IF($G58="",V57,IF(AND($N58=1,V$9&gt;$B$9),"",IF(AND($N58=1,V$9&lt;=$B$9),LOOKUP(V$9,$A$12:$A$111,$B$12:$B$111),IF(AND($I58=1,W$9=$Q57),"",IF($I58=1,W57,IF(AND($I58=-1,U$9=$Q57),$J58,IF($I58=-1,V57,""))))))))</f>
        <v>24</v>
      </c>
      <c r="W58">
        <f ca="1">IF($E57="","",IF($G58="",W57,IF(AND($N58=1,W$9&gt;$B$9),"",IF(AND($N58=1,W$9&lt;=$B$9),LOOKUP(W$9,$A$12:$A$111,$B$12:$B$111),IF(AND($I58=1,X$9=$Q57),"",IF($I58=1,X57,IF(AND($I58=-1,V$9=$Q57),$J58,IF($I58=-1,W57,""))))))))</f>
        <v>30</v>
      </c>
      <c r="X58">
        <f ca="1">IF($E57="","",IF($G58="",X57,IF(AND($N58=1,X$9&gt;$B$9),"",IF(AND($N58=1,X$9&lt;=$B$9),LOOKUP(X$9,$A$12:$A$111,$B$12:$B$111),IF(AND($I58=1,Y$9=$Q57),"",IF($I58=1,Y57,IF(AND($I58=-1,W$9=$Q57),$J58,IF($I58=-1,X57,""))))))))</f>
        <v>36</v>
      </c>
      <c r="Y58">
        <f ca="1">IF($E57="","",IF($G58="",Y57,IF(AND($N58=1,Y$9&gt;$B$9),"",IF(AND($N58=1,Y$9&lt;=$B$9),LOOKUP(Y$9,$A$12:$A$111,$B$12:$B$111),IF(AND($I58=1,Z$9=$Q57),"",IF($I58=1,Z57,IF(AND($I58=-1,X$9=$Q57),$J58,IF($I58=-1,Y57,""))))))))</f>
        <v>42</v>
      </c>
      <c r="Z58">
        <f ca="1">IF($E57="","",IF($G58="",Z57,IF(AND($N58=1,Z$9&gt;$B$9),"",IF(AND($N58=1,Z$9&lt;=$B$9),LOOKUP(Z$9,$A$12:$A$111,$B$12:$B$111),IF(AND($I58=1,AA$9=$Q57),"",IF($I58=1,AA57,IF(AND($I58=-1,Y$9=$Q57),$J58,IF($I58=-1,Z57,""))))))))</f>
        <v>48</v>
      </c>
      <c r="AA58">
        <f ca="1">IF($E57="","",IF($G58="",AA57,IF(AND($N58=1,AA$9&gt;$B$9),"",IF(AND($N58=1,AA$9&lt;=$B$9),LOOKUP(AA$9,$A$12:$A$111,$B$12:$B$111),IF(AND($I58=1,AB$9=$Q57),"",IF($I58=1,AB57,IF(AND($I58=-1,Z$9=$Q57),$J58,IF($I58=-1,AA57,""))))))))</f>
        <v>56</v>
      </c>
      <c r="AB58" t="str">
        <f ca="1">IF($E57="","",IF($G58="",AB57,IF(AND($N58=1,AB$9&gt;$B$9),"",IF(AND($N58=1,AB$9&lt;=$B$9),LOOKUP(AB$9,$A$12:$A$111,$B$12:$B$111),IF(AND($I58=1,AC$9=$Q57),"",IF($I58=1,AC57,IF(AND($I58=-1,AA$9=$Q57),$J58,IF($I58=-1,AB57,""))))))))</f>
        <v/>
      </c>
      <c r="AC58" t="str">
        <f ca="1">IF($E57="","",IF($G58="",AC57,IF(AND($N58=1,AC$9&gt;$B$9),"",IF(AND($N58=1,AC$9&lt;=$B$9),LOOKUP(AC$9,$A$12:$A$111,$B$12:$B$111),IF(AND($I58=1,AD$9=$Q57),"",IF($I58=1,AD57,IF(AND($I58=-1,AB$9=$Q57),$J58,IF($I58=-1,AC57,""))))))))</f>
        <v/>
      </c>
      <c r="AD58" t="str">
        <f ca="1">IF($E57="","",IF($G58="",AD57,IF(AND($N58=1,AD$9&gt;$B$9),"",IF(AND($N58=1,AD$9&lt;=$B$9),LOOKUP(AD$9,$A$12:$A$111,$B$12:$B$111),IF(AND($I58=1,AE$9=$Q57),"",IF($I58=1,AE57,IF(AND($I58=-1,AC$9=$Q57),$J58,IF($I58=-1,AD57,""))))))))</f>
        <v/>
      </c>
      <c r="AE58" t="str">
        <f ca="1">IF($E57="","",IF($G58="",AE57,IF(AND($N58=1,AE$9&gt;$B$9),"",IF(AND($N58=1,AE$9&lt;=$B$9),LOOKUP(AE$9,$A$12:$A$111,$B$12:$B$111),IF(AND($I58=1,AF$9=$Q57),"",IF($I58=1,AF57,IF(AND($I58=-1,AD$9=$Q57),$J58,IF($I58=-1,AE57,""))))))))</f>
        <v/>
      </c>
      <c r="AF58" t="str">
        <f ca="1">IF($E57="","",IF($G58="",AF57,IF(AND($N58=1,AF$9&gt;$B$9),"",IF(AND($N58=1,AF$9&lt;=$B$9),LOOKUP(AF$9,$A$12:$A$111,$B$12:$B$111),IF(AND($I58=1,AG$9=$Q57),"",IF($I58=1,AG57,IF(AND($I58=-1,AE$9=$Q57),$J58,IF($I58=-1,AF57,""))))))))</f>
        <v/>
      </c>
      <c r="AG58" t="str">
        <f ca="1">IF($E57="","",IF($G58="",AG57,IF(AND($N58=1,AG$9&gt;$B$9),"",IF(AND($N58=1,AG$9&lt;=$B$9),LOOKUP(AG$9,$A$12:$A$111,$B$12:$B$111),IF(AND($I58=1,AH$9=$Q57),"",IF($I58=1,AH57,IF(AND($I58=-1,AF$9=$Q57),$J58,IF($I58=-1,AG57,""))))))))</f>
        <v/>
      </c>
      <c r="AH58" t="str">
        <f ca="1">IF($E57="","",IF($G58="",AH57,IF(AND($N58=1,AH$9&gt;$B$9),"",IF(AND($N58=1,AH$9&lt;=$B$9),LOOKUP(AH$9,$A$12:$A$111,$B$12:$B$111),IF(AND($I58=1,AI$9=$Q57),"",IF($I58=1,AI57,IF(AND($I58=-1,AG$9=$Q57),$J58,IF($I58=-1,AH57,""))))))))</f>
        <v/>
      </c>
      <c r="AI58" t="str">
        <f ca="1">IF($E57="","",IF($G58="",AI57,IF(AND($N58=1,AI$9&gt;$B$9),"",IF(AND($N58=1,AI$9&lt;=$B$9),LOOKUP(AI$9,$A$12:$A$111,$B$12:$B$111),IF(AND($I58=1,AJ$9=$Q57),"",IF($I58=1,AJ57,IF(AND($I58=-1,AH$9=$Q57),$J58,IF($I58=-1,AI57,""))))))))</f>
        <v/>
      </c>
      <c r="AJ58" t="str">
        <f ca="1">IF($E57="","",IF($G58="",AJ57,IF(AND($N58=1,AJ$9&gt;$B$9),"",IF(AND($N58=1,AJ$9&lt;=$B$9),LOOKUP(AJ$9,$A$12:$A$111,$B$12:$B$111),IF(AND($I58=1,AK$9=$Q57),"",IF($I58=1,AK57,IF(AND($I58=-1,AI$9=$Q57),$J58,IF($I58=-1,AJ57,""))))))))</f>
        <v/>
      </c>
      <c r="AK58" t="str">
        <f ca="1">IF($E57="","",IF($G58="",AK57,IF(AND($N58=1,AK$9&gt;$B$9),"",IF(AND($N58=1,AK$9&lt;=$B$9),LOOKUP(AK$9,$A$12:$A$111,$B$12:$B$111),IF(AND($I58=1,AL$9=$Q57),"",IF($I58=1,AL57,IF(AND($I58=-1,AJ$9=$Q57),$J58,IF($I58=-1,AK57,""))))))))</f>
        <v/>
      </c>
      <c r="AL58" t="str">
        <f ca="1">IF($E57="","",IF($G58="",AL57,IF(AND($N58=1,AL$9&gt;$B$9),"",IF(AND($N58=1,AL$9&lt;=$B$9),LOOKUP(AL$9,$A$12:$A$111,$B$12:$B$111),IF(AND($I58=1,AM$9=$Q57),"",IF($I58=1,AM57,IF(AND($I58=-1,AK$9=$Q57),$J58,IF($I58=-1,AL57,""))))))))</f>
        <v/>
      </c>
      <c r="AM58" t="str">
        <f ca="1">IF($E57="","",IF($G58="",AM57,IF(AND($N58=1,AM$9&gt;$B$9),"",IF(AND($N58=1,AM$9&lt;=$B$9),LOOKUP(AM$9,$A$12:$A$111,$B$12:$B$111),IF(AND($I58=1,AN$9=$Q57),"",IF($I58=1,AN57,IF(AND($I58=-1,AL$9=$Q57),$J58,IF($I58=-1,AM57,""))))))))</f>
        <v/>
      </c>
      <c r="AN58" t="str">
        <f ca="1">IF($E57="","",IF($G58="",AN57,IF(AND($N58=1,AN$9&gt;$B$9),"",IF(AND($N58=1,AN$9&lt;=$B$9),LOOKUP(AN$9,$A$12:$A$111,$B$12:$B$111),IF(AND($I58=1,AO$9=$Q57),"",IF($I58=1,AO57,IF(AND($I58=-1,AM$9=$Q57),$J58,IF($I58=-1,AN57,""))))))))</f>
        <v/>
      </c>
      <c r="AO58" t="str">
        <f ca="1">IF($E57="","",IF($G58="",AO57,IF(AND($N58=1,AO$9&gt;$B$9),"",IF(AND($N58=1,AO$9&lt;=$B$9),LOOKUP(AO$9,$A$12:$A$111,$B$12:$B$111),IF(AND($I58=1,AP$9=$Q57),"",IF($I58=1,AP57,IF(AND($I58=-1,AN$9=$Q57),$J58,IF($I58=-1,AO57,""))))))))</f>
        <v/>
      </c>
      <c r="AP58" t="str">
        <f ca="1">IF($E57="","",IF($G58="",AP57,IF(AND($N58=1,AP$9&gt;$B$9),"",IF(AND($N58=1,AP$9&lt;=$B$9),LOOKUP(AP$9,$A$12:$A$111,$B$12:$B$111),IF(AND($I58=1,AQ$9=$Q57),"",IF($I58=1,AQ57,IF(AND($I58=-1,AO$9=$Q57),$J58,IF($I58=-1,AP57,""))))))))</f>
        <v/>
      </c>
      <c r="AQ58" t="str">
        <f ca="1">IF($E57="","",IF($G58="",AQ57,IF(AND($N58=1,AQ$9&gt;$B$9),"",IF(AND($N58=1,AQ$9&lt;=$B$9),LOOKUP(AQ$9,$A$12:$A$111,$B$12:$B$111),IF(AND($I58=1,AR$9=$Q57),"",IF($I58=1,AR57,IF(AND($I58=-1,AP$9=$Q57),$J58,IF($I58=-1,AQ57,""))))))))</f>
        <v/>
      </c>
      <c r="AR58" t="str">
        <f ca="1">IF($E57="","",IF($G58="",AR57,IF(AND($N58=1,AR$9&gt;$B$9),"",IF(AND($N58=1,AR$9&lt;=$B$9),LOOKUP(AR$9,$A$12:$A$111,$B$12:$B$111),IF(AND($I58=1,AS$9=$Q57),"",IF($I58=1,AS57,IF(AND($I58=-1,AQ$9=$Q57),$J58,IF($I58=-1,AR57,""))))))))</f>
        <v/>
      </c>
      <c r="AS58" t="str">
        <f ca="1">IF($E57="","",IF($G58="",AS57,IF(AND($N58=1,AS$9&gt;$B$9),"",IF(AND($N58=1,AS$9&lt;=$B$9),LOOKUP(AS$9,$A$12:$A$111,$B$12:$B$111),IF(AND($I58=1,AT$9=$Q57),"",IF($I58=1,AT57,IF(AND($I58=-1,AR$9=$Q57),$J58,IF($I58=-1,AS57,""))))))))</f>
        <v/>
      </c>
      <c r="AT58" t="str">
        <f ca="1">IF($E57="","",IF($G58="",AT57,IF(AND($N58=1,AT$9&gt;$B$9),"",IF(AND($N58=1,AT$9&lt;=$B$9),LOOKUP(AT$9,$A$12:$A$111,$B$12:$B$111),IF(AND($I58=1,AU$9=$Q57),"",IF($I58=1,AU57,IF(AND($I58=-1,AS$9=$Q57),$J58,IF($I58=-1,AT57,""))))))))</f>
        <v/>
      </c>
      <c r="AU58" t="str">
        <f ca="1">IF($E57="","",IF($G58="",AU57,IF(AND($N58=1,AU$9&gt;$B$9),"",IF(AND($N58=1,AU$9&lt;=$B$9),LOOKUP(AU$9,$A$12:$A$111,$B$12:$B$111),IF(AND($I58=1,AV$9=$Q57),"",IF($I58=1,AV57,IF(AND($I58=-1,AT$9=$Q57),$J58,IF($I58=-1,AU57,""))))))))</f>
        <v/>
      </c>
      <c r="AV58" t="str">
        <f ca="1">IF($E57="","",IF($G58="",AV57,IF(AND($N58=1,AV$9&gt;$B$9),"",IF(AND($N58=1,AV$9&lt;=$B$9),LOOKUP(AV$9,$A$12:$A$111,$B$12:$B$111),IF(AND($I58=1,AW$9=$Q57),"",IF($I58=1,AW57,IF(AND($I58=-1,AU$9=$Q57),$J58,IF($I58=-1,AV57,""))))))))</f>
        <v/>
      </c>
      <c r="AW58" t="str">
        <f ca="1">IF($E57="","",IF($G58="",AW57,IF(AND($N58=1,AW$9&gt;$B$9),"",IF(AND($N58=1,AW$9&lt;=$B$9),LOOKUP(AW$9,$A$12:$A$111,$B$12:$B$111),IF(AND($I58=1,AX$9=$Q57),"",IF($I58=1,AX57,IF(AND($I58=-1,AV$9=$Q57),$J58,IF($I58=-1,AW57,""))))))))</f>
        <v/>
      </c>
      <c r="AX58" t="str">
        <f ca="1">IF($E57="","",IF($G58="",AX57,IF(AND($N58=1,AX$9&gt;$B$9),"",IF(AND($N58=1,AX$9&lt;=$B$9),LOOKUP(AX$9,$A$12:$A$111,$B$12:$B$111),IF(AND($I58=1,AY$9=$Q57),"",IF($I58=1,AY57,IF(AND($I58=-1,AW$9=$Q57),$J58,IF($I58=-1,AX57,""))))))))</f>
        <v/>
      </c>
      <c r="AY58" t="str">
        <f ca="1">IF($E57="","",IF($G58="",AY57,IF(AND($N58=1,AY$9&gt;$B$9),"",IF(AND($N58=1,AY$9&lt;=$B$9),LOOKUP(AY$9,$A$12:$A$111,$B$12:$B$111),IF(AND($I58=1,AZ$9=$Q57),"",IF($I58=1,AZ57,IF(AND($I58=-1,AX$9=$Q57),$J58,IF($I58=-1,AY57,""))))))))</f>
        <v/>
      </c>
      <c r="AZ58" t="str">
        <f ca="1">IF($E57="","",IF($G58="",AZ57,IF(AND($N58=1,AZ$9&gt;$B$9),"",IF(AND($N58=1,AZ$9&lt;=$B$9),LOOKUP(AZ$9,$A$12:$A$111,$B$12:$B$111),IF(AND($I58=1,BA$9=$Q57),"",IF($I58=1,BA57,IF(AND($I58=-1,AY$9=$Q57),$J58,IF($I58=-1,AZ57,""))))))))</f>
        <v/>
      </c>
      <c r="BA58" t="str">
        <f ca="1">IF($E57="","",IF($G58="",BA57,IF(AND($N58=1,BA$9&gt;$B$9),"",IF(AND($N58=1,BA$9&lt;=$B$9),LOOKUP(BA$9,$A$12:$A$111,$B$12:$B$111),IF(AND($I58=1,BB$9=$Q57),"",IF($I58=1,BB57,IF(AND($I58=-1,AZ$9=$Q57),$J58,IF($I58=-1,BA57,""))))))))</f>
        <v/>
      </c>
      <c r="BB58" t="str">
        <f ca="1">IF($E57="","",IF($G58="",BB57,IF(AND($N58=1,BB$9&gt;$B$9),"",IF(AND($N58=1,BB$9&lt;=$B$9),LOOKUP(BB$9,$A$12:$A$111,$B$12:$B$111),IF(AND($I58=1,BC$9=$Q57),"",IF($I58=1,BC57,IF(AND($I58=-1,BA$9=$Q57),$J58,IF($I58=-1,BB57,""))))))))</f>
        <v/>
      </c>
      <c r="BC58" t="str">
        <f ca="1">IF($E57="","",IF($G58="",BC57,IF(AND($N58=1,BC$9&gt;$B$9),"",IF(AND($N58=1,BC$9&lt;=$B$9),LOOKUP(BC$9,$A$12:$A$111,$B$12:$B$111),IF(AND($I58=1,BD$9=$Q57),"",IF($I58=1,BD57,IF(AND($I58=-1,BB$9=$Q57),$J58,IF($I58=-1,BC57,""))))))))</f>
        <v/>
      </c>
      <c r="BD58" t="str">
        <f ca="1">IF($E57="","",IF($G58="",BD57,IF(AND($N58=1,BD$9&gt;$B$9),"",IF(AND($N58=1,BD$9&lt;=$B$9),LOOKUP(BD$9,$A$12:$A$111,$B$12:$B$111),IF(AND($I58=1,BE$9=$Q57),"",IF($I58=1,BE57,IF(AND($I58=-1,BC$9=$Q57),$J58,IF($I58=-1,BD57,""))))))))</f>
        <v/>
      </c>
      <c r="BE58" t="str">
        <f ca="1">IF($E57="","",IF($G58="",BE57,IF(AND($N58=1,BE$9&gt;$B$9),"",IF(AND($N58=1,BE$9&lt;=$B$9),LOOKUP(BE$9,$A$12:$A$111,$B$12:$B$111),IF(AND($I58=1,BF$9=$Q57),"",IF($I58=1,BF57,IF(AND($I58=-1,BD$9=$Q57),$J58,IF($I58=-1,BE57,""))))))))</f>
        <v/>
      </c>
      <c r="BF58" t="str">
        <f ca="1">IF($E57="","",IF($G58="",BF57,IF(AND($N58=1,BF$9&gt;$B$9),"",IF(AND($N58=1,BF$9&lt;=$B$9),LOOKUP(BF$9,$A$12:$A$111,$B$12:$B$111),IF(AND($I58=1,BG$9=$Q57),"",IF($I58=1,BG57,IF(AND($I58=-1,BE$9=$Q57),$J58,IF($I58=-1,BF57,""))))))))</f>
        <v/>
      </c>
      <c r="BG58" t="str">
        <f ca="1">IF($E57="","",IF($G58="",BG57,IF(AND($N58=1,BG$9&gt;$B$9),"",IF(AND($N58=1,BG$9&lt;=$B$9),LOOKUP(BG$9,$A$12:$A$111,$B$12:$B$111),IF(AND($I58=1,BH$9=$Q57),"",IF($I58=1,BH57,IF(AND($I58=-1,BF$9=$Q57),$J58,IF($I58=-1,BG57,""))))))))</f>
        <v/>
      </c>
      <c r="BH58" t="str">
        <f ca="1">IF($E57="","",IF($G58="",BH57,IF(AND($N58=1,BH$9&gt;$B$9),"",IF(AND($N58=1,BH$9&lt;=$B$9),LOOKUP(BH$9,$A$12:$A$111,$B$12:$B$111),IF(AND($I58=1,BI$9=$Q57),"",IF($I58=1,BI57,IF(AND($I58=-1,BG$9=$Q57),$J58,IF($I58=-1,BH57,""))))))))</f>
        <v/>
      </c>
      <c r="BI58" t="str">
        <f ca="1">IF($E57="","",IF($G58="",BI57,IF(AND($N58=1,BI$9&gt;$B$9),"",IF(AND($N58=1,BI$9&lt;=$B$9),LOOKUP(BI$9,$A$12:$A$111,$B$12:$B$111),IF(AND($I58=1,BJ$9=$Q57),"",IF($I58=1,BJ57,IF(AND($I58=-1,BH$9=$Q57),$J58,IF($I58=-1,BI57,""))))))))</f>
        <v/>
      </c>
      <c r="BJ58">
        <f ca="1">IF($E57="","",IF($G58="",BJ57,IF(AND($N58=1,BJ$9&gt;$B$9),"",IF(AND($N58=1,BJ$9&lt;=$B$9),LOOKUP(BJ$9,$A$12:$A$111,$B$12:$B$111),IF(AND($I58=1,BK$9=$Q57),"",IF($I58=1,BK57,IF(AND($I58=-1,BI$9=$Q57),$J58,IF($I58=-1,BJ57,""))))))))</f>
        <v>0</v>
      </c>
      <c r="BK58">
        <f ca="1">IF($E57="","",IF($G58="",BK57,IF(AND($N58=1,BK$9&gt;$B$9),"",IF(AND($N58=1,BK$9&lt;=$B$9),LOOKUP(BK$9,$A$12:$A$111,$B$12:$B$111),IF(AND($I58=1,BL$9=$Q57),"",IF($I58=1,BL57,IF(AND($I58=-1,BJ$9=$Q57),$J58,IF($I58=-1,BK57,""))))))))</f>
        <v>0</v>
      </c>
      <c r="BL58">
        <f ca="1">IF($E57="","",IF($G58="",BL57,IF(AND($N58=1,BL$9&gt;$B$9),"",IF(AND($N58=1,BL$9&lt;=$B$9),LOOKUP(BL$9,$A$12:$A$111,$B$12:$B$111),IF(AND($I58=1,BM$9=$Q57),"",IF($I58=1,BM57,IF(AND($I58=-1,BK$9=$Q57),$J58,IF($I58=-1,BL57,""))))))))</f>
        <v>0</v>
      </c>
      <c r="BM58">
        <f ca="1">IF($E57="","",IF($G58="",BM57,IF(AND($N58=1,BM$9&gt;$B$9),"",IF(AND($N58=1,BM$9&lt;=$B$9),LOOKUP(BM$9,$A$12:$A$111,$B$12:$B$111),IF(AND($I58=1,BN$9=$Q57),"",IF($I58=1,BN57,IF(AND($I58=-1,BL$9=$Q57),$J58,IF($I58=-1,BM57,""))))))))</f>
        <v>0</v>
      </c>
      <c r="BN58">
        <f ca="1">IF($E57="","",IF($G58="",BN57,IF(AND($N58=1,BN$9&gt;$B$9),"",IF(AND($N58=1,BN$9&lt;=$B$9),LOOKUP(BN$9,$A$12:$A$111,$B$12:$B$111),IF(AND($I58=1,BO$9=$Q57),"",IF($I58=1,BO57,IF(AND($I58=-1,BM$9=$Q57),$J58,IF($I58=-1,BN57,""))))))))</f>
        <v>0</v>
      </c>
      <c r="BO58">
        <f ca="1">IF($E57="","",IF($G58="",BO57,IF(AND($N58=1,BO$9&gt;$B$9),"",IF(AND($N58=1,BO$9&lt;=$B$9),LOOKUP(BO$9,$A$12:$A$111,$B$12:$B$111),IF(AND($I58=1,BP$9=$Q57),"",IF($I58=1,BP57,IF(AND($I58=-1,BN$9=$Q57),$J58,IF($I58=-1,BO57,""))))))))</f>
        <v>0</v>
      </c>
    </row>
    <row r="59" spans="4:67" x14ac:dyDescent="0.25">
      <c r="D59" s="4">
        <v>49</v>
      </c>
      <c r="E59" s="1">
        <f t="shared" ca="1" si="6"/>
        <v>1</v>
      </c>
      <c r="G59" t="str">
        <f ca="1">IF(E58="","",IF($B$3=Refs!$B$11,Labouchere!F59,IF(AND(B$3="Last",H58="Zero"),G58,IF(B$3="Last",H58,IF(B$3="2nd last","",IF(AND(B$3="Opposite",H58="Zero"),G58,IF(AND(B$3="Opposite",H58="Red"),"Black",IF(AND(B$3="Opposite",H58="Black"),"Red",IF(AND(B$3="Opposite",H58="Odd"),"Even",IF(AND(B$3="Opposite",H58="Even"),"Odd",IF(AND(B$3="Opposite",H58="High"),"Low",IF(AND(B$3="Opposite",H58="Low"),"High",IF(COUNTIF(Refs!$E$5:$I$6,B$3)=1,Labouchere!B$3,"")))))))))))))</f>
        <v>High</v>
      </c>
      <c r="H59" t="str">
        <f ca="1">IF(E59="","",IF(B$2="Red/Black",LOOKUP(E59,Refs!D:D,Refs!F:F),IF(B$2="High/Low",LOOKUP(E59,Refs!D:D,Refs!H:H),IF(B$2="Odd/Even",LOOKUP(E59,Refs!D:D,Refs!J:J),""))))</f>
        <v>Low</v>
      </c>
      <c r="I59">
        <f t="shared" ca="1" si="2"/>
        <v>-1</v>
      </c>
      <c r="J59">
        <f ca="1">IF(E58="","",IF(G59="","",IF(AND(Q58&gt;1,O58+P58&gt;=$B$4),$B$4,IF(Q58=1,O58,O58+P58))))</f>
        <v>64</v>
      </c>
      <c r="K59">
        <f t="shared" ca="1" si="3"/>
        <v>-64</v>
      </c>
      <c r="L59">
        <f t="shared" ca="1" si="4"/>
        <v>-320</v>
      </c>
      <c r="M59">
        <f t="shared" ca="1" si="5"/>
        <v>20</v>
      </c>
      <c r="N59">
        <f ca="1">IF(E58="","",IF(OR(AND($A$6="Yes",$M59&gt;$M58),AND($A$8="Yes",$O58+$P58&gt;=$B$4),AND($Q58&lt;=2,$I59=1)),1,0))</f>
        <v>0</v>
      </c>
      <c r="O59">
        <f ca="1">IF(E59="","",R59)</f>
        <v>8</v>
      </c>
      <c r="P59">
        <f ca="1">IF(E59="","",MAX(R59:DM59))</f>
        <v>64</v>
      </c>
      <c r="Q59" s="2">
        <f ca="1">IF(E59="","",COUNTIF(R59:DM59,"&gt;0"))</f>
        <v>11</v>
      </c>
      <c r="R59" s="4">
        <f ca="1">IF(E58="","",IF($G59="",R58,IF($N59=1,LOOKUP(R$9,$A$12:$A$111,$B$12:$B$111),IF(AND($I59=1,S$9=$Q58),"",IF($I59=1,S58,IF($I59=-1,R58))))))</f>
        <v>8</v>
      </c>
      <c r="S59">
        <f ca="1">IF($E58="","",IF($G59="",S58,IF(AND($N59=1,S$9&gt;$B$9),"",IF(AND($N59=1,S$9&lt;=$B$9),LOOKUP(S$9,$A$12:$A$111,$B$12:$B$111),IF(AND($I59=1,T$9=$Q58),"",IF($I59=1,T58,IF(AND($I59=-1,R$9=$Q58),$J59,IF($I59=-1,S58,""))))))))</f>
        <v>10</v>
      </c>
      <c r="T59">
        <f ca="1">IF($E58="","",IF($G59="",T58,IF(AND($N59=1,T$9&gt;$B$9),"",IF(AND($N59=1,T$9&lt;=$B$9),LOOKUP(T$9,$A$12:$A$111,$B$12:$B$111),IF(AND($I59=1,U$9=$Q58),"",IF($I59=1,U58,IF(AND($I59=-1,S$9=$Q58),$J59,IF($I59=-1,T58,""))))))))</f>
        <v>14</v>
      </c>
      <c r="U59">
        <f ca="1">IF($E58="","",IF($G59="",U58,IF(AND($N59=1,U$9&gt;$B$9),"",IF(AND($N59=1,U$9&lt;=$B$9),LOOKUP(U$9,$A$12:$A$111,$B$12:$B$111),IF(AND($I59=1,V$9=$Q58),"",IF($I59=1,V58,IF(AND($I59=-1,T$9=$Q58),$J59,IF($I59=-1,U58,""))))))))</f>
        <v>18</v>
      </c>
      <c r="V59">
        <f ca="1">IF($E58="","",IF($G59="",V58,IF(AND($N59=1,V$9&gt;$B$9),"",IF(AND($N59=1,V$9&lt;=$B$9),LOOKUP(V$9,$A$12:$A$111,$B$12:$B$111),IF(AND($I59=1,W$9=$Q58),"",IF($I59=1,W58,IF(AND($I59=-1,U$9=$Q58),$J59,IF($I59=-1,V58,""))))))))</f>
        <v>24</v>
      </c>
      <c r="W59">
        <f ca="1">IF($E58="","",IF($G59="",W58,IF(AND($N59=1,W$9&gt;$B$9),"",IF(AND($N59=1,W$9&lt;=$B$9),LOOKUP(W$9,$A$12:$A$111,$B$12:$B$111),IF(AND($I59=1,X$9=$Q58),"",IF($I59=1,X58,IF(AND($I59=-1,V$9=$Q58),$J59,IF($I59=-1,W58,""))))))))</f>
        <v>30</v>
      </c>
      <c r="X59">
        <f ca="1">IF($E58="","",IF($G59="",X58,IF(AND($N59=1,X$9&gt;$B$9),"",IF(AND($N59=1,X$9&lt;=$B$9),LOOKUP(X$9,$A$12:$A$111,$B$12:$B$111),IF(AND($I59=1,Y$9=$Q58),"",IF($I59=1,Y58,IF(AND($I59=-1,W$9=$Q58),$J59,IF($I59=-1,X58,""))))))))</f>
        <v>36</v>
      </c>
      <c r="Y59">
        <f ca="1">IF($E58="","",IF($G59="",Y58,IF(AND($N59=1,Y$9&gt;$B$9),"",IF(AND($N59=1,Y$9&lt;=$B$9),LOOKUP(Y$9,$A$12:$A$111,$B$12:$B$111),IF(AND($I59=1,Z$9=$Q58),"",IF($I59=1,Z58,IF(AND($I59=-1,X$9=$Q58),$J59,IF($I59=-1,Y58,""))))))))</f>
        <v>42</v>
      </c>
      <c r="Z59">
        <f ca="1">IF($E58="","",IF($G59="",Z58,IF(AND($N59=1,Z$9&gt;$B$9),"",IF(AND($N59=1,Z$9&lt;=$B$9),LOOKUP(Z$9,$A$12:$A$111,$B$12:$B$111),IF(AND($I59=1,AA$9=$Q58),"",IF($I59=1,AA58,IF(AND($I59=-1,Y$9=$Q58),$J59,IF($I59=-1,Z58,""))))))))</f>
        <v>48</v>
      </c>
      <c r="AA59">
        <f ca="1">IF($E58="","",IF($G59="",AA58,IF(AND($N59=1,AA$9&gt;$B$9),"",IF(AND($N59=1,AA$9&lt;=$B$9),LOOKUP(AA$9,$A$12:$A$111,$B$12:$B$111),IF(AND($I59=1,AB$9=$Q58),"",IF($I59=1,AB58,IF(AND($I59=-1,Z$9=$Q58),$J59,IF($I59=-1,AA58,""))))))))</f>
        <v>56</v>
      </c>
      <c r="AB59">
        <f ca="1">IF($E58="","",IF($G59="",AB58,IF(AND($N59=1,AB$9&gt;$B$9),"",IF(AND($N59=1,AB$9&lt;=$B$9),LOOKUP(AB$9,$A$12:$A$111,$B$12:$B$111),IF(AND($I59=1,AC$9=$Q58),"",IF($I59=1,AC58,IF(AND($I59=-1,AA$9=$Q58),$J59,IF($I59=-1,AB58,""))))))))</f>
        <v>64</v>
      </c>
      <c r="AC59" t="str">
        <f ca="1">IF($E58="","",IF($G59="",AC58,IF(AND($N59=1,AC$9&gt;$B$9),"",IF(AND($N59=1,AC$9&lt;=$B$9),LOOKUP(AC$9,$A$12:$A$111,$B$12:$B$111),IF(AND($I59=1,AD$9=$Q58),"",IF($I59=1,AD58,IF(AND($I59=-1,AB$9=$Q58),$J59,IF($I59=-1,AC58,""))))))))</f>
        <v/>
      </c>
      <c r="AD59" t="str">
        <f ca="1">IF($E58="","",IF($G59="",AD58,IF(AND($N59=1,AD$9&gt;$B$9),"",IF(AND($N59=1,AD$9&lt;=$B$9),LOOKUP(AD$9,$A$12:$A$111,$B$12:$B$111),IF(AND($I59=1,AE$9=$Q58),"",IF($I59=1,AE58,IF(AND($I59=-1,AC$9=$Q58),$J59,IF($I59=-1,AD58,""))))))))</f>
        <v/>
      </c>
      <c r="AE59" t="str">
        <f ca="1">IF($E58="","",IF($G59="",AE58,IF(AND($N59=1,AE$9&gt;$B$9),"",IF(AND($N59=1,AE$9&lt;=$B$9),LOOKUP(AE$9,$A$12:$A$111,$B$12:$B$111),IF(AND($I59=1,AF$9=$Q58),"",IF($I59=1,AF58,IF(AND($I59=-1,AD$9=$Q58),$J59,IF($I59=-1,AE58,""))))))))</f>
        <v/>
      </c>
      <c r="AF59" t="str">
        <f ca="1">IF($E58="","",IF($G59="",AF58,IF(AND($N59=1,AF$9&gt;$B$9),"",IF(AND($N59=1,AF$9&lt;=$B$9),LOOKUP(AF$9,$A$12:$A$111,$B$12:$B$111),IF(AND($I59=1,AG$9=$Q58),"",IF($I59=1,AG58,IF(AND($I59=-1,AE$9=$Q58),$J59,IF($I59=-1,AF58,""))))))))</f>
        <v/>
      </c>
      <c r="AG59" t="str">
        <f ca="1">IF($E58="","",IF($G59="",AG58,IF(AND($N59=1,AG$9&gt;$B$9),"",IF(AND($N59=1,AG$9&lt;=$B$9),LOOKUP(AG$9,$A$12:$A$111,$B$12:$B$111),IF(AND($I59=1,AH$9=$Q58),"",IF($I59=1,AH58,IF(AND($I59=-1,AF$9=$Q58),$J59,IF($I59=-1,AG58,""))))))))</f>
        <v/>
      </c>
      <c r="AH59" t="str">
        <f ca="1">IF($E58="","",IF($G59="",AH58,IF(AND($N59=1,AH$9&gt;$B$9),"",IF(AND($N59=1,AH$9&lt;=$B$9),LOOKUP(AH$9,$A$12:$A$111,$B$12:$B$111),IF(AND($I59=1,AI$9=$Q58),"",IF($I59=1,AI58,IF(AND($I59=-1,AG$9=$Q58),$J59,IF($I59=-1,AH58,""))))))))</f>
        <v/>
      </c>
      <c r="AI59" t="str">
        <f ca="1">IF($E58="","",IF($G59="",AI58,IF(AND($N59=1,AI$9&gt;$B$9),"",IF(AND($N59=1,AI$9&lt;=$B$9),LOOKUP(AI$9,$A$12:$A$111,$B$12:$B$111),IF(AND($I59=1,AJ$9=$Q58),"",IF($I59=1,AJ58,IF(AND($I59=-1,AH$9=$Q58),$J59,IF($I59=-1,AI58,""))))))))</f>
        <v/>
      </c>
      <c r="AJ59" t="str">
        <f ca="1">IF($E58="","",IF($G59="",AJ58,IF(AND($N59=1,AJ$9&gt;$B$9),"",IF(AND($N59=1,AJ$9&lt;=$B$9),LOOKUP(AJ$9,$A$12:$A$111,$B$12:$B$111),IF(AND($I59=1,AK$9=$Q58),"",IF($I59=1,AK58,IF(AND($I59=-1,AI$9=$Q58),$J59,IF($I59=-1,AJ58,""))))))))</f>
        <v/>
      </c>
      <c r="AK59" t="str">
        <f ca="1">IF($E58="","",IF($G59="",AK58,IF(AND($N59=1,AK$9&gt;$B$9),"",IF(AND($N59=1,AK$9&lt;=$B$9),LOOKUP(AK$9,$A$12:$A$111,$B$12:$B$111),IF(AND($I59=1,AL$9=$Q58),"",IF($I59=1,AL58,IF(AND($I59=-1,AJ$9=$Q58),$J59,IF($I59=-1,AK58,""))))))))</f>
        <v/>
      </c>
      <c r="AL59" t="str">
        <f ca="1">IF($E58="","",IF($G59="",AL58,IF(AND($N59=1,AL$9&gt;$B$9),"",IF(AND($N59=1,AL$9&lt;=$B$9),LOOKUP(AL$9,$A$12:$A$111,$B$12:$B$111),IF(AND($I59=1,AM$9=$Q58),"",IF($I59=1,AM58,IF(AND($I59=-1,AK$9=$Q58),$J59,IF($I59=-1,AL58,""))))))))</f>
        <v/>
      </c>
      <c r="AM59" t="str">
        <f ca="1">IF($E58="","",IF($G59="",AM58,IF(AND($N59=1,AM$9&gt;$B$9),"",IF(AND($N59=1,AM$9&lt;=$B$9),LOOKUP(AM$9,$A$12:$A$111,$B$12:$B$111),IF(AND($I59=1,AN$9=$Q58),"",IF($I59=1,AN58,IF(AND($I59=-1,AL$9=$Q58),$J59,IF($I59=-1,AM58,""))))))))</f>
        <v/>
      </c>
      <c r="AN59" t="str">
        <f ca="1">IF($E58="","",IF($G59="",AN58,IF(AND($N59=1,AN$9&gt;$B$9),"",IF(AND($N59=1,AN$9&lt;=$B$9),LOOKUP(AN$9,$A$12:$A$111,$B$12:$B$111),IF(AND($I59=1,AO$9=$Q58),"",IF($I59=1,AO58,IF(AND($I59=-1,AM$9=$Q58),$J59,IF($I59=-1,AN58,""))))))))</f>
        <v/>
      </c>
      <c r="AO59" t="str">
        <f ca="1">IF($E58="","",IF($G59="",AO58,IF(AND($N59=1,AO$9&gt;$B$9),"",IF(AND($N59=1,AO$9&lt;=$B$9),LOOKUP(AO$9,$A$12:$A$111,$B$12:$B$111),IF(AND($I59=1,AP$9=$Q58),"",IF($I59=1,AP58,IF(AND($I59=-1,AN$9=$Q58),$J59,IF($I59=-1,AO58,""))))))))</f>
        <v/>
      </c>
      <c r="AP59" t="str">
        <f ca="1">IF($E58="","",IF($G59="",AP58,IF(AND($N59=1,AP$9&gt;$B$9),"",IF(AND($N59=1,AP$9&lt;=$B$9),LOOKUP(AP$9,$A$12:$A$111,$B$12:$B$111),IF(AND($I59=1,AQ$9=$Q58),"",IF($I59=1,AQ58,IF(AND($I59=-1,AO$9=$Q58),$J59,IF($I59=-1,AP58,""))))))))</f>
        <v/>
      </c>
      <c r="AQ59" t="str">
        <f ca="1">IF($E58="","",IF($G59="",AQ58,IF(AND($N59=1,AQ$9&gt;$B$9),"",IF(AND($N59=1,AQ$9&lt;=$B$9),LOOKUP(AQ$9,$A$12:$A$111,$B$12:$B$111),IF(AND($I59=1,AR$9=$Q58),"",IF($I59=1,AR58,IF(AND($I59=-1,AP$9=$Q58),$J59,IF($I59=-1,AQ58,""))))))))</f>
        <v/>
      </c>
      <c r="AR59" t="str">
        <f ca="1">IF($E58="","",IF($G59="",AR58,IF(AND($N59=1,AR$9&gt;$B$9),"",IF(AND($N59=1,AR$9&lt;=$B$9),LOOKUP(AR$9,$A$12:$A$111,$B$12:$B$111),IF(AND($I59=1,AS$9=$Q58),"",IF($I59=1,AS58,IF(AND($I59=-1,AQ$9=$Q58),$J59,IF($I59=-1,AR58,""))))))))</f>
        <v/>
      </c>
      <c r="AS59" t="str">
        <f ca="1">IF($E58="","",IF($G59="",AS58,IF(AND($N59=1,AS$9&gt;$B$9),"",IF(AND($N59=1,AS$9&lt;=$B$9),LOOKUP(AS$9,$A$12:$A$111,$B$12:$B$111),IF(AND($I59=1,AT$9=$Q58),"",IF($I59=1,AT58,IF(AND($I59=-1,AR$9=$Q58),$J59,IF($I59=-1,AS58,""))))))))</f>
        <v/>
      </c>
      <c r="AT59" t="str">
        <f ca="1">IF($E58="","",IF($G59="",AT58,IF(AND($N59=1,AT$9&gt;$B$9),"",IF(AND($N59=1,AT$9&lt;=$B$9),LOOKUP(AT$9,$A$12:$A$111,$B$12:$B$111),IF(AND($I59=1,AU$9=$Q58),"",IF($I59=1,AU58,IF(AND($I59=-1,AS$9=$Q58),$J59,IF($I59=-1,AT58,""))))))))</f>
        <v/>
      </c>
      <c r="AU59" t="str">
        <f ca="1">IF($E58="","",IF($G59="",AU58,IF(AND($N59=1,AU$9&gt;$B$9),"",IF(AND($N59=1,AU$9&lt;=$B$9),LOOKUP(AU$9,$A$12:$A$111,$B$12:$B$111),IF(AND($I59=1,AV$9=$Q58),"",IF($I59=1,AV58,IF(AND($I59=-1,AT$9=$Q58),$J59,IF($I59=-1,AU58,""))))))))</f>
        <v/>
      </c>
      <c r="AV59" t="str">
        <f ca="1">IF($E58="","",IF($G59="",AV58,IF(AND($N59=1,AV$9&gt;$B$9),"",IF(AND($N59=1,AV$9&lt;=$B$9),LOOKUP(AV$9,$A$12:$A$111,$B$12:$B$111),IF(AND($I59=1,AW$9=$Q58),"",IF($I59=1,AW58,IF(AND($I59=-1,AU$9=$Q58),$J59,IF($I59=-1,AV58,""))))))))</f>
        <v/>
      </c>
      <c r="AW59" t="str">
        <f ca="1">IF($E58="","",IF($G59="",AW58,IF(AND($N59=1,AW$9&gt;$B$9),"",IF(AND($N59=1,AW$9&lt;=$B$9),LOOKUP(AW$9,$A$12:$A$111,$B$12:$B$111),IF(AND($I59=1,AX$9=$Q58),"",IF($I59=1,AX58,IF(AND($I59=-1,AV$9=$Q58),$J59,IF($I59=-1,AW58,""))))))))</f>
        <v/>
      </c>
      <c r="AX59" t="str">
        <f ca="1">IF($E58="","",IF($G59="",AX58,IF(AND($N59=1,AX$9&gt;$B$9),"",IF(AND($N59=1,AX$9&lt;=$B$9),LOOKUP(AX$9,$A$12:$A$111,$B$12:$B$111),IF(AND($I59=1,AY$9=$Q58),"",IF($I59=1,AY58,IF(AND($I59=-1,AW$9=$Q58),$J59,IF($I59=-1,AX58,""))))))))</f>
        <v/>
      </c>
      <c r="AY59" t="str">
        <f ca="1">IF($E58="","",IF($G59="",AY58,IF(AND($N59=1,AY$9&gt;$B$9),"",IF(AND($N59=1,AY$9&lt;=$B$9),LOOKUP(AY$9,$A$12:$A$111,$B$12:$B$111),IF(AND($I59=1,AZ$9=$Q58),"",IF($I59=1,AZ58,IF(AND($I59=-1,AX$9=$Q58),$J59,IF($I59=-1,AY58,""))))))))</f>
        <v/>
      </c>
      <c r="AZ59" t="str">
        <f ca="1">IF($E58="","",IF($G59="",AZ58,IF(AND($N59=1,AZ$9&gt;$B$9),"",IF(AND($N59=1,AZ$9&lt;=$B$9),LOOKUP(AZ$9,$A$12:$A$111,$B$12:$B$111),IF(AND($I59=1,BA$9=$Q58),"",IF($I59=1,BA58,IF(AND($I59=-1,AY$9=$Q58),$J59,IF($I59=-1,AZ58,""))))))))</f>
        <v/>
      </c>
      <c r="BA59" t="str">
        <f ca="1">IF($E58="","",IF($G59="",BA58,IF(AND($N59=1,BA$9&gt;$B$9),"",IF(AND($N59=1,BA$9&lt;=$B$9),LOOKUP(BA$9,$A$12:$A$111,$B$12:$B$111),IF(AND($I59=1,BB$9=$Q58),"",IF($I59=1,BB58,IF(AND($I59=-1,AZ$9=$Q58),$J59,IF($I59=-1,BA58,""))))))))</f>
        <v/>
      </c>
      <c r="BB59" t="str">
        <f ca="1">IF($E58="","",IF($G59="",BB58,IF(AND($N59=1,BB$9&gt;$B$9),"",IF(AND($N59=1,BB$9&lt;=$B$9),LOOKUP(BB$9,$A$12:$A$111,$B$12:$B$111),IF(AND($I59=1,BC$9=$Q58),"",IF($I59=1,BC58,IF(AND($I59=-1,BA$9=$Q58),$J59,IF($I59=-1,BB58,""))))))))</f>
        <v/>
      </c>
      <c r="BC59" t="str">
        <f ca="1">IF($E58="","",IF($G59="",BC58,IF(AND($N59=1,BC$9&gt;$B$9),"",IF(AND($N59=1,BC$9&lt;=$B$9),LOOKUP(BC$9,$A$12:$A$111,$B$12:$B$111),IF(AND($I59=1,BD$9=$Q58),"",IF($I59=1,BD58,IF(AND($I59=-1,BB$9=$Q58),$J59,IF($I59=-1,BC58,""))))))))</f>
        <v/>
      </c>
      <c r="BD59" t="str">
        <f ca="1">IF($E58="","",IF($G59="",BD58,IF(AND($N59=1,BD$9&gt;$B$9),"",IF(AND($N59=1,BD$9&lt;=$B$9),LOOKUP(BD$9,$A$12:$A$111,$B$12:$B$111),IF(AND($I59=1,BE$9=$Q58),"",IF($I59=1,BE58,IF(AND($I59=-1,BC$9=$Q58),$J59,IF($I59=-1,BD58,""))))))))</f>
        <v/>
      </c>
      <c r="BE59" t="str">
        <f ca="1">IF($E58="","",IF($G59="",BE58,IF(AND($N59=1,BE$9&gt;$B$9),"",IF(AND($N59=1,BE$9&lt;=$B$9),LOOKUP(BE$9,$A$12:$A$111,$B$12:$B$111),IF(AND($I59=1,BF$9=$Q58),"",IF($I59=1,BF58,IF(AND($I59=-1,BD$9=$Q58),$J59,IF($I59=-1,BE58,""))))))))</f>
        <v/>
      </c>
      <c r="BF59" t="str">
        <f ca="1">IF($E58="","",IF($G59="",BF58,IF(AND($N59=1,BF$9&gt;$B$9),"",IF(AND($N59=1,BF$9&lt;=$B$9),LOOKUP(BF$9,$A$12:$A$111,$B$12:$B$111),IF(AND($I59=1,BG$9=$Q58),"",IF($I59=1,BG58,IF(AND($I59=-1,BE$9=$Q58),$J59,IF($I59=-1,BF58,""))))))))</f>
        <v/>
      </c>
      <c r="BG59" t="str">
        <f ca="1">IF($E58="","",IF($G59="",BG58,IF(AND($N59=1,BG$9&gt;$B$9),"",IF(AND($N59=1,BG$9&lt;=$B$9),LOOKUP(BG$9,$A$12:$A$111,$B$12:$B$111),IF(AND($I59=1,BH$9=$Q58),"",IF($I59=1,BH58,IF(AND($I59=-1,BF$9=$Q58),$J59,IF($I59=-1,BG58,""))))))))</f>
        <v/>
      </c>
      <c r="BH59" t="str">
        <f ca="1">IF($E58="","",IF($G59="",BH58,IF(AND($N59=1,BH$9&gt;$B$9),"",IF(AND($N59=1,BH$9&lt;=$B$9),LOOKUP(BH$9,$A$12:$A$111,$B$12:$B$111),IF(AND($I59=1,BI$9=$Q58),"",IF($I59=1,BI58,IF(AND($I59=-1,BG$9=$Q58),$J59,IF($I59=-1,BH58,""))))))))</f>
        <v/>
      </c>
      <c r="BI59" t="str">
        <f ca="1">IF($E58="","",IF($G59="",BI58,IF(AND($N59=1,BI$9&gt;$B$9),"",IF(AND($N59=1,BI$9&lt;=$B$9),LOOKUP(BI$9,$A$12:$A$111,$B$12:$B$111),IF(AND($I59=1,BJ$9=$Q58),"",IF($I59=1,BJ58,IF(AND($I59=-1,BH$9=$Q58),$J59,IF($I59=-1,BI58,""))))))))</f>
        <v/>
      </c>
      <c r="BJ59">
        <f ca="1">IF($E58="","",IF($G59="",BJ58,IF(AND($N59=1,BJ$9&gt;$B$9),"",IF(AND($N59=1,BJ$9&lt;=$B$9),LOOKUP(BJ$9,$A$12:$A$111,$B$12:$B$111),IF(AND($I59=1,BK$9=$Q58),"",IF($I59=1,BK58,IF(AND($I59=-1,BI$9=$Q58),$J59,IF($I59=-1,BJ58,""))))))))</f>
        <v>0</v>
      </c>
      <c r="BK59">
        <f ca="1">IF($E58="","",IF($G59="",BK58,IF(AND($N59=1,BK$9&gt;$B$9),"",IF(AND($N59=1,BK$9&lt;=$B$9),LOOKUP(BK$9,$A$12:$A$111,$B$12:$B$111),IF(AND($I59=1,BL$9=$Q58),"",IF($I59=1,BL58,IF(AND($I59=-1,BJ$9=$Q58),$J59,IF($I59=-1,BK58,""))))))))</f>
        <v>0</v>
      </c>
      <c r="BL59">
        <f ca="1">IF($E58="","",IF($G59="",BL58,IF(AND($N59=1,BL$9&gt;$B$9),"",IF(AND($N59=1,BL$9&lt;=$B$9),LOOKUP(BL$9,$A$12:$A$111,$B$12:$B$111),IF(AND($I59=1,BM$9=$Q58),"",IF($I59=1,BM58,IF(AND($I59=-1,BK$9=$Q58),$J59,IF($I59=-1,BL58,""))))))))</f>
        <v>0</v>
      </c>
      <c r="BM59">
        <f ca="1">IF($E58="","",IF($G59="",BM58,IF(AND($N59=1,BM$9&gt;$B$9),"",IF(AND($N59=1,BM$9&lt;=$B$9),LOOKUP(BM$9,$A$12:$A$111,$B$12:$B$111),IF(AND($I59=1,BN$9=$Q58),"",IF($I59=1,BN58,IF(AND($I59=-1,BL$9=$Q58),$J59,IF($I59=-1,BM58,""))))))))</f>
        <v>0</v>
      </c>
      <c r="BN59">
        <f ca="1">IF($E58="","",IF($G59="",BN58,IF(AND($N59=1,BN$9&gt;$B$9),"",IF(AND($N59=1,BN$9&lt;=$B$9),LOOKUP(BN$9,$A$12:$A$111,$B$12:$B$111),IF(AND($I59=1,BO$9=$Q58),"",IF($I59=1,BO58,IF(AND($I59=-1,BM$9=$Q58),$J59,IF($I59=-1,BN58,""))))))))</f>
        <v>0</v>
      </c>
      <c r="BO59">
        <f ca="1">IF($E58="","",IF($G59="",BO58,IF(AND($N59=1,BO$9&gt;$B$9),"",IF(AND($N59=1,BO$9&lt;=$B$9),LOOKUP(BO$9,$A$12:$A$111,$B$12:$B$111),IF(AND($I59=1,BP$9=$Q58),"",IF($I59=1,BP58,IF(AND($I59=-1,BN$9=$Q58),$J59,IF($I59=-1,BO58,""))))))))</f>
        <v>0</v>
      </c>
    </row>
    <row r="60" spans="4:67" x14ac:dyDescent="0.25">
      <c r="D60" s="4">
        <v>50</v>
      </c>
      <c r="E60" s="1">
        <f t="shared" ca="1" si="6"/>
        <v>29</v>
      </c>
      <c r="G60" t="str">
        <f ca="1">IF(E59="","",IF($B$3=Refs!$B$11,Labouchere!F60,IF(AND(B$3="Last",H59="Zero"),G59,IF(B$3="Last",H59,IF(B$3="2nd last","",IF(AND(B$3="Opposite",H59="Zero"),G59,IF(AND(B$3="Opposite",H59="Red"),"Black",IF(AND(B$3="Opposite",H59="Black"),"Red",IF(AND(B$3="Opposite",H59="Odd"),"Even",IF(AND(B$3="Opposite",H59="Even"),"Odd",IF(AND(B$3="Opposite",H59="High"),"Low",IF(AND(B$3="Opposite",H59="Low"),"High",IF(COUNTIF(Refs!$E$5:$I$6,B$3)=1,Labouchere!B$3,"")))))))))))))</f>
        <v>High</v>
      </c>
      <c r="H60" t="str">
        <f ca="1">IF(E60="","",IF(B$2="Red/Black",LOOKUP(E60,Refs!D:D,Refs!F:F),IF(B$2="High/Low",LOOKUP(E60,Refs!D:D,Refs!H:H),IF(B$2="Odd/Even",LOOKUP(E60,Refs!D:D,Refs!J:J),""))))</f>
        <v>High</v>
      </c>
      <c r="I60">
        <f t="shared" ca="1" si="2"/>
        <v>1</v>
      </c>
      <c r="J60">
        <f ca="1">IF(E59="","",IF(G60="","",IF(AND(Q59&gt;1,O59+P59&gt;=$B$4),$B$4,IF(Q59=1,O59,O59+P59))))</f>
        <v>72</v>
      </c>
      <c r="K60">
        <f t="shared" ca="1" si="3"/>
        <v>72</v>
      </c>
      <c r="L60">
        <f t="shared" ca="1" si="4"/>
        <v>-248</v>
      </c>
      <c r="M60">
        <f t="shared" ca="1" si="5"/>
        <v>20</v>
      </c>
      <c r="N60">
        <f ca="1">IF(E59="","",IF(OR(AND($A$6="Yes",$M60&gt;$M59),AND($A$8="Yes",$O59+$P59&gt;=$B$4),AND($Q59&lt;=2,$I60=1)),1,0))</f>
        <v>0</v>
      </c>
      <c r="O60">
        <f ca="1">IF(E60="","",R60)</f>
        <v>10</v>
      </c>
      <c r="P60">
        <f ca="1">IF(E60="","",MAX(R60:DM60))</f>
        <v>56</v>
      </c>
      <c r="Q60" s="2">
        <f ca="1">IF(E60="","",COUNTIF(R60:DM60,"&gt;0"))</f>
        <v>9</v>
      </c>
      <c r="R60" s="4">
        <f ca="1">IF(E59="","",IF($G60="",R59,IF($N60=1,LOOKUP(R$9,$A$12:$A$111,$B$12:$B$111),IF(AND($I60=1,S$9=$Q59),"",IF($I60=1,S59,IF($I60=-1,R59))))))</f>
        <v>10</v>
      </c>
      <c r="S60">
        <f ca="1">IF($E59="","",IF($G60="",S59,IF(AND($N60=1,S$9&gt;$B$9),"",IF(AND($N60=1,S$9&lt;=$B$9),LOOKUP(S$9,$A$12:$A$111,$B$12:$B$111),IF(AND($I60=1,T$9=$Q59),"",IF($I60=1,T59,IF(AND($I60=-1,R$9=$Q59),$J60,IF($I60=-1,S59,""))))))))</f>
        <v>14</v>
      </c>
      <c r="T60">
        <f ca="1">IF($E59="","",IF($G60="",T59,IF(AND($N60=1,T$9&gt;$B$9),"",IF(AND($N60=1,T$9&lt;=$B$9),LOOKUP(T$9,$A$12:$A$111,$B$12:$B$111),IF(AND($I60=1,U$9=$Q59),"",IF($I60=1,U59,IF(AND($I60=-1,S$9=$Q59),$J60,IF($I60=-1,T59,""))))))))</f>
        <v>18</v>
      </c>
      <c r="U60">
        <f ca="1">IF($E59="","",IF($G60="",U59,IF(AND($N60=1,U$9&gt;$B$9),"",IF(AND($N60=1,U$9&lt;=$B$9),LOOKUP(U$9,$A$12:$A$111,$B$12:$B$111),IF(AND($I60=1,V$9=$Q59),"",IF($I60=1,V59,IF(AND($I60=-1,T$9=$Q59),$J60,IF($I60=-1,U59,""))))))))</f>
        <v>24</v>
      </c>
      <c r="V60">
        <f ca="1">IF($E59="","",IF($G60="",V59,IF(AND($N60=1,V$9&gt;$B$9),"",IF(AND($N60=1,V$9&lt;=$B$9),LOOKUP(V$9,$A$12:$A$111,$B$12:$B$111),IF(AND($I60=1,W$9=$Q59),"",IF($I60=1,W59,IF(AND($I60=-1,U$9=$Q59),$J60,IF($I60=-1,V59,""))))))))</f>
        <v>30</v>
      </c>
      <c r="W60">
        <f ca="1">IF($E59="","",IF($G60="",W59,IF(AND($N60=1,W$9&gt;$B$9),"",IF(AND($N60=1,W$9&lt;=$B$9),LOOKUP(W$9,$A$12:$A$111,$B$12:$B$111),IF(AND($I60=1,X$9=$Q59),"",IF($I60=1,X59,IF(AND($I60=-1,V$9=$Q59),$J60,IF($I60=-1,W59,""))))))))</f>
        <v>36</v>
      </c>
      <c r="X60">
        <f ca="1">IF($E59="","",IF($G60="",X59,IF(AND($N60=1,X$9&gt;$B$9),"",IF(AND($N60=1,X$9&lt;=$B$9),LOOKUP(X$9,$A$12:$A$111,$B$12:$B$111),IF(AND($I60=1,Y$9=$Q59),"",IF($I60=1,Y59,IF(AND($I60=-1,W$9=$Q59),$J60,IF($I60=-1,X59,""))))))))</f>
        <v>42</v>
      </c>
      <c r="Y60">
        <f ca="1">IF($E59="","",IF($G60="",Y59,IF(AND($N60=1,Y$9&gt;$B$9),"",IF(AND($N60=1,Y$9&lt;=$B$9),LOOKUP(Y$9,$A$12:$A$111,$B$12:$B$111),IF(AND($I60=1,Z$9=$Q59),"",IF($I60=1,Z59,IF(AND($I60=-1,X$9=$Q59),$J60,IF($I60=-1,Y59,""))))))))</f>
        <v>48</v>
      </c>
      <c r="Z60">
        <f ca="1">IF($E59="","",IF($G60="",Z59,IF(AND($N60=1,Z$9&gt;$B$9),"",IF(AND($N60=1,Z$9&lt;=$B$9),LOOKUP(Z$9,$A$12:$A$111,$B$12:$B$111),IF(AND($I60=1,AA$9=$Q59),"",IF($I60=1,AA59,IF(AND($I60=-1,Y$9=$Q59),$J60,IF($I60=-1,Z59,""))))))))</f>
        <v>56</v>
      </c>
      <c r="AA60" t="str">
        <f ca="1">IF($E59="","",IF($G60="",AA59,IF(AND($N60=1,AA$9&gt;$B$9),"",IF(AND($N60=1,AA$9&lt;=$B$9),LOOKUP(AA$9,$A$12:$A$111,$B$12:$B$111),IF(AND($I60=1,AB$9=$Q59),"",IF($I60=1,AB59,IF(AND($I60=-1,Z$9=$Q59),$J60,IF($I60=-1,AA59,""))))))))</f>
        <v/>
      </c>
      <c r="AB60" t="str">
        <f ca="1">IF($E59="","",IF($G60="",AB59,IF(AND($N60=1,AB$9&gt;$B$9),"",IF(AND($N60=1,AB$9&lt;=$B$9),LOOKUP(AB$9,$A$12:$A$111,$B$12:$B$111),IF(AND($I60=1,AC$9=$Q59),"",IF($I60=1,AC59,IF(AND($I60=-1,AA$9=$Q59),$J60,IF($I60=-1,AB59,""))))))))</f>
        <v/>
      </c>
      <c r="AC60" t="str">
        <f ca="1">IF($E59="","",IF($G60="",AC59,IF(AND($N60=1,AC$9&gt;$B$9),"",IF(AND($N60=1,AC$9&lt;=$B$9),LOOKUP(AC$9,$A$12:$A$111,$B$12:$B$111),IF(AND($I60=1,AD$9=$Q59),"",IF($I60=1,AD59,IF(AND($I60=-1,AB$9=$Q59),$J60,IF($I60=-1,AC59,""))))))))</f>
        <v/>
      </c>
      <c r="AD60" t="str">
        <f ca="1">IF($E59="","",IF($G60="",AD59,IF(AND($N60=1,AD$9&gt;$B$9),"",IF(AND($N60=1,AD$9&lt;=$B$9),LOOKUP(AD$9,$A$12:$A$111,$B$12:$B$111),IF(AND($I60=1,AE$9=$Q59),"",IF($I60=1,AE59,IF(AND($I60=-1,AC$9=$Q59),$J60,IF($I60=-1,AD59,""))))))))</f>
        <v/>
      </c>
      <c r="AE60" t="str">
        <f ca="1">IF($E59="","",IF($G60="",AE59,IF(AND($N60=1,AE$9&gt;$B$9),"",IF(AND($N60=1,AE$9&lt;=$B$9),LOOKUP(AE$9,$A$12:$A$111,$B$12:$B$111),IF(AND($I60=1,AF$9=$Q59),"",IF($I60=1,AF59,IF(AND($I60=-1,AD$9=$Q59),$J60,IF($I60=-1,AE59,""))))))))</f>
        <v/>
      </c>
      <c r="AF60" t="str">
        <f ca="1">IF($E59="","",IF($G60="",AF59,IF(AND($N60=1,AF$9&gt;$B$9),"",IF(AND($N60=1,AF$9&lt;=$B$9),LOOKUP(AF$9,$A$12:$A$111,$B$12:$B$111),IF(AND($I60=1,AG$9=$Q59),"",IF($I60=1,AG59,IF(AND($I60=-1,AE$9=$Q59),$J60,IF($I60=-1,AF59,""))))))))</f>
        <v/>
      </c>
      <c r="AG60" t="str">
        <f ca="1">IF($E59="","",IF($G60="",AG59,IF(AND($N60=1,AG$9&gt;$B$9),"",IF(AND($N60=1,AG$9&lt;=$B$9),LOOKUP(AG$9,$A$12:$A$111,$B$12:$B$111),IF(AND($I60=1,AH$9=$Q59),"",IF($I60=1,AH59,IF(AND($I60=-1,AF$9=$Q59),$J60,IF($I60=-1,AG59,""))))))))</f>
        <v/>
      </c>
      <c r="AH60" t="str">
        <f ca="1">IF($E59="","",IF($G60="",AH59,IF(AND($N60=1,AH$9&gt;$B$9),"",IF(AND($N60=1,AH$9&lt;=$B$9),LOOKUP(AH$9,$A$12:$A$111,$B$12:$B$111),IF(AND($I60=1,AI$9=$Q59),"",IF($I60=1,AI59,IF(AND($I60=-1,AG$9=$Q59),$J60,IF($I60=-1,AH59,""))))))))</f>
        <v/>
      </c>
      <c r="AI60" t="str">
        <f ca="1">IF($E59="","",IF($G60="",AI59,IF(AND($N60=1,AI$9&gt;$B$9),"",IF(AND($N60=1,AI$9&lt;=$B$9),LOOKUP(AI$9,$A$12:$A$111,$B$12:$B$111),IF(AND($I60=1,AJ$9=$Q59),"",IF($I60=1,AJ59,IF(AND($I60=-1,AH$9=$Q59),$J60,IF($I60=-1,AI59,""))))))))</f>
        <v/>
      </c>
      <c r="AJ60" t="str">
        <f ca="1">IF($E59="","",IF($G60="",AJ59,IF(AND($N60=1,AJ$9&gt;$B$9),"",IF(AND($N60=1,AJ$9&lt;=$B$9),LOOKUP(AJ$9,$A$12:$A$111,$B$12:$B$111),IF(AND($I60=1,AK$9=$Q59),"",IF($I60=1,AK59,IF(AND($I60=-1,AI$9=$Q59),$J60,IF($I60=-1,AJ59,""))))))))</f>
        <v/>
      </c>
      <c r="AK60" t="str">
        <f ca="1">IF($E59="","",IF($G60="",AK59,IF(AND($N60=1,AK$9&gt;$B$9),"",IF(AND($N60=1,AK$9&lt;=$B$9),LOOKUP(AK$9,$A$12:$A$111,$B$12:$B$111),IF(AND($I60=1,AL$9=$Q59),"",IF($I60=1,AL59,IF(AND($I60=-1,AJ$9=$Q59),$J60,IF($I60=-1,AK59,""))))))))</f>
        <v/>
      </c>
      <c r="AL60" t="str">
        <f ca="1">IF($E59="","",IF($G60="",AL59,IF(AND($N60=1,AL$9&gt;$B$9),"",IF(AND($N60=1,AL$9&lt;=$B$9),LOOKUP(AL$9,$A$12:$A$111,$B$12:$B$111),IF(AND($I60=1,AM$9=$Q59),"",IF($I60=1,AM59,IF(AND($I60=-1,AK$9=$Q59),$J60,IF($I60=-1,AL59,""))))))))</f>
        <v/>
      </c>
      <c r="AM60" t="str">
        <f ca="1">IF($E59="","",IF($G60="",AM59,IF(AND($N60=1,AM$9&gt;$B$9),"",IF(AND($N60=1,AM$9&lt;=$B$9),LOOKUP(AM$9,$A$12:$A$111,$B$12:$B$111),IF(AND($I60=1,AN$9=$Q59),"",IF($I60=1,AN59,IF(AND($I60=-1,AL$9=$Q59),$J60,IF($I60=-1,AM59,""))))))))</f>
        <v/>
      </c>
      <c r="AN60" t="str">
        <f ca="1">IF($E59="","",IF($G60="",AN59,IF(AND($N60=1,AN$9&gt;$B$9),"",IF(AND($N60=1,AN$9&lt;=$B$9),LOOKUP(AN$9,$A$12:$A$111,$B$12:$B$111),IF(AND($I60=1,AO$9=$Q59),"",IF($I60=1,AO59,IF(AND($I60=-1,AM$9=$Q59),$J60,IF($I60=-1,AN59,""))))))))</f>
        <v/>
      </c>
      <c r="AO60" t="str">
        <f ca="1">IF($E59="","",IF($G60="",AO59,IF(AND($N60=1,AO$9&gt;$B$9),"",IF(AND($N60=1,AO$9&lt;=$B$9),LOOKUP(AO$9,$A$12:$A$111,$B$12:$B$111),IF(AND($I60=1,AP$9=$Q59),"",IF($I60=1,AP59,IF(AND($I60=-1,AN$9=$Q59),$J60,IF($I60=-1,AO59,""))))))))</f>
        <v/>
      </c>
      <c r="AP60" t="str">
        <f ca="1">IF($E59="","",IF($G60="",AP59,IF(AND($N60=1,AP$9&gt;$B$9),"",IF(AND($N60=1,AP$9&lt;=$B$9),LOOKUP(AP$9,$A$12:$A$111,$B$12:$B$111),IF(AND($I60=1,AQ$9=$Q59),"",IF($I60=1,AQ59,IF(AND($I60=-1,AO$9=$Q59),$J60,IF($I60=-1,AP59,""))))))))</f>
        <v/>
      </c>
      <c r="AQ60" t="str">
        <f ca="1">IF($E59="","",IF($G60="",AQ59,IF(AND($N60=1,AQ$9&gt;$B$9),"",IF(AND($N60=1,AQ$9&lt;=$B$9),LOOKUP(AQ$9,$A$12:$A$111,$B$12:$B$111),IF(AND($I60=1,AR$9=$Q59),"",IF($I60=1,AR59,IF(AND($I60=-1,AP$9=$Q59),$J60,IF($I60=-1,AQ59,""))))))))</f>
        <v/>
      </c>
      <c r="AR60" t="str">
        <f ca="1">IF($E59="","",IF($G60="",AR59,IF(AND($N60=1,AR$9&gt;$B$9),"",IF(AND($N60=1,AR$9&lt;=$B$9),LOOKUP(AR$9,$A$12:$A$111,$B$12:$B$111),IF(AND($I60=1,AS$9=$Q59),"",IF($I60=1,AS59,IF(AND($I60=-1,AQ$9=$Q59),$J60,IF($I60=-1,AR59,""))))))))</f>
        <v/>
      </c>
      <c r="AS60" t="str">
        <f ca="1">IF($E59="","",IF($G60="",AS59,IF(AND($N60=1,AS$9&gt;$B$9),"",IF(AND($N60=1,AS$9&lt;=$B$9),LOOKUP(AS$9,$A$12:$A$111,$B$12:$B$111),IF(AND($I60=1,AT$9=$Q59),"",IF($I60=1,AT59,IF(AND($I60=-1,AR$9=$Q59),$J60,IF($I60=-1,AS59,""))))))))</f>
        <v/>
      </c>
      <c r="AT60" t="str">
        <f ca="1">IF($E59="","",IF($G60="",AT59,IF(AND($N60=1,AT$9&gt;$B$9),"",IF(AND($N60=1,AT$9&lt;=$B$9),LOOKUP(AT$9,$A$12:$A$111,$B$12:$B$111),IF(AND($I60=1,AU$9=$Q59),"",IF($I60=1,AU59,IF(AND($I60=-1,AS$9=$Q59),$J60,IF($I60=-1,AT59,""))))))))</f>
        <v/>
      </c>
      <c r="AU60" t="str">
        <f ca="1">IF($E59="","",IF($G60="",AU59,IF(AND($N60=1,AU$9&gt;$B$9),"",IF(AND($N60=1,AU$9&lt;=$B$9),LOOKUP(AU$9,$A$12:$A$111,$B$12:$B$111),IF(AND($I60=1,AV$9=$Q59),"",IF($I60=1,AV59,IF(AND($I60=-1,AT$9=$Q59),$J60,IF($I60=-1,AU59,""))))))))</f>
        <v/>
      </c>
      <c r="AV60" t="str">
        <f ca="1">IF($E59="","",IF($G60="",AV59,IF(AND($N60=1,AV$9&gt;$B$9),"",IF(AND($N60=1,AV$9&lt;=$B$9),LOOKUP(AV$9,$A$12:$A$111,$B$12:$B$111),IF(AND($I60=1,AW$9=$Q59),"",IF($I60=1,AW59,IF(AND($I60=-1,AU$9=$Q59),$J60,IF($I60=-1,AV59,""))))))))</f>
        <v/>
      </c>
      <c r="AW60" t="str">
        <f ca="1">IF($E59="","",IF($G60="",AW59,IF(AND($N60=1,AW$9&gt;$B$9),"",IF(AND($N60=1,AW$9&lt;=$B$9),LOOKUP(AW$9,$A$12:$A$111,$B$12:$B$111),IF(AND($I60=1,AX$9=$Q59),"",IF($I60=1,AX59,IF(AND($I60=-1,AV$9=$Q59),$J60,IF($I60=-1,AW59,""))))))))</f>
        <v/>
      </c>
      <c r="AX60" t="str">
        <f ca="1">IF($E59="","",IF($G60="",AX59,IF(AND($N60=1,AX$9&gt;$B$9),"",IF(AND($N60=1,AX$9&lt;=$B$9),LOOKUP(AX$9,$A$12:$A$111,$B$12:$B$111),IF(AND($I60=1,AY$9=$Q59),"",IF($I60=1,AY59,IF(AND($I60=-1,AW$9=$Q59),$J60,IF($I60=-1,AX59,""))))))))</f>
        <v/>
      </c>
      <c r="AY60" t="str">
        <f ca="1">IF($E59="","",IF($G60="",AY59,IF(AND($N60=1,AY$9&gt;$B$9),"",IF(AND($N60=1,AY$9&lt;=$B$9),LOOKUP(AY$9,$A$12:$A$111,$B$12:$B$111),IF(AND($I60=1,AZ$9=$Q59),"",IF($I60=1,AZ59,IF(AND($I60=-1,AX$9=$Q59),$J60,IF($I60=-1,AY59,""))))))))</f>
        <v/>
      </c>
      <c r="AZ60" t="str">
        <f ca="1">IF($E59="","",IF($G60="",AZ59,IF(AND($N60=1,AZ$9&gt;$B$9),"",IF(AND($N60=1,AZ$9&lt;=$B$9),LOOKUP(AZ$9,$A$12:$A$111,$B$12:$B$111),IF(AND($I60=1,BA$9=$Q59),"",IF($I60=1,BA59,IF(AND($I60=-1,AY$9=$Q59),$J60,IF($I60=-1,AZ59,""))))))))</f>
        <v/>
      </c>
      <c r="BA60" t="str">
        <f ca="1">IF($E59="","",IF($G60="",BA59,IF(AND($N60=1,BA$9&gt;$B$9),"",IF(AND($N60=1,BA$9&lt;=$B$9),LOOKUP(BA$9,$A$12:$A$111,$B$12:$B$111),IF(AND($I60=1,BB$9=$Q59),"",IF($I60=1,BB59,IF(AND($I60=-1,AZ$9=$Q59),$J60,IF($I60=-1,BA59,""))))))))</f>
        <v/>
      </c>
      <c r="BB60" t="str">
        <f ca="1">IF($E59="","",IF($G60="",BB59,IF(AND($N60=1,BB$9&gt;$B$9),"",IF(AND($N60=1,BB$9&lt;=$B$9),LOOKUP(BB$9,$A$12:$A$111,$B$12:$B$111),IF(AND($I60=1,BC$9=$Q59),"",IF($I60=1,BC59,IF(AND($I60=-1,BA$9=$Q59),$J60,IF($I60=-1,BB59,""))))))))</f>
        <v/>
      </c>
      <c r="BC60" t="str">
        <f ca="1">IF($E59="","",IF($G60="",BC59,IF(AND($N60=1,BC$9&gt;$B$9),"",IF(AND($N60=1,BC$9&lt;=$B$9),LOOKUP(BC$9,$A$12:$A$111,$B$12:$B$111),IF(AND($I60=1,BD$9=$Q59),"",IF($I60=1,BD59,IF(AND($I60=-1,BB$9=$Q59),$J60,IF($I60=-1,BC59,""))))))))</f>
        <v/>
      </c>
      <c r="BD60" t="str">
        <f ca="1">IF($E59="","",IF($G60="",BD59,IF(AND($N60=1,BD$9&gt;$B$9),"",IF(AND($N60=1,BD$9&lt;=$B$9),LOOKUP(BD$9,$A$12:$A$111,$B$12:$B$111),IF(AND($I60=1,BE$9=$Q59),"",IF($I60=1,BE59,IF(AND($I60=-1,BC$9=$Q59),$J60,IF($I60=-1,BD59,""))))))))</f>
        <v/>
      </c>
      <c r="BE60" t="str">
        <f ca="1">IF($E59="","",IF($G60="",BE59,IF(AND($N60=1,BE$9&gt;$B$9),"",IF(AND($N60=1,BE$9&lt;=$B$9),LOOKUP(BE$9,$A$12:$A$111,$B$12:$B$111),IF(AND($I60=1,BF$9=$Q59),"",IF($I60=1,BF59,IF(AND($I60=-1,BD$9=$Q59),$J60,IF($I60=-1,BE59,""))))))))</f>
        <v/>
      </c>
      <c r="BF60" t="str">
        <f ca="1">IF($E59="","",IF($G60="",BF59,IF(AND($N60=1,BF$9&gt;$B$9),"",IF(AND($N60=1,BF$9&lt;=$B$9),LOOKUP(BF$9,$A$12:$A$111,$B$12:$B$111),IF(AND($I60=1,BG$9=$Q59),"",IF($I60=1,BG59,IF(AND($I60=-1,BE$9=$Q59),$J60,IF($I60=-1,BF59,""))))))))</f>
        <v/>
      </c>
      <c r="BG60" t="str">
        <f ca="1">IF($E59="","",IF($G60="",BG59,IF(AND($N60=1,BG$9&gt;$B$9),"",IF(AND($N60=1,BG$9&lt;=$B$9),LOOKUP(BG$9,$A$12:$A$111,$B$12:$B$111),IF(AND($I60=1,BH$9=$Q59),"",IF($I60=1,BH59,IF(AND($I60=-1,BF$9=$Q59),$J60,IF($I60=-1,BG59,""))))))))</f>
        <v/>
      </c>
      <c r="BH60" t="str">
        <f ca="1">IF($E59="","",IF($G60="",BH59,IF(AND($N60=1,BH$9&gt;$B$9),"",IF(AND($N60=1,BH$9&lt;=$B$9),LOOKUP(BH$9,$A$12:$A$111,$B$12:$B$111),IF(AND($I60=1,BI$9=$Q59),"",IF($I60=1,BI59,IF(AND($I60=-1,BG$9=$Q59),$J60,IF($I60=-1,BH59,""))))))))</f>
        <v/>
      </c>
      <c r="BI60">
        <f ca="1">IF($E59="","",IF($G60="",BI59,IF(AND($N60=1,BI$9&gt;$B$9),"",IF(AND($N60=1,BI$9&lt;=$B$9),LOOKUP(BI$9,$A$12:$A$111,$B$12:$B$111),IF(AND($I60=1,BJ$9=$Q59),"",IF($I60=1,BJ59,IF(AND($I60=-1,BH$9=$Q59),$J60,IF($I60=-1,BI59,""))))))))</f>
        <v>0</v>
      </c>
      <c r="BJ60">
        <f ca="1">IF($E59="","",IF($G60="",BJ59,IF(AND($N60=1,BJ$9&gt;$B$9),"",IF(AND($N60=1,BJ$9&lt;=$B$9),LOOKUP(BJ$9,$A$12:$A$111,$B$12:$B$111),IF(AND($I60=1,BK$9=$Q59),"",IF($I60=1,BK59,IF(AND($I60=-1,BI$9=$Q59),$J60,IF($I60=-1,BJ59,""))))))))</f>
        <v>0</v>
      </c>
      <c r="BK60">
        <f ca="1">IF($E59="","",IF($G60="",BK59,IF(AND($N60=1,BK$9&gt;$B$9),"",IF(AND($N60=1,BK$9&lt;=$B$9),LOOKUP(BK$9,$A$12:$A$111,$B$12:$B$111),IF(AND($I60=1,BL$9=$Q59),"",IF($I60=1,BL59,IF(AND($I60=-1,BJ$9=$Q59),$J60,IF($I60=-1,BK59,""))))))))</f>
        <v>0</v>
      </c>
      <c r="BL60">
        <f ca="1">IF($E59="","",IF($G60="",BL59,IF(AND($N60=1,BL$9&gt;$B$9),"",IF(AND($N60=1,BL$9&lt;=$B$9),LOOKUP(BL$9,$A$12:$A$111,$B$12:$B$111),IF(AND($I60=1,BM$9=$Q59),"",IF($I60=1,BM59,IF(AND($I60=-1,BK$9=$Q59),$J60,IF($I60=-1,BL59,""))))))))</f>
        <v>0</v>
      </c>
      <c r="BM60">
        <f ca="1">IF($E59="","",IF($G60="",BM59,IF(AND($N60=1,BM$9&gt;$B$9),"",IF(AND($N60=1,BM$9&lt;=$B$9),LOOKUP(BM$9,$A$12:$A$111,$B$12:$B$111),IF(AND($I60=1,BN$9=$Q59),"",IF($I60=1,BN59,IF(AND($I60=-1,BL$9=$Q59),$J60,IF($I60=-1,BM59,""))))))))</f>
        <v>0</v>
      </c>
      <c r="BN60">
        <f ca="1">IF($E59="","",IF($G60="",BN59,IF(AND($N60=1,BN$9&gt;$B$9),"",IF(AND($N60=1,BN$9&lt;=$B$9),LOOKUP(BN$9,$A$12:$A$111,$B$12:$B$111),IF(AND($I60=1,BO$9=$Q59),"",IF($I60=1,BO59,IF(AND($I60=-1,BM$9=$Q59),$J60,IF($I60=-1,BN59,""))))))))</f>
        <v>0</v>
      </c>
      <c r="BO60">
        <f ca="1">IF($E59="","",IF($G60="",BO59,IF(AND($N60=1,BO$9&gt;$B$9),"",IF(AND($N60=1,BO$9&lt;=$B$9),LOOKUP(BO$9,$A$12:$A$111,$B$12:$B$111),IF(AND($I60=1,BP$9=$Q59),"",IF($I60=1,BP59,IF(AND($I60=-1,BN$9=$Q59),$J60,IF($I60=-1,BO59,""))))))))</f>
        <v>0</v>
      </c>
    </row>
    <row r="61" spans="4:67" x14ac:dyDescent="0.25">
      <c r="D61" s="4">
        <v>51</v>
      </c>
      <c r="E61" s="1">
        <f t="shared" ca="1" si="6"/>
        <v>18</v>
      </c>
      <c r="G61" t="str">
        <f ca="1">IF(E60="","",IF($B$3=Refs!$B$11,Labouchere!F61,IF(AND(B$3="Last",H60="Zero"),G60,IF(B$3="Last",H60,IF(B$3="2nd last","",IF(AND(B$3="Opposite",H60="Zero"),G60,IF(AND(B$3="Opposite",H60="Red"),"Black",IF(AND(B$3="Opposite",H60="Black"),"Red",IF(AND(B$3="Opposite",H60="Odd"),"Even",IF(AND(B$3="Opposite",H60="Even"),"Odd",IF(AND(B$3="Opposite",H60="High"),"Low",IF(AND(B$3="Opposite",H60="Low"),"High",IF(COUNTIF(Refs!$E$5:$I$6,B$3)=1,Labouchere!B$3,"")))))))))))))</f>
        <v>High</v>
      </c>
      <c r="H61" t="str">
        <f ca="1">IF(E61="","",IF(B$2="Red/Black",LOOKUP(E61,Refs!D:D,Refs!F:F),IF(B$2="High/Low",LOOKUP(E61,Refs!D:D,Refs!H:H),IF(B$2="Odd/Even",LOOKUP(E61,Refs!D:D,Refs!J:J),""))))</f>
        <v>Low</v>
      </c>
      <c r="I61">
        <f t="shared" ca="1" si="2"/>
        <v>-1</v>
      </c>
      <c r="J61">
        <f ca="1">IF(E60="","",IF(G61="","",IF(AND(Q60&gt;1,O60+P60&gt;=$B$4),$B$4,IF(Q60=1,O60,O60+P60))))</f>
        <v>66</v>
      </c>
      <c r="K61">
        <f t="shared" ca="1" si="3"/>
        <v>-66</v>
      </c>
      <c r="L61">
        <f t="shared" ca="1" si="4"/>
        <v>-314</v>
      </c>
      <c r="M61">
        <f t="shared" ca="1" si="5"/>
        <v>20</v>
      </c>
      <c r="N61">
        <f ca="1">IF(E60="","",IF(OR(AND($A$6="Yes",$M61&gt;$M60),AND($A$8="Yes",$O60+$P60&gt;=$B$4),AND($Q60&lt;=2,$I61=1)),1,0))</f>
        <v>0</v>
      </c>
      <c r="O61">
        <f ca="1">IF(E61="","",R61)</f>
        <v>10</v>
      </c>
      <c r="P61">
        <f ca="1">IF(E61="","",MAX(R61:DM61))</f>
        <v>66</v>
      </c>
      <c r="Q61" s="2">
        <f ca="1">IF(E61="","",COUNTIF(R61:DM61,"&gt;0"))</f>
        <v>10</v>
      </c>
      <c r="R61" s="4">
        <f ca="1">IF(E60="","",IF($G61="",R60,IF($N61=1,LOOKUP(R$9,$A$12:$A$111,$B$12:$B$111),IF(AND($I61=1,S$9=$Q60),"",IF($I61=1,S60,IF($I61=-1,R60))))))</f>
        <v>10</v>
      </c>
      <c r="S61">
        <f ca="1">IF($E60="","",IF($G61="",S60,IF(AND($N61=1,S$9&gt;$B$9),"",IF(AND($N61=1,S$9&lt;=$B$9),LOOKUP(S$9,$A$12:$A$111,$B$12:$B$111),IF(AND($I61=1,T$9=$Q60),"",IF($I61=1,T60,IF(AND($I61=-1,R$9=$Q60),$J61,IF($I61=-1,S60,""))))))))</f>
        <v>14</v>
      </c>
      <c r="T61">
        <f ca="1">IF($E60="","",IF($G61="",T60,IF(AND($N61=1,T$9&gt;$B$9),"",IF(AND($N61=1,T$9&lt;=$B$9),LOOKUP(T$9,$A$12:$A$111,$B$12:$B$111),IF(AND($I61=1,U$9=$Q60),"",IF($I61=1,U60,IF(AND($I61=-1,S$9=$Q60),$J61,IF($I61=-1,T60,""))))))))</f>
        <v>18</v>
      </c>
      <c r="U61">
        <f ca="1">IF($E60="","",IF($G61="",U60,IF(AND($N61=1,U$9&gt;$B$9),"",IF(AND($N61=1,U$9&lt;=$B$9),LOOKUP(U$9,$A$12:$A$111,$B$12:$B$111),IF(AND($I61=1,V$9=$Q60),"",IF($I61=1,V60,IF(AND($I61=-1,T$9=$Q60),$J61,IF($I61=-1,U60,""))))))))</f>
        <v>24</v>
      </c>
      <c r="V61">
        <f ca="1">IF($E60="","",IF($G61="",V60,IF(AND($N61=1,V$9&gt;$B$9),"",IF(AND($N61=1,V$9&lt;=$B$9),LOOKUP(V$9,$A$12:$A$111,$B$12:$B$111),IF(AND($I61=1,W$9=$Q60),"",IF($I61=1,W60,IF(AND($I61=-1,U$9=$Q60),$J61,IF($I61=-1,V60,""))))))))</f>
        <v>30</v>
      </c>
      <c r="W61">
        <f ca="1">IF($E60="","",IF($G61="",W60,IF(AND($N61=1,W$9&gt;$B$9),"",IF(AND($N61=1,W$9&lt;=$B$9),LOOKUP(W$9,$A$12:$A$111,$B$12:$B$111),IF(AND($I61=1,X$9=$Q60),"",IF($I61=1,X60,IF(AND($I61=-1,V$9=$Q60),$J61,IF($I61=-1,W60,""))))))))</f>
        <v>36</v>
      </c>
      <c r="X61">
        <f ca="1">IF($E60="","",IF($G61="",X60,IF(AND($N61=1,X$9&gt;$B$9),"",IF(AND($N61=1,X$9&lt;=$B$9),LOOKUP(X$9,$A$12:$A$111,$B$12:$B$111),IF(AND($I61=1,Y$9=$Q60),"",IF($I61=1,Y60,IF(AND($I61=-1,W$9=$Q60),$J61,IF($I61=-1,X60,""))))))))</f>
        <v>42</v>
      </c>
      <c r="Y61">
        <f ca="1">IF($E60="","",IF($G61="",Y60,IF(AND($N61=1,Y$9&gt;$B$9),"",IF(AND($N61=1,Y$9&lt;=$B$9),LOOKUP(Y$9,$A$12:$A$111,$B$12:$B$111),IF(AND($I61=1,Z$9=$Q60),"",IF($I61=1,Z60,IF(AND($I61=-1,X$9=$Q60),$J61,IF($I61=-1,Y60,""))))))))</f>
        <v>48</v>
      </c>
      <c r="Z61">
        <f ca="1">IF($E60="","",IF($G61="",Z60,IF(AND($N61=1,Z$9&gt;$B$9),"",IF(AND($N61=1,Z$9&lt;=$B$9),LOOKUP(Z$9,$A$12:$A$111,$B$12:$B$111),IF(AND($I61=1,AA$9=$Q60),"",IF($I61=1,AA60,IF(AND($I61=-1,Y$9=$Q60),$J61,IF($I61=-1,Z60,""))))))))</f>
        <v>56</v>
      </c>
      <c r="AA61">
        <f ca="1">IF($E60="","",IF($G61="",AA60,IF(AND($N61=1,AA$9&gt;$B$9),"",IF(AND($N61=1,AA$9&lt;=$B$9),LOOKUP(AA$9,$A$12:$A$111,$B$12:$B$111),IF(AND($I61=1,AB$9=$Q60),"",IF($I61=1,AB60,IF(AND($I61=-1,Z$9=$Q60),$J61,IF($I61=-1,AA60,""))))))))</f>
        <v>66</v>
      </c>
      <c r="AB61" t="str">
        <f ca="1">IF($E60="","",IF($G61="",AB60,IF(AND($N61=1,AB$9&gt;$B$9),"",IF(AND($N61=1,AB$9&lt;=$B$9),LOOKUP(AB$9,$A$12:$A$111,$B$12:$B$111),IF(AND($I61=1,AC$9=$Q60),"",IF($I61=1,AC60,IF(AND($I61=-1,AA$9=$Q60),$J61,IF($I61=-1,AB60,""))))))))</f>
        <v/>
      </c>
      <c r="AC61" t="str">
        <f ca="1">IF($E60="","",IF($G61="",AC60,IF(AND($N61=1,AC$9&gt;$B$9),"",IF(AND($N61=1,AC$9&lt;=$B$9),LOOKUP(AC$9,$A$12:$A$111,$B$12:$B$111),IF(AND($I61=1,AD$9=$Q60),"",IF($I61=1,AD60,IF(AND($I61=-1,AB$9=$Q60),$J61,IF($I61=-1,AC60,""))))))))</f>
        <v/>
      </c>
      <c r="AD61" t="str">
        <f ca="1">IF($E60="","",IF($G61="",AD60,IF(AND($N61=1,AD$9&gt;$B$9),"",IF(AND($N61=1,AD$9&lt;=$B$9),LOOKUP(AD$9,$A$12:$A$111,$B$12:$B$111),IF(AND($I61=1,AE$9=$Q60),"",IF($I61=1,AE60,IF(AND($I61=-1,AC$9=$Q60),$J61,IF($I61=-1,AD60,""))))))))</f>
        <v/>
      </c>
      <c r="AE61" t="str">
        <f ca="1">IF($E60="","",IF($G61="",AE60,IF(AND($N61=1,AE$9&gt;$B$9),"",IF(AND($N61=1,AE$9&lt;=$B$9),LOOKUP(AE$9,$A$12:$A$111,$B$12:$B$111),IF(AND($I61=1,AF$9=$Q60),"",IF($I61=1,AF60,IF(AND($I61=-1,AD$9=$Q60),$J61,IF($I61=-1,AE60,""))))))))</f>
        <v/>
      </c>
      <c r="AF61" t="str">
        <f ca="1">IF($E60="","",IF($G61="",AF60,IF(AND($N61=1,AF$9&gt;$B$9),"",IF(AND($N61=1,AF$9&lt;=$B$9),LOOKUP(AF$9,$A$12:$A$111,$B$12:$B$111),IF(AND($I61=1,AG$9=$Q60),"",IF($I61=1,AG60,IF(AND($I61=-1,AE$9=$Q60),$J61,IF($I61=-1,AF60,""))))))))</f>
        <v/>
      </c>
      <c r="AG61" t="str">
        <f ca="1">IF($E60="","",IF($G61="",AG60,IF(AND($N61=1,AG$9&gt;$B$9),"",IF(AND($N61=1,AG$9&lt;=$B$9),LOOKUP(AG$9,$A$12:$A$111,$B$12:$B$111),IF(AND($I61=1,AH$9=$Q60),"",IF($I61=1,AH60,IF(AND($I61=-1,AF$9=$Q60),$J61,IF($I61=-1,AG60,""))))))))</f>
        <v/>
      </c>
      <c r="AH61" t="str">
        <f ca="1">IF($E60="","",IF($G61="",AH60,IF(AND($N61=1,AH$9&gt;$B$9),"",IF(AND($N61=1,AH$9&lt;=$B$9),LOOKUP(AH$9,$A$12:$A$111,$B$12:$B$111),IF(AND($I61=1,AI$9=$Q60),"",IF($I61=1,AI60,IF(AND($I61=-1,AG$9=$Q60),$J61,IF($I61=-1,AH60,""))))))))</f>
        <v/>
      </c>
      <c r="AI61" t="str">
        <f ca="1">IF($E60="","",IF($G61="",AI60,IF(AND($N61=1,AI$9&gt;$B$9),"",IF(AND($N61=1,AI$9&lt;=$B$9),LOOKUP(AI$9,$A$12:$A$111,$B$12:$B$111),IF(AND($I61=1,AJ$9=$Q60),"",IF($I61=1,AJ60,IF(AND($I61=-1,AH$9=$Q60),$J61,IF($I61=-1,AI60,""))))))))</f>
        <v/>
      </c>
      <c r="AJ61" t="str">
        <f ca="1">IF($E60="","",IF($G61="",AJ60,IF(AND($N61=1,AJ$9&gt;$B$9),"",IF(AND($N61=1,AJ$9&lt;=$B$9),LOOKUP(AJ$9,$A$12:$A$111,$B$12:$B$111),IF(AND($I61=1,AK$9=$Q60),"",IF($I61=1,AK60,IF(AND($I61=-1,AI$9=$Q60),$J61,IF($I61=-1,AJ60,""))))))))</f>
        <v/>
      </c>
      <c r="AK61" t="str">
        <f ca="1">IF($E60="","",IF($G61="",AK60,IF(AND($N61=1,AK$9&gt;$B$9),"",IF(AND($N61=1,AK$9&lt;=$B$9),LOOKUP(AK$9,$A$12:$A$111,$B$12:$B$111),IF(AND($I61=1,AL$9=$Q60),"",IF($I61=1,AL60,IF(AND($I61=-1,AJ$9=$Q60),$J61,IF($I61=-1,AK60,""))))))))</f>
        <v/>
      </c>
      <c r="AL61" t="str">
        <f ca="1">IF($E60="","",IF($G61="",AL60,IF(AND($N61=1,AL$9&gt;$B$9),"",IF(AND($N61=1,AL$9&lt;=$B$9),LOOKUP(AL$9,$A$12:$A$111,$B$12:$B$111),IF(AND($I61=1,AM$9=$Q60),"",IF($I61=1,AM60,IF(AND($I61=-1,AK$9=$Q60),$J61,IF($I61=-1,AL60,""))))))))</f>
        <v/>
      </c>
      <c r="AM61" t="str">
        <f ca="1">IF($E60="","",IF($G61="",AM60,IF(AND($N61=1,AM$9&gt;$B$9),"",IF(AND($N61=1,AM$9&lt;=$B$9),LOOKUP(AM$9,$A$12:$A$111,$B$12:$B$111),IF(AND($I61=1,AN$9=$Q60),"",IF($I61=1,AN60,IF(AND($I61=-1,AL$9=$Q60),$J61,IF($I61=-1,AM60,""))))))))</f>
        <v/>
      </c>
      <c r="AN61" t="str">
        <f ca="1">IF($E60="","",IF($G61="",AN60,IF(AND($N61=1,AN$9&gt;$B$9),"",IF(AND($N61=1,AN$9&lt;=$B$9),LOOKUP(AN$9,$A$12:$A$111,$B$12:$B$111),IF(AND($I61=1,AO$9=$Q60),"",IF($I61=1,AO60,IF(AND($I61=-1,AM$9=$Q60),$J61,IF($I61=-1,AN60,""))))))))</f>
        <v/>
      </c>
      <c r="AO61" t="str">
        <f ca="1">IF($E60="","",IF($G61="",AO60,IF(AND($N61=1,AO$9&gt;$B$9),"",IF(AND($N61=1,AO$9&lt;=$B$9),LOOKUP(AO$9,$A$12:$A$111,$B$12:$B$111),IF(AND($I61=1,AP$9=$Q60),"",IF($I61=1,AP60,IF(AND($I61=-1,AN$9=$Q60),$J61,IF($I61=-1,AO60,""))))))))</f>
        <v/>
      </c>
      <c r="AP61" t="str">
        <f ca="1">IF($E60="","",IF($G61="",AP60,IF(AND($N61=1,AP$9&gt;$B$9),"",IF(AND($N61=1,AP$9&lt;=$B$9),LOOKUP(AP$9,$A$12:$A$111,$B$12:$B$111),IF(AND($I61=1,AQ$9=$Q60),"",IF($I61=1,AQ60,IF(AND($I61=-1,AO$9=$Q60),$J61,IF($I61=-1,AP60,""))))))))</f>
        <v/>
      </c>
      <c r="AQ61" t="str">
        <f ca="1">IF($E60="","",IF($G61="",AQ60,IF(AND($N61=1,AQ$9&gt;$B$9),"",IF(AND($N61=1,AQ$9&lt;=$B$9),LOOKUP(AQ$9,$A$12:$A$111,$B$12:$B$111),IF(AND($I61=1,AR$9=$Q60),"",IF($I61=1,AR60,IF(AND($I61=-1,AP$9=$Q60),$J61,IF($I61=-1,AQ60,""))))))))</f>
        <v/>
      </c>
      <c r="AR61" t="str">
        <f ca="1">IF($E60="","",IF($G61="",AR60,IF(AND($N61=1,AR$9&gt;$B$9),"",IF(AND($N61=1,AR$9&lt;=$B$9),LOOKUP(AR$9,$A$12:$A$111,$B$12:$B$111),IF(AND($I61=1,AS$9=$Q60),"",IF($I61=1,AS60,IF(AND($I61=-1,AQ$9=$Q60),$J61,IF($I61=-1,AR60,""))))))))</f>
        <v/>
      </c>
      <c r="AS61" t="str">
        <f ca="1">IF($E60="","",IF($G61="",AS60,IF(AND($N61=1,AS$9&gt;$B$9),"",IF(AND($N61=1,AS$9&lt;=$B$9),LOOKUP(AS$9,$A$12:$A$111,$B$12:$B$111),IF(AND($I61=1,AT$9=$Q60),"",IF($I61=1,AT60,IF(AND($I61=-1,AR$9=$Q60),$J61,IF($I61=-1,AS60,""))))))))</f>
        <v/>
      </c>
      <c r="AT61" t="str">
        <f ca="1">IF($E60="","",IF($G61="",AT60,IF(AND($N61=1,AT$9&gt;$B$9),"",IF(AND($N61=1,AT$9&lt;=$B$9),LOOKUP(AT$9,$A$12:$A$111,$B$12:$B$111),IF(AND($I61=1,AU$9=$Q60),"",IF($I61=1,AU60,IF(AND($I61=-1,AS$9=$Q60),$J61,IF($I61=-1,AT60,""))))))))</f>
        <v/>
      </c>
      <c r="AU61" t="str">
        <f ca="1">IF($E60="","",IF($G61="",AU60,IF(AND($N61=1,AU$9&gt;$B$9),"",IF(AND($N61=1,AU$9&lt;=$B$9),LOOKUP(AU$9,$A$12:$A$111,$B$12:$B$111),IF(AND($I61=1,AV$9=$Q60),"",IF($I61=1,AV60,IF(AND($I61=-1,AT$9=$Q60),$J61,IF($I61=-1,AU60,""))))))))</f>
        <v/>
      </c>
      <c r="AV61" t="str">
        <f ca="1">IF($E60="","",IF($G61="",AV60,IF(AND($N61=1,AV$9&gt;$B$9),"",IF(AND($N61=1,AV$9&lt;=$B$9),LOOKUP(AV$9,$A$12:$A$111,$B$12:$B$111),IF(AND($I61=1,AW$9=$Q60),"",IF($I61=1,AW60,IF(AND($I61=-1,AU$9=$Q60),$J61,IF($I61=-1,AV60,""))))))))</f>
        <v/>
      </c>
      <c r="AW61" t="str">
        <f ca="1">IF($E60="","",IF($G61="",AW60,IF(AND($N61=1,AW$9&gt;$B$9),"",IF(AND($N61=1,AW$9&lt;=$B$9),LOOKUP(AW$9,$A$12:$A$111,$B$12:$B$111),IF(AND($I61=1,AX$9=$Q60),"",IF($I61=1,AX60,IF(AND($I61=-1,AV$9=$Q60),$J61,IF($I61=-1,AW60,""))))))))</f>
        <v/>
      </c>
      <c r="AX61" t="str">
        <f ca="1">IF($E60="","",IF($G61="",AX60,IF(AND($N61=1,AX$9&gt;$B$9),"",IF(AND($N61=1,AX$9&lt;=$B$9),LOOKUP(AX$9,$A$12:$A$111,$B$12:$B$111),IF(AND($I61=1,AY$9=$Q60),"",IF($I61=1,AY60,IF(AND($I61=-1,AW$9=$Q60),$J61,IF($I61=-1,AX60,""))))))))</f>
        <v/>
      </c>
      <c r="AY61" t="str">
        <f ca="1">IF($E60="","",IF($G61="",AY60,IF(AND($N61=1,AY$9&gt;$B$9),"",IF(AND($N61=1,AY$9&lt;=$B$9),LOOKUP(AY$9,$A$12:$A$111,$B$12:$B$111),IF(AND($I61=1,AZ$9=$Q60),"",IF($I61=1,AZ60,IF(AND($I61=-1,AX$9=$Q60),$J61,IF($I61=-1,AY60,""))))))))</f>
        <v/>
      </c>
      <c r="AZ61" t="str">
        <f ca="1">IF($E60="","",IF($G61="",AZ60,IF(AND($N61=1,AZ$9&gt;$B$9),"",IF(AND($N61=1,AZ$9&lt;=$B$9),LOOKUP(AZ$9,$A$12:$A$111,$B$12:$B$111),IF(AND($I61=1,BA$9=$Q60),"",IF($I61=1,BA60,IF(AND($I61=-1,AY$9=$Q60),$J61,IF($I61=-1,AZ60,""))))))))</f>
        <v/>
      </c>
      <c r="BA61" t="str">
        <f ca="1">IF($E60="","",IF($G61="",BA60,IF(AND($N61=1,BA$9&gt;$B$9),"",IF(AND($N61=1,BA$9&lt;=$B$9),LOOKUP(BA$9,$A$12:$A$111,$B$12:$B$111),IF(AND($I61=1,BB$9=$Q60),"",IF($I61=1,BB60,IF(AND($I61=-1,AZ$9=$Q60),$J61,IF($I61=-1,BA60,""))))))))</f>
        <v/>
      </c>
      <c r="BB61" t="str">
        <f ca="1">IF($E60="","",IF($G61="",BB60,IF(AND($N61=1,BB$9&gt;$B$9),"",IF(AND($N61=1,BB$9&lt;=$B$9),LOOKUP(BB$9,$A$12:$A$111,$B$12:$B$111),IF(AND($I61=1,BC$9=$Q60),"",IF($I61=1,BC60,IF(AND($I61=-1,BA$9=$Q60),$J61,IF($I61=-1,BB60,""))))))))</f>
        <v/>
      </c>
      <c r="BC61" t="str">
        <f ca="1">IF($E60="","",IF($G61="",BC60,IF(AND($N61=1,BC$9&gt;$B$9),"",IF(AND($N61=1,BC$9&lt;=$B$9),LOOKUP(BC$9,$A$12:$A$111,$B$12:$B$111),IF(AND($I61=1,BD$9=$Q60),"",IF($I61=1,BD60,IF(AND($I61=-1,BB$9=$Q60),$J61,IF($I61=-1,BC60,""))))))))</f>
        <v/>
      </c>
      <c r="BD61" t="str">
        <f ca="1">IF($E60="","",IF($G61="",BD60,IF(AND($N61=1,BD$9&gt;$B$9),"",IF(AND($N61=1,BD$9&lt;=$B$9),LOOKUP(BD$9,$A$12:$A$111,$B$12:$B$111),IF(AND($I61=1,BE$9=$Q60),"",IF($I61=1,BE60,IF(AND($I61=-1,BC$9=$Q60),$J61,IF($I61=-1,BD60,""))))))))</f>
        <v/>
      </c>
      <c r="BE61" t="str">
        <f ca="1">IF($E60="","",IF($G61="",BE60,IF(AND($N61=1,BE$9&gt;$B$9),"",IF(AND($N61=1,BE$9&lt;=$B$9),LOOKUP(BE$9,$A$12:$A$111,$B$12:$B$111),IF(AND($I61=1,BF$9=$Q60),"",IF($I61=1,BF60,IF(AND($I61=-1,BD$9=$Q60),$J61,IF($I61=-1,BE60,""))))))))</f>
        <v/>
      </c>
      <c r="BF61" t="str">
        <f ca="1">IF($E60="","",IF($G61="",BF60,IF(AND($N61=1,BF$9&gt;$B$9),"",IF(AND($N61=1,BF$9&lt;=$B$9),LOOKUP(BF$9,$A$12:$A$111,$B$12:$B$111),IF(AND($I61=1,BG$9=$Q60),"",IF($I61=1,BG60,IF(AND($I61=-1,BE$9=$Q60),$J61,IF($I61=-1,BF60,""))))))))</f>
        <v/>
      </c>
      <c r="BG61" t="str">
        <f ca="1">IF($E60="","",IF($G61="",BG60,IF(AND($N61=1,BG$9&gt;$B$9),"",IF(AND($N61=1,BG$9&lt;=$B$9),LOOKUP(BG$9,$A$12:$A$111,$B$12:$B$111),IF(AND($I61=1,BH$9=$Q60),"",IF($I61=1,BH60,IF(AND($I61=-1,BF$9=$Q60),$J61,IF($I61=-1,BG60,""))))))))</f>
        <v/>
      </c>
      <c r="BH61" t="str">
        <f ca="1">IF($E60="","",IF($G61="",BH60,IF(AND($N61=1,BH$9&gt;$B$9),"",IF(AND($N61=1,BH$9&lt;=$B$9),LOOKUP(BH$9,$A$12:$A$111,$B$12:$B$111),IF(AND($I61=1,BI$9=$Q60),"",IF($I61=1,BI60,IF(AND($I61=-1,BG$9=$Q60),$J61,IF($I61=-1,BH60,""))))))))</f>
        <v/>
      </c>
      <c r="BI61">
        <f ca="1">IF($E60="","",IF($G61="",BI60,IF(AND($N61=1,BI$9&gt;$B$9),"",IF(AND($N61=1,BI$9&lt;=$B$9),LOOKUP(BI$9,$A$12:$A$111,$B$12:$B$111),IF(AND($I61=1,BJ$9=$Q60),"",IF($I61=1,BJ60,IF(AND($I61=-1,BH$9=$Q60),$J61,IF($I61=-1,BI60,""))))))))</f>
        <v>0</v>
      </c>
      <c r="BJ61">
        <f ca="1">IF($E60="","",IF($G61="",BJ60,IF(AND($N61=1,BJ$9&gt;$B$9),"",IF(AND($N61=1,BJ$9&lt;=$B$9),LOOKUP(BJ$9,$A$12:$A$111,$B$12:$B$111),IF(AND($I61=1,BK$9=$Q60),"",IF($I61=1,BK60,IF(AND($I61=-1,BI$9=$Q60),$J61,IF($I61=-1,BJ60,""))))))))</f>
        <v>0</v>
      </c>
      <c r="BK61">
        <f ca="1">IF($E60="","",IF($G61="",BK60,IF(AND($N61=1,BK$9&gt;$B$9),"",IF(AND($N61=1,BK$9&lt;=$B$9),LOOKUP(BK$9,$A$12:$A$111,$B$12:$B$111),IF(AND($I61=1,BL$9=$Q60),"",IF($I61=1,BL60,IF(AND($I61=-1,BJ$9=$Q60),$J61,IF($I61=-1,BK60,""))))))))</f>
        <v>0</v>
      </c>
      <c r="BL61">
        <f ca="1">IF($E60="","",IF($G61="",BL60,IF(AND($N61=1,BL$9&gt;$B$9),"",IF(AND($N61=1,BL$9&lt;=$B$9),LOOKUP(BL$9,$A$12:$A$111,$B$12:$B$111),IF(AND($I61=1,BM$9=$Q60),"",IF($I61=1,BM60,IF(AND($I61=-1,BK$9=$Q60),$J61,IF($I61=-1,BL60,""))))))))</f>
        <v>0</v>
      </c>
      <c r="BM61">
        <f ca="1">IF($E60="","",IF($G61="",BM60,IF(AND($N61=1,BM$9&gt;$B$9),"",IF(AND($N61=1,BM$9&lt;=$B$9),LOOKUP(BM$9,$A$12:$A$111,$B$12:$B$111),IF(AND($I61=1,BN$9=$Q60),"",IF($I61=1,BN60,IF(AND($I61=-1,BL$9=$Q60),$J61,IF($I61=-1,BM60,""))))))))</f>
        <v>0</v>
      </c>
      <c r="BN61">
        <f ca="1">IF($E60="","",IF($G61="",BN60,IF(AND($N61=1,BN$9&gt;$B$9),"",IF(AND($N61=1,BN$9&lt;=$B$9),LOOKUP(BN$9,$A$12:$A$111,$B$12:$B$111),IF(AND($I61=1,BO$9=$Q60),"",IF($I61=1,BO60,IF(AND($I61=-1,BM$9=$Q60),$J61,IF($I61=-1,BN60,""))))))))</f>
        <v>0</v>
      </c>
      <c r="BO61">
        <f ca="1">IF($E60="","",IF($G61="",BO60,IF(AND($N61=1,BO$9&gt;$B$9),"",IF(AND($N61=1,BO$9&lt;=$B$9),LOOKUP(BO$9,$A$12:$A$111,$B$12:$B$111),IF(AND($I61=1,BP$9=$Q60),"",IF($I61=1,BP60,IF(AND($I61=-1,BN$9=$Q60),$J61,IF($I61=-1,BO60,""))))))))</f>
        <v>0</v>
      </c>
    </row>
    <row r="62" spans="4:67" x14ac:dyDescent="0.25">
      <c r="D62" s="4">
        <v>52</v>
      </c>
      <c r="E62" s="1">
        <f t="shared" ca="1" si="6"/>
        <v>26</v>
      </c>
      <c r="G62" t="str">
        <f ca="1">IF(E61="","",IF($B$3=Refs!$B$11,Labouchere!F62,IF(AND(B$3="Last",H61="Zero"),G61,IF(B$3="Last",H61,IF(B$3="2nd last","",IF(AND(B$3="Opposite",H61="Zero"),G61,IF(AND(B$3="Opposite",H61="Red"),"Black",IF(AND(B$3="Opposite",H61="Black"),"Red",IF(AND(B$3="Opposite",H61="Odd"),"Even",IF(AND(B$3="Opposite",H61="Even"),"Odd",IF(AND(B$3="Opposite",H61="High"),"Low",IF(AND(B$3="Opposite",H61="Low"),"High",IF(COUNTIF(Refs!$E$5:$I$6,B$3)=1,Labouchere!B$3,"")))))))))))))</f>
        <v>High</v>
      </c>
      <c r="H62" t="str">
        <f ca="1">IF(E62="","",IF(B$2="Red/Black",LOOKUP(E62,Refs!D:D,Refs!F:F),IF(B$2="High/Low",LOOKUP(E62,Refs!D:D,Refs!H:H),IF(B$2="Odd/Even",LOOKUP(E62,Refs!D:D,Refs!J:J),""))))</f>
        <v>High</v>
      </c>
      <c r="I62">
        <f t="shared" ca="1" si="2"/>
        <v>1</v>
      </c>
      <c r="J62">
        <f ca="1">IF(E61="","",IF(G62="","",IF(AND(Q61&gt;1,O61+P61&gt;=$B$4),$B$4,IF(Q61=1,O61,O61+P61))))</f>
        <v>76</v>
      </c>
      <c r="K62">
        <f t="shared" ca="1" si="3"/>
        <v>76</v>
      </c>
      <c r="L62">
        <f t="shared" ca="1" si="4"/>
        <v>-238</v>
      </c>
      <c r="M62">
        <f t="shared" ca="1" si="5"/>
        <v>20</v>
      </c>
      <c r="N62">
        <f ca="1">IF(E61="","",IF(OR(AND($A$6="Yes",$M62&gt;$M61),AND($A$8="Yes",$O61+$P61&gt;=$B$4),AND($Q61&lt;=2,$I62=1)),1,0))</f>
        <v>0</v>
      </c>
      <c r="O62">
        <f ca="1">IF(E62="","",R62)</f>
        <v>14</v>
      </c>
      <c r="P62">
        <f ca="1">IF(E62="","",MAX(R62:DM62))</f>
        <v>56</v>
      </c>
      <c r="Q62" s="2">
        <f ca="1">IF(E62="","",COUNTIF(R62:DM62,"&gt;0"))</f>
        <v>8</v>
      </c>
      <c r="R62" s="4">
        <f ca="1">IF(E61="","",IF($G62="",R61,IF($N62=1,LOOKUP(R$9,$A$12:$A$111,$B$12:$B$111),IF(AND($I62=1,S$9=$Q61),"",IF($I62=1,S61,IF($I62=-1,R61))))))</f>
        <v>14</v>
      </c>
      <c r="S62">
        <f ca="1">IF($E61="","",IF($G62="",S61,IF(AND($N62=1,S$9&gt;$B$9),"",IF(AND($N62=1,S$9&lt;=$B$9),LOOKUP(S$9,$A$12:$A$111,$B$12:$B$111),IF(AND($I62=1,T$9=$Q61),"",IF($I62=1,T61,IF(AND($I62=-1,R$9=$Q61),$J62,IF($I62=-1,S61,""))))))))</f>
        <v>18</v>
      </c>
      <c r="T62">
        <f ca="1">IF($E61="","",IF($G62="",T61,IF(AND($N62=1,T$9&gt;$B$9),"",IF(AND($N62=1,T$9&lt;=$B$9),LOOKUP(T$9,$A$12:$A$111,$B$12:$B$111),IF(AND($I62=1,U$9=$Q61),"",IF($I62=1,U61,IF(AND($I62=-1,S$9=$Q61),$J62,IF($I62=-1,T61,""))))))))</f>
        <v>24</v>
      </c>
      <c r="U62">
        <f ca="1">IF($E61="","",IF($G62="",U61,IF(AND($N62=1,U$9&gt;$B$9),"",IF(AND($N62=1,U$9&lt;=$B$9),LOOKUP(U$9,$A$12:$A$111,$B$12:$B$111),IF(AND($I62=1,V$9=$Q61),"",IF($I62=1,V61,IF(AND($I62=-1,T$9=$Q61),$J62,IF($I62=-1,U61,""))))))))</f>
        <v>30</v>
      </c>
      <c r="V62">
        <f ca="1">IF($E61="","",IF($G62="",V61,IF(AND($N62=1,V$9&gt;$B$9),"",IF(AND($N62=1,V$9&lt;=$B$9),LOOKUP(V$9,$A$12:$A$111,$B$12:$B$111),IF(AND($I62=1,W$9=$Q61),"",IF($I62=1,W61,IF(AND($I62=-1,U$9=$Q61),$J62,IF($I62=-1,V61,""))))))))</f>
        <v>36</v>
      </c>
      <c r="W62">
        <f ca="1">IF($E61="","",IF($G62="",W61,IF(AND($N62=1,W$9&gt;$B$9),"",IF(AND($N62=1,W$9&lt;=$B$9),LOOKUP(W$9,$A$12:$A$111,$B$12:$B$111),IF(AND($I62=1,X$9=$Q61),"",IF($I62=1,X61,IF(AND($I62=-1,V$9=$Q61),$J62,IF($I62=-1,W61,""))))))))</f>
        <v>42</v>
      </c>
      <c r="X62">
        <f ca="1">IF($E61="","",IF($G62="",X61,IF(AND($N62=1,X$9&gt;$B$9),"",IF(AND($N62=1,X$9&lt;=$B$9),LOOKUP(X$9,$A$12:$A$111,$B$12:$B$111),IF(AND($I62=1,Y$9=$Q61),"",IF($I62=1,Y61,IF(AND($I62=-1,W$9=$Q61),$J62,IF($I62=-1,X61,""))))))))</f>
        <v>48</v>
      </c>
      <c r="Y62">
        <f ca="1">IF($E61="","",IF($G62="",Y61,IF(AND($N62=1,Y$9&gt;$B$9),"",IF(AND($N62=1,Y$9&lt;=$B$9),LOOKUP(Y$9,$A$12:$A$111,$B$12:$B$111),IF(AND($I62=1,Z$9=$Q61),"",IF($I62=1,Z61,IF(AND($I62=-1,X$9=$Q61),$J62,IF($I62=-1,Y61,""))))))))</f>
        <v>56</v>
      </c>
      <c r="Z62" t="str">
        <f ca="1">IF($E61="","",IF($G62="",Z61,IF(AND($N62=1,Z$9&gt;$B$9),"",IF(AND($N62=1,Z$9&lt;=$B$9),LOOKUP(Z$9,$A$12:$A$111,$B$12:$B$111),IF(AND($I62=1,AA$9=$Q61),"",IF($I62=1,AA61,IF(AND($I62=-1,Y$9=$Q61),$J62,IF($I62=-1,Z61,""))))))))</f>
        <v/>
      </c>
      <c r="AA62" t="str">
        <f ca="1">IF($E61="","",IF($G62="",AA61,IF(AND($N62=1,AA$9&gt;$B$9),"",IF(AND($N62=1,AA$9&lt;=$B$9),LOOKUP(AA$9,$A$12:$A$111,$B$12:$B$111),IF(AND($I62=1,AB$9=$Q61),"",IF($I62=1,AB61,IF(AND($I62=-1,Z$9=$Q61),$J62,IF($I62=-1,AA61,""))))))))</f>
        <v/>
      </c>
      <c r="AB62" t="str">
        <f ca="1">IF($E61="","",IF($G62="",AB61,IF(AND($N62=1,AB$9&gt;$B$9),"",IF(AND($N62=1,AB$9&lt;=$B$9),LOOKUP(AB$9,$A$12:$A$111,$B$12:$B$111),IF(AND($I62=1,AC$9=$Q61),"",IF($I62=1,AC61,IF(AND($I62=-1,AA$9=$Q61),$J62,IF($I62=-1,AB61,""))))))))</f>
        <v/>
      </c>
      <c r="AC62" t="str">
        <f ca="1">IF($E61="","",IF($G62="",AC61,IF(AND($N62=1,AC$9&gt;$B$9),"",IF(AND($N62=1,AC$9&lt;=$B$9),LOOKUP(AC$9,$A$12:$A$111,$B$12:$B$111),IF(AND($I62=1,AD$9=$Q61),"",IF($I62=1,AD61,IF(AND($I62=-1,AB$9=$Q61),$J62,IF($I62=-1,AC61,""))))))))</f>
        <v/>
      </c>
      <c r="AD62" t="str">
        <f ca="1">IF($E61="","",IF($G62="",AD61,IF(AND($N62=1,AD$9&gt;$B$9),"",IF(AND($N62=1,AD$9&lt;=$B$9),LOOKUP(AD$9,$A$12:$A$111,$B$12:$B$111),IF(AND($I62=1,AE$9=$Q61),"",IF($I62=1,AE61,IF(AND($I62=-1,AC$9=$Q61),$J62,IF($I62=-1,AD61,""))))))))</f>
        <v/>
      </c>
      <c r="AE62" t="str">
        <f ca="1">IF($E61="","",IF($G62="",AE61,IF(AND($N62=1,AE$9&gt;$B$9),"",IF(AND($N62=1,AE$9&lt;=$B$9),LOOKUP(AE$9,$A$12:$A$111,$B$12:$B$111),IF(AND($I62=1,AF$9=$Q61),"",IF($I62=1,AF61,IF(AND($I62=-1,AD$9=$Q61),$J62,IF($I62=-1,AE61,""))))))))</f>
        <v/>
      </c>
      <c r="AF62" t="str">
        <f ca="1">IF($E61="","",IF($G62="",AF61,IF(AND($N62=1,AF$9&gt;$B$9),"",IF(AND($N62=1,AF$9&lt;=$B$9),LOOKUP(AF$9,$A$12:$A$111,$B$12:$B$111),IF(AND($I62=1,AG$9=$Q61),"",IF($I62=1,AG61,IF(AND($I62=-1,AE$9=$Q61),$J62,IF($I62=-1,AF61,""))))))))</f>
        <v/>
      </c>
      <c r="AG62" t="str">
        <f ca="1">IF($E61="","",IF($G62="",AG61,IF(AND($N62=1,AG$9&gt;$B$9),"",IF(AND($N62=1,AG$9&lt;=$B$9),LOOKUP(AG$9,$A$12:$A$111,$B$12:$B$111),IF(AND($I62=1,AH$9=$Q61),"",IF($I62=1,AH61,IF(AND($I62=-1,AF$9=$Q61),$J62,IF($I62=-1,AG61,""))))))))</f>
        <v/>
      </c>
      <c r="AH62" t="str">
        <f ca="1">IF($E61="","",IF($G62="",AH61,IF(AND($N62=1,AH$9&gt;$B$9),"",IF(AND($N62=1,AH$9&lt;=$B$9),LOOKUP(AH$9,$A$12:$A$111,$B$12:$B$111),IF(AND($I62=1,AI$9=$Q61),"",IF($I62=1,AI61,IF(AND($I62=-1,AG$9=$Q61),$J62,IF($I62=-1,AH61,""))))))))</f>
        <v/>
      </c>
      <c r="AI62" t="str">
        <f ca="1">IF($E61="","",IF($G62="",AI61,IF(AND($N62=1,AI$9&gt;$B$9),"",IF(AND($N62=1,AI$9&lt;=$B$9),LOOKUP(AI$9,$A$12:$A$111,$B$12:$B$111),IF(AND($I62=1,AJ$9=$Q61),"",IF($I62=1,AJ61,IF(AND($I62=-1,AH$9=$Q61),$J62,IF($I62=-1,AI61,""))))))))</f>
        <v/>
      </c>
      <c r="AJ62" t="str">
        <f ca="1">IF($E61="","",IF($G62="",AJ61,IF(AND($N62=1,AJ$9&gt;$B$9),"",IF(AND($N62=1,AJ$9&lt;=$B$9),LOOKUP(AJ$9,$A$12:$A$111,$B$12:$B$111),IF(AND($I62=1,AK$9=$Q61),"",IF($I62=1,AK61,IF(AND($I62=-1,AI$9=$Q61),$J62,IF($I62=-1,AJ61,""))))))))</f>
        <v/>
      </c>
      <c r="AK62" t="str">
        <f ca="1">IF($E61="","",IF($G62="",AK61,IF(AND($N62=1,AK$9&gt;$B$9),"",IF(AND($N62=1,AK$9&lt;=$B$9),LOOKUP(AK$9,$A$12:$A$111,$B$12:$B$111),IF(AND($I62=1,AL$9=$Q61),"",IF($I62=1,AL61,IF(AND($I62=-1,AJ$9=$Q61),$J62,IF($I62=-1,AK61,""))))))))</f>
        <v/>
      </c>
      <c r="AL62" t="str">
        <f ca="1">IF($E61="","",IF($G62="",AL61,IF(AND($N62=1,AL$9&gt;$B$9),"",IF(AND($N62=1,AL$9&lt;=$B$9),LOOKUP(AL$9,$A$12:$A$111,$B$12:$B$111),IF(AND($I62=1,AM$9=$Q61),"",IF($I62=1,AM61,IF(AND($I62=-1,AK$9=$Q61),$J62,IF($I62=-1,AL61,""))))))))</f>
        <v/>
      </c>
      <c r="AM62" t="str">
        <f ca="1">IF($E61="","",IF($G62="",AM61,IF(AND($N62=1,AM$9&gt;$B$9),"",IF(AND($N62=1,AM$9&lt;=$B$9),LOOKUP(AM$9,$A$12:$A$111,$B$12:$B$111),IF(AND($I62=1,AN$9=$Q61),"",IF($I62=1,AN61,IF(AND($I62=-1,AL$9=$Q61),$J62,IF($I62=-1,AM61,""))))))))</f>
        <v/>
      </c>
      <c r="AN62" t="str">
        <f ca="1">IF($E61="","",IF($G62="",AN61,IF(AND($N62=1,AN$9&gt;$B$9),"",IF(AND($N62=1,AN$9&lt;=$B$9),LOOKUP(AN$9,$A$12:$A$111,$B$12:$B$111),IF(AND($I62=1,AO$9=$Q61),"",IF($I62=1,AO61,IF(AND($I62=-1,AM$9=$Q61),$J62,IF($I62=-1,AN61,""))))))))</f>
        <v/>
      </c>
      <c r="AO62" t="str">
        <f ca="1">IF($E61="","",IF($G62="",AO61,IF(AND($N62=1,AO$9&gt;$B$9),"",IF(AND($N62=1,AO$9&lt;=$B$9),LOOKUP(AO$9,$A$12:$A$111,$B$12:$B$111),IF(AND($I62=1,AP$9=$Q61),"",IF($I62=1,AP61,IF(AND($I62=-1,AN$9=$Q61),$J62,IF($I62=-1,AO61,""))))))))</f>
        <v/>
      </c>
      <c r="AP62" t="str">
        <f ca="1">IF($E61="","",IF($G62="",AP61,IF(AND($N62=1,AP$9&gt;$B$9),"",IF(AND($N62=1,AP$9&lt;=$B$9),LOOKUP(AP$9,$A$12:$A$111,$B$12:$B$111),IF(AND($I62=1,AQ$9=$Q61),"",IF($I62=1,AQ61,IF(AND($I62=-1,AO$9=$Q61),$J62,IF($I62=-1,AP61,""))))))))</f>
        <v/>
      </c>
      <c r="AQ62" t="str">
        <f ca="1">IF($E61="","",IF($G62="",AQ61,IF(AND($N62=1,AQ$9&gt;$B$9),"",IF(AND($N62=1,AQ$9&lt;=$B$9),LOOKUP(AQ$9,$A$12:$A$111,$B$12:$B$111),IF(AND($I62=1,AR$9=$Q61),"",IF($I62=1,AR61,IF(AND($I62=-1,AP$9=$Q61),$J62,IF($I62=-1,AQ61,""))))))))</f>
        <v/>
      </c>
      <c r="AR62" t="str">
        <f ca="1">IF($E61="","",IF($G62="",AR61,IF(AND($N62=1,AR$9&gt;$B$9),"",IF(AND($N62=1,AR$9&lt;=$B$9),LOOKUP(AR$9,$A$12:$A$111,$B$12:$B$111),IF(AND($I62=1,AS$9=$Q61),"",IF($I62=1,AS61,IF(AND($I62=-1,AQ$9=$Q61),$J62,IF($I62=-1,AR61,""))))))))</f>
        <v/>
      </c>
      <c r="AS62" t="str">
        <f ca="1">IF($E61="","",IF($G62="",AS61,IF(AND($N62=1,AS$9&gt;$B$9),"",IF(AND($N62=1,AS$9&lt;=$B$9),LOOKUP(AS$9,$A$12:$A$111,$B$12:$B$111),IF(AND($I62=1,AT$9=$Q61),"",IF($I62=1,AT61,IF(AND($I62=-1,AR$9=$Q61),$J62,IF($I62=-1,AS61,""))))))))</f>
        <v/>
      </c>
      <c r="AT62" t="str">
        <f ca="1">IF($E61="","",IF($G62="",AT61,IF(AND($N62=1,AT$9&gt;$B$9),"",IF(AND($N62=1,AT$9&lt;=$B$9),LOOKUP(AT$9,$A$12:$A$111,$B$12:$B$111),IF(AND($I62=1,AU$9=$Q61),"",IF($I62=1,AU61,IF(AND($I62=-1,AS$9=$Q61),$J62,IF($I62=-1,AT61,""))))))))</f>
        <v/>
      </c>
      <c r="AU62" t="str">
        <f ca="1">IF($E61="","",IF($G62="",AU61,IF(AND($N62=1,AU$9&gt;$B$9),"",IF(AND($N62=1,AU$9&lt;=$B$9),LOOKUP(AU$9,$A$12:$A$111,$B$12:$B$111),IF(AND($I62=1,AV$9=$Q61),"",IF($I62=1,AV61,IF(AND($I62=-1,AT$9=$Q61),$J62,IF($I62=-1,AU61,""))))))))</f>
        <v/>
      </c>
      <c r="AV62" t="str">
        <f ca="1">IF($E61="","",IF($G62="",AV61,IF(AND($N62=1,AV$9&gt;$B$9),"",IF(AND($N62=1,AV$9&lt;=$B$9),LOOKUP(AV$9,$A$12:$A$111,$B$12:$B$111),IF(AND($I62=1,AW$9=$Q61),"",IF($I62=1,AW61,IF(AND($I62=-1,AU$9=$Q61),$J62,IF($I62=-1,AV61,""))))))))</f>
        <v/>
      </c>
      <c r="AW62" t="str">
        <f ca="1">IF($E61="","",IF($G62="",AW61,IF(AND($N62=1,AW$9&gt;$B$9),"",IF(AND($N62=1,AW$9&lt;=$B$9),LOOKUP(AW$9,$A$12:$A$111,$B$12:$B$111),IF(AND($I62=1,AX$9=$Q61),"",IF($I62=1,AX61,IF(AND($I62=-1,AV$9=$Q61),$J62,IF($I62=-1,AW61,""))))))))</f>
        <v/>
      </c>
      <c r="AX62" t="str">
        <f ca="1">IF($E61="","",IF($G62="",AX61,IF(AND($N62=1,AX$9&gt;$B$9),"",IF(AND($N62=1,AX$9&lt;=$B$9),LOOKUP(AX$9,$A$12:$A$111,$B$12:$B$111),IF(AND($I62=1,AY$9=$Q61),"",IF($I62=1,AY61,IF(AND($I62=-1,AW$9=$Q61),$J62,IF($I62=-1,AX61,""))))))))</f>
        <v/>
      </c>
      <c r="AY62" t="str">
        <f ca="1">IF($E61="","",IF($G62="",AY61,IF(AND($N62=1,AY$9&gt;$B$9),"",IF(AND($N62=1,AY$9&lt;=$B$9),LOOKUP(AY$9,$A$12:$A$111,$B$12:$B$111),IF(AND($I62=1,AZ$9=$Q61),"",IF($I62=1,AZ61,IF(AND($I62=-1,AX$9=$Q61),$J62,IF($I62=-1,AY61,""))))))))</f>
        <v/>
      </c>
      <c r="AZ62" t="str">
        <f ca="1">IF($E61="","",IF($G62="",AZ61,IF(AND($N62=1,AZ$9&gt;$B$9),"",IF(AND($N62=1,AZ$9&lt;=$B$9),LOOKUP(AZ$9,$A$12:$A$111,$B$12:$B$111),IF(AND($I62=1,BA$9=$Q61),"",IF($I62=1,BA61,IF(AND($I62=-1,AY$9=$Q61),$J62,IF($I62=-1,AZ61,""))))))))</f>
        <v/>
      </c>
      <c r="BA62" t="str">
        <f ca="1">IF($E61="","",IF($G62="",BA61,IF(AND($N62=1,BA$9&gt;$B$9),"",IF(AND($N62=1,BA$9&lt;=$B$9),LOOKUP(BA$9,$A$12:$A$111,$B$12:$B$111),IF(AND($I62=1,BB$9=$Q61),"",IF($I62=1,BB61,IF(AND($I62=-1,AZ$9=$Q61),$J62,IF($I62=-1,BA61,""))))))))</f>
        <v/>
      </c>
      <c r="BB62" t="str">
        <f ca="1">IF($E61="","",IF($G62="",BB61,IF(AND($N62=1,BB$9&gt;$B$9),"",IF(AND($N62=1,BB$9&lt;=$B$9),LOOKUP(BB$9,$A$12:$A$111,$B$12:$B$111),IF(AND($I62=1,BC$9=$Q61),"",IF($I62=1,BC61,IF(AND($I62=-1,BA$9=$Q61),$J62,IF($I62=-1,BB61,""))))))))</f>
        <v/>
      </c>
      <c r="BC62" t="str">
        <f ca="1">IF($E61="","",IF($G62="",BC61,IF(AND($N62=1,BC$9&gt;$B$9),"",IF(AND($N62=1,BC$9&lt;=$B$9),LOOKUP(BC$9,$A$12:$A$111,$B$12:$B$111),IF(AND($I62=1,BD$9=$Q61),"",IF($I62=1,BD61,IF(AND($I62=-1,BB$9=$Q61),$J62,IF($I62=-1,BC61,""))))))))</f>
        <v/>
      </c>
      <c r="BD62" t="str">
        <f ca="1">IF($E61="","",IF($G62="",BD61,IF(AND($N62=1,BD$9&gt;$B$9),"",IF(AND($N62=1,BD$9&lt;=$B$9),LOOKUP(BD$9,$A$12:$A$111,$B$12:$B$111),IF(AND($I62=1,BE$9=$Q61),"",IF($I62=1,BE61,IF(AND($I62=-1,BC$9=$Q61),$J62,IF($I62=-1,BD61,""))))))))</f>
        <v/>
      </c>
      <c r="BE62" t="str">
        <f ca="1">IF($E61="","",IF($G62="",BE61,IF(AND($N62=1,BE$9&gt;$B$9),"",IF(AND($N62=1,BE$9&lt;=$B$9),LOOKUP(BE$9,$A$12:$A$111,$B$12:$B$111),IF(AND($I62=1,BF$9=$Q61),"",IF($I62=1,BF61,IF(AND($I62=-1,BD$9=$Q61),$J62,IF($I62=-1,BE61,""))))))))</f>
        <v/>
      </c>
      <c r="BF62" t="str">
        <f ca="1">IF($E61="","",IF($G62="",BF61,IF(AND($N62=1,BF$9&gt;$B$9),"",IF(AND($N62=1,BF$9&lt;=$B$9),LOOKUP(BF$9,$A$12:$A$111,$B$12:$B$111),IF(AND($I62=1,BG$9=$Q61),"",IF($I62=1,BG61,IF(AND($I62=-1,BE$9=$Q61),$J62,IF($I62=-1,BF61,""))))))))</f>
        <v/>
      </c>
      <c r="BG62" t="str">
        <f ca="1">IF($E61="","",IF($G62="",BG61,IF(AND($N62=1,BG$9&gt;$B$9),"",IF(AND($N62=1,BG$9&lt;=$B$9),LOOKUP(BG$9,$A$12:$A$111,$B$12:$B$111),IF(AND($I62=1,BH$9=$Q61),"",IF($I62=1,BH61,IF(AND($I62=-1,BF$9=$Q61),$J62,IF($I62=-1,BG61,""))))))))</f>
        <v/>
      </c>
      <c r="BH62">
        <f ca="1">IF($E61="","",IF($G62="",BH61,IF(AND($N62=1,BH$9&gt;$B$9),"",IF(AND($N62=1,BH$9&lt;=$B$9),LOOKUP(BH$9,$A$12:$A$111,$B$12:$B$111),IF(AND($I62=1,BI$9=$Q61),"",IF($I62=1,BI61,IF(AND($I62=-1,BG$9=$Q61),$J62,IF($I62=-1,BH61,""))))))))</f>
        <v>0</v>
      </c>
      <c r="BI62">
        <f ca="1">IF($E61="","",IF($G62="",BI61,IF(AND($N62=1,BI$9&gt;$B$9),"",IF(AND($N62=1,BI$9&lt;=$B$9),LOOKUP(BI$9,$A$12:$A$111,$B$12:$B$111),IF(AND($I62=1,BJ$9=$Q61),"",IF($I62=1,BJ61,IF(AND($I62=-1,BH$9=$Q61),$J62,IF($I62=-1,BI61,""))))))))</f>
        <v>0</v>
      </c>
      <c r="BJ62">
        <f ca="1">IF($E61="","",IF($G62="",BJ61,IF(AND($N62=1,BJ$9&gt;$B$9),"",IF(AND($N62=1,BJ$9&lt;=$B$9),LOOKUP(BJ$9,$A$12:$A$111,$B$12:$B$111),IF(AND($I62=1,BK$9=$Q61),"",IF($I62=1,BK61,IF(AND($I62=-1,BI$9=$Q61),$J62,IF($I62=-1,BJ61,""))))))))</f>
        <v>0</v>
      </c>
      <c r="BK62">
        <f ca="1">IF($E61="","",IF($G62="",BK61,IF(AND($N62=1,BK$9&gt;$B$9),"",IF(AND($N62=1,BK$9&lt;=$B$9),LOOKUP(BK$9,$A$12:$A$111,$B$12:$B$111),IF(AND($I62=1,BL$9=$Q61),"",IF($I62=1,BL61,IF(AND($I62=-1,BJ$9=$Q61),$J62,IF($I62=-1,BK61,""))))))))</f>
        <v>0</v>
      </c>
      <c r="BL62">
        <f ca="1">IF($E61="","",IF($G62="",BL61,IF(AND($N62=1,BL$9&gt;$B$9),"",IF(AND($N62=1,BL$9&lt;=$B$9),LOOKUP(BL$9,$A$12:$A$111,$B$12:$B$111),IF(AND($I62=1,BM$9=$Q61),"",IF($I62=1,BM61,IF(AND($I62=-1,BK$9=$Q61),$J62,IF($I62=-1,BL61,""))))))))</f>
        <v>0</v>
      </c>
      <c r="BM62">
        <f ca="1">IF($E61="","",IF($G62="",BM61,IF(AND($N62=1,BM$9&gt;$B$9),"",IF(AND($N62=1,BM$9&lt;=$B$9),LOOKUP(BM$9,$A$12:$A$111,$B$12:$B$111),IF(AND($I62=1,BN$9=$Q61),"",IF($I62=1,BN61,IF(AND($I62=-1,BL$9=$Q61),$J62,IF($I62=-1,BM61,""))))))))</f>
        <v>0</v>
      </c>
      <c r="BN62">
        <f ca="1">IF($E61="","",IF($G62="",BN61,IF(AND($N62=1,BN$9&gt;$B$9),"",IF(AND($N62=1,BN$9&lt;=$B$9),LOOKUP(BN$9,$A$12:$A$111,$B$12:$B$111),IF(AND($I62=1,BO$9=$Q61),"",IF($I62=1,BO61,IF(AND($I62=-1,BM$9=$Q61),$J62,IF($I62=-1,BN61,""))))))))</f>
        <v>0</v>
      </c>
      <c r="BO62">
        <f ca="1">IF($E61="","",IF($G62="",BO61,IF(AND($N62=1,BO$9&gt;$B$9),"",IF(AND($N62=1,BO$9&lt;=$B$9),LOOKUP(BO$9,$A$12:$A$111,$B$12:$B$111),IF(AND($I62=1,BP$9=$Q61),"",IF($I62=1,BP61,IF(AND($I62=-1,BN$9=$Q61),$J62,IF($I62=-1,BO61,""))))))))</f>
        <v>0</v>
      </c>
    </row>
    <row r="63" spans="4:67" x14ac:dyDescent="0.25">
      <c r="D63" s="4">
        <v>53</v>
      </c>
      <c r="E63" s="1">
        <f t="shared" ca="1" si="6"/>
        <v>20</v>
      </c>
      <c r="G63" t="str">
        <f ca="1">IF(E62="","",IF($B$3=Refs!$B$11,Labouchere!F63,IF(AND(B$3="Last",H62="Zero"),G62,IF(B$3="Last",H62,IF(B$3="2nd last","",IF(AND(B$3="Opposite",H62="Zero"),G62,IF(AND(B$3="Opposite",H62="Red"),"Black",IF(AND(B$3="Opposite",H62="Black"),"Red",IF(AND(B$3="Opposite",H62="Odd"),"Even",IF(AND(B$3="Opposite",H62="Even"),"Odd",IF(AND(B$3="Opposite",H62="High"),"Low",IF(AND(B$3="Opposite",H62="Low"),"High",IF(COUNTIF(Refs!$E$5:$I$6,B$3)=1,Labouchere!B$3,"")))))))))))))</f>
        <v>High</v>
      </c>
      <c r="H63" t="str">
        <f ca="1">IF(E63="","",IF(B$2="Red/Black",LOOKUP(E63,Refs!D:D,Refs!F:F),IF(B$2="High/Low",LOOKUP(E63,Refs!D:D,Refs!H:H),IF(B$2="Odd/Even",LOOKUP(E63,Refs!D:D,Refs!J:J),""))))</f>
        <v>High</v>
      </c>
      <c r="I63">
        <f t="shared" ca="1" si="2"/>
        <v>1</v>
      </c>
      <c r="J63">
        <f ca="1">IF(E62="","",IF(G63="","",IF(AND(Q62&gt;1,O62+P62&gt;=$B$4),$B$4,IF(Q62=1,O62,O62+P62))))</f>
        <v>70</v>
      </c>
      <c r="K63">
        <f t="shared" ca="1" si="3"/>
        <v>70</v>
      </c>
      <c r="L63">
        <f t="shared" ca="1" si="4"/>
        <v>-168</v>
      </c>
      <c r="M63">
        <f t="shared" ca="1" si="5"/>
        <v>20</v>
      </c>
      <c r="N63">
        <f ca="1">IF(E62="","",IF(OR(AND($A$6="Yes",$M63&gt;$M62),AND($A$8="Yes",$O62+$P62&gt;=$B$4),AND($Q62&lt;=2,$I63=1)),1,0))</f>
        <v>0</v>
      </c>
      <c r="O63">
        <f ca="1">IF(E63="","",R63)</f>
        <v>18</v>
      </c>
      <c r="P63">
        <f ca="1">IF(E63="","",MAX(R63:DM63))</f>
        <v>48</v>
      </c>
      <c r="Q63" s="2">
        <f ca="1">IF(E63="","",COUNTIF(R63:DM63,"&gt;0"))</f>
        <v>6</v>
      </c>
      <c r="R63" s="4">
        <f ca="1">IF(E62="","",IF($G63="",R62,IF($N63=1,LOOKUP(R$9,$A$12:$A$111,$B$12:$B$111),IF(AND($I63=1,S$9=$Q62),"",IF($I63=1,S62,IF($I63=-1,R62))))))</f>
        <v>18</v>
      </c>
      <c r="S63">
        <f ca="1">IF($E62="","",IF($G63="",S62,IF(AND($N63=1,S$9&gt;$B$9),"",IF(AND($N63=1,S$9&lt;=$B$9),LOOKUP(S$9,$A$12:$A$111,$B$12:$B$111),IF(AND($I63=1,T$9=$Q62),"",IF($I63=1,T62,IF(AND($I63=-1,R$9=$Q62),$J63,IF($I63=-1,S62,""))))))))</f>
        <v>24</v>
      </c>
      <c r="T63">
        <f ca="1">IF($E62="","",IF($G63="",T62,IF(AND($N63=1,T$9&gt;$B$9),"",IF(AND($N63=1,T$9&lt;=$B$9),LOOKUP(T$9,$A$12:$A$111,$B$12:$B$111),IF(AND($I63=1,U$9=$Q62),"",IF($I63=1,U62,IF(AND($I63=-1,S$9=$Q62),$J63,IF($I63=-1,T62,""))))))))</f>
        <v>30</v>
      </c>
      <c r="U63">
        <f ca="1">IF($E62="","",IF($G63="",U62,IF(AND($N63=1,U$9&gt;$B$9),"",IF(AND($N63=1,U$9&lt;=$B$9),LOOKUP(U$9,$A$12:$A$111,$B$12:$B$111),IF(AND($I63=1,V$9=$Q62),"",IF($I63=1,V62,IF(AND($I63=-1,T$9=$Q62),$J63,IF($I63=-1,U62,""))))))))</f>
        <v>36</v>
      </c>
      <c r="V63">
        <f ca="1">IF($E62="","",IF($G63="",V62,IF(AND($N63=1,V$9&gt;$B$9),"",IF(AND($N63=1,V$9&lt;=$B$9),LOOKUP(V$9,$A$12:$A$111,$B$12:$B$111),IF(AND($I63=1,W$9=$Q62),"",IF($I63=1,W62,IF(AND($I63=-1,U$9=$Q62),$J63,IF($I63=-1,V62,""))))))))</f>
        <v>42</v>
      </c>
      <c r="W63">
        <f ca="1">IF($E62="","",IF($G63="",W62,IF(AND($N63=1,W$9&gt;$B$9),"",IF(AND($N63=1,W$9&lt;=$B$9),LOOKUP(W$9,$A$12:$A$111,$B$12:$B$111),IF(AND($I63=1,X$9=$Q62),"",IF($I63=1,X62,IF(AND($I63=-1,V$9=$Q62),$J63,IF($I63=-1,W62,""))))))))</f>
        <v>48</v>
      </c>
      <c r="X63" t="str">
        <f ca="1">IF($E62="","",IF($G63="",X62,IF(AND($N63=1,X$9&gt;$B$9),"",IF(AND($N63=1,X$9&lt;=$B$9),LOOKUP(X$9,$A$12:$A$111,$B$12:$B$111),IF(AND($I63=1,Y$9=$Q62),"",IF($I63=1,Y62,IF(AND($I63=-1,W$9=$Q62),$J63,IF($I63=-1,X62,""))))))))</f>
        <v/>
      </c>
      <c r="Y63" t="str">
        <f ca="1">IF($E62="","",IF($G63="",Y62,IF(AND($N63=1,Y$9&gt;$B$9),"",IF(AND($N63=1,Y$9&lt;=$B$9),LOOKUP(Y$9,$A$12:$A$111,$B$12:$B$111),IF(AND($I63=1,Z$9=$Q62),"",IF($I63=1,Z62,IF(AND($I63=-1,X$9=$Q62),$J63,IF($I63=-1,Y62,""))))))))</f>
        <v/>
      </c>
      <c r="Z63" t="str">
        <f ca="1">IF($E62="","",IF($G63="",Z62,IF(AND($N63=1,Z$9&gt;$B$9),"",IF(AND($N63=1,Z$9&lt;=$B$9),LOOKUP(Z$9,$A$12:$A$111,$B$12:$B$111),IF(AND($I63=1,AA$9=$Q62),"",IF($I63=1,AA62,IF(AND($I63=-1,Y$9=$Q62),$J63,IF($I63=-1,Z62,""))))))))</f>
        <v/>
      </c>
      <c r="AA63" t="str">
        <f ca="1">IF($E62="","",IF($G63="",AA62,IF(AND($N63=1,AA$9&gt;$B$9),"",IF(AND($N63=1,AA$9&lt;=$B$9),LOOKUP(AA$9,$A$12:$A$111,$B$12:$B$111),IF(AND($I63=1,AB$9=$Q62),"",IF($I63=1,AB62,IF(AND($I63=-1,Z$9=$Q62),$J63,IF($I63=-1,AA62,""))))))))</f>
        <v/>
      </c>
      <c r="AB63" t="str">
        <f ca="1">IF($E62="","",IF($G63="",AB62,IF(AND($N63=1,AB$9&gt;$B$9),"",IF(AND($N63=1,AB$9&lt;=$B$9),LOOKUP(AB$9,$A$12:$A$111,$B$12:$B$111),IF(AND($I63=1,AC$9=$Q62),"",IF($I63=1,AC62,IF(AND($I63=-1,AA$9=$Q62),$J63,IF($I63=-1,AB62,""))))))))</f>
        <v/>
      </c>
      <c r="AC63" t="str">
        <f ca="1">IF($E62="","",IF($G63="",AC62,IF(AND($N63=1,AC$9&gt;$B$9),"",IF(AND($N63=1,AC$9&lt;=$B$9),LOOKUP(AC$9,$A$12:$A$111,$B$12:$B$111),IF(AND($I63=1,AD$9=$Q62),"",IF($I63=1,AD62,IF(AND($I63=-1,AB$9=$Q62),$J63,IF($I63=-1,AC62,""))))))))</f>
        <v/>
      </c>
      <c r="AD63" t="str">
        <f ca="1">IF($E62="","",IF($G63="",AD62,IF(AND($N63=1,AD$9&gt;$B$9),"",IF(AND($N63=1,AD$9&lt;=$B$9),LOOKUP(AD$9,$A$12:$A$111,$B$12:$B$111),IF(AND($I63=1,AE$9=$Q62),"",IF($I63=1,AE62,IF(AND($I63=-1,AC$9=$Q62),$J63,IF($I63=-1,AD62,""))))))))</f>
        <v/>
      </c>
      <c r="AE63" t="str">
        <f ca="1">IF($E62="","",IF($G63="",AE62,IF(AND($N63=1,AE$9&gt;$B$9),"",IF(AND($N63=1,AE$9&lt;=$B$9),LOOKUP(AE$9,$A$12:$A$111,$B$12:$B$111),IF(AND($I63=1,AF$9=$Q62),"",IF($I63=1,AF62,IF(AND($I63=-1,AD$9=$Q62),$J63,IF($I63=-1,AE62,""))))))))</f>
        <v/>
      </c>
      <c r="AF63" t="str">
        <f ca="1">IF($E62="","",IF($G63="",AF62,IF(AND($N63=1,AF$9&gt;$B$9),"",IF(AND($N63=1,AF$9&lt;=$B$9),LOOKUP(AF$9,$A$12:$A$111,$B$12:$B$111),IF(AND($I63=1,AG$9=$Q62),"",IF($I63=1,AG62,IF(AND($I63=-1,AE$9=$Q62),$J63,IF($I63=-1,AF62,""))))))))</f>
        <v/>
      </c>
      <c r="AG63" t="str">
        <f ca="1">IF($E62="","",IF($G63="",AG62,IF(AND($N63=1,AG$9&gt;$B$9),"",IF(AND($N63=1,AG$9&lt;=$B$9),LOOKUP(AG$9,$A$12:$A$111,$B$12:$B$111),IF(AND($I63=1,AH$9=$Q62),"",IF($I63=1,AH62,IF(AND($I63=-1,AF$9=$Q62),$J63,IF($I63=-1,AG62,""))))))))</f>
        <v/>
      </c>
      <c r="AH63" t="str">
        <f ca="1">IF($E62="","",IF($G63="",AH62,IF(AND($N63=1,AH$9&gt;$B$9),"",IF(AND($N63=1,AH$9&lt;=$B$9),LOOKUP(AH$9,$A$12:$A$111,$B$12:$B$111),IF(AND($I63=1,AI$9=$Q62),"",IF($I63=1,AI62,IF(AND($I63=-1,AG$9=$Q62),$J63,IF($I63=-1,AH62,""))))))))</f>
        <v/>
      </c>
      <c r="AI63" t="str">
        <f ca="1">IF($E62="","",IF($G63="",AI62,IF(AND($N63=1,AI$9&gt;$B$9),"",IF(AND($N63=1,AI$9&lt;=$B$9),LOOKUP(AI$9,$A$12:$A$111,$B$12:$B$111),IF(AND($I63=1,AJ$9=$Q62),"",IF($I63=1,AJ62,IF(AND($I63=-1,AH$9=$Q62),$J63,IF($I63=-1,AI62,""))))))))</f>
        <v/>
      </c>
      <c r="AJ63" t="str">
        <f ca="1">IF($E62="","",IF($G63="",AJ62,IF(AND($N63=1,AJ$9&gt;$B$9),"",IF(AND($N63=1,AJ$9&lt;=$B$9),LOOKUP(AJ$9,$A$12:$A$111,$B$12:$B$111),IF(AND($I63=1,AK$9=$Q62),"",IF($I63=1,AK62,IF(AND($I63=-1,AI$9=$Q62),$J63,IF($I63=-1,AJ62,""))))))))</f>
        <v/>
      </c>
      <c r="AK63" t="str">
        <f ca="1">IF($E62="","",IF($G63="",AK62,IF(AND($N63=1,AK$9&gt;$B$9),"",IF(AND($N63=1,AK$9&lt;=$B$9),LOOKUP(AK$9,$A$12:$A$111,$B$12:$B$111),IF(AND($I63=1,AL$9=$Q62),"",IF($I63=1,AL62,IF(AND($I63=-1,AJ$9=$Q62),$J63,IF($I63=-1,AK62,""))))))))</f>
        <v/>
      </c>
      <c r="AL63" t="str">
        <f ca="1">IF($E62="","",IF($G63="",AL62,IF(AND($N63=1,AL$9&gt;$B$9),"",IF(AND($N63=1,AL$9&lt;=$B$9),LOOKUP(AL$9,$A$12:$A$111,$B$12:$B$111),IF(AND($I63=1,AM$9=$Q62),"",IF($I63=1,AM62,IF(AND($I63=-1,AK$9=$Q62),$J63,IF($I63=-1,AL62,""))))))))</f>
        <v/>
      </c>
      <c r="AM63" t="str">
        <f ca="1">IF($E62="","",IF($G63="",AM62,IF(AND($N63=1,AM$9&gt;$B$9),"",IF(AND($N63=1,AM$9&lt;=$B$9),LOOKUP(AM$9,$A$12:$A$111,$B$12:$B$111),IF(AND($I63=1,AN$9=$Q62),"",IF($I63=1,AN62,IF(AND($I63=-1,AL$9=$Q62),$J63,IF($I63=-1,AM62,""))))))))</f>
        <v/>
      </c>
      <c r="AN63" t="str">
        <f ca="1">IF($E62="","",IF($G63="",AN62,IF(AND($N63=1,AN$9&gt;$B$9),"",IF(AND($N63=1,AN$9&lt;=$B$9),LOOKUP(AN$9,$A$12:$A$111,$B$12:$B$111),IF(AND($I63=1,AO$9=$Q62),"",IF($I63=1,AO62,IF(AND($I63=-1,AM$9=$Q62),$J63,IF($I63=-1,AN62,""))))))))</f>
        <v/>
      </c>
      <c r="AO63" t="str">
        <f ca="1">IF($E62="","",IF($G63="",AO62,IF(AND($N63=1,AO$9&gt;$B$9),"",IF(AND($N63=1,AO$9&lt;=$B$9),LOOKUP(AO$9,$A$12:$A$111,$B$12:$B$111),IF(AND($I63=1,AP$9=$Q62),"",IF($I63=1,AP62,IF(AND($I63=-1,AN$9=$Q62),$J63,IF($I63=-1,AO62,""))))))))</f>
        <v/>
      </c>
      <c r="AP63" t="str">
        <f ca="1">IF($E62="","",IF($G63="",AP62,IF(AND($N63=1,AP$9&gt;$B$9),"",IF(AND($N63=1,AP$9&lt;=$B$9),LOOKUP(AP$9,$A$12:$A$111,$B$12:$B$111),IF(AND($I63=1,AQ$9=$Q62),"",IF($I63=1,AQ62,IF(AND($I63=-1,AO$9=$Q62),$J63,IF($I63=-1,AP62,""))))))))</f>
        <v/>
      </c>
      <c r="AQ63" t="str">
        <f ca="1">IF($E62="","",IF($G63="",AQ62,IF(AND($N63=1,AQ$9&gt;$B$9),"",IF(AND($N63=1,AQ$9&lt;=$B$9),LOOKUP(AQ$9,$A$12:$A$111,$B$12:$B$111),IF(AND($I63=1,AR$9=$Q62),"",IF($I63=1,AR62,IF(AND($I63=-1,AP$9=$Q62),$J63,IF($I63=-1,AQ62,""))))))))</f>
        <v/>
      </c>
      <c r="AR63" t="str">
        <f ca="1">IF($E62="","",IF($G63="",AR62,IF(AND($N63=1,AR$9&gt;$B$9),"",IF(AND($N63=1,AR$9&lt;=$B$9),LOOKUP(AR$9,$A$12:$A$111,$B$12:$B$111),IF(AND($I63=1,AS$9=$Q62),"",IF($I63=1,AS62,IF(AND($I63=-1,AQ$9=$Q62),$J63,IF($I63=-1,AR62,""))))))))</f>
        <v/>
      </c>
      <c r="AS63" t="str">
        <f ca="1">IF($E62="","",IF($G63="",AS62,IF(AND($N63=1,AS$9&gt;$B$9),"",IF(AND($N63=1,AS$9&lt;=$B$9),LOOKUP(AS$9,$A$12:$A$111,$B$12:$B$111),IF(AND($I63=1,AT$9=$Q62),"",IF($I63=1,AT62,IF(AND($I63=-1,AR$9=$Q62),$J63,IF($I63=-1,AS62,""))))))))</f>
        <v/>
      </c>
      <c r="AT63" t="str">
        <f ca="1">IF($E62="","",IF($G63="",AT62,IF(AND($N63=1,AT$9&gt;$B$9),"",IF(AND($N63=1,AT$9&lt;=$B$9),LOOKUP(AT$9,$A$12:$A$111,$B$12:$B$111),IF(AND($I63=1,AU$9=$Q62),"",IF($I63=1,AU62,IF(AND($I63=-1,AS$9=$Q62),$J63,IF($I63=-1,AT62,""))))))))</f>
        <v/>
      </c>
      <c r="AU63" t="str">
        <f ca="1">IF($E62="","",IF($G63="",AU62,IF(AND($N63=1,AU$9&gt;$B$9),"",IF(AND($N63=1,AU$9&lt;=$B$9),LOOKUP(AU$9,$A$12:$A$111,$B$12:$B$111),IF(AND($I63=1,AV$9=$Q62),"",IF($I63=1,AV62,IF(AND($I63=-1,AT$9=$Q62),$J63,IF($I63=-1,AU62,""))))))))</f>
        <v/>
      </c>
      <c r="AV63" t="str">
        <f ca="1">IF($E62="","",IF($G63="",AV62,IF(AND($N63=1,AV$9&gt;$B$9),"",IF(AND($N63=1,AV$9&lt;=$B$9),LOOKUP(AV$9,$A$12:$A$111,$B$12:$B$111),IF(AND($I63=1,AW$9=$Q62),"",IF($I63=1,AW62,IF(AND($I63=-1,AU$9=$Q62),$J63,IF($I63=-1,AV62,""))))))))</f>
        <v/>
      </c>
      <c r="AW63" t="str">
        <f ca="1">IF($E62="","",IF($G63="",AW62,IF(AND($N63=1,AW$9&gt;$B$9),"",IF(AND($N63=1,AW$9&lt;=$B$9),LOOKUP(AW$9,$A$12:$A$111,$B$12:$B$111),IF(AND($I63=1,AX$9=$Q62),"",IF($I63=1,AX62,IF(AND($I63=-1,AV$9=$Q62),$J63,IF($I63=-1,AW62,""))))))))</f>
        <v/>
      </c>
      <c r="AX63" t="str">
        <f ca="1">IF($E62="","",IF($G63="",AX62,IF(AND($N63=1,AX$9&gt;$B$9),"",IF(AND($N63=1,AX$9&lt;=$B$9),LOOKUP(AX$9,$A$12:$A$111,$B$12:$B$111),IF(AND($I63=1,AY$9=$Q62),"",IF($I63=1,AY62,IF(AND($I63=-1,AW$9=$Q62),$J63,IF($I63=-1,AX62,""))))))))</f>
        <v/>
      </c>
      <c r="AY63" t="str">
        <f ca="1">IF($E62="","",IF($G63="",AY62,IF(AND($N63=1,AY$9&gt;$B$9),"",IF(AND($N63=1,AY$9&lt;=$B$9),LOOKUP(AY$9,$A$12:$A$111,$B$12:$B$111),IF(AND($I63=1,AZ$9=$Q62),"",IF($I63=1,AZ62,IF(AND($I63=-1,AX$9=$Q62),$J63,IF($I63=-1,AY62,""))))))))</f>
        <v/>
      </c>
      <c r="AZ63" t="str">
        <f ca="1">IF($E62="","",IF($G63="",AZ62,IF(AND($N63=1,AZ$9&gt;$B$9),"",IF(AND($N63=1,AZ$9&lt;=$B$9),LOOKUP(AZ$9,$A$12:$A$111,$B$12:$B$111),IF(AND($I63=1,BA$9=$Q62),"",IF($I63=1,BA62,IF(AND($I63=-1,AY$9=$Q62),$J63,IF($I63=-1,AZ62,""))))))))</f>
        <v/>
      </c>
      <c r="BA63" t="str">
        <f ca="1">IF($E62="","",IF($G63="",BA62,IF(AND($N63=1,BA$9&gt;$B$9),"",IF(AND($N63=1,BA$9&lt;=$B$9),LOOKUP(BA$9,$A$12:$A$111,$B$12:$B$111),IF(AND($I63=1,BB$9=$Q62),"",IF($I63=1,BB62,IF(AND($I63=-1,AZ$9=$Q62),$J63,IF($I63=-1,BA62,""))))))))</f>
        <v/>
      </c>
      <c r="BB63" t="str">
        <f ca="1">IF($E62="","",IF($G63="",BB62,IF(AND($N63=1,BB$9&gt;$B$9),"",IF(AND($N63=1,BB$9&lt;=$B$9),LOOKUP(BB$9,$A$12:$A$111,$B$12:$B$111),IF(AND($I63=1,BC$9=$Q62),"",IF($I63=1,BC62,IF(AND($I63=-1,BA$9=$Q62),$J63,IF($I63=-1,BB62,""))))))))</f>
        <v/>
      </c>
      <c r="BC63" t="str">
        <f ca="1">IF($E62="","",IF($G63="",BC62,IF(AND($N63=1,BC$9&gt;$B$9),"",IF(AND($N63=1,BC$9&lt;=$B$9),LOOKUP(BC$9,$A$12:$A$111,$B$12:$B$111),IF(AND($I63=1,BD$9=$Q62),"",IF($I63=1,BD62,IF(AND($I63=-1,BB$9=$Q62),$J63,IF($I63=-1,BC62,""))))))))</f>
        <v/>
      </c>
      <c r="BD63" t="str">
        <f ca="1">IF($E62="","",IF($G63="",BD62,IF(AND($N63=1,BD$9&gt;$B$9),"",IF(AND($N63=1,BD$9&lt;=$B$9),LOOKUP(BD$9,$A$12:$A$111,$B$12:$B$111),IF(AND($I63=1,BE$9=$Q62),"",IF($I63=1,BE62,IF(AND($I63=-1,BC$9=$Q62),$J63,IF($I63=-1,BD62,""))))))))</f>
        <v/>
      </c>
      <c r="BE63" t="str">
        <f ca="1">IF($E62="","",IF($G63="",BE62,IF(AND($N63=1,BE$9&gt;$B$9),"",IF(AND($N63=1,BE$9&lt;=$B$9),LOOKUP(BE$9,$A$12:$A$111,$B$12:$B$111),IF(AND($I63=1,BF$9=$Q62),"",IF($I63=1,BF62,IF(AND($I63=-1,BD$9=$Q62),$J63,IF($I63=-1,BE62,""))))))))</f>
        <v/>
      </c>
      <c r="BF63" t="str">
        <f ca="1">IF($E62="","",IF($G63="",BF62,IF(AND($N63=1,BF$9&gt;$B$9),"",IF(AND($N63=1,BF$9&lt;=$B$9),LOOKUP(BF$9,$A$12:$A$111,$B$12:$B$111),IF(AND($I63=1,BG$9=$Q62),"",IF($I63=1,BG62,IF(AND($I63=-1,BE$9=$Q62),$J63,IF($I63=-1,BF62,""))))))))</f>
        <v/>
      </c>
      <c r="BG63">
        <f ca="1">IF($E62="","",IF($G63="",BG62,IF(AND($N63=1,BG$9&gt;$B$9),"",IF(AND($N63=1,BG$9&lt;=$B$9),LOOKUP(BG$9,$A$12:$A$111,$B$12:$B$111),IF(AND($I63=1,BH$9=$Q62),"",IF($I63=1,BH62,IF(AND($I63=-1,BF$9=$Q62),$J63,IF($I63=-1,BG62,""))))))))</f>
        <v>0</v>
      </c>
      <c r="BH63">
        <f ca="1">IF($E62="","",IF($G63="",BH62,IF(AND($N63=1,BH$9&gt;$B$9),"",IF(AND($N63=1,BH$9&lt;=$B$9),LOOKUP(BH$9,$A$12:$A$111,$B$12:$B$111),IF(AND($I63=1,BI$9=$Q62),"",IF($I63=1,BI62,IF(AND($I63=-1,BG$9=$Q62),$J63,IF($I63=-1,BH62,""))))))))</f>
        <v>0</v>
      </c>
      <c r="BI63">
        <f ca="1">IF($E62="","",IF($G63="",BI62,IF(AND($N63=1,BI$9&gt;$B$9),"",IF(AND($N63=1,BI$9&lt;=$B$9),LOOKUP(BI$9,$A$12:$A$111,$B$12:$B$111),IF(AND($I63=1,BJ$9=$Q62),"",IF($I63=1,BJ62,IF(AND($I63=-1,BH$9=$Q62),$J63,IF($I63=-1,BI62,""))))))))</f>
        <v>0</v>
      </c>
      <c r="BJ63">
        <f ca="1">IF($E62="","",IF($G63="",BJ62,IF(AND($N63=1,BJ$9&gt;$B$9),"",IF(AND($N63=1,BJ$9&lt;=$B$9),LOOKUP(BJ$9,$A$12:$A$111,$B$12:$B$111),IF(AND($I63=1,BK$9=$Q62),"",IF($I63=1,BK62,IF(AND($I63=-1,BI$9=$Q62),$J63,IF($I63=-1,BJ62,""))))))))</f>
        <v>0</v>
      </c>
      <c r="BK63">
        <f ca="1">IF($E62="","",IF($G63="",BK62,IF(AND($N63=1,BK$9&gt;$B$9),"",IF(AND($N63=1,BK$9&lt;=$B$9),LOOKUP(BK$9,$A$12:$A$111,$B$12:$B$111),IF(AND($I63=1,BL$9=$Q62),"",IF($I63=1,BL62,IF(AND($I63=-1,BJ$9=$Q62),$J63,IF($I63=-1,BK62,""))))))))</f>
        <v>0</v>
      </c>
      <c r="BL63">
        <f ca="1">IF($E62="","",IF($G63="",BL62,IF(AND($N63=1,BL$9&gt;$B$9),"",IF(AND($N63=1,BL$9&lt;=$B$9),LOOKUP(BL$9,$A$12:$A$111,$B$12:$B$111),IF(AND($I63=1,BM$9=$Q62),"",IF($I63=1,BM62,IF(AND($I63=-1,BK$9=$Q62),$J63,IF($I63=-1,BL62,""))))))))</f>
        <v>0</v>
      </c>
      <c r="BM63">
        <f ca="1">IF($E62="","",IF($G63="",BM62,IF(AND($N63=1,BM$9&gt;$B$9),"",IF(AND($N63=1,BM$9&lt;=$B$9),LOOKUP(BM$9,$A$12:$A$111,$B$12:$B$111),IF(AND($I63=1,BN$9=$Q62),"",IF($I63=1,BN62,IF(AND($I63=-1,BL$9=$Q62),$J63,IF($I63=-1,BM62,""))))))))</f>
        <v>0</v>
      </c>
      <c r="BN63">
        <f ca="1">IF($E62="","",IF($G63="",BN62,IF(AND($N63=1,BN$9&gt;$B$9),"",IF(AND($N63=1,BN$9&lt;=$B$9),LOOKUP(BN$9,$A$12:$A$111,$B$12:$B$111),IF(AND($I63=1,BO$9=$Q62),"",IF($I63=1,BO62,IF(AND($I63=-1,BM$9=$Q62),$J63,IF($I63=-1,BN62,""))))))))</f>
        <v>0</v>
      </c>
      <c r="BO63">
        <f ca="1">IF($E62="","",IF($G63="",BO62,IF(AND($N63=1,BO$9&gt;$B$9),"",IF(AND($N63=1,BO$9&lt;=$B$9),LOOKUP(BO$9,$A$12:$A$111,$B$12:$B$111),IF(AND($I63=1,BP$9=$Q62),"",IF($I63=1,BP62,IF(AND($I63=-1,BN$9=$Q62),$J63,IF($I63=-1,BO62,""))))))))</f>
        <v>0</v>
      </c>
    </row>
    <row r="64" spans="4:67" x14ac:dyDescent="0.25">
      <c r="D64" s="4">
        <v>54</v>
      </c>
      <c r="E64" s="1">
        <f t="shared" ca="1" si="6"/>
        <v>22</v>
      </c>
      <c r="G64" t="str">
        <f ca="1">IF(E63="","",IF($B$3=Refs!$B$11,Labouchere!F64,IF(AND(B$3="Last",H63="Zero"),G63,IF(B$3="Last",H63,IF(B$3="2nd last","",IF(AND(B$3="Opposite",H63="Zero"),G63,IF(AND(B$3="Opposite",H63="Red"),"Black",IF(AND(B$3="Opposite",H63="Black"),"Red",IF(AND(B$3="Opposite",H63="Odd"),"Even",IF(AND(B$3="Opposite",H63="Even"),"Odd",IF(AND(B$3="Opposite",H63="High"),"Low",IF(AND(B$3="Opposite",H63="Low"),"High",IF(COUNTIF(Refs!$E$5:$I$6,B$3)=1,Labouchere!B$3,"")))))))))))))</f>
        <v>High</v>
      </c>
      <c r="H64" t="str">
        <f ca="1">IF(E64="","",IF(B$2="Red/Black",LOOKUP(E64,Refs!D:D,Refs!F:F),IF(B$2="High/Low",LOOKUP(E64,Refs!D:D,Refs!H:H),IF(B$2="Odd/Even",LOOKUP(E64,Refs!D:D,Refs!J:J),""))))</f>
        <v>High</v>
      </c>
      <c r="I64">
        <f t="shared" ca="1" si="2"/>
        <v>1</v>
      </c>
      <c r="J64">
        <f ca="1">IF(E63="","",IF(G64="","",IF(AND(Q63&gt;1,O63+P63&gt;=$B$4),$B$4,IF(Q63=1,O63,O63+P63))))</f>
        <v>66</v>
      </c>
      <c r="K64">
        <f t="shared" ca="1" si="3"/>
        <v>66</v>
      </c>
      <c r="L64">
        <f t="shared" ca="1" si="4"/>
        <v>-102</v>
      </c>
      <c r="M64">
        <f t="shared" ca="1" si="5"/>
        <v>20</v>
      </c>
      <c r="N64">
        <f ca="1">IF(E63="","",IF(OR(AND($A$6="Yes",$M64&gt;$M63),AND($A$8="Yes",$O63+$P63&gt;=$B$4),AND($Q63&lt;=2,$I64=1)),1,0))</f>
        <v>0</v>
      </c>
      <c r="O64">
        <f ca="1">IF(E64="","",R64)</f>
        <v>24</v>
      </c>
      <c r="P64">
        <f ca="1">IF(E64="","",MAX(R64:DM64))</f>
        <v>42</v>
      </c>
      <c r="Q64" s="2">
        <f ca="1">IF(E64="","",COUNTIF(R64:DM64,"&gt;0"))</f>
        <v>4</v>
      </c>
      <c r="R64" s="4">
        <f ca="1">IF(E63="","",IF($G64="",R63,IF($N64=1,LOOKUP(R$9,$A$12:$A$111,$B$12:$B$111),IF(AND($I64=1,S$9=$Q63),"",IF($I64=1,S63,IF($I64=-1,R63))))))</f>
        <v>24</v>
      </c>
      <c r="S64">
        <f ca="1">IF($E63="","",IF($G64="",S63,IF(AND($N64=1,S$9&gt;$B$9),"",IF(AND($N64=1,S$9&lt;=$B$9),LOOKUP(S$9,$A$12:$A$111,$B$12:$B$111),IF(AND($I64=1,T$9=$Q63),"",IF($I64=1,T63,IF(AND($I64=-1,R$9=$Q63),$J64,IF($I64=-1,S63,""))))))))</f>
        <v>30</v>
      </c>
      <c r="T64">
        <f ca="1">IF($E63="","",IF($G64="",T63,IF(AND($N64=1,T$9&gt;$B$9),"",IF(AND($N64=1,T$9&lt;=$B$9),LOOKUP(T$9,$A$12:$A$111,$B$12:$B$111),IF(AND($I64=1,U$9=$Q63),"",IF($I64=1,U63,IF(AND($I64=-1,S$9=$Q63),$J64,IF($I64=-1,T63,""))))))))</f>
        <v>36</v>
      </c>
      <c r="U64">
        <f ca="1">IF($E63="","",IF($G64="",U63,IF(AND($N64=1,U$9&gt;$B$9),"",IF(AND($N64=1,U$9&lt;=$B$9),LOOKUP(U$9,$A$12:$A$111,$B$12:$B$111),IF(AND($I64=1,V$9=$Q63),"",IF($I64=1,V63,IF(AND($I64=-1,T$9=$Q63),$J64,IF($I64=-1,U63,""))))))))</f>
        <v>42</v>
      </c>
      <c r="V64" t="str">
        <f ca="1">IF($E63="","",IF($G64="",V63,IF(AND($N64=1,V$9&gt;$B$9),"",IF(AND($N64=1,V$9&lt;=$B$9),LOOKUP(V$9,$A$12:$A$111,$B$12:$B$111),IF(AND($I64=1,W$9=$Q63),"",IF($I64=1,W63,IF(AND($I64=-1,U$9=$Q63),$J64,IF($I64=-1,V63,""))))))))</f>
        <v/>
      </c>
      <c r="W64" t="str">
        <f ca="1">IF($E63="","",IF($G64="",W63,IF(AND($N64=1,W$9&gt;$B$9),"",IF(AND($N64=1,W$9&lt;=$B$9),LOOKUP(W$9,$A$12:$A$111,$B$12:$B$111),IF(AND($I64=1,X$9=$Q63),"",IF($I64=1,X63,IF(AND($I64=-1,V$9=$Q63),$J64,IF($I64=-1,W63,""))))))))</f>
        <v/>
      </c>
      <c r="X64" t="str">
        <f ca="1">IF($E63="","",IF($G64="",X63,IF(AND($N64=1,X$9&gt;$B$9),"",IF(AND($N64=1,X$9&lt;=$B$9),LOOKUP(X$9,$A$12:$A$111,$B$12:$B$111),IF(AND($I64=1,Y$9=$Q63),"",IF($I64=1,Y63,IF(AND($I64=-1,W$9=$Q63),$J64,IF($I64=-1,X63,""))))))))</f>
        <v/>
      </c>
      <c r="Y64" t="str">
        <f ca="1">IF($E63="","",IF($G64="",Y63,IF(AND($N64=1,Y$9&gt;$B$9),"",IF(AND($N64=1,Y$9&lt;=$B$9),LOOKUP(Y$9,$A$12:$A$111,$B$12:$B$111),IF(AND($I64=1,Z$9=$Q63),"",IF($I64=1,Z63,IF(AND($I64=-1,X$9=$Q63),$J64,IF($I64=-1,Y63,""))))))))</f>
        <v/>
      </c>
      <c r="Z64" t="str">
        <f ca="1">IF($E63="","",IF($G64="",Z63,IF(AND($N64=1,Z$9&gt;$B$9),"",IF(AND($N64=1,Z$9&lt;=$B$9),LOOKUP(Z$9,$A$12:$A$111,$B$12:$B$111),IF(AND($I64=1,AA$9=$Q63),"",IF($I64=1,AA63,IF(AND($I64=-1,Y$9=$Q63),$J64,IF($I64=-1,Z63,""))))))))</f>
        <v/>
      </c>
      <c r="AA64" t="str">
        <f ca="1">IF($E63="","",IF($G64="",AA63,IF(AND($N64=1,AA$9&gt;$B$9),"",IF(AND($N64=1,AA$9&lt;=$B$9),LOOKUP(AA$9,$A$12:$A$111,$B$12:$B$111),IF(AND($I64=1,AB$9=$Q63),"",IF($I64=1,AB63,IF(AND($I64=-1,Z$9=$Q63),$J64,IF($I64=-1,AA63,""))))))))</f>
        <v/>
      </c>
      <c r="AB64" t="str">
        <f ca="1">IF($E63="","",IF($G64="",AB63,IF(AND($N64=1,AB$9&gt;$B$9),"",IF(AND($N64=1,AB$9&lt;=$B$9),LOOKUP(AB$9,$A$12:$A$111,$B$12:$B$111),IF(AND($I64=1,AC$9=$Q63),"",IF($I64=1,AC63,IF(AND($I64=-1,AA$9=$Q63),$J64,IF($I64=-1,AB63,""))))))))</f>
        <v/>
      </c>
      <c r="AC64" t="str">
        <f ca="1">IF($E63="","",IF($G64="",AC63,IF(AND($N64=1,AC$9&gt;$B$9),"",IF(AND($N64=1,AC$9&lt;=$B$9),LOOKUP(AC$9,$A$12:$A$111,$B$12:$B$111),IF(AND($I64=1,AD$9=$Q63),"",IF($I64=1,AD63,IF(AND($I64=-1,AB$9=$Q63),$J64,IF($I64=-1,AC63,""))))))))</f>
        <v/>
      </c>
      <c r="AD64" t="str">
        <f ca="1">IF($E63="","",IF($G64="",AD63,IF(AND($N64=1,AD$9&gt;$B$9),"",IF(AND($N64=1,AD$9&lt;=$B$9),LOOKUP(AD$9,$A$12:$A$111,$B$12:$B$111),IF(AND($I64=1,AE$9=$Q63),"",IF($I64=1,AE63,IF(AND($I64=-1,AC$9=$Q63),$J64,IF($I64=-1,AD63,""))))))))</f>
        <v/>
      </c>
      <c r="AE64" t="str">
        <f ca="1">IF($E63="","",IF($G64="",AE63,IF(AND($N64=1,AE$9&gt;$B$9),"",IF(AND($N64=1,AE$9&lt;=$B$9),LOOKUP(AE$9,$A$12:$A$111,$B$12:$B$111),IF(AND($I64=1,AF$9=$Q63),"",IF($I64=1,AF63,IF(AND($I64=-1,AD$9=$Q63),$J64,IF($I64=-1,AE63,""))))))))</f>
        <v/>
      </c>
      <c r="AF64" t="str">
        <f ca="1">IF($E63="","",IF($G64="",AF63,IF(AND($N64=1,AF$9&gt;$B$9),"",IF(AND($N64=1,AF$9&lt;=$B$9),LOOKUP(AF$9,$A$12:$A$111,$B$12:$B$111),IF(AND($I64=1,AG$9=$Q63),"",IF($I64=1,AG63,IF(AND($I64=-1,AE$9=$Q63),$J64,IF($I64=-1,AF63,""))))))))</f>
        <v/>
      </c>
      <c r="AG64" t="str">
        <f ca="1">IF($E63="","",IF($G64="",AG63,IF(AND($N64=1,AG$9&gt;$B$9),"",IF(AND($N64=1,AG$9&lt;=$B$9),LOOKUP(AG$9,$A$12:$A$111,$B$12:$B$111),IF(AND($I64=1,AH$9=$Q63),"",IF($I64=1,AH63,IF(AND($I64=-1,AF$9=$Q63),$J64,IF($I64=-1,AG63,""))))))))</f>
        <v/>
      </c>
      <c r="AH64" t="str">
        <f ca="1">IF($E63="","",IF($G64="",AH63,IF(AND($N64=1,AH$9&gt;$B$9),"",IF(AND($N64=1,AH$9&lt;=$B$9),LOOKUP(AH$9,$A$12:$A$111,$B$12:$B$111),IF(AND($I64=1,AI$9=$Q63),"",IF($I64=1,AI63,IF(AND($I64=-1,AG$9=$Q63),$J64,IF($I64=-1,AH63,""))))))))</f>
        <v/>
      </c>
      <c r="AI64" t="str">
        <f ca="1">IF($E63="","",IF($G64="",AI63,IF(AND($N64=1,AI$9&gt;$B$9),"",IF(AND($N64=1,AI$9&lt;=$B$9),LOOKUP(AI$9,$A$12:$A$111,$B$12:$B$111),IF(AND($I64=1,AJ$9=$Q63),"",IF($I64=1,AJ63,IF(AND($I64=-1,AH$9=$Q63),$J64,IF($I64=-1,AI63,""))))))))</f>
        <v/>
      </c>
      <c r="AJ64" t="str">
        <f ca="1">IF($E63="","",IF($G64="",AJ63,IF(AND($N64=1,AJ$9&gt;$B$9),"",IF(AND($N64=1,AJ$9&lt;=$B$9),LOOKUP(AJ$9,$A$12:$A$111,$B$12:$B$111),IF(AND($I64=1,AK$9=$Q63),"",IF($I64=1,AK63,IF(AND($I64=-1,AI$9=$Q63),$J64,IF($I64=-1,AJ63,""))))))))</f>
        <v/>
      </c>
      <c r="AK64" t="str">
        <f ca="1">IF($E63="","",IF($G64="",AK63,IF(AND($N64=1,AK$9&gt;$B$9),"",IF(AND($N64=1,AK$9&lt;=$B$9),LOOKUP(AK$9,$A$12:$A$111,$B$12:$B$111),IF(AND($I64=1,AL$9=$Q63),"",IF($I64=1,AL63,IF(AND($I64=-1,AJ$9=$Q63),$J64,IF($I64=-1,AK63,""))))))))</f>
        <v/>
      </c>
      <c r="AL64" t="str">
        <f ca="1">IF($E63="","",IF($G64="",AL63,IF(AND($N64=1,AL$9&gt;$B$9),"",IF(AND($N64=1,AL$9&lt;=$B$9),LOOKUP(AL$9,$A$12:$A$111,$B$12:$B$111),IF(AND($I64=1,AM$9=$Q63),"",IF($I64=1,AM63,IF(AND($I64=-1,AK$9=$Q63),$J64,IF($I64=-1,AL63,""))))))))</f>
        <v/>
      </c>
      <c r="AM64" t="str">
        <f ca="1">IF($E63="","",IF($G64="",AM63,IF(AND($N64=1,AM$9&gt;$B$9),"",IF(AND($N64=1,AM$9&lt;=$B$9),LOOKUP(AM$9,$A$12:$A$111,$B$12:$B$111),IF(AND($I64=1,AN$9=$Q63),"",IF($I64=1,AN63,IF(AND($I64=-1,AL$9=$Q63),$J64,IF($I64=-1,AM63,""))))))))</f>
        <v/>
      </c>
      <c r="AN64" t="str">
        <f ca="1">IF($E63="","",IF($G64="",AN63,IF(AND($N64=1,AN$9&gt;$B$9),"",IF(AND($N64=1,AN$9&lt;=$B$9),LOOKUP(AN$9,$A$12:$A$111,$B$12:$B$111),IF(AND($I64=1,AO$9=$Q63),"",IF($I64=1,AO63,IF(AND($I64=-1,AM$9=$Q63),$J64,IF($I64=-1,AN63,""))))))))</f>
        <v/>
      </c>
      <c r="AO64" t="str">
        <f ca="1">IF($E63="","",IF($G64="",AO63,IF(AND($N64=1,AO$9&gt;$B$9),"",IF(AND($N64=1,AO$9&lt;=$B$9),LOOKUP(AO$9,$A$12:$A$111,$B$12:$B$111),IF(AND($I64=1,AP$9=$Q63),"",IF($I64=1,AP63,IF(AND($I64=-1,AN$9=$Q63),$J64,IF($I64=-1,AO63,""))))))))</f>
        <v/>
      </c>
      <c r="AP64" t="str">
        <f ca="1">IF($E63="","",IF($G64="",AP63,IF(AND($N64=1,AP$9&gt;$B$9),"",IF(AND($N64=1,AP$9&lt;=$B$9),LOOKUP(AP$9,$A$12:$A$111,$B$12:$B$111),IF(AND($I64=1,AQ$9=$Q63),"",IF($I64=1,AQ63,IF(AND($I64=-1,AO$9=$Q63),$J64,IF($I64=-1,AP63,""))))))))</f>
        <v/>
      </c>
      <c r="AQ64" t="str">
        <f ca="1">IF($E63="","",IF($G64="",AQ63,IF(AND($N64=1,AQ$9&gt;$B$9),"",IF(AND($N64=1,AQ$9&lt;=$B$9),LOOKUP(AQ$9,$A$12:$A$111,$B$12:$B$111),IF(AND($I64=1,AR$9=$Q63),"",IF($I64=1,AR63,IF(AND($I64=-1,AP$9=$Q63),$J64,IF($I64=-1,AQ63,""))))))))</f>
        <v/>
      </c>
      <c r="AR64" t="str">
        <f ca="1">IF($E63="","",IF($G64="",AR63,IF(AND($N64=1,AR$9&gt;$B$9),"",IF(AND($N64=1,AR$9&lt;=$B$9),LOOKUP(AR$9,$A$12:$A$111,$B$12:$B$111),IF(AND($I64=1,AS$9=$Q63),"",IF($I64=1,AS63,IF(AND($I64=-1,AQ$9=$Q63),$J64,IF($I64=-1,AR63,""))))))))</f>
        <v/>
      </c>
      <c r="AS64" t="str">
        <f ca="1">IF($E63="","",IF($G64="",AS63,IF(AND($N64=1,AS$9&gt;$B$9),"",IF(AND($N64=1,AS$9&lt;=$B$9),LOOKUP(AS$9,$A$12:$A$111,$B$12:$B$111),IF(AND($I64=1,AT$9=$Q63),"",IF($I64=1,AT63,IF(AND($I64=-1,AR$9=$Q63),$J64,IF($I64=-1,AS63,""))))))))</f>
        <v/>
      </c>
      <c r="AT64" t="str">
        <f ca="1">IF($E63="","",IF($G64="",AT63,IF(AND($N64=1,AT$9&gt;$B$9),"",IF(AND($N64=1,AT$9&lt;=$B$9),LOOKUP(AT$9,$A$12:$A$111,$B$12:$B$111),IF(AND($I64=1,AU$9=$Q63),"",IF($I64=1,AU63,IF(AND($I64=-1,AS$9=$Q63),$J64,IF($I64=-1,AT63,""))))))))</f>
        <v/>
      </c>
      <c r="AU64" t="str">
        <f ca="1">IF($E63="","",IF($G64="",AU63,IF(AND($N64=1,AU$9&gt;$B$9),"",IF(AND($N64=1,AU$9&lt;=$B$9),LOOKUP(AU$9,$A$12:$A$111,$B$12:$B$111),IF(AND($I64=1,AV$9=$Q63),"",IF($I64=1,AV63,IF(AND($I64=-1,AT$9=$Q63),$J64,IF($I64=-1,AU63,""))))))))</f>
        <v/>
      </c>
      <c r="AV64" t="str">
        <f ca="1">IF($E63="","",IF($G64="",AV63,IF(AND($N64=1,AV$9&gt;$B$9),"",IF(AND($N64=1,AV$9&lt;=$B$9),LOOKUP(AV$9,$A$12:$A$111,$B$12:$B$111),IF(AND($I64=1,AW$9=$Q63),"",IF($I64=1,AW63,IF(AND($I64=-1,AU$9=$Q63),$J64,IF($I64=-1,AV63,""))))))))</f>
        <v/>
      </c>
      <c r="AW64" t="str">
        <f ca="1">IF($E63="","",IF($G64="",AW63,IF(AND($N64=1,AW$9&gt;$B$9),"",IF(AND($N64=1,AW$9&lt;=$B$9),LOOKUP(AW$9,$A$12:$A$111,$B$12:$B$111),IF(AND($I64=1,AX$9=$Q63),"",IF($I64=1,AX63,IF(AND($I64=-1,AV$9=$Q63),$J64,IF($I64=-1,AW63,""))))))))</f>
        <v/>
      </c>
      <c r="AX64" t="str">
        <f ca="1">IF($E63="","",IF($G64="",AX63,IF(AND($N64=1,AX$9&gt;$B$9),"",IF(AND($N64=1,AX$9&lt;=$B$9),LOOKUP(AX$9,$A$12:$A$111,$B$12:$B$111),IF(AND($I64=1,AY$9=$Q63),"",IF($I64=1,AY63,IF(AND($I64=-1,AW$9=$Q63),$J64,IF($I64=-1,AX63,""))))))))</f>
        <v/>
      </c>
      <c r="AY64" t="str">
        <f ca="1">IF($E63="","",IF($G64="",AY63,IF(AND($N64=1,AY$9&gt;$B$9),"",IF(AND($N64=1,AY$9&lt;=$B$9),LOOKUP(AY$9,$A$12:$A$111,$B$12:$B$111),IF(AND($I64=1,AZ$9=$Q63),"",IF($I64=1,AZ63,IF(AND($I64=-1,AX$9=$Q63),$J64,IF($I64=-1,AY63,""))))))))</f>
        <v/>
      </c>
      <c r="AZ64" t="str">
        <f ca="1">IF($E63="","",IF($G64="",AZ63,IF(AND($N64=1,AZ$9&gt;$B$9),"",IF(AND($N64=1,AZ$9&lt;=$B$9),LOOKUP(AZ$9,$A$12:$A$111,$B$12:$B$111),IF(AND($I64=1,BA$9=$Q63),"",IF($I64=1,BA63,IF(AND($I64=-1,AY$9=$Q63),$J64,IF($I64=-1,AZ63,""))))))))</f>
        <v/>
      </c>
      <c r="BA64" t="str">
        <f ca="1">IF($E63="","",IF($G64="",BA63,IF(AND($N64=1,BA$9&gt;$B$9),"",IF(AND($N64=1,BA$9&lt;=$B$9),LOOKUP(BA$9,$A$12:$A$111,$B$12:$B$111),IF(AND($I64=1,BB$9=$Q63),"",IF($I64=1,BB63,IF(AND($I64=-1,AZ$9=$Q63),$J64,IF($I64=-1,BA63,""))))))))</f>
        <v/>
      </c>
      <c r="BB64" t="str">
        <f ca="1">IF($E63="","",IF($G64="",BB63,IF(AND($N64=1,BB$9&gt;$B$9),"",IF(AND($N64=1,BB$9&lt;=$B$9),LOOKUP(BB$9,$A$12:$A$111,$B$12:$B$111),IF(AND($I64=1,BC$9=$Q63),"",IF($I64=1,BC63,IF(AND($I64=-1,BA$9=$Q63),$J64,IF($I64=-1,BB63,""))))))))</f>
        <v/>
      </c>
      <c r="BC64" t="str">
        <f ca="1">IF($E63="","",IF($G64="",BC63,IF(AND($N64=1,BC$9&gt;$B$9),"",IF(AND($N64=1,BC$9&lt;=$B$9),LOOKUP(BC$9,$A$12:$A$111,$B$12:$B$111),IF(AND($I64=1,BD$9=$Q63),"",IF($I64=1,BD63,IF(AND($I64=-1,BB$9=$Q63),$J64,IF($I64=-1,BC63,""))))))))</f>
        <v/>
      </c>
      <c r="BD64" t="str">
        <f ca="1">IF($E63="","",IF($G64="",BD63,IF(AND($N64=1,BD$9&gt;$B$9),"",IF(AND($N64=1,BD$9&lt;=$B$9),LOOKUP(BD$9,$A$12:$A$111,$B$12:$B$111),IF(AND($I64=1,BE$9=$Q63),"",IF($I64=1,BE63,IF(AND($I64=-1,BC$9=$Q63),$J64,IF($I64=-1,BD63,""))))))))</f>
        <v/>
      </c>
      <c r="BE64" t="str">
        <f ca="1">IF($E63="","",IF($G64="",BE63,IF(AND($N64=1,BE$9&gt;$B$9),"",IF(AND($N64=1,BE$9&lt;=$B$9),LOOKUP(BE$9,$A$12:$A$111,$B$12:$B$111),IF(AND($I64=1,BF$9=$Q63),"",IF($I64=1,BF63,IF(AND($I64=-1,BD$9=$Q63),$J64,IF($I64=-1,BE63,""))))))))</f>
        <v/>
      </c>
      <c r="BF64">
        <f ca="1">IF($E63="","",IF($G64="",BF63,IF(AND($N64=1,BF$9&gt;$B$9),"",IF(AND($N64=1,BF$9&lt;=$B$9),LOOKUP(BF$9,$A$12:$A$111,$B$12:$B$111),IF(AND($I64=1,BG$9=$Q63),"",IF($I64=1,BG63,IF(AND($I64=-1,BE$9=$Q63),$J64,IF($I64=-1,BF63,""))))))))</f>
        <v>0</v>
      </c>
      <c r="BG64">
        <f ca="1">IF($E63="","",IF($G64="",BG63,IF(AND($N64=1,BG$9&gt;$B$9),"",IF(AND($N64=1,BG$9&lt;=$B$9),LOOKUP(BG$9,$A$12:$A$111,$B$12:$B$111),IF(AND($I64=1,BH$9=$Q63),"",IF($I64=1,BH63,IF(AND($I64=-1,BF$9=$Q63),$J64,IF($I64=-1,BG63,""))))))))</f>
        <v>0</v>
      </c>
      <c r="BH64">
        <f ca="1">IF($E63="","",IF($G64="",BH63,IF(AND($N64=1,BH$9&gt;$B$9),"",IF(AND($N64=1,BH$9&lt;=$B$9),LOOKUP(BH$9,$A$12:$A$111,$B$12:$B$111),IF(AND($I64=1,BI$9=$Q63),"",IF($I64=1,BI63,IF(AND($I64=-1,BG$9=$Q63),$J64,IF($I64=-1,BH63,""))))))))</f>
        <v>0</v>
      </c>
      <c r="BI64">
        <f ca="1">IF($E63="","",IF($G64="",BI63,IF(AND($N64=1,BI$9&gt;$B$9),"",IF(AND($N64=1,BI$9&lt;=$B$9),LOOKUP(BI$9,$A$12:$A$111,$B$12:$B$111),IF(AND($I64=1,BJ$9=$Q63),"",IF($I64=1,BJ63,IF(AND($I64=-1,BH$9=$Q63),$J64,IF($I64=-1,BI63,""))))))))</f>
        <v>0</v>
      </c>
      <c r="BJ64">
        <f ca="1">IF($E63="","",IF($G64="",BJ63,IF(AND($N64=1,BJ$9&gt;$B$9),"",IF(AND($N64=1,BJ$9&lt;=$B$9),LOOKUP(BJ$9,$A$12:$A$111,$B$12:$B$111),IF(AND($I64=1,BK$9=$Q63),"",IF($I64=1,BK63,IF(AND($I64=-1,BI$9=$Q63),$J64,IF($I64=-1,BJ63,""))))))))</f>
        <v>0</v>
      </c>
      <c r="BK64">
        <f ca="1">IF($E63="","",IF($G64="",BK63,IF(AND($N64=1,BK$9&gt;$B$9),"",IF(AND($N64=1,BK$9&lt;=$B$9),LOOKUP(BK$9,$A$12:$A$111,$B$12:$B$111),IF(AND($I64=1,BL$9=$Q63),"",IF($I64=1,BL63,IF(AND($I64=-1,BJ$9=$Q63),$J64,IF($I64=-1,BK63,""))))))))</f>
        <v>0</v>
      </c>
      <c r="BL64">
        <f ca="1">IF($E63="","",IF($G64="",BL63,IF(AND($N64=1,BL$9&gt;$B$9),"",IF(AND($N64=1,BL$9&lt;=$B$9),LOOKUP(BL$9,$A$12:$A$111,$B$12:$B$111),IF(AND($I64=1,BM$9=$Q63),"",IF($I64=1,BM63,IF(AND($I64=-1,BK$9=$Q63),$J64,IF($I64=-1,BL63,""))))))))</f>
        <v>0</v>
      </c>
      <c r="BM64">
        <f ca="1">IF($E63="","",IF($G64="",BM63,IF(AND($N64=1,BM$9&gt;$B$9),"",IF(AND($N64=1,BM$9&lt;=$B$9),LOOKUP(BM$9,$A$12:$A$111,$B$12:$B$111),IF(AND($I64=1,BN$9=$Q63),"",IF($I64=1,BN63,IF(AND($I64=-1,BL$9=$Q63),$J64,IF($I64=-1,BM63,""))))))))</f>
        <v>0</v>
      </c>
      <c r="BN64">
        <f ca="1">IF($E63="","",IF($G64="",BN63,IF(AND($N64=1,BN$9&gt;$B$9),"",IF(AND($N64=1,BN$9&lt;=$B$9),LOOKUP(BN$9,$A$12:$A$111,$B$12:$B$111),IF(AND($I64=1,BO$9=$Q63),"",IF($I64=1,BO63,IF(AND($I64=-1,BM$9=$Q63),$J64,IF($I64=-1,BN63,""))))))))</f>
        <v>0</v>
      </c>
      <c r="BO64">
        <f ca="1">IF($E63="","",IF($G64="",BO63,IF(AND($N64=1,BO$9&gt;$B$9),"",IF(AND($N64=1,BO$9&lt;=$B$9),LOOKUP(BO$9,$A$12:$A$111,$B$12:$B$111),IF(AND($I64=1,BP$9=$Q63),"",IF($I64=1,BP63,IF(AND($I64=-1,BN$9=$Q63),$J64,IF($I64=-1,BO63,""))))))))</f>
        <v>0</v>
      </c>
    </row>
    <row r="65" spans="4:67" x14ac:dyDescent="0.25">
      <c r="D65" s="4">
        <v>55</v>
      </c>
      <c r="E65" s="1">
        <f t="shared" ca="1" si="6"/>
        <v>4</v>
      </c>
      <c r="G65" t="str">
        <f ca="1">IF(E64="","",IF($B$3=Refs!$B$11,Labouchere!F65,IF(AND(B$3="Last",H64="Zero"),G64,IF(B$3="Last",H64,IF(B$3="2nd last","",IF(AND(B$3="Opposite",H64="Zero"),G64,IF(AND(B$3="Opposite",H64="Red"),"Black",IF(AND(B$3="Opposite",H64="Black"),"Red",IF(AND(B$3="Opposite",H64="Odd"),"Even",IF(AND(B$3="Opposite",H64="Even"),"Odd",IF(AND(B$3="Opposite",H64="High"),"Low",IF(AND(B$3="Opposite",H64="Low"),"High",IF(COUNTIF(Refs!$E$5:$I$6,B$3)=1,Labouchere!B$3,"")))))))))))))</f>
        <v>High</v>
      </c>
      <c r="H65" t="str">
        <f ca="1">IF(E65="","",IF(B$2="Red/Black",LOOKUP(E65,Refs!D:D,Refs!F:F),IF(B$2="High/Low",LOOKUP(E65,Refs!D:D,Refs!H:H),IF(B$2="Odd/Even",LOOKUP(E65,Refs!D:D,Refs!J:J),""))))</f>
        <v>Low</v>
      </c>
      <c r="I65">
        <f t="shared" ca="1" si="2"/>
        <v>-1</v>
      </c>
      <c r="J65">
        <f ca="1">IF(E64="","",IF(G65="","",IF(AND(Q64&gt;1,O64+P64&gt;=$B$4),$B$4,IF(Q64=1,O64,O64+P64))))</f>
        <v>66</v>
      </c>
      <c r="K65">
        <f t="shared" ca="1" si="3"/>
        <v>-66</v>
      </c>
      <c r="L65">
        <f t="shared" ca="1" si="4"/>
        <v>-168</v>
      </c>
      <c r="M65">
        <f t="shared" ca="1" si="5"/>
        <v>20</v>
      </c>
      <c r="N65">
        <f ca="1">IF(E64="","",IF(OR(AND($A$6="Yes",$M65&gt;$M64),AND($A$8="Yes",$O64+$P64&gt;=$B$4),AND($Q64&lt;=2,$I65=1)),1,0))</f>
        <v>0</v>
      </c>
      <c r="O65">
        <f ca="1">IF(E65="","",R65)</f>
        <v>24</v>
      </c>
      <c r="P65">
        <f ca="1">IF(E65="","",MAX(R65:DM65))</f>
        <v>66</v>
      </c>
      <c r="Q65" s="2">
        <f ca="1">IF(E65="","",COUNTIF(R65:DM65,"&gt;0"))</f>
        <v>5</v>
      </c>
      <c r="R65" s="4">
        <f ca="1">IF(E64="","",IF($G65="",R64,IF($N65=1,LOOKUP(R$9,$A$12:$A$111,$B$12:$B$111),IF(AND($I65=1,S$9=$Q64),"",IF($I65=1,S64,IF($I65=-1,R64))))))</f>
        <v>24</v>
      </c>
      <c r="S65">
        <f ca="1">IF($E64="","",IF($G65="",S64,IF(AND($N65=1,S$9&gt;$B$9),"",IF(AND($N65=1,S$9&lt;=$B$9),LOOKUP(S$9,$A$12:$A$111,$B$12:$B$111),IF(AND($I65=1,T$9=$Q64),"",IF($I65=1,T64,IF(AND($I65=-1,R$9=$Q64),$J65,IF($I65=-1,S64,""))))))))</f>
        <v>30</v>
      </c>
      <c r="T65">
        <f ca="1">IF($E64="","",IF($G65="",T64,IF(AND($N65=1,T$9&gt;$B$9),"",IF(AND($N65=1,T$9&lt;=$B$9),LOOKUP(T$9,$A$12:$A$111,$B$12:$B$111),IF(AND($I65=1,U$9=$Q64),"",IF($I65=1,U64,IF(AND($I65=-1,S$9=$Q64),$J65,IF($I65=-1,T64,""))))))))</f>
        <v>36</v>
      </c>
      <c r="U65">
        <f ca="1">IF($E64="","",IF($G65="",U64,IF(AND($N65=1,U$9&gt;$B$9),"",IF(AND($N65=1,U$9&lt;=$B$9),LOOKUP(U$9,$A$12:$A$111,$B$12:$B$111),IF(AND($I65=1,V$9=$Q64),"",IF($I65=1,V64,IF(AND($I65=-1,T$9=$Q64),$J65,IF($I65=-1,U64,""))))))))</f>
        <v>42</v>
      </c>
      <c r="V65">
        <f ca="1">IF($E64="","",IF($G65="",V64,IF(AND($N65=1,V$9&gt;$B$9),"",IF(AND($N65=1,V$9&lt;=$B$9),LOOKUP(V$9,$A$12:$A$111,$B$12:$B$111),IF(AND($I65=1,W$9=$Q64),"",IF($I65=1,W64,IF(AND($I65=-1,U$9=$Q64),$J65,IF($I65=-1,V64,""))))))))</f>
        <v>66</v>
      </c>
      <c r="W65" t="str">
        <f ca="1">IF($E64="","",IF($G65="",W64,IF(AND($N65=1,W$9&gt;$B$9),"",IF(AND($N65=1,W$9&lt;=$B$9),LOOKUP(W$9,$A$12:$A$111,$B$12:$B$111),IF(AND($I65=1,X$9=$Q64),"",IF($I65=1,X64,IF(AND($I65=-1,V$9=$Q64),$J65,IF($I65=-1,W64,""))))))))</f>
        <v/>
      </c>
      <c r="X65" t="str">
        <f ca="1">IF($E64="","",IF($G65="",X64,IF(AND($N65=1,X$9&gt;$B$9),"",IF(AND($N65=1,X$9&lt;=$B$9),LOOKUP(X$9,$A$12:$A$111,$B$12:$B$111),IF(AND($I65=1,Y$9=$Q64),"",IF($I65=1,Y64,IF(AND($I65=-1,W$9=$Q64),$J65,IF($I65=-1,X64,""))))))))</f>
        <v/>
      </c>
      <c r="Y65" t="str">
        <f ca="1">IF($E64="","",IF($G65="",Y64,IF(AND($N65=1,Y$9&gt;$B$9),"",IF(AND($N65=1,Y$9&lt;=$B$9),LOOKUP(Y$9,$A$12:$A$111,$B$12:$B$111),IF(AND($I65=1,Z$9=$Q64),"",IF($I65=1,Z64,IF(AND($I65=-1,X$9=$Q64),$J65,IF($I65=-1,Y64,""))))))))</f>
        <v/>
      </c>
      <c r="Z65" t="str">
        <f ca="1">IF($E64="","",IF($G65="",Z64,IF(AND($N65=1,Z$9&gt;$B$9),"",IF(AND($N65=1,Z$9&lt;=$B$9),LOOKUP(Z$9,$A$12:$A$111,$B$12:$B$111),IF(AND($I65=1,AA$9=$Q64),"",IF($I65=1,AA64,IF(AND($I65=-1,Y$9=$Q64),$J65,IF($I65=-1,Z64,""))))))))</f>
        <v/>
      </c>
      <c r="AA65" t="str">
        <f ca="1">IF($E64="","",IF($G65="",AA64,IF(AND($N65=1,AA$9&gt;$B$9),"",IF(AND($N65=1,AA$9&lt;=$B$9),LOOKUP(AA$9,$A$12:$A$111,$B$12:$B$111),IF(AND($I65=1,AB$9=$Q64),"",IF($I65=1,AB64,IF(AND($I65=-1,Z$9=$Q64),$J65,IF($I65=-1,AA64,""))))))))</f>
        <v/>
      </c>
      <c r="AB65" t="str">
        <f ca="1">IF($E64="","",IF($G65="",AB64,IF(AND($N65=1,AB$9&gt;$B$9),"",IF(AND($N65=1,AB$9&lt;=$B$9),LOOKUP(AB$9,$A$12:$A$111,$B$12:$B$111),IF(AND($I65=1,AC$9=$Q64),"",IF($I65=1,AC64,IF(AND($I65=-1,AA$9=$Q64),$J65,IF($I65=-1,AB64,""))))))))</f>
        <v/>
      </c>
      <c r="AC65" t="str">
        <f ca="1">IF($E64="","",IF($G65="",AC64,IF(AND($N65=1,AC$9&gt;$B$9),"",IF(AND($N65=1,AC$9&lt;=$B$9),LOOKUP(AC$9,$A$12:$A$111,$B$12:$B$111),IF(AND($I65=1,AD$9=$Q64),"",IF($I65=1,AD64,IF(AND($I65=-1,AB$9=$Q64),$J65,IF($I65=-1,AC64,""))))))))</f>
        <v/>
      </c>
      <c r="AD65" t="str">
        <f ca="1">IF($E64="","",IF($G65="",AD64,IF(AND($N65=1,AD$9&gt;$B$9),"",IF(AND($N65=1,AD$9&lt;=$B$9),LOOKUP(AD$9,$A$12:$A$111,$B$12:$B$111),IF(AND($I65=1,AE$9=$Q64),"",IF($I65=1,AE64,IF(AND($I65=-1,AC$9=$Q64),$J65,IF($I65=-1,AD64,""))))))))</f>
        <v/>
      </c>
      <c r="AE65" t="str">
        <f ca="1">IF($E64="","",IF($G65="",AE64,IF(AND($N65=1,AE$9&gt;$B$9),"",IF(AND($N65=1,AE$9&lt;=$B$9),LOOKUP(AE$9,$A$12:$A$111,$B$12:$B$111),IF(AND($I65=1,AF$9=$Q64),"",IF($I65=1,AF64,IF(AND($I65=-1,AD$9=$Q64),$J65,IF($I65=-1,AE64,""))))))))</f>
        <v/>
      </c>
      <c r="AF65" t="str">
        <f ca="1">IF($E64="","",IF($G65="",AF64,IF(AND($N65=1,AF$9&gt;$B$9),"",IF(AND($N65=1,AF$9&lt;=$B$9),LOOKUP(AF$9,$A$12:$A$111,$B$12:$B$111),IF(AND($I65=1,AG$9=$Q64),"",IF($I65=1,AG64,IF(AND($I65=-1,AE$9=$Q64),$J65,IF($I65=-1,AF64,""))))))))</f>
        <v/>
      </c>
      <c r="AG65" t="str">
        <f ca="1">IF($E64="","",IF($G65="",AG64,IF(AND($N65=1,AG$9&gt;$B$9),"",IF(AND($N65=1,AG$9&lt;=$B$9),LOOKUP(AG$9,$A$12:$A$111,$B$12:$B$111),IF(AND($I65=1,AH$9=$Q64),"",IF($I65=1,AH64,IF(AND($I65=-1,AF$9=$Q64),$J65,IF($I65=-1,AG64,""))))))))</f>
        <v/>
      </c>
      <c r="AH65" t="str">
        <f ca="1">IF($E64="","",IF($G65="",AH64,IF(AND($N65=1,AH$9&gt;$B$9),"",IF(AND($N65=1,AH$9&lt;=$B$9),LOOKUP(AH$9,$A$12:$A$111,$B$12:$B$111),IF(AND($I65=1,AI$9=$Q64),"",IF($I65=1,AI64,IF(AND($I65=-1,AG$9=$Q64),$J65,IF($I65=-1,AH64,""))))))))</f>
        <v/>
      </c>
      <c r="AI65" t="str">
        <f ca="1">IF($E64="","",IF($G65="",AI64,IF(AND($N65=1,AI$9&gt;$B$9),"",IF(AND($N65=1,AI$9&lt;=$B$9),LOOKUP(AI$9,$A$12:$A$111,$B$12:$B$111),IF(AND($I65=1,AJ$9=$Q64),"",IF($I65=1,AJ64,IF(AND($I65=-1,AH$9=$Q64),$J65,IF($I65=-1,AI64,""))))))))</f>
        <v/>
      </c>
      <c r="AJ65" t="str">
        <f ca="1">IF($E64="","",IF($G65="",AJ64,IF(AND($N65=1,AJ$9&gt;$B$9),"",IF(AND($N65=1,AJ$9&lt;=$B$9),LOOKUP(AJ$9,$A$12:$A$111,$B$12:$B$111),IF(AND($I65=1,AK$9=$Q64),"",IF($I65=1,AK64,IF(AND($I65=-1,AI$9=$Q64),$J65,IF($I65=-1,AJ64,""))))))))</f>
        <v/>
      </c>
      <c r="AK65" t="str">
        <f ca="1">IF($E64="","",IF($G65="",AK64,IF(AND($N65=1,AK$9&gt;$B$9),"",IF(AND($N65=1,AK$9&lt;=$B$9),LOOKUP(AK$9,$A$12:$A$111,$B$12:$B$111),IF(AND($I65=1,AL$9=$Q64),"",IF($I65=1,AL64,IF(AND($I65=-1,AJ$9=$Q64),$J65,IF($I65=-1,AK64,""))))))))</f>
        <v/>
      </c>
      <c r="AL65" t="str">
        <f ca="1">IF($E64="","",IF($G65="",AL64,IF(AND($N65=1,AL$9&gt;$B$9),"",IF(AND($N65=1,AL$9&lt;=$B$9),LOOKUP(AL$9,$A$12:$A$111,$B$12:$B$111),IF(AND($I65=1,AM$9=$Q64),"",IF($I65=1,AM64,IF(AND($I65=-1,AK$9=$Q64),$J65,IF($I65=-1,AL64,""))))))))</f>
        <v/>
      </c>
      <c r="AM65" t="str">
        <f ca="1">IF($E64="","",IF($G65="",AM64,IF(AND($N65=1,AM$9&gt;$B$9),"",IF(AND($N65=1,AM$9&lt;=$B$9),LOOKUP(AM$9,$A$12:$A$111,$B$12:$B$111),IF(AND($I65=1,AN$9=$Q64),"",IF($I65=1,AN64,IF(AND($I65=-1,AL$9=$Q64),$J65,IF($I65=-1,AM64,""))))))))</f>
        <v/>
      </c>
      <c r="AN65" t="str">
        <f ca="1">IF($E64="","",IF($G65="",AN64,IF(AND($N65=1,AN$9&gt;$B$9),"",IF(AND($N65=1,AN$9&lt;=$B$9),LOOKUP(AN$9,$A$12:$A$111,$B$12:$B$111),IF(AND($I65=1,AO$9=$Q64),"",IF($I65=1,AO64,IF(AND($I65=-1,AM$9=$Q64),$J65,IF($I65=-1,AN64,""))))))))</f>
        <v/>
      </c>
      <c r="AO65" t="str">
        <f ca="1">IF($E64="","",IF($G65="",AO64,IF(AND($N65=1,AO$9&gt;$B$9),"",IF(AND($N65=1,AO$9&lt;=$B$9),LOOKUP(AO$9,$A$12:$A$111,$B$12:$B$111),IF(AND($I65=1,AP$9=$Q64),"",IF($I65=1,AP64,IF(AND($I65=-1,AN$9=$Q64),$J65,IF($I65=-1,AO64,""))))))))</f>
        <v/>
      </c>
      <c r="AP65" t="str">
        <f ca="1">IF($E64="","",IF($G65="",AP64,IF(AND($N65=1,AP$9&gt;$B$9),"",IF(AND($N65=1,AP$9&lt;=$B$9),LOOKUP(AP$9,$A$12:$A$111,$B$12:$B$111),IF(AND($I65=1,AQ$9=$Q64),"",IF($I65=1,AQ64,IF(AND($I65=-1,AO$9=$Q64),$J65,IF($I65=-1,AP64,""))))))))</f>
        <v/>
      </c>
      <c r="AQ65" t="str">
        <f ca="1">IF($E64="","",IF($G65="",AQ64,IF(AND($N65=1,AQ$9&gt;$B$9),"",IF(AND($N65=1,AQ$9&lt;=$B$9),LOOKUP(AQ$9,$A$12:$A$111,$B$12:$B$111),IF(AND($I65=1,AR$9=$Q64),"",IF($I65=1,AR64,IF(AND($I65=-1,AP$9=$Q64),$J65,IF($I65=-1,AQ64,""))))))))</f>
        <v/>
      </c>
      <c r="AR65" t="str">
        <f ca="1">IF($E64="","",IF($G65="",AR64,IF(AND($N65=1,AR$9&gt;$B$9),"",IF(AND($N65=1,AR$9&lt;=$B$9),LOOKUP(AR$9,$A$12:$A$111,$B$12:$B$111),IF(AND($I65=1,AS$9=$Q64),"",IF($I65=1,AS64,IF(AND($I65=-1,AQ$9=$Q64),$J65,IF($I65=-1,AR64,""))))))))</f>
        <v/>
      </c>
      <c r="AS65" t="str">
        <f ca="1">IF($E64="","",IF($G65="",AS64,IF(AND($N65=1,AS$9&gt;$B$9),"",IF(AND($N65=1,AS$9&lt;=$B$9),LOOKUP(AS$9,$A$12:$A$111,$B$12:$B$111),IF(AND($I65=1,AT$9=$Q64),"",IF($I65=1,AT64,IF(AND($I65=-1,AR$9=$Q64),$J65,IF($I65=-1,AS64,""))))))))</f>
        <v/>
      </c>
      <c r="AT65" t="str">
        <f ca="1">IF($E64="","",IF($G65="",AT64,IF(AND($N65=1,AT$9&gt;$B$9),"",IF(AND($N65=1,AT$9&lt;=$B$9),LOOKUP(AT$9,$A$12:$A$111,$B$12:$B$111),IF(AND($I65=1,AU$9=$Q64),"",IF($I65=1,AU64,IF(AND($I65=-1,AS$9=$Q64),$J65,IF($I65=-1,AT64,""))))))))</f>
        <v/>
      </c>
      <c r="AU65" t="str">
        <f ca="1">IF($E64="","",IF($G65="",AU64,IF(AND($N65=1,AU$9&gt;$B$9),"",IF(AND($N65=1,AU$9&lt;=$B$9),LOOKUP(AU$9,$A$12:$A$111,$B$12:$B$111),IF(AND($I65=1,AV$9=$Q64),"",IF($I65=1,AV64,IF(AND($I65=-1,AT$9=$Q64),$J65,IF($I65=-1,AU64,""))))))))</f>
        <v/>
      </c>
      <c r="AV65" t="str">
        <f ca="1">IF($E64="","",IF($G65="",AV64,IF(AND($N65=1,AV$9&gt;$B$9),"",IF(AND($N65=1,AV$9&lt;=$B$9),LOOKUP(AV$9,$A$12:$A$111,$B$12:$B$111),IF(AND($I65=1,AW$9=$Q64),"",IF($I65=1,AW64,IF(AND($I65=-1,AU$9=$Q64),$J65,IF($I65=-1,AV64,""))))))))</f>
        <v/>
      </c>
      <c r="AW65" t="str">
        <f ca="1">IF($E64="","",IF($G65="",AW64,IF(AND($N65=1,AW$9&gt;$B$9),"",IF(AND($N65=1,AW$9&lt;=$B$9),LOOKUP(AW$9,$A$12:$A$111,$B$12:$B$111),IF(AND($I65=1,AX$9=$Q64),"",IF($I65=1,AX64,IF(AND($I65=-1,AV$9=$Q64),$J65,IF($I65=-1,AW64,""))))))))</f>
        <v/>
      </c>
      <c r="AX65" t="str">
        <f ca="1">IF($E64="","",IF($G65="",AX64,IF(AND($N65=1,AX$9&gt;$B$9),"",IF(AND($N65=1,AX$9&lt;=$B$9),LOOKUP(AX$9,$A$12:$A$111,$B$12:$B$111),IF(AND($I65=1,AY$9=$Q64),"",IF($I65=1,AY64,IF(AND($I65=-1,AW$9=$Q64),$J65,IF($I65=-1,AX64,""))))))))</f>
        <v/>
      </c>
      <c r="AY65" t="str">
        <f ca="1">IF($E64="","",IF($G65="",AY64,IF(AND($N65=1,AY$9&gt;$B$9),"",IF(AND($N65=1,AY$9&lt;=$B$9),LOOKUP(AY$9,$A$12:$A$111,$B$12:$B$111),IF(AND($I65=1,AZ$9=$Q64),"",IF($I65=1,AZ64,IF(AND($I65=-1,AX$9=$Q64),$J65,IF($I65=-1,AY64,""))))))))</f>
        <v/>
      </c>
      <c r="AZ65" t="str">
        <f ca="1">IF($E64="","",IF($G65="",AZ64,IF(AND($N65=1,AZ$9&gt;$B$9),"",IF(AND($N65=1,AZ$9&lt;=$B$9),LOOKUP(AZ$9,$A$12:$A$111,$B$12:$B$111),IF(AND($I65=1,BA$9=$Q64),"",IF($I65=1,BA64,IF(AND($I65=-1,AY$9=$Q64),$J65,IF($I65=-1,AZ64,""))))))))</f>
        <v/>
      </c>
      <c r="BA65" t="str">
        <f ca="1">IF($E64="","",IF($G65="",BA64,IF(AND($N65=1,BA$9&gt;$B$9),"",IF(AND($N65=1,BA$9&lt;=$B$9),LOOKUP(BA$9,$A$12:$A$111,$B$12:$B$111),IF(AND($I65=1,BB$9=$Q64),"",IF($I65=1,BB64,IF(AND($I65=-1,AZ$9=$Q64),$J65,IF($I65=-1,BA64,""))))))))</f>
        <v/>
      </c>
      <c r="BB65" t="str">
        <f ca="1">IF($E64="","",IF($G65="",BB64,IF(AND($N65=1,BB$9&gt;$B$9),"",IF(AND($N65=1,BB$9&lt;=$B$9),LOOKUP(BB$9,$A$12:$A$111,$B$12:$B$111),IF(AND($I65=1,BC$9=$Q64),"",IF($I65=1,BC64,IF(AND($I65=-1,BA$9=$Q64),$J65,IF($I65=-1,BB64,""))))))))</f>
        <v/>
      </c>
      <c r="BC65" t="str">
        <f ca="1">IF($E64="","",IF($G65="",BC64,IF(AND($N65=1,BC$9&gt;$B$9),"",IF(AND($N65=1,BC$9&lt;=$B$9),LOOKUP(BC$9,$A$12:$A$111,$B$12:$B$111),IF(AND($I65=1,BD$9=$Q64),"",IF($I65=1,BD64,IF(AND($I65=-1,BB$9=$Q64),$J65,IF($I65=-1,BC64,""))))))))</f>
        <v/>
      </c>
      <c r="BD65" t="str">
        <f ca="1">IF($E64="","",IF($G65="",BD64,IF(AND($N65=1,BD$9&gt;$B$9),"",IF(AND($N65=1,BD$9&lt;=$B$9),LOOKUP(BD$9,$A$12:$A$111,$B$12:$B$111),IF(AND($I65=1,BE$9=$Q64),"",IF($I65=1,BE64,IF(AND($I65=-1,BC$9=$Q64),$J65,IF($I65=-1,BD64,""))))))))</f>
        <v/>
      </c>
      <c r="BE65" t="str">
        <f ca="1">IF($E64="","",IF($G65="",BE64,IF(AND($N65=1,BE$9&gt;$B$9),"",IF(AND($N65=1,BE$9&lt;=$B$9),LOOKUP(BE$9,$A$12:$A$111,$B$12:$B$111),IF(AND($I65=1,BF$9=$Q64),"",IF($I65=1,BF64,IF(AND($I65=-1,BD$9=$Q64),$J65,IF($I65=-1,BE64,""))))))))</f>
        <v/>
      </c>
      <c r="BF65">
        <f ca="1">IF($E64="","",IF($G65="",BF64,IF(AND($N65=1,BF$9&gt;$B$9),"",IF(AND($N65=1,BF$9&lt;=$B$9),LOOKUP(BF$9,$A$12:$A$111,$B$12:$B$111),IF(AND($I65=1,BG$9=$Q64),"",IF($I65=1,BG64,IF(AND($I65=-1,BE$9=$Q64),$J65,IF($I65=-1,BF64,""))))))))</f>
        <v>0</v>
      </c>
      <c r="BG65">
        <f ca="1">IF($E64="","",IF($G65="",BG64,IF(AND($N65=1,BG$9&gt;$B$9),"",IF(AND($N65=1,BG$9&lt;=$B$9),LOOKUP(BG$9,$A$12:$A$111,$B$12:$B$111),IF(AND($I65=1,BH$9=$Q64),"",IF($I65=1,BH64,IF(AND($I65=-1,BF$9=$Q64),$J65,IF($I65=-1,BG64,""))))))))</f>
        <v>0</v>
      </c>
      <c r="BH65">
        <f ca="1">IF($E64="","",IF($G65="",BH64,IF(AND($N65=1,BH$9&gt;$B$9),"",IF(AND($N65=1,BH$9&lt;=$B$9),LOOKUP(BH$9,$A$12:$A$111,$B$12:$B$111),IF(AND($I65=1,BI$9=$Q64),"",IF($I65=1,BI64,IF(AND($I65=-1,BG$9=$Q64),$J65,IF($I65=-1,BH64,""))))))))</f>
        <v>0</v>
      </c>
      <c r="BI65">
        <f ca="1">IF($E64="","",IF($G65="",BI64,IF(AND($N65=1,BI$9&gt;$B$9),"",IF(AND($N65=1,BI$9&lt;=$B$9),LOOKUP(BI$9,$A$12:$A$111,$B$12:$B$111),IF(AND($I65=1,BJ$9=$Q64),"",IF($I65=1,BJ64,IF(AND($I65=-1,BH$9=$Q64),$J65,IF($I65=-1,BI64,""))))))))</f>
        <v>0</v>
      </c>
      <c r="BJ65">
        <f ca="1">IF($E64="","",IF($G65="",BJ64,IF(AND($N65=1,BJ$9&gt;$B$9),"",IF(AND($N65=1,BJ$9&lt;=$B$9),LOOKUP(BJ$9,$A$12:$A$111,$B$12:$B$111),IF(AND($I65=1,BK$9=$Q64),"",IF($I65=1,BK64,IF(AND($I65=-1,BI$9=$Q64),$J65,IF($I65=-1,BJ64,""))))))))</f>
        <v>0</v>
      </c>
      <c r="BK65">
        <f ca="1">IF($E64="","",IF($G65="",BK64,IF(AND($N65=1,BK$9&gt;$B$9),"",IF(AND($N65=1,BK$9&lt;=$B$9),LOOKUP(BK$9,$A$12:$A$111,$B$12:$B$111),IF(AND($I65=1,BL$9=$Q64),"",IF($I65=1,BL64,IF(AND($I65=-1,BJ$9=$Q64),$J65,IF($I65=-1,BK64,""))))))))</f>
        <v>0</v>
      </c>
      <c r="BL65">
        <f ca="1">IF($E64="","",IF($G65="",BL64,IF(AND($N65=1,BL$9&gt;$B$9),"",IF(AND($N65=1,BL$9&lt;=$B$9),LOOKUP(BL$9,$A$12:$A$111,$B$12:$B$111),IF(AND($I65=1,BM$9=$Q64),"",IF($I65=1,BM64,IF(AND($I65=-1,BK$9=$Q64),$J65,IF($I65=-1,BL64,""))))))))</f>
        <v>0</v>
      </c>
      <c r="BM65">
        <f ca="1">IF($E64="","",IF($G65="",BM64,IF(AND($N65=1,BM$9&gt;$B$9),"",IF(AND($N65=1,BM$9&lt;=$B$9),LOOKUP(BM$9,$A$12:$A$111,$B$12:$B$111),IF(AND($I65=1,BN$9=$Q64),"",IF($I65=1,BN64,IF(AND($I65=-1,BL$9=$Q64),$J65,IF($I65=-1,BM64,""))))))))</f>
        <v>0</v>
      </c>
      <c r="BN65">
        <f ca="1">IF($E64="","",IF($G65="",BN64,IF(AND($N65=1,BN$9&gt;$B$9),"",IF(AND($N65=1,BN$9&lt;=$B$9),LOOKUP(BN$9,$A$12:$A$111,$B$12:$B$111),IF(AND($I65=1,BO$9=$Q64),"",IF($I65=1,BO64,IF(AND($I65=-1,BM$9=$Q64),$J65,IF($I65=-1,BN64,""))))))))</f>
        <v>0</v>
      </c>
      <c r="BO65">
        <f ca="1">IF($E64="","",IF($G65="",BO64,IF(AND($N65=1,BO$9&gt;$B$9),"",IF(AND($N65=1,BO$9&lt;=$B$9),LOOKUP(BO$9,$A$12:$A$111,$B$12:$B$111),IF(AND($I65=1,BP$9=$Q64),"",IF($I65=1,BP64,IF(AND($I65=-1,BN$9=$Q64),$J65,IF($I65=-1,BO64,""))))))))</f>
        <v>0</v>
      </c>
    </row>
    <row r="66" spans="4:67" x14ac:dyDescent="0.25">
      <c r="D66" s="4">
        <v>56</v>
      </c>
      <c r="E66" s="1">
        <f t="shared" ca="1" si="6"/>
        <v>3</v>
      </c>
      <c r="G66" t="str">
        <f ca="1">IF(E65="","",IF($B$3=Refs!$B$11,Labouchere!F66,IF(AND(B$3="Last",H65="Zero"),G65,IF(B$3="Last",H65,IF(B$3="2nd last","",IF(AND(B$3="Opposite",H65="Zero"),G65,IF(AND(B$3="Opposite",H65="Red"),"Black",IF(AND(B$3="Opposite",H65="Black"),"Red",IF(AND(B$3="Opposite",H65="Odd"),"Even",IF(AND(B$3="Opposite",H65="Even"),"Odd",IF(AND(B$3="Opposite",H65="High"),"Low",IF(AND(B$3="Opposite",H65="Low"),"High",IF(COUNTIF(Refs!$E$5:$I$6,B$3)=1,Labouchere!B$3,"")))))))))))))</f>
        <v>High</v>
      </c>
      <c r="H66" t="str">
        <f ca="1">IF(E66="","",IF(B$2="Red/Black",LOOKUP(E66,Refs!D:D,Refs!F:F),IF(B$2="High/Low",LOOKUP(E66,Refs!D:D,Refs!H:H),IF(B$2="Odd/Even",LOOKUP(E66,Refs!D:D,Refs!J:J),""))))</f>
        <v>Low</v>
      </c>
      <c r="I66">
        <f t="shared" ca="1" si="2"/>
        <v>-1</v>
      </c>
      <c r="J66">
        <f ca="1">IF(E65="","",IF(G66="","",IF(AND(Q65&gt;1,O65+P65&gt;=$B$4),$B$4,IF(Q65=1,O65,O65+P65))))</f>
        <v>90</v>
      </c>
      <c r="K66">
        <f t="shared" ca="1" si="3"/>
        <v>-90</v>
      </c>
      <c r="L66">
        <f t="shared" ca="1" si="4"/>
        <v>-258</v>
      </c>
      <c r="M66">
        <f t="shared" ca="1" si="5"/>
        <v>20</v>
      </c>
      <c r="N66">
        <f ca="1">IF(E65="","",IF(OR(AND($A$6="Yes",$M66&gt;$M65),AND($A$8="Yes",$O65+$P65&gt;=$B$4),AND($Q65&lt;=2,$I66=1)),1,0))</f>
        <v>0</v>
      </c>
      <c r="O66">
        <f ca="1">IF(E66="","",R66)</f>
        <v>24</v>
      </c>
      <c r="P66">
        <f ca="1">IF(E66="","",MAX(R66:DM66))</f>
        <v>90</v>
      </c>
      <c r="Q66" s="2">
        <f ca="1">IF(E66="","",COUNTIF(R66:DM66,"&gt;0"))</f>
        <v>6</v>
      </c>
      <c r="R66" s="4">
        <f ca="1">IF(E65="","",IF($G66="",R65,IF($N66=1,LOOKUP(R$9,$A$12:$A$111,$B$12:$B$111),IF(AND($I66=1,S$9=$Q65),"",IF($I66=1,S65,IF($I66=-1,R65))))))</f>
        <v>24</v>
      </c>
      <c r="S66">
        <f ca="1">IF($E65="","",IF($G66="",S65,IF(AND($N66=1,S$9&gt;$B$9),"",IF(AND($N66=1,S$9&lt;=$B$9),LOOKUP(S$9,$A$12:$A$111,$B$12:$B$111),IF(AND($I66=1,T$9=$Q65),"",IF($I66=1,T65,IF(AND($I66=-1,R$9=$Q65),$J66,IF($I66=-1,S65,""))))))))</f>
        <v>30</v>
      </c>
      <c r="T66">
        <f ca="1">IF($E65="","",IF($G66="",T65,IF(AND($N66=1,T$9&gt;$B$9),"",IF(AND($N66=1,T$9&lt;=$B$9),LOOKUP(T$9,$A$12:$A$111,$B$12:$B$111),IF(AND($I66=1,U$9=$Q65),"",IF($I66=1,U65,IF(AND($I66=-1,S$9=$Q65),$J66,IF($I66=-1,T65,""))))))))</f>
        <v>36</v>
      </c>
      <c r="U66">
        <f ca="1">IF($E65="","",IF($G66="",U65,IF(AND($N66=1,U$9&gt;$B$9),"",IF(AND($N66=1,U$9&lt;=$B$9),LOOKUP(U$9,$A$12:$A$111,$B$12:$B$111),IF(AND($I66=1,V$9=$Q65),"",IF($I66=1,V65,IF(AND($I66=-1,T$9=$Q65),$J66,IF($I66=-1,U65,""))))))))</f>
        <v>42</v>
      </c>
      <c r="V66">
        <f ca="1">IF($E65="","",IF($G66="",V65,IF(AND($N66=1,V$9&gt;$B$9),"",IF(AND($N66=1,V$9&lt;=$B$9),LOOKUP(V$9,$A$12:$A$111,$B$12:$B$111),IF(AND($I66=1,W$9=$Q65),"",IF($I66=1,W65,IF(AND($I66=-1,U$9=$Q65),$J66,IF($I66=-1,V65,""))))))))</f>
        <v>66</v>
      </c>
      <c r="W66">
        <f ca="1">IF($E65="","",IF($G66="",W65,IF(AND($N66=1,W$9&gt;$B$9),"",IF(AND($N66=1,W$9&lt;=$B$9),LOOKUP(W$9,$A$12:$A$111,$B$12:$B$111),IF(AND($I66=1,X$9=$Q65),"",IF($I66=1,X65,IF(AND($I66=-1,V$9=$Q65),$J66,IF($I66=-1,W65,""))))))))</f>
        <v>90</v>
      </c>
      <c r="X66" t="str">
        <f ca="1">IF($E65="","",IF($G66="",X65,IF(AND($N66=1,X$9&gt;$B$9),"",IF(AND($N66=1,X$9&lt;=$B$9),LOOKUP(X$9,$A$12:$A$111,$B$12:$B$111),IF(AND($I66=1,Y$9=$Q65),"",IF($I66=1,Y65,IF(AND($I66=-1,W$9=$Q65),$J66,IF($I66=-1,X65,""))))))))</f>
        <v/>
      </c>
      <c r="Y66" t="str">
        <f ca="1">IF($E65="","",IF($G66="",Y65,IF(AND($N66=1,Y$9&gt;$B$9),"",IF(AND($N66=1,Y$9&lt;=$B$9),LOOKUP(Y$9,$A$12:$A$111,$B$12:$B$111),IF(AND($I66=1,Z$9=$Q65),"",IF($I66=1,Z65,IF(AND($I66=-1,X$9=$Q65),$J66,IF($I66=-1,Y65,""))))))))</f>
        <v/>
      </c>
      <c r="Z66" t="str">
        <f ca="1">IF($E65="","",IF($G66="",Z65,IF(AND($N66=1,Z$9&gt;$B$9),"",IF(AND($N66=1,Z$9&lt;=$B$9),LOOKUP(Z$9,$A$12:$A$111,$B$12:$B$111),IF(AND($I66=1,AA$9=$Q65),"",IF($I66=1,AA65,IF(AND($I66=-1,Y$9=$Q65),$J66,IF($I66=-1,Z65,""))))))))</f>
        <v/>
      </c>
      <c r="AA66" t="str">
        <f ca="1">IF($E65="","",IF($G66="",AA65,IF(AND($N66=1,AA$9&gt;$B$9),"",IF(AND($N66=1,AA$9&lt;=$B$9),LOOKUP(AA$9,$A$12:$A$111,$B$12:$B$111),IF(AND($I66=1,AB$9=$Q65),"",IF($I66=1,AB65,IF(AND($I66=-1,Z$9=$Q65),$J66,IF($I66=-1,AA65,""))))))))</f>
        <v/>
      </c>
      <c r="AB66" t="str">
        <f ca="1">IF($E65="","",IF($G66="",AB65,IF(AND($N66=1,AB$9&gt;$B$9),"",IF(AND($N66=1,AB$9&lt;=$B$9),LOOKUP(AB$9,$A$12:$A$111,$B$12:$B$111),IF(AND($I66=1,AC$9=$Q65),"",IF($I66=1,AC65,IF(AND($I66=-1,AA$9=$Q65),$J66,IF($I66=-1,AB65,""))))))))</f>
        <v/>
      </c>
      <c r="AC66" t="str">
        <f ca="1">IF($E65="","",IF($G66="",AC65,IF(AND($N66=1,AC$9&gt;$B$9),"",IF(AND($N66=1,AC$9&lt;=$B$9),LOOKUP(AC$9,$A$12:$A$111,$B$12:$B$111),IF(AND($I66=1,AD$9=$Q65),"",IF($I66=1,AD65,IF(AND($I66=-1,AB$9=$Q65),$J66,IF($I66=-1,AC65,""))))))))</f>
        <v/>
      </c>
      <c r="AD66" t="str">
        <f ca="1">IF($E65="","",IF($G66="",AD65,IF(AND($N66=1,AD$9&gt;$B$9),"",IF(AND($N66=1,AD$9&lt;=$B$9),LOOKUP(AD$9,$A$12:$A$111,$B$12:$B$111),IF(AND($I66=1,AE$9=$Q65),"",IF($I66=1,AE65,IF(AND($I66=-1,AC$9=$Q65),$J66,IF($I66=-1,AD65,""))))))))</f>
        <v/>
      </c>
      <c r="AE66" t="str">
        <f ca="1">IF($E65="","",IF($G66="",AE65,IF(AND($N66=1,AE$9&gt;$B$9),"",IF(AND($N66=1,AE$9&lt;=$B$9),LOOKUP(AE$9,$A$12:$A$111,$B$12:$B$111),IF(AND($I66=1,AF$9=$Q65),"",IF($I66=1,AF65,IF(AND($I66=-1,AD$9=$Q65),$J66,IF($I66=-1,AE65,""))))))))</f>
        <v/>
      </c>
      <c r="AF66" t="str">
        <f ca="1">IF($E65="","",IF($G66="",AF65,IF(AND($N66=1,AF$9&gt;$B$9),"",IF(AND($N66=1,AF$9&lt;=$B$9),LOOKUP(AF$9,$A$12:$A$111,$B$12:$B$111),IF(AND($I66=1,AG$9=$Q65),"",IF($I66=1,AG65,IF(AND($I66=-1,AE$9=$Q65),$J66,IF($I66=-1,AF65,""))))))))</f>
        <v/>
      </c>
      <c r="AG66" t="str">
        <f ca="1">IF($E65="","",IF($G66="",AG65,IF(AND($N66=1,AG$9&gt;$B$9),"",IF(AND($N66=1,AG$9&lt;=$B$9),LOOKUP(AG$9,$A$12:$A$111,$B$12:$B$111),IF(AND($I66=1,AH$9=$Q65),"",IF($I66=1,AH65,IF(AND($I66=-1,AF$9=$Q65),$J66,IF($I66=-1,AG65,""))))))))</f>
        <v/>
      </c>
      <c r="AH66" t="str">
        <f ca="1">IF($E65="","",IF($G66="",AH65,IF(AND($N66=1,AH$9&gt;$B$9),"",IF(AND($N66=1,AH$9&lt;=$B$9),LOOKUP(AH$9,$A$12:$A$111,$B$12:$B$111),IF(AND($I66=1,AI$9=$Q65),"",IF($I66=1,AI65,IF(AND($I66=-1,AG$9=$Q65),$J66,IF($I66=-1,AH65,""))))))))</f>
        <v/>
      </c>
      <c r="AI66" t="str">
        <f ca="1">IF($E65="","",IF($G66="",AI65,IF(AND($N66=1,AI$9&gt;$B$9),"",IF(AND($N66=1,AI$9&lt;=$B$9),LOOKUP(AI$9,$A$12:$A$111,$B$12:$B$111),IF(AND($I66=1,AJ$9=$Q65),"",IF($I66=1,AJ65,IF(AND($I66=-1,AH$9=$Q65),$J66,IF($I66=-1,AI65,""))))))))</f>
        <v/>
      </c>
      <c r="AJ66" t="str">
        <f ca="1">IF($E65="","",IF($G66="",AJ65,IF(AND($N66=1,AJ$9&gt;$B$9),"",IF(AND($N66=1,AJ$9&lt;=$B$9),LOOKUP(AJ$9,$A$12:$A$111,$B$12:$B$111),IF(AND($I66=1,AK$9=$Q65),"",IF($I66=1,AK65,IF(AND($I66=-1,AI$9=$Q65),$J66,IF($I66=-1,AJ65,""))))))))</f>
        <v/>
      </c>
      <c r="AK66" t="str">
        <f ca="1">IF($E65="","",IF($G66="",AK65,IF(AND($N66=1,AK$9&gt;$B$9),"",IF(AND($N66=1,AK$9&lt;=$B$9),LOOKUP(AK$9,$A$12:$A$111,$B$12:$B$111),IF(AND($I66=1,AL$9=$Q65),"",IF($I66=1,AL65,IF(AND($I66=-1,AJ$9=$Q65),$J66,IF($I66=-1,AK65,""))))))))</f>
        <v/>
      </c>
      <c r="AL66" t="str">
        <f ca="1">IF($E65="","",IF($G66="",AL65,IF(AND($N66=1,AL$9&gt;$B$9),"",IF(AND($N66=1,AL$9&lt;=$B$9),LOOKUP(AL$9,$A$12:$A$111,$B$12:$B$111),IF(AND($I66=1,AM$9=$Q65),"",IF($I66=1,AM65,IF(AND($I66=-1,AK$9=$Q65),$J66,IF($I66=-1,AL65,""))))))))</f>
        <v/>
      </c>
      <c r="AM66" t="str">
        <f ca="1">IF($E65="","",IF($G66="",AM65,IF(AND($N66=1,AM$9&gt;$B$9),"",IF(AND($N66=1,AM$9&lt;=$B$9),LOOKUP(AM$9,$A$12:$A$111,$B$12:$B$111),IF(AND($I66=1,AN$9=$Q65),"",IF($I66=1,AN65,IF(AND($I66=-1,AL$9=$Q65),$J66,IF($I66=-1,AM65,""))))))))</f>
        <v/>
      </c>
      <c r="AN66" t="str">
        <f ca="1">IF($E65="","",IF($G66="",AN65,IF(AND($N66=1,AN$9&gt;$B$9),"",IF(AND($N66=1,AN$9&lt;=$B$9),LOOKUP(AN$9,$A$12:$A$111,$B$12:$B$111),IF(AND($I66=1,AO$9=$Q65),"",IF($I66=1,AO65,IF(AND($I66=-1,AM$9=$Q65),$J66,IF($I66=-1,AN65,""))))))))</f>
        <v/>
      </c>
      <c r="AO66" t="str">
        <f ca="1">IF($E65="","",IF($G66="",AO65,IF(AND($N66=1,AO$9&gt;$B$9),"",IF(AND($N66=1,AO$9&lt;=$B$9),LOOKUP(AO$9,$A$12:$A$111,$B$12:$B$111),IF(AND($I66=1,AP$9=$Q65),"",IF($I66=1,AP65,IF(AND($I66=-1,AN$9=$Q65),$J66,IF($I66=-1,AO65,""))))))))</f>
        <v/>
      </c>
      <c r="AP66" t="str">
        <f ca="1">IF($E65="","",IF($G66="",AP65,IF(AND($N66=1,AP$9&gt;$B$9),"",IF(AND($N66=1,AP$9&lt;=$B$9),LOOKUP(AP$9,$A$12:$A$111,$B$12:$B$111),IF(AND($I66=1,AQ$9=$Q65),"",IF($I66=1,AQ65,IF(AND($I66=-1,AO$9=$Q65),$J66,IF($I66=-1,AP65,""))))))))</f>
        <v/>
      </c>
      <c r="AQ66" t="str">
        <f ca="1">IF($E65="","",IF($G66="",AQ65,IF(AND($N66=1,AQ$9&gt;$B$9),"",IF(AND($N66=1,AQ$9&lt;=$B$9),LOOKUP(AQ$9,$A$12:$A$111,$B$12:$B$111),IF(AND($I66=1,AR$9=$Q65),"",IF($I66=1,AR65,IF(AND($I66=-1,AP$9=$Q65),$J66,IF($I66=-1,AQ65,""))))))))</f>
        <v/>
      </c>
      <c r="AR66" t="str">
        <f ca="1">IF($E65="","",IF($G66="",AR65,IF(AND($N66=1,AR$9&gt;$B$9),"",IF(AND($N66=1,AR$9&lt;=$B$9),LOOKUP(AR$9,$A$12:$A$111,$B$12:$B$111),IF(AND($I66=1,AS$9=$Q65),"",IF($I66=1,AS65,IF(AND($I66=-1,AQ$9=$Q65),$J66,IF($I66=-1,AR65,""))))))))</f>
        <v/>
      </c>
      <c r="AS66" t="str">
        <f ca="1">IF($E65="","",IF($G66="",AS65,IF(AND($N66=1,AS$9&gt;$B$9),"",IF(AND($N66=1,AS$9&lt;=$B$9),LOOKUP(AS$9,$A$12:$A$111,$B$12:$B$111),IF(AND($I66=1,AT$9=$Q65),"",IF($I66=1,AT65,IF(AND($I66=-1,AR$9=$Q65),$J66,IF($I66=-1,AS65,""))))))))</f>
        <v/>
      </c>
      <c r="AT66" t="str">
        <f ca="1">IF($E65="","",IF($G66="",AT65,IF(AND($N66=1,AT$9&gt;$B$9),"",IF(AND($N66=1,AT$9&lt;=$B$9),LOOKUP(AT$9,$A$12:$A$111,$B$12:$B$111),IF(AND($I66=1,AU$9=$Q65),"",IF($I66=1,AU65,IF(AND($I66=-1,AS$9=$Q65),$J66,IF($I66=-1,AT65,""))))))))</f>
        <v/>
      </c>
      <c r="AU66" t="str">
        <f ca="1">IF($E65="","",IF($G66="",AU65,IF(AND($N66=1,AU$9&gt;$B$9),"",IF(AND($N66=1,AU$9&lt;=$B$9),LOOKUP(AU$9,$A$12:$A$111,$B$12:$B$111),IF(AND($I66=1,AV$9=$Q65),"",IF($I66=1,AV65,IF(AND($I66=-1,AT$9=$Q65),$J66,IF($I66=-1,AU65,""))))))))</f>
        <v/>
      </c>
      <c r="AV66" t="str">
        <f ca="1">IF($E65="","",IF($G66="",AV65,IF(AND($N66=1,AV$9&gt;$B$9),"",IF(AND($N66=1,AV$9&lt;=$B$9),LOOKUP(AV$9,$A$12:$A$111,$B$12:$B$111),IF(AND($I66=1,AW$9=$Q65),"",IF($I66=1,AW65,IF(AND($I66=-1,AU$9=$Q65),$J66,IF($I66=-1,AV65,""))))))))</f>
        <v/>
      </c>
      <c r="AW66" t="str">
        <f ca="1">IF($E65="","",IF($G66="",AW65,IF(AND($N66=1,AW$9&gt;$B$9),"",IF(AND($N66=1,AW$9&lt;=$B$9),LOOKUP(AW$9,$A$12:$A$111,$B$12:$B$111),IF(AND($I66=1,AX$9=$Q65),"",IF($I66=1,AX65,IF(AND($I66=-1,AV$9=$Q65),$J66,IF($I66=-1,AW65,""))))))))</f>
        <v/>
      </c>
      <c r="AX66" t="str">
        <f ca="1">IF($E65="","",IF($G66="",AX65,IF(AND($N66=1,AX$9&gt;$B$9),"",IF(AND($N66=1,AX$9&lt;=$B$9),LOOKUP(AX$9,$A$12:$A$111,$B$12:$B$111),IF(AND($I66=1,AY$9=$Q65),"",IF($I66=1,AY65,IF(AND($I66=-1,AW$9=$Q65),$J66,IF($I66=-1,AX65,""))))))))</f>
        <v/>
      </c>
      <c r="AY66" t="str">
        <f ca="1">IF($E65="","",IF($G66="",AY65,IF(AND($N66=1,AY$9&gt;$B$9),"",IF(AND($N66=1,AY$9&lt;=$B$9),LOOKUP(AY$9,$A$12:$A$111,$B$12:$B$111),IF(AND($I66=1,AZ$9=$Q65),"",IF($I66=1,AZ65,IF(AND($I66=-1,AX$9=$Q65),$J66,IF($I66=-1,AY65,""))))))))</f>
        <v/>
      </c>
      <c r="AZ66" t="str">
        <f ca="1">IF($E65="","",IF($G66="",AZ65,IF(AND($N66=1,AZ$9&gt;$B$9),"",IF(AND($N66=1,AZ$9&lt;=$B$9),LOOKUP(AZ$9,$A$12:$A$111,$B$12:$B$111),IF(AND($I66=1,BA$9=$Q65),"",IF($I66=1,BA65,IF(AND($I66=-1,AY$9=$Q65),$J66,IF($I66=-1,AZ65,""))))))))</f>
        <v/>
      </c>
      <c r="BA66" t="str">
        <f ca="1">IF($E65="","",IF($G66="",BA65,IF(AND($N66=1,BA$9&gt;$B$9),"",IF(AND($N66=1,BA$9&lt;=$B$9),LOOKUP(BA$9,$A$12:$A$111,$B$12:$B$111),IF(AND($I66=1,BB$9=$Q65),"",IF($I66=1,BB65,IF(AND($I66=-1,AZ$9=$Q65),$J66,IF($I66=-1,BA65,""))))))))</f>
        <v/>
      </c>
      <c r="BB66" t="str">
        <f ca="1">IF($E65="","",IF($G66="",BB65,IF(AND($N66=1,BB$9&gt;$B$9),"",IF(AND($N66=1,BB$9&lt;=$B$9),LOOKUP(BB$9,$A$12:$A$111,$B$12:$B$111),IF(AND($I66=1,BC$9=$Q65),"",IF($I66=1,BC65,IF(AND($I66=-1,BA$9=$Q65),$J66,IF($I66=-1,BB65,""))))))))</f>
        <v/>
      </c>
      <c r="BC66" t="str">
        <f ca="1">IF($E65="","",IF($G66="",BC65,IF(AND($N66=1,BC$9&gt;$B$9),"",IF(AND($N66=1,BC$9&lt;=$B$9),LOOKUP(BC$9,$A$12:$A$111,$B$12:$B$111),IF(AND($I66=1,BD$9=$Q65),"",IF($I66=1,BD65,IF(AND($I66=-1,BB$9=$Q65),$J66,IF($I66=-1,BC65,""))))))))</f>
        <v/>
      </c>
      <c r="BD66" t="str">
        <f ca="1">IF($E65="","",IF($G66="",BD65,IF(AND($N66=1,BD$9&gt;$B$9),"",IF(AND($N66=1,BD$9&lt;=$B$9),LOOKUP(BD$9,$A$12:$A$111,$B$12:$B$111),IF(AND($I66=1,BE$9=$Q65),"",IF($I66=1,BE65,IF(AND($I66=-1,BC$9=$Q65),$J66,IF($I66=-1,BD65,""))))))))</f>
        <v/>
      </c>
      <c r="BE66" t="str">
        <f ca="1">IF($E65="","",IF($G66="",BE65,IF(AND($N66=1,BE$9&gt;$B$9),"",IF(AND($N66=1,BE$9&lt;=$B$9),LOOKUP(BE$9,$A$12:$A$111,$B$12:$B$111),IF(AND($I66=1,BF$9=$Q65),"",IF($I66=1,BF65,IF(AND($I66=-1,BD$9=$Q65),$J66,IF($I66=-1,BE65,""))))))))</f>
        <v/>
      </c>
      <c r="BF66">
        <f ca="1">IF($E65="","",IF($G66="",BF65,IF(AND($N66=1,BF$9&gt;$B$9),"",IF(AND($N66=1,BF$9&lt;=$B$9),LOOKUP(BF$9,$A$12:$A$111,$B$12:$B$111),IF(AND($I66=1,BG$9=$Q65),"",IF($I66=1,BG65,IF(AND($I66=-1,BE$9=$Q65),$J66,IF($I66=-1,BF65,""))))))))</f>
        <v>0</v>
      </c>
      <c r="BG66">
        <f ca="1">IF($E65="","",IF($G66="",BG65,IF(AND($N66=1,BG$9&gt;$B$9),"",IF(AND($N66=1,BG$9&lt;=$B$9),LOOKUP(BG$9,$A$12:$A$111,$B$12:$B$111),IF(AND($I66=1,BH$9=$Q65),"",IF($I66=1,BH65,IF(AND($I66=-1,BF$9=$Q65),$J66,IF($I66=-1,BG65,""))))))))</f>
        <v>0</v>
      </c>
      <c r="BH66">
        <f ca="1">IF($E65="","",IF($G66="",BH65,IF(AND($N66=1,BH$9&gt;$B$9),"",IF(AND($N66=1,BH$9&lt;=$B$9),LOOKUP(BH$9,$A$12:$A$111,$B$12:$B$111),IF(AND($I66=1,BI$9=$Q65),"",IF($I66=1,BI65,IF(AND($I66=-1,BG$9=$Q65),$J66,IF($I66=-1,BH65,""))))))))</f>
        <v>0</v>
      </c>
      <c r="BI66">
        <f ca="1">IF($E65="","",IF($G66="",BI65,IF(AND($N66=1,BI$9&gt;$B$9),"",IF(AND($N66=1,BI$9&lt;=$B$9),LOOKUP(BI$9,$A$12:$A$111,$B$12:$B$111),IF(AND($I66=1,BJ$9=$Q65),"",IF($I66=1,BJ65,IF(AND($I66=-1,BH$9=$Q65),$J66,IF($I66=-1,BI65,""))))))))</f>
        <v>0</v>
      </c>
      <c r="BJ66">
        <f ca="1">IF($E65="","",IF($G66="",BJ65,IF(AND($N66=1,BJ$9&gt;$B$9),"",IF(AND($N66=1,BJ$9&lt;=$B$9),LOOKUP(BJ$9,$A$12:$A$111,$B$12:$B$111),IF(AND($I66=1,BK$9=$Q65),"",IF($I66=1,BK65,IF(AND($I66=-1,BI$9=$Q65),$J66,IF($I66=-1,BJ65,""))))))))</f>
        <v>0</v>
      </c>
      <c r="BK66">
        <f ca="1">IF($E65="","",IF($G66="",BK65,IF(AND($N66=1,BK$9&gt;$B$9),"",IF(AND($N66=1,BK$9&lt;=$B$9),LOOKUP(BK$9,$A$12:$A$111,$B$12:$B$111),IF(AND($I66=1,BL$9=$Q65),"",IF($I66=1,BL65,IF(AND($I66=-1,BJ$9=$Q65),$J66,IF($I66=-1,BK65,""))))))))</f>
        <v>0</v>
      </c>
      <c r="BL66">
        <f ca="1">IF($E65="","",IF($G66="",BL65,IF(AND($N66=1,BL$9&gt;$B$9),"",IF(AND($N66=1,BL$9&lt;=$B$9),LOOKUP(BL$9,$A$12:$A$111,$B$12:$B$111),IF(AND($I66=1,BM$9=$Q65),"",IF($I66=1,BM65,IF(AND($I66=-1,BK$9=$Q65),$J66,IF($I66=-1,BL65,""))))))))</f>
        <v>0</v>
      </c>
      <c r="BM66">
        <f ca="1">IF($E65="","",IF($G66="",BM65,IF(AND($N66=1,BM$9&gt;$B$9),"",IF(AND($N66=1,BM$9&lt;=$B$9),LOOKUP(BM$9,$A$12:$A$111,$B$12:$B$111),IF(AND($I66=1,BN$9=$Q65),"",IF($I66=1,BN65,IF(AND($I66=-1,BL$9=$Q65),$J66,IF($I66=-1,BM65,""))))))))</f>
        <v>0</v>
      </c>
      <c r="BN66">
        <f ca="1">IF($E65="","",IF($G66="",BN65,IF(AND($N66=1,BN$9&gt;$B$9),"",IF(AND($N66=1,BN$9&lt;=$B$9),LOOKUP(BN$9,$A$12:$A$111,$B$12:$B$111),IF(AND($I66=1,BO$9=$Q65),"",IF($I66=1,BO65,IF(AND($I66=-1,BM$9=$Q65),$J66,IF($I66=-1,BN65,""))))))))</f>
        <v>0</v>
      </c>
      <c r="BO66">
        <f ca="1">IF($E65="","",IF($G66="",BO65,IF(AND($N66=1,BO$9&gt;$B$9),"",IF(AND($N66=1,BO$9&lt;=$B$9),LOOKUP(BO$9,$A$12:$A$111,$B$12:$B$111),IF(AND($I66=1,BP$9=$Q65),"",IF($I66=1,BP65,IF(AND($I66=-1,BN$9=$Q65),$J66,IF($I66=-1,BO65,""))))))))</f>
        <v>0</v>
      </c>
    </row>
    <row r="67" spans="4:67" x14ac:dyDescent="0.25">
      <c r="D67" s="4">
        <v>57</v>
      </c>
      <c r="E67" s="1">
        <f t="shared" ca="1" si="6"/>
        <v>34</v>
      </c>
      <c r="G67" t="str">
        <f ca="1">IF(E66="","",IF($B$3=Refs!$B$11,Labouchere!F67,IF(AND(B$3="Last",H66="Zero"),G66,IF(B$3="Last",H66,IF(B$3="2nd last","",IF(AND(B$3="Opposite",H66="Zero"),G66,IF(AND(B$3="Opposite",H66="Red"),"Black",IF(AND(B$3="Opposite",H66="Black"),"Red",IF(AND(B$3="Opposite",H66="Odd"),"Even",IF(AND(B$3="Opposite",H66="Even"),"Odd",IF(AND(B$3="Opposite",H66="High"),"Low",IF(AND(B$3="Opposite",H66="Low"),"High",IF(COUNTIF(Refs!$E$5:$I$6,B$3)=1,Labouchere!B$3,"")))))))))))))</f>
        <v>High</v>
      </c>
      <c r="H67" t="str">
        <f ca="1">IF(E67="","",IF(B$2="Red/Black",LOOKUP(E67,Refs!D:D,Refs!F:F),IF(B$2="High/Low",LOOKUP(E67,Refs!D:D,Refs!H:H),IF(B$2="Odd/Even",LOOKUP(E67,Refs!D:D,Refs!J:J),""))))</f>
        <v>High</v>
      </c>
      <c r="I67">
        <f t="shared" ca="1" si="2"/>
        <v>1</v>
      </c>
      <c r="J67">
        <f ca="1">IF(E66="","",IF(G67="","",IF(AND(Q66&gt;1,O66+P66&gt;=$B$4),$B$4,IF(Q66=1,O66,O66+P66))))</f>
        <v>100</v>
      </c>
      <c r="K67">
        <f t="shared" ca="1" si="3"/>
        <v>100</v>
      </c>
      <c r="L67">
        <f t="shared" ca="1" si="4"/>
        <v>-158</v>
      </c>
      <c r="M67">
        <f t="shared" ca="1" si="5"/>
        <v>20</v>
      </c>
      <c r="N67">
        <f ca="1">IF(E66="","",IF(OR(AND($A$6="Yes",$M67&gt;$M66),AND($A$8="Yes",$O66+$P66&gt;=$B$4),AND($Q66&lt;=2,$I67=1)),1,0))</f>
        <v>1</v>
      </c>
      <c r="O67">
        <f ca="1">IF(E67="","",R67)</f>
        <v>1</v>
      </c>
      <c r="P67">
        <f ca="1">IF(E67="","",MAX(R67:DM67))</f>
        <v>4</v>
      </c>
      <c r="Q67" s="2">
        <f ca="1">IF(E67="","",COUNTIF(R67:DM67,"&gt;0"))</f>
        <v>4</v>
      </c>
      <c r="R67" s="4">
        <f ca="1">IF(E66="","",IF($G67="",R66,IF($N67=1,LOOKUP(R$9,$A$12:$A$111,$B$12:$B$111),IF(AND($I67=1,S$9=$Q66),"",IF($I67=1,S66,IF($I67=-1,R66))))))</f>
        <v>1</v>
      </c>
      <c r="S67">
        <f ca="1">IF($E66="","",IF($G67="",S66,IF(AND($N67=1,S$9&gt;$B$9),"",IF(AND($N67=1,S$9&lt;=$B$9),LOOKUP(S$9,$A$12:$A$111,$B$12:$B$111),IF(AND($I67=1,T$9=$Q66),"",IF($I67=1,T66,IF(AND($I67=-1,R$9=$Q66),$J67,IF($I67=-1,S66,""))))))))</f>
        <v>2</v>
      </c>
      <c r="T67">
        <f ca="1">IF($E66="","",IF($G67="",T66,IF(AND($N67=1,T$9&gt;$B$9),"",IF(AND($N67=1,T$9&lt;=$B$9),LOOKUP(T$9,$A$12:$A$111,$B$12:$B$111),IF(AND($I67=1,U$9=$Q66),"",IF($I67=1,U66,IF(AND($I67=-1,S$9=$Q66),$J67,IF($I67=-1,T66,""))))))))</f>
        <v>3</v>
      </c>
      <c r="U67">
        <f ca="1">IF($E66="","",IF($G67="",U66,IF(AND($N67=1,U$9&gt;$B$9),"",IF(AND($N67=1,U$9&lt;=$B$9),LOOKUP(U$9,$A$12:$A$111,$B$12:$B$111),IF(AND($I67=1,V$9=$Q66),"",IF($I67=1,V66,IF(AND($I67=-1,T$9=$Q66),$J67,IF($I67=-1,U66,""))))))))</f>
        <v>4</v>
      </c>
      <c r="V67" t="str">
        <f ca="1">IF($E66="","",IF($G67="",V66,IF(AND($N67=1,V$9&gt;$B$9),"",IF(AND($N67=1,V$9&lt;=$B$9),LOOKUP(V$9,$A$12:$A$111,$B$12:$B$111),IF(AND($I67=1,W$9=$Q66),"",IF($I67=1,W66,IF(AND($I67=-1,U$9=$Q66),$J67,IF($I67=-1,V66,""))))))))</f>
        <v/>
      </c>
      <c r="W67" t="str">
        <f ca="1">IF($E66="","",IF($G67="",W66,IF(AND($N67=1,W$9&gt;$B$9),"",IF(AND($N67=1,W$9&lt;=$B$9),LOOKUP(W$9,$A$12:$A$111,$B$12:$B$111),IF(AND($I67=1,X$9=$Q66),"",IF($I67=1,X66,IF(AND($I67=-1,V$9=$Q66),$J67,IF($I67=-1,W66,""))))))))</f>
        <v/>
      </c>
      <c r="X67" t="str">
        <f ca="1">IF($E66="","",IF($G67="",X66,IF(AND($N67=1,X$9&gt;$B$9),"",IF(AND($N67=1,X$9&lt;=$B$9),LOOKUP(X$9,$A$12:$A$111,$B$12:$B$111),IF(AND($I67=1,Y$9=$Q66),"",IF($I67=1,Y66,IF(AND($I67=-1,W$9=$Q66),$J67,IF($I67=-1,X66,""))))))))</f>
        <v/>
      </c>
      <c r="Y67" t="str">
        <f ca="1">IF($E66="","",IF($G67="",Y66,IF(AND($N67=1,Y$9&gt;$B$9),"",IF(AND($N67=1,Y$9&lt;=$B$9),LOOKUP(Y$9,$A$12:$A$111,$B$12:$B$111),IF(AND($I67=1,Z$9=$Q66),"",IF($I67=1,Z66,IF(AND($I67=-1,X$9=$Q66),$J67,IF($I67=-1,Y66,""))))))))</f>
        <v/>
      </c>
      <c r="Z67" t="str">
        <f ca="1">IF($E66="","",IF($G67="",Z66,IF(AND($N67=1,Z$9&gt;$B$9),"",IF(AND($N67=1,Z$9&lt;=$B$9),LOOKUP(Z$9,$A$12:$A$111,$B$12:$B$111),IF(AND($I67=1,AA$9=$Q66),"",IF($I67=1,AA66,IF(AND($I67=-1,Y$9=$Q66),$J67,IF($I67=-1,Z66,""))))))))</f>
        <v/>
      </c>
      <c r="AA67" t="str">
        <f ca="1">IF($E66="","",IF($G67="",AA66,IF(AND($N67=1,AA$9&gt;$B$9),"",IF(AND($N67=1,AA$9&lt;=$B$9),LOOKUP(AA$9,$A$12:$A$111,$B$12:$B$111),IF(AND($I67=1,AB$9=$Q66),"",IF($I67=1,AB66,IF(AND($I67=-1,Z$9=$Q66),$J67,IF($I67=-1,AA66,""))))))))</f>
        <v/>
      </c>
      <c r="AB67" t="str">
        <f ca="1">IF($E66="","",IF($G67="",AB66,IF(AND($N67=1,AB$9&gt;$B$9),"",IF(AND($N67=1,AB$9&lt;=$B$9),LOOKUP(AB$9,$A$12:$A$111,$B$12:$B$111),IF(AND($I67=1,AC$9=$Q66),"",IF($I67=1,AC66,IF(AND($I67=-1,AA$9=$Q66),$J67,IF($I67=-1,AB66,""))))))))</f>
        <v/>
      </c>
      <c r="AC67" t="str">
        <f ca="1">IF($E66="","",IF($G67="",AC66,IF(AND($N67=1,AC$9&gt;$B$9),"",IF(AND($N67=1,AC$9&lt;=$B$9),LOOKUP(AC$9,$A$12:$A$111,$B$12:$B$111),IF(AND($I67=1,AD$9=$Q66),"",IF($I67=1,AD66,IF(AND($I67=-1,AB$9=$Q66),$J67,IF($I67=-1,AC66,""))))))))</f>
        <v/>
      </c>
      <c r="AD67" t="str">
        <f ca="1">IF($E66="","",IF($G67="",AD66,IF(AND($N67=1,AD$9&gt;$B$9),"",IF(AND($N67=1,AD$9&lt;=$B$9),LOOKUP(AD$9,$A$12:$A$111,$B$12:$B$111),IF(AND($I67=1,AE$9=$Q66),"",IF($I67=1,AE66,IF(AND($I67=-1,AC$9=$Q66),$J67,IF($I67=-1,AD66,""))))))))</f>
        <v/>
      </c>
      <c r="AE67" t="str">
        <f ca="1">IF($E66="","",IF($G67="",AE66,IF(AND($N67=1,AE$9&gt;$B$9),"",IF(AND($N67=1,AE$9&lt;=$B$9),LOOKUP(AE$9,$A$12:$A$111,$B$12:$B$111),IF(AND($I67=1,AF$9=$Q66),"",IF($I67=1,AF66,IF(AND($I67=-1,AD$9=$Q66),$J67,IF($I67=-1,AE66,""))))))))</f>
        <v/>
      </c>
      <c r="AF67" t="str">
        <f ca="1">IF($E66="","",IF($G67="",AF66,IF(AND($N67=1,AF$9&gt;$B$9),"",IF(AND($N67=1,AF$9&lt;=$B$9),LOOKUP(AF$9,$A$12:$A$111,$B$12:$B$111),IF(AND($I67=1,AG$9=$Q66),"",IF($I67=1,AG66,IF(AND($I67=-1,AE$9=$Q66),$J67,IF($I67=-1,AF66,""))))))))</f>
        <v/>
      </c>
      <c r="AG67" t="str">
        <f ca="1">IF($E66="","",IF($G67="",AG66,IF(AND($N67=1,AG$9&gt;$B$9),"",IF(AND($N67=1,AG$9&lt;=$B$9),LOOKUP(AG$9,$A$12:$A$111,$B$12:$B$111),IF(AND($I67=1,AH$9=$Q66),"",IF($I67=1,AH66,IF(AND($I67=-1,AF$9=$Q66),$J67,IF($I67=-1,AG66,""))))))))</f>
        <v/>
      </c>
      <c r="AH67" t="str">
        <f ca="1">IF($E66="","",IF($G67="",AH66,IF(AND($N67=1,AH$9&gt;$B$9),"",IF(AND($N67=1,AH$9&lt;=$B$9),LOOKUP(AH$9,$A$12:$A$111,$B$12:$B$111),IF(AND($I67=1,AI$9=$Q66),"",IF($I67=1,AI66,IF(AND($I67=-1,AG$9=$Q66),$J67,IF($I67=-1,AH66,""))))))))</f>
        <v/>
      </c>
      <c r="AI67" t="str">
        <f ca="1">IF($E66="","",IF($G67="",AI66,IF(AND($N67=1,AI$9&gt;$B$9),"",IF(AND($N67=1,AI$9&lt;=$B$9),LOOKUP(AI$9,$A$12:$A$111,$B$12:$B$111),IF(AND($I67=1,AJ$9=$Q66),"",IF($I67=1,AJ66,IF(AND($I67=-1,AH$9=$Q66),$J67,IF($I67=-1,AI66,""))))))))</f>
        <v/>
      </c>
      <c r="AJ67" t="str">
        <f ca="1">IF($E66="","",IF($G67="",AJ66,IF(AND($N67=1,AJ$9&gt;$B$9),"",IF(AND($N67=1,AJ$9&lt;=$B$9),LOOKUP(AJ$9,$A$12:$A$111,$B$12:$B$111),IF(AND($I67=1,AK$9=$Q66),"",IF($I67=1,AK66,IF(AND($I67=-1,AI$9=$Q66),$J67,IF($I67=-1,AJ66,""))))))))</f>
        <v/>
      </c>
      <c r="AK67" t="str">
        <f ca="1">IF($E66="","",IF($G67="",AK66,IF(AND($N67=1,AK$9&gt;$B$9),"",IF(AND($N67=1,AK$9&lt;=$B$9),LOOKUP(AK$9,$A$12:$A$111,$B$12:$B$111),IF(AND($I67=1,AL$9=$Q66),"",IF($I67=1,AL66,IF(AND($I67=-1,AJ$9=$Q66),$J67,IF($I67=-1,AK66,""))))))))</f>
        <v/>
      </c>
      <c r="AL67" t="str">
        <f ca="1">IF($E66="","",IF($G67="",AL66,IF(AND($N67=1,AL$9&gt;$B$9),"",IF(AND($N67=1,AL$9&lt;=$B$9),LOOKUP(AL$9,$A$12:$A$111,$B$12:$B$111),IF(AND($I67=1,AM$9=$Q66),"",IF($I67=1,AM66,IF(AND($I67=-1,AK$9=$Q66),$J67,IF($I67=-1,AL66,""))))))))</f>
        <v/>
      </c>
      <c r="AM67" t="str">
        <f ca="1">IF($E66="","",IF($G67="",AM66,IF(AND($N67=1,AM$9&gt;$B$9),"",IF(AND($N67=1,AM$9&lt;=$B$9),LOOKUP(AM$9,$A$12:$A$111,$B$12:$B$111),IF(AND($I67=1,AN$9=$Q66),"",IF($I67=1,AN66,IF(AND($I67=-1,AL$9=$Q66),$J67,IF($I67=-1,AM66,""))))))))</f>
        <v/>
      </c>
      <c r="AN67" t="str">
        <f ca="1">IF($E66="","",IF($G67="",AN66,IF(AND($N67=1,AN$9&gt;$B$9),"",IF(AND($N67=1,AN$9&lt;=$B$9),LOOKUP(AN$9,$A$12:$A$111,$B$12:$B$111),IF(AND($I67=1,AO$9=$Q66),"",IF($I67=1,AO66,IF(AND($I67=-1,AM$9=$Q66),$J67,IF($I67=-1,AN66,""))))))))</f>
        <v/>
      </c>
      <c r="AO67" t="str">
        <f ca="1">IF($E66="","",IF($G67="",AO66,IF(AND($N67=1,AO$9&gt;$B$9),"",IF(AND($N67=1,AO$9&lt;=$B$9),LOOKUP(AO$9,$A$12:$A$111,$B$12:$B$111),IF(AND($I67=1,AP$9=$Q66),"",IF($I67=1,AP66,IF(AND($I67=-1,AN$9=$Q66),$J67,IF($I67=-1,AO66,""))))))))</f>
        <v/>
      </c>
      <c r="AP67" t="str">
        <f ca="1">IF($E66="","",IF($G67="",AP66,IF(AND($N67=1,AP$9&gt;$B$9),"",IF(AND($N67=1,AP$9&lt;=$B$9),LOOKUP(AP$9,$A$12:$A$111,$B$12:$B$111),IF(AND($I67=1,AQ$9=$Q66),"",IF($I67=1,AQ66,IF(AND($I67=-1,AO$9=$Q66),$J67,IF($I67=-1,AP66,""))))))))</f>
        <v/>
      </c>
      <c r="AQ67" t="str">
        <f ca="1">IF($E66="","",IF($G67="",AQ66,IF(AND($N67=1,AQ$9&gt;$B$9),"",IF(AND($N67=1,AQ$9&lt;=$B$9),LOOKUP(AQ$9,$A$12:$A$111,$B$12:$B$111),IF(AND($I67=1,AR$9=$Q66),"",IF($I67=1,AR66,IF(AND($I67=-1,AP$9=$Q66),$J67,IF($I67=-1,AQ66,""))))))))</f>
        <v/>
      </c>
      <c r="AR67" t="str">
        <f ca="1">IF($E66="","",IF($G67="",AR66,IF(AND($N67=1,AR$9&gt;$B$9),"",IF(AND($N67=1,AR$9&lt;=$B$9),LOOKUP(AR$9,$A$12:$A$111,$B$12:$B$111),IF(AND($I67=1,AS$9=$Q66),"",IF($I67=1,AS66,IF(AND($I67=-1,AQ$9=$Q66),$J67,IF($I67=-1,AR66,""))))))))</f>
        <v/>
      </c>
      <c r="AS67" t="str">
        <f ca="1">IF($E66="","",IF($G67="",AS66,IF(AND($N67=1,AS$9&gt;$B$9),"",IF(AND($N67=1,AS$9&lt;=$B$9),LOOKUP(AS$9,$A$12:$A$111,$B$12:$B$111),IF(AND($I67=1,AT$9=$Q66),"",IF($I67=1,AT66,IF(AND($I67=-1,AR$9=$Q66),$J67,IF($I67=-1,AS66,""))))))))</f>
        <v/>
      </c>
      <c r="AT67" t="str">
        <f ca="1">IF($E66="","",IF($G67="",AT66,IF(AND($N67=1,AT$9&gt;$B$9),"",IF(AND($N67=1,AT$9&lt;=$B$9),LOOKUP(AT$9,$A$12:$A$111,$B$12:$B$111),IF(AND($I67=1,AU$9=$Q66),"",IF($I67=1,AU66,IF(AND($I67=-1,AS$9=$Q66),$J67,IF($I67=-1,AT66,""))))))))</f>
        <v/>
      </c>
      <c r="AU67" t="str">
        <f ca="1">IF($E66="","",IF($G67="",AU66,IF(AND($N67=1,AU$9&gt;$B$9),"",IF(AND($N67=1,AU$9&lt;=$B$9),LOOKUP(AU$9,$A$12:$A$111,$B$12:$B$111),IF(AND($I67=1,AV$9=$Q66),"",IF($I67=1,AV66,IF(AND($I67=-1,AT$9=$Q66),$J67,IF($I67=-1,AU66,""))))))))</f>
        <v/>
      </c>
      <c r="AV67" t="str">
        <f ca="1">IF($E66="","",IF($G67="",AV66,IF(AND($N67=1,AV$9&gt;$B$9),"",IF(AND($N67=1,AV$9&lt;=$B$9),LOOKUP(AV$9,$A$12:$A$111,$B$12:$B$111),IF(AND($I67=1,AW$9=$Q66),"",IF($I67=1,AW66,IF(AND($I67=-1,AU$9=$Q66),$J67,IF($I67=-1,AV66,""))))))))</f>
        <v/>
      </c>
      <c r="AW67" t="str">
        <f ca="1">IF($E66="","",IF($G67="",AW66,IF(AND($N67=1,AW$9&gt;$B$9),"",IF(AND($N67=1,AW$9&lt;=$B$9),LOOKUP(AW$9,$A$12:$A$111,$B$12:$B$111),IF(AND($I67=1,AX$9=$Q66),"",IF($I67=1,AX66,IF(AND($I67=-1,AV$9=$Q66),$J67,IF($I67=-1,AW66,""))))))))</f>
        <v/>
      </c>
      <c r="AX67" t="str">
        <f ca="1">IF($E66="","",IF($G67="",AX66,IF(AND($N67=1,AX$9&gt;$B$9),"",IF(AND($N67=1,AX$9&lt;=$B$9),LOOKUP(AX$9,$A$12:$A$111,$B$12:$B$111),IF(AND($I67=1,AY$9=$Q66),"",IF($I67=1,AY66,IF(AND($I67=-1,AW$9=$Q66),$J67,IF($I67=-1,AX66,""))))))))</f>
        <v/>
      </c>
      <c r="AY67" t="str">
        <f ca="1">IF($E66="","",IF($G67="",AY66,IF(AND($N67=1,AY$9&gt;$B$9),"",IF(AND($N67=1,AY$9&lt;=$B$9),LOOKUP(AY$9,$A$12:$A$111,$B$12:$B$111),IF(AND($I67=1,AZ$9=$Q66),"",IF($I67=1,AZ66,IF(AND($I67=-1,AX$9=$Q66),$J67,IF($I67=-1,AY66,""))))))))</f>
        <v/>
      </c>
      <c r="AZ67" t="str">
        <f ca="1">IF($E66="","",IF($G67="",AZ66,IF(AND($N67=1,AZ$9&gt;$B$9),"",IF(AND($N67=1,AZ$9&lt;=$B$9),LOOKUP(AZ$9,$A$12:$A$111,$B$12:$B$111),IF(AND($I67=1,BA$9=$Q66),"",IF($I67=1,BA66,IF(AND($I67=-1,AY$9=$Q66),$J67,IF($I67=-1,AZ66,""))))))))</f>
        <v/>
      </c>
      <c r="BA67" t="str">
        <f ca="1">IF($E66="","",IF($G67="",BA66,IF(AND($N67=1,BA$9&gt;$B$9),"",IF(AND($N67=1,BA$9&lt;=$B$9),LOOKUP(BA$9,$A$12:$A$111,$B$12:$B$111),IF(AND($I67=1,BB$9=$Q66),"",IF($I67=1,BB66,IF(AND($I67=-1,AZ$9=$Q66),$J67,IF($I67=-1,BA66,""))))))))</f>
        <v/>
      </c>
      <c r="BB67" t="str">
        <f ca="1">IF($E66="","",IF($G67="",BB66,IF(AND($N67=1,BB$9&gt;$B$9),"",IF(AND($N67=1,BB$9&lt;=$B$9),LOOKUP(BB$9,$A$12:$A$111,$B$12:$B$111),IF(AND($I67=1,BC$9=$Q66),"",IF($I67=1,BC66,IF(AND($I67=-1,BA$9=$Q66),$J67,IF($I67=-1,BB66,""))))))))</f>
        <v/>
      </c>
      <c r="BC67" t="str">
        <f ca="1">IF($E66="","",IF($G67="",BC66,IF(AND($N67=1,BC$9&gt;$B$9),"",IF(AND($N67=1,BC$9&lt;=$B$9),LOOKUP(BC$9,$A$12:$A$111,$B$12:$B$111),IF(AND($I67=1,BD$9=$Q66),"",IF($I67=1,BD66,IF(AND($I67=-1,BB$9=$Q66),$J67,IF($I67=-1,BC66,""))))))))</f>
        <v/>
      </c>
      <c r="BD67" t="str">
        <f ca="1">IF($E66="","",IF($G67="",BD66,IF(AND($N67=1,BD$9&gt;$B$9),"",IF(AND($N67=1,BD$9&lt;=$B$9),LOOKUP(BD$9,$A$12:$A$111,$B$12:$B$111),IF(AND($I67=1,BE$9=$Q66),"",IF($I67=1,BE66,IF(AND($I67=-1,BC$9=$Q66),$J67,IF($I67=-1,BD66,""))))))))</f>
        <v/>
      </c>
      <c r="BE67" t="str">
        <f ca="1">IF($E66="","",IF($G67="",BE66,IF(AND($N67=1,BE$9&gt;$B$9),"",IF(AND($N67=1,BE$9&lt;=$B$9),LOOKUP(BE$9,$A$12:$A$111,$B$12:$B$111),IF(AND($I67=1,BF$9=$Q66),"",IF($I67=1,BF66,IF(AND($I67=-1,BD$9=$Q66),$J67,IF($I67=-1,BE66,""))))))))</f>
        <v/>
      </c>
      <c r="BF67" t="str">
        <f ca="1">IF($E66="","",IF($G67="",BF66,IF(AND($N67=1,BF$9&gt;$B$9),"",IF(AND($N67=1,BF$9&lt;=$B$9),LOOKUP(BF$9,$A$12:$A$111,$B$12:$B$111),IF(AND($I67=1,BG$9=$Q66),"",IF($I67=1,BG66,IF(AND($I67=-1,BE$9=$Q66),$J67,IF($I67=-1,BF66,""))))))))</f>
        <v/>
      </c>
      <c r="BG67" t="str">
        <f ca="1">IF($E66="","",IF($G67="",BG66,IF(AND($N67=1,BG$9&gt;$B$9),"",IF(AND($N67=1,BG$9&lt;=$B$9),LOOKUP(BG$9,$A$12:$A$111,$B$12:$B$111),IF(AND($I67=1,BH$9=$Q66),"",IF($I67=1,BH66,IF(AND($I67=-1,BF$9=$Q66),$J67,IF($I67=-1,BG66,""))))))))</f>
        <v/>
      </c>
      <c r="BH67" t="str">
        <f ca="1">IF($E66="","",IF($G67="",BH66,IF(AND($N67=1,BH$9&gt;$B$9),"",IF(AND($N67=1,BH$9&lt;=$B$9),LOOKUP(BH$9,$A$12:$A$111,$B$12:$B$111),IF(AND($I67=1,BI$9=$Q66),"",IF($I67=1,BI66,IF(AND($I67=-1,BG$9=$Q66),$J67,IF($I67=-1,BH66,""))))))))</f>
        <v/>
      </c>
      <c r="BI67" t="str">
        <f ca="1">IF($E66="","",IF($G67="",BI66,IF(AND($N67=1,BI$9&gt;$B$9),"",IF(AND($N67=1,BI$9&lt;=$B$9),LOOKUP(BI$9,$A$12:$A$111,$B$12:$B$111),IF(AND($I67=1,BJ$9=$Q66),"",IF($I67=1,BJ66,IF(AND($I67=-1,BH$9=$Q66),$J67,IF($I67=-1,BI66,""))))))))</f>
        <v/>
      </c>
      <c r="BJ67" t="str">
        <f ca="1">IF($E66="","",IF($G67="",BJ66,IF(AND($N67=1,BJ$9&gt;$B$9),"",IF(AND($N67=1,BJ$9&lt;=$B$9),LOOKUP(BJ$9,$A$12:$A$111,$B$12:$B$111),IF(AND($I67=1,BK$9=$Q66),"",IF($I67=1,BK66,IF(AND($I67=-1,BI$9=$Q66),$J67,IF($I67=-1,BJ66,""))))))))</f>
        <v/>
      </c>
      <c r="BK67" t="str">
        <f ca="1">IF($E66="","",IF($G67="",BK66,IF(AND($N67=1,BK$9&gt;$B$9),"",IF(AND($N67=1,BK$9&lt;=$B$9),LOOKUP(BK$9,$A$12:$A$111,$B$12:$B$111),IF(AND($I67=1,BL$9=$Q66),"",IF($I67=1,BL66,IF(AND($I67=-1,BJ$9=$Q66),$J67,IF($I67=-1,BK66,""))))))))</f>
        <v/>
      </c>
      <c r="BL67" t="str">
        <f ca="1">IF($E66="","",IF($G67="",BL66,IF(AND($N67=1,BL$9&gt;$B$9),"",IF(AND($N67=1,BL$9&lt;=$B$9),LOOKUP(BL$9,$A$12:$A$111,$B$12:$B$111),IF(AND($I67=1,BM$9=$Q66),"",IF($I67=1,BM66,IF(AND($I67=-1,BK$9=$Q66),$J67,IF($I67=-1,BL66,""))))))))</f>
        <v/>
      </c>
      <c r="BM67" t="str">
        <f ca="1">IF($E66="","",IF($G67="",BM66,IF(AND($N67=1,BM$9&gt;$B$9),"",IF(AND($N67=1,BM$9&lt;=$B$9),LOOKUP(BM$9,$A$12:$A$111,$B$12:$B$111),IF(AND($I67=1,BN$9=$Q66),"",IF($I67=1,BN66,IF(AND($I67=-1,BL$9=$Q66),$J67,IF($I67=-1,BM66,""))))))))</f>
        <v/>
      </c>
      <c r="BN67" t="str">
        <f ca="1">IF($E66="","",IF($G67="",BN66,IF(AND($N67=1,BN$9&gt;$B$9),"",IF(AND($N67=1,BN$9&lt;=$B$9),LOOKUP(BN$9,$A$12:$A$111,$B$12:$B$111),IF(AND($I67=1,BO$9=$Q66),"",IF($I67=1,BO66,IF(AND($I67=-1,BM$9=$Q66),$J67,IF($I67=-1,BN66,""))))))))</f>
        <v/>
      </c>
      <c r="BO67" t="str">
        <f ca="1">IF($E66="","",IF($G67="",BO66,IF(AND($N67=1,BO$9&gt;$B$9),"",IF(AND($N67=1,BO$9&lt;=$B$9),LOOKUP(BO$9,$A$12:$A$111,$B$12:$B$111),IF(AND($I67=1,BP$9=$Q66),"",IF($I67=1,BP66,IF(AND($I67=-1,BN$9=$Q66),$J67,IF($I67=-1,BO66,""))))))))</f>
        <v/>
      </c>
    </row>
    <row r="68" spans="4:67" x14ac:dyDescent="0.25">
      <c r="D68" s="4">
        <v>58</v>
      </c>
      <c r="E68" s="1">
        <f t="shared" ca="1" si="6"/>
        <v>22</v>
      </c>
      <c r="G68" t="str">
        <f ca="1">IF(E67="","",IF($B$3=Refs!$B$11,Labouchere!F68,IF(AND(B$3="Last",H67="Zero"),G67,IF(B$3="Last",H67,IF(B$3="2nd last","",IF(AND(B$3="Opposite",H67="Zero"),G67,IF(AND(B$3="Opposite",H67="Red"),"Black",IF(AND(B$3="Opposite",H67="Black"),"Red",IF(AND(B$3="Opposite",H67="Odd"),"Even",IF(AND(B$3="Opposite",H67="Even"),"Odd",IF(AND(B$3="Opposite",H67="High"),"Low",IF(AND(B$3="Opposite",H67="Low"),"High",IF(COUNTIF(Refs!$E$5:$I$6,B$3)=1,Labouchere!B$3,"")))))))))))))</f>
        <v>High</v>
      </c>
      <c r="H68" t="str">
        <f ca="1">IF(E68="","",IF(B$2="Red/Black",LOOKUP(E68,Refs!D:D,Refs!F:F),IF(B$2="High/Low",LOOKUP(E68,Refs!D:D,Refs!H:H),IF(B$2="Odd/Even",LOOKUP(E68,Refs!D:D,Refs!J:J),""))))</f>
        <v>High</v>
      </c>
      <c r="I68">
        <f t="shared" ca="1" si="2"/>
        <v>1</v>
      </c>
      <c r="J68">
        <f ca="1">IF(E67="","",IF(G68="","",IF(AND(Q67&gt;1,O67+P67&gt;=$B$4),$B$4,IF(Q67=1,O67,O67+P67))))</f>
        <v>5</v>
      </c>
      <c r="K68">
        <f t="shared" ca="1" si="3"/>
        <v>5</v>
      </c>
      <c r="L68">
        <f t="shared" ca="1" si="4"/>
        <v>-153</v>
      </c>
      <c r="M68">
        <f t="shared" ca="1" si="5"/>
        <v>20</v>
      </c>
      <c r="N68">
        <f ca="1">IF(E67="","",IF(OR(AND($A$6="Yes",$M68&gt;$M67),AND($A$8="Yes",$O67+$P67&gt;=$B$4),AND($Q67&lt;=2,$I68=1)),1,0))</f>
        <v>0</v>
      </c>
      <c r="O68">
        <f ca="1">IF(E68="","",R68)</f>
        <v>2</v>
      </c>
      <c r="P68">
        <f ca="1">IF(E68="","",MAX(R68:DM68))</f>
        <v>3</v>
      </c>
      <c r="Q68" s="2">
        <f ca="1">IF(E68="","",COUNTIF(R68:DM68,"&gt;0"))</f>
        <v>2</v>
      </c>
      <c r="R68" s="4">
        <f ca="1">IF(E67="","",IF($G68="",R67,IF($N68=1,LOOKUP(R$9,$A$12:$A$111,$B$12:$B$111),IF(AND($I68=1,S$9=$Q67),"",IF($I68=1,S67,IF($I68=-1,R67))))))</f>
        <v>2</v>
      </c>
      <c r="S68">
        <f ca="1">IF($E67="","",IF($G68="",S67,IF(AND($N68=1,S$9&gt;$B$9),"",IF(AND($N68=1,S$9&lt;=$B$9),LOOKUP(S$9,$A$12:$A$111,$B$12:$B$111),IF(AND($I68=1,T$9=$Q67),"",IF($I68=1,T67,IF(AND($I68=-1,R$9=$Q67),$J68,IF($I68=-1,S67,""))))))))</f>
        <v>3</v>
      </c>
      <c r="T68" t="str">
        <f ca="1">IF($E67="","",IF($G68="",T67,IF(AND($N68=1,T$9&gt;$B$9),"",IF(AND($N68=1,T$9&lt;=$B$9),LOOKUP(T$9,$A$12:$A$111,$B$12:$B$111),IF(AND($I68=1,U$9=$Q67),"",IF($I68=1,U67,IF(AND($I68=-1,S$9=$Q67),$J68,IF($I68=-1,T67,""))))))))</f>
        <v/>
      </c>
      <c r="U68" t="str">
        <f ca="1">IF($E67="","",IF($G68="",U67,IF(AND($N68=1,U$9&gt;$B$9),"",IF(AND($N68=1,U$9&lt;=$B$9),LOOKUP(U$9,$A$12:$A$111,$B$12:$B$111),IF(AND($I68=1,V$9=$Q67),"",IF($I68=1,V67,IF(AND($I68=-1,T$9=$Q67),$J68,IF($I68=-1,U67,""))))))))</f>
        <v/>
      </c>
      <c r="V68" t="str">
        <f ca="1">IF($E67="","",IF($G68="",V67,IF(AND($N68=1,V$9&gt;$B$9),"",IF(AND($N68=1,V$9&lt;=$B$9),LOOKUP(V$9,$A$12:$A$111,$B$12:$B$111),IF(AND($I68=1,W$9=$Q67),"",IF($I68=1,W67,IF(AND($I68=-1,U$9=$Q67),$J68,IF($I68=-1,V67,""))))))))</f>
        <v/>
      </c>
      <c r="W68" t="str">
        <f ca="1">IF($E67="","",IF($G68="",W67,IF(AND($N68=1,W$9&gt;$B$9),"",IF(AND($N68=1,W$9&lt;=$B$9),LOOKUP(W$9,$A$12:$A$111,$B$12:$B$111),IF(AND($I68=1,X$9=$Q67),"",IF($I68=1,X67,IF(AND($I68=-1,V$9=$Q67),$J68,IF($I68=-1,W67,""))))))))</f>
        <v/>
      </c>
      <c r="X68" t="str">
        <f ca="1">IF($E67="","",IF($G68="",X67,IF(AND($N68=1,X$9&gt;$B$9),"",IF(AND($N68=1,X$9&lt;=$B$9),LOOKUP(X$9,$A$12:$A$111,$B$12:$B$111),IF(AND($I68=1,Y$9=$Q67),"",IF($I68=1,Y67,IF(AND($I68=-1,W$9=$Q67),$J68,IF($I68=-1,X67,""))))))))</f>
        <v/>
      </c>
      <c r="Y68" t="str">
        <f ca="1">IF($E67="","",IF($G68="",Y67,IF(AND($N68=1,Y$9&gt;$B$9),"",IF(AND($N68=1,Y$9&lt;=$B$9),LOOKUP(Y$9,$A$12:$A$111,$B$12:$B$111),IF(AND($I68=1,Z$9=$Q67),"",IF($I68=1,Z67,IF(AND($I68=-1,X$9=$Q67),$J68,IF($I68=-1,Y67,""))))))))</f>
        <v/>
      </c>
      <c r="Z68" t="str">
        <f ca="1">IF($E67="","",IF($G68="",Z67,IF(AND($N68=1,Z$9&gt;$B$9),"",IF(AND($N68=1,Z$9&lt;=$B$9),LOOKUP(Z$9,$A$12:$A$111,$B$12:$B$111),IF(AND($I68=1,AA$9=$Q67),"",IF($I68=1,AA67,IF(AND($I68=-1,Y$9=$Q67),$J68,IF($I68=-1,Z67,""))))))))</f>
        <v/>
      </c>
      <c r="AA68" t="str">
        <f ca="1">IF($E67="","",IF($G68="",AA67,IF(AND($N68=1,AA$9&gt;$B$9),"",IF(AND($N68=1,AA$9&lt;=$B$9),LOOKUP(AA$9,$A$12:$A$111,$B$12:$B$111),IF(AND($I68=1,AB$9=$Q67),"",IF($I68=1,AB67,IF(AND($I68=-1,Z$9=$Q67),$J68,IF($I68=-1,AA67,""))))))))</f>
        <v/>
      </c>
      <c r="AB68" t="str">
        <f ca="1">IF($E67="","",IF($G68="",AB67,IF(AND($N68=1,AB$9&gt;$B$9),"",IF(AND($N68=1,AB$9&lt;=$B$9),LOOKUP(AB$9,$A$12:$A$111,$B$12:$B$111),IF(AND($I68=1,AC$9=$Q67),"",IF($I68=1,AC67,IF(AND($I68=-1,AA$9=$Q67),$J68,IF($I68=-1,AB67,""))))))))</f>
        <v/>
      </c>
      <c r="AC68" t="str">
        <f ca="1">IF($E67="","",IF($G68="",AC67,IF(AND($N68=1,AC$9&gt;$B$9),"",IF(AND($N68=1,AC$9&lt;=$B$9),LOOKUP(AC$9,$A$12:$A$111,$B$12:$B$111),IF(AND($I68=1,AD$9=$Q67),"",IF($I68=1,AD67,IF(AND($I68=-1,AB$9=$Q67),$J68,IF($I68=-1,AC67,""))))))))</f>
        <v/>
      </c>
      <c r="AD68" t="str">
        <f ca="1">IF($E67="","",IF($G68="",AD67,IF(AND($N68=1,AD$9&gt;$B$9),"",IF(AND($N68=1,AD$9&lt;=$B$9),LOOKUP(AD$9,$A$12:$A$111,$B$12:$B$111),IF(AND($I68=1,AE$9=$Q67),"",IF($I68=1,AE67,IF(AND($I68=-1,AC$9=$Q67),$J68,IF($I68=-1,AD67,""))))))))</f>
        <v/>
      </c>
      <c r="AE68" t="str">
        <f ca="1">IF($E67="","",IF($G68="",AE67,IF(AND($N68=1,AE$9&gt;$B$9),"",IF(AND($N68=1,AE$9&lt;=$B$9),LOOKUP(AE$9,$A$12:$A$111,$B$12:$B$111),IF(AND($I68=1,AF$9=$Q67),"",IF($I68=1,AF67,IF(AND($I68=-1,AD$9=$Q67),$J68,IF($I68=-1,AE67,""))))))))</f>
        <v/>
      </c>
      <c r="AF68" t="str">
        <f ca="1">IF($E67="","",IF($G68="",AF67,IF(AND($N68=1,AF$9&gt;$B$9),"",IF(AND($N68=1,AF$9&lt;=$B$9),LOOKUP(AF$9,$A$12:$A$111,$B$12:$B$111),IF(AND($I68=1,AG$9=$Q67),"",IF($I68=1,AG67,IF(AND($I68=-1,AE$9=$Q67),$J68,IF($I68=-1,AF67,""))))))))</f>
        <v/>
      </c>
      <c r="AG68" t="str">
        <f ca="1">IF($E67="","",IF($G68="",AG67,IF(AND($N68=1,AG$9&gt;$B$9),"",IF(AND($N68=1,AG$9&lt;=$B$9),LOOKUP(AG$9,$A$12:$A$111,$B$12:$B$111),IF(AND($I68=1,AH$9=$Q67),"",IF($I68=1,AH67,IF(AND($I68=-1,AF$9=$Q67),$J68,IF($I68=-1,AG67,""))))))))</f>
        <v/>
      </c>
      <c r="AH68" t="str">
        <f ca="1">IF($E67="","",IF($G68="",AH67,IF(AND($N68=1,AH$9&gt;$B$9),"",IF(AND($N68=1,AH$9&lt;=$B$9),LOOKUP(AH$9,$A$12:$A$111,$B$12:$B$111),IF(AND($I68=1,AI$9=$Q67),"",IF($I68=1,AI67,IF(AND($I68=-1,AG$9=$Q67),$J68,IF($I68=-1,AH67,""))))))))</f>
        <v/>
      </c>
      <c r="AI68" t="str">
        <f ca="1">IF($E67="","",IF($G68="",AI67,IF(AND($N68=1,AI$9&gt;$B$9),"",IF(AND($N68=1,AI$9&lt;=$B$9),LOOKUP(AI$9,$A$12:$A$111,$B$12:$B$111),IF(AND($I68=1,AJ$9=$Q67),"",IF($I68=1,AJ67,IF(AND($I68=-1,AH$9=$Q67),$J68,IF($I68=-1,AI67,""))))))))</f>
        <v/>
      </c>
      <c r="AJ68" t="str">
        <f ca="1">IF($E67="","",IF($G68="",AJ67,IF(AND($N68=1,AJ$9&gt;$B$9),"",IF(AND($N68=1,AJ$9&lt;=$B$9),LOOKUP(AJ$9,$A$12:$A$111,$B$12:$B$111),IF(AND($I68=1,AK$9=$Q67),"",IF($I68=1,AK67,IF(AND($I68=-1,AI$9=$Q67),$J68,IF($I68=-1,AJ67,""))))))))</f>
        <v/>
      </c>
      <c r="AK68" t="str">
        <f ca="1">IF($E67="","",IF($G68="",AK67,IF(AND($N68=1,AK$9&gt;$B$9),"",IF(AND($N68=1,AK$9&lt;=$B$9),LOOKUP(AK$9,$A$12:$A$111,$B$12:$B$111),IF(AND($I68=1,AL$9=$Q67),"",IF($I68=1,AL67,IF(AND($I68=-1,AJ$9=$Q67),$J68,IF($I68=-1,AK67,""))))))))</f>
        <v/>
      </c>
      <c r="AL68" t="str">
        <f ca="1">IF($E67="","",IF($G68="",AL67,IF(AND($N68=1,AL$9&gt;$B$9),"",IF(AND($N68=1,AL$9&lt;=$B$9),LOOKUP(AL$9,$A$12:$A$111,$B$12:$B$111),IF(AND($I68=1,AM$9=$Q67),"",IF($I68=1,AM67,IF(AND($I68=-1,AK$9=$Q67),$J68,IF($I68=-1,AL67,""))))))))</f>
        <v/>
      </c>
      <c r="AM68" t="str">
        <f ca="1">IF($E67="","",IF($G68="",AM67,IF(AND($N68=1,AM$9&gt;$B$9),"",IF(AND($N68=1,AM$9&lt;=$B$9),LOOKUP(AM$9,$A$12:$A$111,$B$12:$B$111),IF(AND($I68=1,AN$9=$Q67),"",IF($I68=1,AN67,IF(AND($I68=-1,AL$9=$Q67),$J68,IF($I68=-1,AM67,""))))))))</f>
        <v/>
      </c>
      <c r="AN68" t="str">
        <f ca="1">IF($E67="","",IF($G68="",AN67,IF(AND($N68=1,AN$9&gt;$B$9),"",IF(AND($N68=1,AN$9&lt;=$B$9),LOOKUP(AN$9,$A$12:$A$111,$B$12:$B$111),IF(AND($I68=1,AO$9=$Q67),"",IF($I68=1,AO67,IF(AND($I68=-1,AM$9=$Q67),$J68,IF($I68=-1,AN67,""))))))))</f>
        <v/>
      </c>
      <c r="AO68" t="str">
        <f ca="1">IF($E67="","",IF($G68="",AO67,IF(AND($N68=1,AO$9&gt;$B$9),"",IF(AND($N68=1,AO$9&lt;=$B$9),LOOKUP(AO$9,$A$12:$A$111,$B$12:$B$111),IF(AND($I68=1,AP$9=$Q67),"",IF($I68=1,AP67,IF(AND($I68=-1,AN$9=$Q67),$J68,IF($I68=-1,AO67,""))))))))</f>
        <v/>
      </c>
      <c r="AP68" t="str">
        <f ca="1">IF($E67="","",IF($G68="",AP67,IF(AND($N68=1,AP$9&gt;$B$9),"",IF(AND($N68=1,AP$9&lt;=$B$9),LOOKUP(AP$9,$A$12:$A$111,$B$12:$B$111),IF(AND($I68=1,AQ$9=$Q67),"",IF($I68=1,AQ67,IF(AND($I68=-1,AO$9=$Q67),$J68,IF($I68=-1,AP67,""))))))))</f>
        <v/>
      </c>
      <c r="AQ68" t="str">
        <f ca="1">IF($E67="","",IF($G68="",AQ67,IF(AND($N68=1,AQ$9&gt;$B$9),"",IF(AND($N68=1,AQ$9&lt;=$B$9),LOOKUP(AQ$9,$A$12:$A$111,$B$12:$B$111),IF(AND($I68=1,AR$9=$Q67),"",IF($I68=1,AR67,IF(AND($I68=-1,AP$9=$Q67),$J68,IF($I68=-1,AQ67,""))))))))</f>
        <v/>
      </c>
      <c r="AR68" t="str">
        <f ca="1">IF($E67="","",IF($G68="",AR67,IF(AND($N68=1,AR$9&gt;$B$9),"",IF(AND($N68=1,AR$9&lt;=$B$9),LOOKUP(AR$9,$A$12:$A$111,$B$12:$B$111),IF(AND($I68=1,AS$9=$Q67),"",IF($I68=1,AS67,IF(AND($I68=-1,AQ$9=$Q67),$J68,IF($I68=-1,AR67,""))))))))</f>
        <v/>
      </c>
      <c r="AS68" t="str">
        <f ca="1">IF($E67="","",IF($G68="",AS67,IF(AND($N68=1,AS$9&gt;$B$9),"",IF(AND($N68=1,AS$9&lt;=$B$9),LOOKUP(AS$9,$A$12:$A$111,$B$12:$B$111),IF(AND($I68=1,AT$9=$Q67),"",IF($I68=1,AT67,IF(AND($I68=-1,AR$9=$Q67),$J68,IF($I68=-1,AS67,""))))))))</f>
        <v/>
      </c>
      <c r="AT68" t="str">
        <f ca="1">IF($E67="","",IF($G68="",AT67,IF(AND($N68=1,AT$9&gt;$B$9),"",IF(AND($N68=1,AT$9&lt;=$B$9),LOOKUP(AT$9,$A$12:$A$111,$B$12:$B$111),IF(AND($I68=1,AU$9=$Q67),"",IF($I68=1,AU67,IF(AND($I68=-1,AS$9=$Q67),$J68,IF($I68=-1,AT67,""))))))))</f>
        <v/>
      </c>
      <c r="AU68" t="str">
        <f ca="1">IF($E67="","",IF($G68="",AU67,IF(AND($N68=1,AU$9&gt;$B$9),"",IF(AND($N68=1,AU$9&lt;=$B$9),LOOKUP(AU$9,$A$12:$A$111,$B$12:$B$111),IF(AND($I68=1,AV$9=$Q67),"",IF($I68=1,AV67,IF(AND($I68=-1,AT$9=$Q67),$J68,IF($I68=-1,AU67,""))))))))</f>
        <v/>
      </c>
      <c r="AV68" t="str">
        <f ca="1">IF($E67="","",IF($G68="",AV67,IF(AND($N68=1,AV$9&gt;$B$9),"",IF(AND($N68=1,AV$9&lt;=$B$9),LOOKUP(AV$9,$A$12:$A$111,$B$12:$B$111),IF(AND($I68=1,AW$9=$Q67),"",IF($I68=1,AW67,IF(AND($I68=-1,AU$9=$Q67),$J68,IF($I68=-1,AV67,""))))))))</f>
        <v/>
      </c>
      <c r="AW68" t="str">
        <f ca="1">IF($E67="","",IF($G68="",AW67,IF(AND($N68=1,AW$9&gt;$B$9),"",IF(AND($N68=1,AW$9&lt;=$B$9),LOOKUP(AW$9,$A$12:$A$111,$B$12:$B$111),IF(AND($I68=1,AX$9=$Q67),"",IF($I68=1,AX67,IF(AND($I68=-1,AV$9=$Q67),$J68,IF($I68=-1,AW67,""))))))))</f>
        <v/>
      </c>
      <c r="AX68" t="str">
        <f ca="1">IF($E67="","",IF($G68="",AX67,IF(AND($N68=1,AX$9&gt;$B$9),"",IF(AND($N68=1,AX$9&lt;=$B$9),LOOKUP(AX$9,$A$12:$A$111,$B$12:$B$111),IF(AND($I68=1,AY$9=$Q67),"",IF($I68=1,AY67,IF(AND($I68=-1,AW$9=$Q67),$J68,IF($I68=-1,AX67,""))))))))</f>
        <v/>
      </c>
      <c r="AY68" t="str">
        <f ca="1">IF($E67="","",IF($G68="",AY67,IF(AND($N68=1,AY$9&gt;$B$9),"",IF(AND($N68=1,AY$9&lt;=$B$9),LOOKUP(AY$9,$A$12:$A$111,$B$12:$B$111),IF(AND($I68=1,AZ$9=$Q67),"",IF($I68=1,AZ67,IF(AND($I68=-1,AX$9=$Q67),$J68,IF($I68=-1,AY67,""))))))))</f>
        <v/>
      </c>
      <c r="AZ68" t="str">
        <f ca="1">IF($E67="","",IF($G68="",AZ67,IF(AND($N68=1,AZ$9&gt;$B$9),"",IF(AND($N68=1,AZ$9&lt;=$B$9),LOOKUP(AZ$9,$A$12:$A$111,$B$12:$B$111),IF(AND($I68=1,BA$9=$Q67),"",IF($I68=1,BA67,IF(AND($I68=-1,AY$9=$Q67),$J68,IF($I68=-1,AZ67,""))))))))</f>
        <v/>
      </c>
      <c r="BA68" t="str">
        <f ca="1">IF($E67="","",IF($G68="",BA67,IF(AND($N68=1,BA$9&gt;$B$9),"",IF(AND($N68=1,BA$9&lt;=$B$9),LOOKUP(BA$9,$A$12:$A$111,$B$12:$B$111),IF(AND($I68=1,BB$9=$Q67),"",IF($I68=1,BB67,IF(AND($I68=-1,AZ$9=$Q67),$J68,IF($I68=-1,BA67,""))))))))</f>
        <v/>
      </c>
      <c r="BB68" t="str">
        <f ca="1">IF($E67="","",IF($G68="",BB67,IF(AND($N68=1,BB$9&gt;$B$9),"",IF(AND($N68=1,BB$9&lt;=$B$9),LOOKUP(BB$9,$A$12:$A$111,$B$12:$B$111),IF(AND($I68=1,BC$9=$Q67),"",IF($I68=1,BC67,IF(AND($I68=-1,BA$9=$Q67),$J68,IF($I68=-1,BB67,""))))))))</f>
        <v/>
      </c>
      <c r="BC68" t="str">
        <f ca="1">IF($E67="","",IF($G68="",BC67,IF(AND($N68=1,BC$9&gt;$B$9),"",IF(AND($N68=1,BC$9&lt;=$B$9),LOOKUP(BC$9,$A$12:$A$111,$B$12:$B$111),IF(AND($I68=1,BD$9=$Q67),"",IF($I68=1,BD67,IF(AND($I68=-1,BB$9=$Q67),$J68,IF($I68=-1,BC67,""))))))))</f>
        <v/>
      </c>
      <c r="BD68" t="str">
        <f ca="1">IF($E67="","",IF($G68="",BD67,IF(AND($N68=1,BD$9&gt;$B$9),"",IF(AND($N68=1,BD$9&lt;=$B$9),LOOKUP(BD$9,$A$12:$A$111,$B$12:$B$111),IF(AND($I68=1,BE$9=$Q67),"",IF($I68=1,BE67,IF(AND($I68=-1,BC$9=$Q67),$J68,IF($I68=-1,BD67,""))))))))</f>
        <v/>
      </c>
      <c r="BE68" t="str">
        <f ca="1">IF($E67="","",IF($G68="",BE67,IF(AND($N68=1,BE$9&gt;$B$9),"",IF(AND($N68=1,BE$9&lt;=$B$9),LOOKUP(BE$9,$A$12:$A$111,$B$12:$B$111),IF(AND($I68=1,BF$9=$Q67),"",IF($I68=1,BF67,IF(AND($I68=-1,BD$9=$Q67),$J68,IF($I68=-1,BE67,""))))))))</f>
        <v/>
      </c>
      <c r="BF68" t="str">
        <f ca="1">IF($E67="","",IF($G68="",BF67,IF(AND($N68=1,BF$9&gt;$B$9),"",IF(AND($N68=1,BF$9&lt;=$B$9),LOOKUP(BF$9,$A$12:$A$111,$B$12:$B$111),IF(AND($I68=1,BG$9=$Q67),"",IF($I68=1,BG67,IF(AND($I68=-1,BE$9=$Q67),$J68,IF($I68=-1,BF67,""))))))))</f>
        <v/>
      </c>
      <c r="BG68" t="str">
        <f ca="1">IF($E67="","",IF($G68="",BG67,IF(AND($N68=1,BG$9&gt;$B$9),"",IF(AND($N68=1,BG$9&lt;=$B$9),LOOKUP(BG$9,$A$12:$A$111,$B$12:$B$111),IF(AND($I68=1,BH$9=$Q67),"",IF($I68=1,BH67,IF(AND($I68=-1,BF$9=$Q67),$J68,IF($I68=-1,BG67,""))))))))</f>
        <v/>
      </c>
      <c r="BH68" t="str">
        <f ca="1">IF($E67="","",IF($G68="",BH67,IF(AND($N68=1,BH$9&gt;$B$9),"",IF(AND($N68=1,BH$9&lt;=$B$9),LOOKUP(BH$9,$A$12:$A$111,$B$12:$B$111),IF(AND($I68=1,BI$9=$Q67),"",IF($I68=1,BI67,IF(AND($I68=-1,BG$9=$Q67),$J68,IF($I68=-1,BH67,""))))))))</f>
        <v/>
      </c>
      <c r="BI68" t="str">
        <f ca="1">IF($E67="","",IF($G68="",BI67,IF(AND($N68=1,BI$9&gt;$B$9),"",IF(AND($N68=1,BI$9&lt;=$B$9),LOOKUP(BI$9,$A$12:$A$111,$B$12:$B$111),IF(AND($I68=1,BJ$9=$Q67),"",IF($I68=1,BJ67,IF(AND($I68=-1,BH$9=$Q67),$J68,IF($I68=-1,BI67,""))))))))</f>
        <v/>
      </c>
      <c r="BJ68" t="str">
        <f ca="1">IF($E67="","",IF($G68="",BJ67,IF(AND($N68=1,BJ$9&gt;$B$9),"",IF(AND($N68=1,BJ$9&lt;=$B$9),LOOKUP(BJ$9,$A$12:$A$111,$B$12:$B$111),IF(AND($I68=1,BK$9=$Q67),"",IF($I68=1,BK67,IF(AND($I68=-1,BI$9=$Q67),$J68,IF($I68=-1,BJ67,""))))))))</f>
        <v/>
      </c>
      <c r="BK68" t="str">
        <f ca="1">IF($E67="","",IF($G68="",BK67,IF(AND($N68=1,BK$9&gt;$B$9),"",IF(AND($N68=1,BK$9&lt;=$B$9),LOOKUP(BK$9,$A$12:$A$111,$B$12:$B$111),IF(AND($I68=1,BL$9=$Q67),"",IF($I68=1,BL67,IF(AND($I68=-1,BJ$9=$Q67),$J68,IF($I68=-1,BK67,""))))))))</f>
        <v/>
      </c>
      <c r="BL68" t="str">
        <f ca="1">IF($E67="","",IF($G68="",BL67,IF(AND($N68=1,BL$9&gt;$B$9),"",IF(AND($N68=1,BL$9&lt;=$B$9),LOOKUP(BL$9,$A$12:$A$111,$B$12:$B$111),IF(AND($I68=1,BM$9=$Q67),"",IF($I68=1,BM67,IF(AND($I68=-1,BK$9=$Q67),$J68,IF($I68=-1,BL67,""))))))))</f>
        <v/>
      </c>
      <c r="BM68" t="str">
        <f ca="1">IF($E67="","",IF($G68="",BM67,IF(AND($N68=1,BM$9&gt;$B$9),"",IF(AND($N68=1,BM$9&lt;=$B$9),LOOKUP(BM$9,$A$12:$A$111,$B$12:$B$111),IF(AND($I68=1,BN$9=$Q67),"",IF($I68=1,BN67,IF(AND($I68=-1,BL$9=$Q67),$J68,IF($I68=-1,BM67,""))))))))</f>
        <v/>
      </c>
      <c r="BN68" t="str">
        <f ca="1">IF($E67="","",IF($G68="",BN67,IF(AND($N68=1,BN$9&gt;$B$9),"",IF(AND($N68=1,BN$9&lt;=$B$9),LOOKUP(BN$9,$A$12:$A$111,$B$12:$B$111),IF(AND($I68=1,BO$9=$Q67),"",IF($I68=1,BO67,IF(AND($I68=-1,BM$9=$Q67),$J68,IF($I68=-1,BN67,""))))))))</f>
        <v/>
      </c>
      <c r="BO68">
        <f ca="1">IF($E67="","",IF($G68="",BO67,IF(AND($N68=1,BO$9&gt;$B$9),"",IF(AND($N68=1,BO$9&lt;=$B$9),LOOKUP(BO$9,$A$12:$A$111,$B$12:$B$111),IF(AND($I68=1,BP$9=$Q67),"",IF($I68=1,BP67,IF(AND($I68=-1,BN$9=$Q67),$J68,IF($I68=-1,BO67,""))))))))</f>
        <v>0</v>
      </c>
    </row>
    <row r="69" spans="4:67" x14ac:dyDescent="0.25">
      <c r="D69" s="4">
        <v>59</v>
      </c>
      <c r="E69" s="1">
        <f t="shared" ca="1" si="6"/>
        <v>31</v>
      </c>
      <c r="G69" t="str">
        <f ca="1">IF(E68="","",IF($B$3=Refs!$B$11,Labouchere!F69,IF(AND(B$3="Last",H68="Zero"),G68,IF(B$3="Last",H68,IF(B$3="2nd last","",IF(AND(B$3="Opposite",H68="Zero"),G68,IF(AND(B$3="Opposite",H68="Red"),"Black",IF(AND(B$3="Opposite",H68="Black"),"Red",IF(AND(B$3="Opposite",H68="Odd"),"Even",IF(AND(B$3="Opposite",H68="Even"),"Odd",IF(AND(B$3="Opposite",H68="High"),"Low",IF(AND(B$3="Opposite",H68="Low"),"High",IF(COUNTIF(Refs!$E$5:$I$6,B$3)=1,Labouchere!B$3,"")))))))))))))</f>
        <v>High</v>
      </c>
      <c r="H69" t="str">
        <f ca="1">IF(E69="","",IF(B$2="Red/Black",LOOKUP(E69,Refs!D:D,Refs!F:F),IF(B$2="High/Low",LOOKUP(E69,Refs!D:D,Refs!H:H),IF(B$2="Odd/Even",LOOKUP(E69,Refs!D:D,Refs!J:J),""))))</f>
        <v>High</v>
      </c>
      <c r="I69">
        <f t="shared" ca="1" si="2"/>
        <v>1</v>
      </c>
      <c r="J69">
        <f ca="1">IF(E68="","",IF(G69="","",IF(AND(Q68&gt;1,O68+P68&gt;=$B$4),$B$4,IF(Q68=1,O68,O68+P68))))</f>
        <v>5</v>
      </c>
      <c r="K69">
        <f t="shared" ca="1" si="3"/>
        <v>5</v>
      </c>
      <c r="L69">
        <f t="shared" ca="1" si="4"/>
        <v>-148</v>
      </c>
      <c r="M69">
        <f t="shared" ca="1" si="5"/>
        <v>20</v>
      </c>
      <c r="N69">
        <f ca="1">IF(E68="","",IF(OR(AND($A$6="Yes",$M69&gt;$M68),AND($A$8="Yes",$O68+$P68&gt;=$B$4),AND($Q68&lt;=2,$I69=1)),1,0))</f>
        <v>1</v>
      </c>
      <c r="O69">
        <f ca="1">IF(E69="","",R69)</f>
        <v>1</v>
      </c>
      <c r="P69">
        <f ca="1">IF(E69="","",MAX(R69:DM69))</f>
        <v>4</v>
      </c>
      <c r="Q69" s="2">
        <f ca="1">IF(E69="","",COUNTIF(R69:DM69,"&gt;0"))</f>
        <v>4</v>
      </c>
      <c r="R69" s="4">
        <f ca="1">IF(E68="","",IF($G69="",R68,IF($N69=1,LOOKUP(R$9,$A$12:$A$111,$B$12:$B$111),IF(AND($I69=1,S$9=$Q68),"",IF($I69=1,S68,IF($I69=-1,R68))))))</f>
        <v>1</v>
      </c>
      <c r="S69">
        <f ca="1">IF($E68="","",IF($G69="",S68,IF(AND($N69=1,S$9&gt;$B$9),"",IF(AND($N69=1,S$9&lt;=$B$9),LOOKUP(S$9,$A$12:$A$111,$B$12:$B$111),IF(AND($I69=1,T$9=$Q68),"",IF($I69=1,T68,IF(AND($I69=-1,R$9=$Q68),$J69,IF($I69=-1,S68,""))))))))</f>
        <v>2</v>
      </c>
      <c r="T69">
        <f ca="1">IF($E68="","",IF($G69="",T68,IF(AND($N69=1,T$9&gt;$B$9),"",IF(AND($N69=1,T$9&lt;=$B$9),LOOKUP(T$9,$A$12:$A$111,$B$12:$B$111),IF(AND($I69=1,U$9=$Q68),"",IF($I69=1,U68,IF(AND($I69=-1,S$9=$Q68),$J69,IF($I69=-1,T68,""))))))))</f>
        <v>3</v>
      </c>
      <c r="U69">
        <f ca="1">IF($E68="","",IF($G69="",U68,IF(AND($N69=1,U$9&gt;$B$9),"",IF(AND($N69=1,U$9&lt;=$B$9),LOOKUP(U$9,$A$12:$A$111,$B$12:$B$111),IF(AND($I69=1,V$9=$Q68),"",IF($I69=1,V68,IF(AND($I69=-1,T$9=$Q68),$J69,IF($I69=-1,U68,""))))))))</f>
        <v>4</v>
      </c>
      <c r="V69" t="str">
        <f ca="1">IF($E68="","",IF($G69="",V68,IF(AND($N69=1,V$9&gt;$B$9),"",IF(AND($N69=1,V$9&lt;=$B$9),LOOKUP(V$9,$A$12:$A$111,$B$12:$B$111),IF(AND($I69=1,W$9=$Q68),"",IF($I69=1,W68,IF(AND($I69=-1,U$9=$Q68),$J69,IF($I69=-1,V68,""))))))))</f>
        <v/>
      </c>
      <c r="W69" t="str">
        <f ca="1">IF($E68="","",IF($G69="",W68,IF(AND($N69=1,W$9&gt;$B$9),"",IF(AND($N69=1,W$9&lt;=$B$9),LOOKUP(W$9,$A$12:$A$111,$B$12:$B$111),IF(AND($I69=1,X$9=$Q68),"",IF($I69=1,X68,IF(AND($I69=-1,V$9=$Q68),$J69,IF($I69=-1,W68,""))))))))</f>
        <v/>
      </c>
      <c r="X69" t="str">
        <f ca="1">IF($E68="","",IF($G69="",X68,IF(AND($N69=1,X$9&gt;$B$9),"",IF(AND($N69=1,X$9&lt;=$B$9),LOOKUP(X$9,$A$12:$A$111,$B$12:$B$111),IF(AND($I69=1,Y$9=$Q68),"",IF($I69=1,Y68,IF(AND($I69=-1,W$9=$Q68),$J69,IF($I69=-1,X68,""))))))))</f>
        <v/>
      </c>
      <c r="Y69" t="str">
        <f ca="1">IF($E68="","",IF($G69="",Y68,IF(AND($N69=1,Y$9&gt;$B$9),"",IF(AND($N69=1,Y$9&lt;=$B$9),LOOKUP(Y$9,$A$12:$A$111,$B$12:$B$111),IF(AND($I69=1,Z$9=$Q68),"",IF($I69=1,Z68,IF(AND($I69=-1,X$9=$Q68),$J69,IF($I69=-1,Y68,""))))))))</f>
        <v/>
      </c>
      <c r="Z69" t="str">
        <f ca="1">IF($E68="","",IF($G69="",Z68,IF(AND($N69=1,Z$9&gt;$B$9),"",IF(AND($N69=1,Z$9&lt;=$B$9),LOOKUP(Z$9,$A$12:$A$111,$B$12:$B$111),IF(AND($I69=1,AA$9=$Q68),"",IF($I69=1,AA68,IF(AND($I69=-1,Y$9=$Q68),$J69,IF($I69=-1,Z68,""))))))))</f>
        <v/>
      </c>
      <c r="AA69" t="str">
        <f ca="1">IF($E68="","",IF($G69="",AA68,IF(AND($N69=1,AA$9&gt;$B$9),"",IF(AND($N69=1,AA$9&lt;=$B$9),LOOKUP(AA$9,$A$12:$A$111,$B$12:$B$111),IF(AND($I69=1,AB$9=$Q68),"",IF($I69=1,AB68,IF(AND($I69=-1,Z$9=$Q68),$J69,IF($I69=-1,AA68,""))))))))</f>
        <v/>
      </c>
      <c r="AB69" t="str">
        <f ca="1">IF($E68="","",IF($G69="",AB68,IF(AND($N69=1,AB$9&gt;$B$9),"",IF(AND($N69=1,AB$9&lt;=$B$9),LOOKUP(AB$9,$A$12:$A$111,$B$12:$B$111),IF(AND($I69=1,AC$9=$Q68),"",IF($I69=1,AC68,IF(AND($I69=-1,AA$9=$Q68),$J69,IF($I69=-1,AB68,""))))))))</f>
        <v/>
      </c>
      <c r="AC69" t="str">
        <f ca="1">IF($E68="","",IF($G69="",AC68,IF(AND($N69=1,AC$9&gt;$B$9),"",IF(AND($N69=1,AC$9&lt;=$B$9),LOOKUP(AC$9,$A$12:$A$111,$B$12:$B$111),IF(AND($I69=1,AD$9=$Q68),"",IF($I69=1,AD68,IF(AND($I69=-1,AB$9=$Q68),$J69,IF($I69=-1,AC68,""))))))))</f>
        <v/>
      </c>
      <c r="AD69" t="str">
        <f ca="1">IF($E68="","",IF($G69="",AD68,IF(AND($N69=1,AD$9&gt;$B$9),"",IF(AND($N69=1,AD$9&lt;=$B$9),LOOKUP(AD$9,$A$12:$A$111,$B$12:$B$111),IF(AND($I69=1,AE$9=$Q68),"",IF($I69=1,AE68,IF(AND($I69=-1,AC$9=$Q68),$J69,IF($I69=-1,AD68,""))))))))</f>
        <v/>
      </c>
      <c r="AE69" t="str">
        <f ca="1">IF($E68="","",IF($G69="",AE68,IF(AND($N69=1,AE$9&gt;$B$9),"",IF(AND($N69=1,AE$9&lt;=$B$9),LOOKUP(AE$9,$A$12:$A$111,$B$12:$B$111),IF(AND($I69=1,AF$9=$Q68),"",IF($I69=1,AF68,IF(AND($I69=-1,AD$9=$Q68),$J69,IF($I69=-1,AE68,""))))))))</f>
        <v/>
      </c>
      <c r="AF69" t="str">
        <f ca="1">IF($E68="","",IF($G69="",AF68,IF(AND($N69=1,AF$9&gt;$B$9),"",IF(AND($N69=1,AF$9&lt;=$B$9),LOOKUP(AF$9,$A$12:$A$111,$B$12:$B$111),IF(AND($I69=1,AG$9=$Q68),"",IF($I69=1,AG68,IF(AND($I69=-1,AE$9=$Q68),$J69,IF($I69=-1,AF68,""))))))))</f>
        <v/>
      </c>
      <c r="AG69" t="str">
        <f ca="1">IF($E68="","",IF($G69="",AG68,IF(AND($N69=1,AG$9&gt;$B$9),"",IF(AND($N69=1,AG$9&lt;=$B$9),LOOKUP(AG$9,$A$12:$A$111,$B$12:$B$111),IF(AND($I69=1,AH$9=$Q68),"",IF($I69=1,AH68,IF(AND($I69=-1,AF$9=$Q68),$J69,IF($I69=-1,AG68,""))))))))</f>
        <v/>
      </c>
      <c r="AH69" t="str">
        <f ca="1">IF($E68="","",IF($G69="",AH68,IF(AND($N69=1,AH$9&gt;$B$9),"",IF(AND($N69=1,AH$9&lt;=$B$9),LOOKUP(AH$9,$A$12:$A$111,$B$12:$B$111),IF(AND($I69=1,AI$9=$Q68),"",IF($I69=1,AI68,IF(AND($I69=-1,AG$9=$Q68),$J69,IF($I69=-1,AH68,""))))))))</f>
        <v/>
      </c>
      <c r="AI69" t="str">
        <f ca="1">IF($E68="","",IF($G69="",AI68,IF(AND($N69=1,AI$9&gt;$B$9),"",IF(AND($N69=1,AI$9&lt;=$B$9),LOOKUP(AI$9,$A$12:$A$111,$B$12:$B$111),IF(AND($I69=1,AJ$9=$Q68),"",IF($I69=1,AJ68,IF(AND($I69=-1,AH$9=$Q68),$J69,IF($I69=-1,AI68,""))))))))</f>
        <v/>
      </c>
      <c r="AJ69" t="str">
        <f ca="1">IF($E68="","",IF($G69="",AJ68,IF(AND($N69=1,AJ$9&gt;$B$9),"",IF(AND($N69=1,AJ$9&lt;=$B$9),LOOKUP(AJ$9,$A$12:$A$111,$B$12:$B$111),IF(AND($I69=1,AK$9=$Q68),"",IF($I69=1,AK68,IF(AND($I69=-1,AI$9=$Q68),$J69,IF($I69=-1,AJ68,""))))))))</f>
        <v/>
      </c>
      <c r="AK69" t="str">
        <f ca="1">IF($E68="","",IF($G69="",AK68,IF(AND($N69=1,AK$9&gt;$B$9),"",IF(AND($N69=1,AK$9&lt;=$B$9),LOOKUP(AK$9,$A$12:$A$111,$B$12:$B$111),IF(AND($I69=1,AL$9=$Q68),"",IF($I69=1,AL68,IF(AND($I69=-1,AJ$9=$Q68),$J69,IF($I69=-1,AK68,""))))))))</f>
        <v/>
      </c>
      <c r="AL69" t="str">
        <f ca="1">IF($E68="","",IF($G69="",AL68,IF(AND($N69=1,AL$9&gt;$B$9),"",IF(AND($N69=1,AL$9&lt;=$B$9),LOOKUP(AL$9,$A$12:$A$111,$B$12:$B$111),IF(AND($I69=1,AM$9=$Q68),"",IF($I69=1,AM68,IF(AND($I69=-1,AK$9=$Q68),$J69,IF($I69=-1,AL68,""))))))))</f>
        <v/>
      </c>
      <c r="AM69" t="str">
        <f ca="1">IF($E68="","",IF($G69="",AM68,IF(AND($N69=1,AM$9&gt;$B$9),"",IF(AND($N69=1,AM$9&lt;=$B$9),LOOKUP(AM$9,$A$12:$A$111,$B$12:$B$111),IF(AND($I69=1,AN$9=$Q68),"",IF($I69=1,AN68,IF(AND($I69=-1,AL$9=$Q68),$J69,IF($I69=-1,AM68,""))))))))</f>
        <v/>
      </c>
      <c r="AN69" t="str">
        <f ca="1">IF($E68="","",IF($G69="",AN68,IF(AND($N69=1,AN$9&gt;$B$9),"",IF(AND($N69=1,AN$9&lt;=$B$9),LOOKUP(AN$9,$A$12:$A$111,$B$12:$B$111),IF(AND($I69=1,AO$9=$Q68),"",IF($I69=1,AO68,IF(AND($I69=-1,AM$9=$Q68),$J69,IF($I69=-1,AN68,""))))))))</f>
        <v/>
      </c>
      <c r="AO69" t="str">
        <f ca="1">IF($E68="","",IF($G69="",AO68,IF(AND($N69=1,AO$9&gt;$B$9),"",IF(AND($N69=1,AO$9&lt;=$B$9),LOOKUP(AO$9,$A$12:$A$111,$B$12:$B$111),IF(AND($I69=1,AP$9=$Q68),"",IF($I69=1,AP68,IF(AND($I69=-1,AN$9=$Q68),$J69,IF($I69=-1,AO68,""))))))))</f>
        <v/>
      </c>
      <c r="AP69" t="str">
        <f ca="1">IF($E68="","",IF($G69="",AP68,IF(AND($N69=1,AP$9&gt;$B$9),"",IF(AND($N69=1,AP$9&lt;=$B$9),LOOKUP(AP$9,$A$12:$A$111,$B$12:$B$111),IF(AND($I69=1,AQ$9=$Q68),"",IF($I69=1,AQ68,IF(AND($I69=-1,AO$9=$Q68),$J69,IF($I69=-1,AP68,""))))))))</f>
        <v/>
      </c>
      <c r="AQ69" t="str">
        <f ca="1">IF($E68="","",IF($G69="",AQ68,IF(AND($N69=1,AQ$9&gt;$B$9),"",IF(AND($N69=1,AQ$9&lt;=$B$9),LOOKUP(AQ$9,$A$12:$A$111,$B$12:$B$111),IF(AND($I69=1,AR$9=$Q68),"",IF($I69=1,AR68,IF(AND($I69=-1,AP$9=$Q68),$J69,IF($I69=-1,AQ68,""))))))))</f>
        <v/>
      </c>
      <c r="AR69" t="str">
        <f ca="1">IF($E68="","",IF($G69="",AR68,IF(AND($N69=1,AR$9&gt;$B$9),"",IF(AND($N69=1,AR$9&lt;=$B$9),LOOKUP(AR$9,$A$12:$A$111,$B$12:$B$111),IF(AND($I69=1,AS$9=$Q68),"",IF($I69=1,AS68,IF(AND($I69=-1,AQ$9=$Q68),$J69,IF($I69=-1,AR68,""))))))))</f>
        <v/>
      </c>
      <c r="AS69" t="str">
        <f ca="1">IF($E68="","",IF($G69="",AS68,IF(AND($N69=1,AS$9&gt;$B$9),"",IF(AND($N69=1,AS$9&lt;=$B$9),LOOKUP(AS$9,$A$12:$A$111,$B$12:$B$111),IF(AND($I69=1,AT$9=$Q68),"",IF($I69=1,AT68,IF(AND($I69=-1,AR$9=$Q68),$J69,IF($I69=-1,AS68,""))))))))</f>
        <v/>
      </c>
      <c r="AT69" t="str">
        <f ca="1">IF($E68="","",IF($G69="",AT68,IF(AND($N69=1,AT$9&gt;$B$9),"",IF(AND($N69=1,AT$9&lt;=$B$9),LOOKUP(AT$9,$A$12:$A$111,$B$12:$B$111),IF(AND($I69=1,AU$9=$Q68),"",IF($I69=1,AU68,IF(AND($I69=-1,AS$9=$Q68),$J69,IF($I69=-1,AT68,""))))))))</f>
        <v/>
      </c>
      <c r="AU69" t="str">
        <f ca="1">IF($E68="","",IF($G69="",AU68,IF(AND($N69=1,AU$9&gt;$B$9),"",IF(AND($N69=1,AU$9&lt;=$B$9),LOOKUP(AU$9,$A$12:$A$111,$B$12:$B$111),IF(AND($I69=1,AV$9=$Q68),"",IF($I69=1,AV68,IF(AND($I69=-1,AT$9=$Q68),$J69,IF($I69=-1,AU68,""))))))))</f>
        <v/>
      </c>
      <c r="AV69" t="str">
        <f ca="1">IF($E68="","",IF($G69="",AV68,IF(AND($N69=1,AV$9&gt;$B$9),"",IF(AND($N69=1,AV$9&lt;=$B$9),LOOKUP(AV$9,$A$12:$A$111,$B$12:$B$111),IF(AND($I69=1,AW$9=$Q68),"",IF($I69=1,AW68,IF(AND($I69=-1,AU$9=$Q68),$J69,IF($I69=-1,AV68,""))))))))</f>
        <v/>
      </c>
      <c r="AW69" t="str">
        <f ca="1">IF($E68="","",IF($G69="",AW68,IF(AND($N69=1,AW$9&gt;$B$9),"",IF(AND($N69=1,AW$9&lt;=$B$9),LOOKUP(AW$9,$A$12:$A$111,$B$12:$B$111),IF(AND($I69=1,AX$9=$Q68),"",IF($I69=1,AX68,IF(AND($I69=-1,AV$9=$Q68),$J69,IF($I69=-1,AW68,""))))))))</f>
        <v/>
      </c>
      <c r="AX69" t="str">
        <f ca="1">IF($E68="","",IF($G69="",AX68,IF(AND($N69=1,AX$9&gt;$B$9),"",IF(AND($N69=1,AX$9&lt;=$B$9),LOOKUP(AX$9,$A$12:$A$111,$B$12:$B$111),IF(AND($I69=1,AY$9=$Q68),"",IF($I69=1,AY68,IF(AND($I69=-1,AW$9=$Q68),$J69,IF($I69=-1,AX68,""))))))))</f>
        <v/>
      </c>
      <c r="AY69" t="str">
        <f ca="1">IF($E68="","",IF($G69="",AY68,IF(AND($N69=1,AY$9&gt;$B$9),"",IF(AND($N69=1,AY$9&lt;=$B$9),LOOKUP(AY$9,$A$12:$A$111,$B$12:$B$111),IF(AND($I69=1,AZ$9=$Q68),"",IF($I69=1,AZ68,IF(AND($I69=-1,AX$9=$Q68),$J69,IF($I69=-1,AY68,""))))))))</f>
        <v/>
      </c>
      <c r="AZ69" t="str">
        <f ca="1">IF($E68="","",IF($G69="",AZ68,IF(AND($N69=1,AZ$9&gt;$B$9),"",IF(AND($N69=1,AZ$9&lt;=$B$9),LOOKUP(AZ$9,$A$12:$A$111,$B$12:$B$111),IF(AND($I69=1,BA$9=$Q68),"",IF($I69=1,BA68,IF(AND($I69=-1,AY$9=$Q68),$J69,IF($I69=-1,AZ68,""))))))))</f>
        <v/>
      </c>
      <c r="BA69" t="str">
        <f ca="1">IF($E68="","",IF($G69="",BA68,IF(AND($N69=1,BA$9&gt;$B$9),"",IF(AND($N69=1,BA$9&lt;=$B$9),LOOKUP(BA$9,$A$12:$A$111,$B$12:$B$111),IF(AND($I69=1,BB$9=$Q68),"",IF($I69=1,BB68,IF(AND($I69=-1,AZ$9=$Q68),$J69,IF($I69=-1,BA68,""))))))))</f>
        <v/>
      </c>
      <c r="BB69" t="str">
        <f ca="1">IF($E68="","",IF($G69="",BB68,IF(AND($N69=1,BB$9&gt;$B$9),"",IF(AND($N69=1,BB$9&lt;=$B$9),LOOKUP(BB$9,$A$12:$A$111,$B$12:$B$111),IF(AND($I69=1,BC$9=$Q68),"",IF($I69=1,BC68,IF(AND($I69=-1,BA$9=$Q68),$J69,IF($I69=-1,BB68,""))))))))</f>
        <v/>
      </c>
      <c r="BC69" t="str">
        <f ca="1">IF($E68="","",IF($G69="",BC68,IF(AND($N69=1,BC$9&gt;$B$9),"",IF(AND($N69=1,BC$9&lt;=$B$9),LOOKUP(BC$9,$A$12:$A$111,$B$12:$B$111),IF(AND($I69=1,BD$9=$Q68),"",IF($I69=1,BD68,IF(AND($I69=-1,BB$9=$Q68),$J69,IF($I69=-1,BC68,""))))))))</f>
        <v/>
      </c>
      <c r="BD69" t="str">
        <f ca="1">IF($E68="","",IF($G69="",BD68,IF(AND($N69=1,BD$9&gt;$B$9),"",IF(AND($N69=1,BD$9&lt;=$B$9),LOOKUP(BD$9,$A$12:$A$111,$B$12:$B$111),IF(AND($I69=1,BE$9=$Q68),"",IF($I69=1,BE68,IF(AND($I69=-1,BC$9=$Q68),$J69,IF($I69=-1,BD68,""))))))))</f>
        <v/>
      </c>
      <c r="BE69" t="str">
        <f ca="1">IF($E68="","",IF($G69="",BE68,IF(AND($N69=1,BE$9&gt;$B$9),"",IF(AND($N69=1,BE$9&lt;=$B$9),LOOKUP(BE$9,$A$12:$A$111,$B$12:$B$111),IF(AND($I69=1,BF$9=$Q68),"",IF($I69=1,BF68,IF(AND($I69=-1,BD$9=$Q68),$J69,IF($I69=-1,BE68,""))))))))</f>
        <v/>
      </c>
      <c r="BF69" t="str">
        <f ca="1">IF($E68="","",IF($G69="",BF68,IF(AND($N69=1,BF$9&gt;$B$9),"",IF(AND($N69=1,BF$9&lt;=$B$9),LOOKUP(BF$9,$A$12:$A$111,$B$12:$B$111),IF(AND($I69=1,BG$9=$Q68),"",IF($I69=1,BG68,IF(AND($I69=-1,BE$9=$Q68),$J69,IF($I69=-1,BF68,""))))))))</f>
        <v/>
      </c>
      <c r="BG69" t="str">
        <f ca="1">IF($E68="","",IF($G69="",BG68,IF(AND($N69=1,BG$9&gt;$B$9),"",IF(AND($N69=1,BG$9&lt;=$B$9),LOOKUP(BG$9,$A$12:$A$111,$B$12:$B$111),IF(AND($I69=1,BH$9=$Q68),"",IF($I69=1,BH68,IF(AND($I69=-1,BF$9=$Q68),$J69,IF($I69=-1,BG68,""))))))))</f>
        <v/>
      </c>
      <c r="BH69" t="str">
        <f ca="1">IF($E68="","",IF($G69="",BH68,IF(AND($N69=1,BH$9&gt;$B$9),"",IF(AND($N69=1,BH$9&lt;=$B$9),LOOKUP(BH$9,$A$12:$A$111,$B$12:$B$111),IF(AND($I69=1,BI$9=$Q68),"",IF($I69=1,BI68,IF(AND($I69=-1,BG$9=$Q68),$J69,IF($I69=-1,BH68,""))))))))</f>
        <v/>
      </c>
      <c r="BI69" t="str">
        <f ca="1">IF($E68="","",IF($G69="",BI68,IF(AND($N69=1,BI$9&gt;$B$9),"",IF(AND($N69=1,BI$9&lt;=$B$9),LOOKUP(BI$9,$A$12:$A$111,$B$12:$B$111),IF(AND($I69=1,BJ$9=$Q68),"",IF($I69=1,BJ68,IF(AND($I69=-1,BH$9=$Q68),$J69,IF($I69=-1,BI68,""))))))))</f>
        <v/>
      </c>
      <c r="BJ69" t="str">
        <f ca="1">IF($E68="","",IF($G69="",BJ68,IF(AND($N69=1,BJ$9&gt;$B$9),"",IF(AND($N69=1,BJ$9&lt;=$B$9),LOOKUP(BJ$9,$A$12:$A$111,$B$12:$B$111),IF(AND($I69=1,BK$9=$Q68),"",IF($I69=1,BK68,IF(AND($I69=-1,BI$9=$Q68),$J69,IF($I69=-1,BJ68,""))))))))</f>
        <v/>
      </c>
      <c r="BK69" t="str">
        <f ca="1">IF($E68="","",IF($G69="",BK68,IF(AND($N69=1,BK$9&gt;$B$9),"",IF(AND($N69=1,BK$9&lt;=$B$9),LOOKUP(BK$9,$A$12:$A$111,$B$12:$B$111),IF(AND($I69=1,BL$9=$Q68),"",IF($I69=1,BL68,IF(AND($I69=-1,BJ$9=$Q68),$J69,IF($I69=-1,BK68,""))))))))</f>
        <v/>
      </c>
      <c r="BL69" t="str">
        <f ca="1">IF($E68="","",IF($G69="",BL68,IF(AND($N69=1,BL$9&gt;$B$9),"",IF(AND($N69=1,BL$9&lt;=$B$9),LOOKUP(BL$9,$A$12:$A$111,$B$12:$B$111),IF(AND($I69=1,BM$9=$Q68),"",IF($I69=1,BM68,IF(AND($I69=-1,BK$9=$Q68),$J69,IF($I69=-1,BL68,""))))))))</f>
        <v/>
      </c>
      <c r="BM69" t="str">
        <f ca="1">IF($E68="","",IF($G69="",BM68,IF(AND($N69=1,BM$9&gt;$B$9),"",IF(AND($N69=1,BM$9&lt;=$B$9),LOOKUP(BM$9,$A$12:$A$111,$B$12:$B$111),IF(AND($I69=1,BN$9=$Q68),"",IF($I69=1,BN68,IF(AND($I69=-1,BL$9=$Q68),$J69,IF($I69=-1,BM68,""))))))))</f>
        <v/>
      </c>
      <c r="BN69" t="str">
        <f ca="1">IF($E68="","",IF($G69="",BN68,IF(AND($N69=1,BN$9&gt;$B$9),"",IF(AND($N69=1,BN$9&lt;=$B$9),LOOKUP(BN$9,$A$12:$A$111,$B$12:$B$111),IF(AND($I69=1,BO$9=$Q68),"",IF($I69=1,BO68,IF(AND($I69=-1,BM$9=$Q68),$J69,IF($I69=-1,BN68,""))))))))</f>
        <v/>
      </c>
      <c r="BO69" t="str">
        <f ca="1">IF($E68="","",IF($G69="",BO68,IF(AND($N69=1,BO$9&gt;$B$9),"",IF(AND($N69=1,BO$9&lt;=$B$9),LOOKUP(BO$9,$A$12:$A$111,$B$12:$B$111),IF(AND($I69=1,BP$9=$Q68),"",IF($I69=1,BP68,IF(AND($I69=-1,BN$9=$Q68),$J69,IF($I69=-1,BO68,""))))))))</f>
        <v/>
      </c>
    </row>
    <row r="70" spans="4:67" x14ac:dyDescent="0.25">
      <c r="D70" s="4">
        <v>60</v>
      </c>
      <c r="E70" s="1">
        <f t="shared" ca="1" si="6"/>
        <v>30</v>
      </c>
      <c r="G70" t="str">
        <f ca="1">IF(E69="","",IF($B$3=Refs!$B$11,Labouchere!F70,IF(AND(B$3="Last",H69="Zero"),G69,IF(B$3="Last",H69,IF(B$3="2nd last","",IF(AND(B$3="Opposite",H69="Zero"),G69,IF(AND(B$3="Opposite",H69="Red"),"Black",IF(AND(B$3="Opposite",H69="Black"),"Red",IF(AND(B$3="Opposite",H69="Odd"),"Even",IF(AND(B$3="Opposite",H69="Even"),"Odd",IF(AND(B$3="Opposite",H69="High"),"Low",IF(AND(B$3="Opposite",H69="Low"),"High",IF(COUNTIF(Refs!$E$5:$I$6,B$3)=1,Labouchere!B$3,"")))))))))))))</f>
        <v>High</v>
      </c>
      <c r="H70" t="str">
        <f ca="1">IF(E70="","",IF(B$2="Red/Black",LOOKUP(E70,Refs!D:D,Refs!F:F),IF(B$2="High/Low",LOOKUP(E70,Refs!D:D,Refs!H:H),IF(B$2="Odd/Even",LOOKUP(E70,Refs!D:D,Refs!J:J),""))))</f>
        <v>High</v>
      </c>
      <c r="I70">
        <f t="shared" ca="1" si="2"/>
        <v>1</v>
      </c>
      <c r="J70">
        <f ca="1">IF(E69="","",IF(G70="","",IF(AND(Q69&gt;1,O69+P69&gt;=$B$4),$B$4,IF(Q69=1,O69,O69+P69))))</f>
        <v>5</v>
      </c>
      <c r="K70">
        <f t="shared" ca="1" si="3"/>
        <v>5</v>
      </c>
      <c r="L70">
        <f t="shared" ca="1" si="4"/>
        <v>-143</v>
      </c>
      <c r="M70">
        <f t="shared" ca="1" si="5"/>
        <v>20</v>
      </c>
      <c r="N70">
        <f ca="1">IF(E69="","",IF(OR(AND($A$6="Yes",$M70&gt;$M69),AND($A$8="Yes",$O69+$P69&gt;=$B$4),AND($Q69&lt;=2,$I70=1)),1,0))</f>
        <v>0</v>
      </c>
      <c r="O70">
        <f ca="1">IF(E70="","",R70)</f>
        <v>2</v>
      </c>
      <c r="P70">
        <f ca="1">IF(E70="","",MAX(R70:DM70))</f>
        <v>3</v>
      </c>
      <c r="Q70" s="2">
        <f ca="1">IF(E70="","",COUNTIF(R70:DM70,"&gt;0"))</f>
        <v>2</v>
      </c>
      <c r="R70" s="4">
        <f ca="1">IF(E69="","",IF($G70="",R69,IF($N70=1,LOOKUP(R$9,$A$12:$A$111,$B$12:$B$111),IF(AND($I70=1,S$9=$Q69),"",IF($I70=1,S69,IF($I70=-1,R69))))))</f>
        <v>2</v>
      </c>
      <c r="S70">
        <f ca="1">IF($E69="","",IF($G70="",S69,IF(AND($N70=1,S$9&gt;$B$9),"",IF(AND($N70=1,S$9&lt;=$B$9),LOOKUP(S$9,$A$12:$A$111,$B$12:$B$111),IF(AND($I70=1,T$9=$Q69),"",IF($I70=1,T69,IF(AND($I70=-1,R$9=$Q69),$J70,IF($I70=-1,S69,""))))))))</f>
        <v>3</v>
      </c>
      <c r="T70" t="str">
        <f ca="1">IF($E69="","",IF($G70="",T69,IF(AND($N70=1,T$9&gt;$B$9),"",IF(AND($N70=1,T$9&lt;=$B$9),LOOKUP(T$9,$A$12:$A$111,$B$12:$B$111),IF(AND($I70=1,U$9=$Q69),"",IF($I70=1,U69,IF(AND($I70=-1,S$9=$Q69),$J70,IF($I70=-1,T69,""))))))))</f>
        <v/>
      </c>
      <c r="U70" t="str">
        <f ca="1">IF($E69="","",IF($G70="",U69,IF(AND($N70=1,U$9&gt;$B$9),"",IF(AND($N70=1,U$9&lt;=$B$9),LOOKUP(U$9,$A$12:$A$111,$B$12:$B$111),IF(AND($I70=1,V$9=$Q69),"",IF($I70=1,V69,IF(AND($I70=-1,T$9=$Q69),$J70,IF($I70=-1,U69,""))))))))</f>
        <v/>
      </c>
      <c r="V70" t="str">
        <f ca="1">IF($E69="","",IF($G70="",V69,IF(AND($N70=1,V$9&gt;$B$9),"",IF(AND($N70=1,V$9&lt;=$B$9),LOOKUP(V$9,$A$12:$A$111,$B$12:$B$111),IF(AND($I70=1,W$9=$Q69),"",IF($I70=1,W69,IF(AND($I70=-1,U$9=$Q69),$J70,IF($I70=-1,V69,""))))))))</f>
        <v/>
      </c>
      <c r="W70" t="str">
        <f ca="1">IF($E69="","",IF($G70="",W69,IF(AND($N70=1,W$9&gt;$B$9),"",IF(AND($N70=1,W$9&lt;=$B$9),LOOKUP(W$9,$A$12:$A$111,$B$12:$B$111),IF(AND($I70=1,X$9=$Q69),"",IF($I70=1,X69,IF(AND($I70=-1,V$9=$Q69),$J70,IF($I70=-1,W69,""))))))))</f>
        <v/>
      </c>
      <c r="X70" t="str">
        <f ca="1">IF($E69="","",IF($G70="",X69,IF(AND($N70=1,X$9&gt;$B$9),"",IF(AND($N70=1,X$9&lt;=$B$9),LOOKUP(X$9,$A$12:$A$111,$B$12:$B$111),IF(AND($I70=1,Y$9=$Q69),"",IF($I70=1,Y69,IF(AND($I70=-1,W$9=$Q69),$J70,IF($I70=-1,X69,""))))))))</f>
        <v/>
      </c>
      <c r="Y70" t="str">
        <f ca="1">IF($E69="","",IF($G70="",Y69,IF(AND($N70=1,Y$9&gt;$B$9),"",IF(AND($N70=1,Y$9&lt;=$B$9),LOOKUP(Y$9,$A$12:$A$111,$B$12:$B$111),IF(AND($I70=1,Z$9=$Q69),"",IF($I70=1,Z69,IF(AND($I70=-1,X$9=$Q69),$J70,IF($I70=-1,Y69,""))))))))</f>
        <v/>
      </c>
      <c r="Z70" t="str">
        <f ca="1">IF($E69="","",IF($G70="",Z69,IF(AND($N70=1,Z$9&gt;$B$9),"",IF(AND($N70=1,Z$9&lt;=$B$9),LOOKUP(Z$9,$A$12:$A$111,$B$12:$B$111),IF(AND($I70=1,AA$9=$Q69),"",IF($I70=1,AA69,IF(AND($I70=-1,Y$9=$Q69),$J70,IF($I70=-1,Z69,""))))))))</f>
        <v/>
      </c>
      <c r="AA70" t="str">
        <f ca="1">IF($E69="","",IF($G70="",AA69,IF(AND($N70=1,AA$9&gt;$B$9),"",IF(AND($N70=1,AA$9&lt;=$B$9),LOOKUP(AA$9,$A$12:$A$111,$B$12:$B$111),IF(AND($I70=1,AB$9=$Q69),"",IF($I70=1,AB69,IF(AND($I70=-1,Z$9=$Q69),$J70,IF($I70=-1,AA69,""))))))))</f>
        <v/>
      </c>
      <c r="AB70" t="str">
        <f ca="1">IF($E69="","",IF($G70="",AB69,IF(AND($N70=1,AB$9&gt;$B$9),"",IF(AND($N70=1,AB$9&lt;=$B$9),LOOKUP(AB$9,$A$12:$A$111,$B$12:$B$111),IF(AND($I70=1,AC$9=$Q69),"",IF($I70=1,AC69,IF(AND($I70=-1,AA$9=$Q69),$J70,IF($I70=-1,AB69,""))))))))</f>
        <v/>
      </c>
      <c r="AC70" t="str">
        <f ca="1">IF($E69="","",IF($G70="",AC69,IF(AND($N70=1,AC$9&gt;$B$9),"",IF(AND($N70=1,AC$9&lt;=$B$9),LOOKUP(AC$9,$A$12:$A$111,$B$12:$B$111),IF(AND($I70=1,AD$9=$Q69),"",IF($I70=1,AD69,IF(AND($I70=-1,AB$9=$Q69),$J70,IF($I70=-1,AC69,""))))))))</f>
        <v/>
      </c>
      <c r="AD70" t="str">
        <f ca="1">IF($E69="","",IF($G70="",AD69,IF(AND($N70=1,AD$9&gt;$B$9),"",IF(AND($N70=1,AD$9&lt;=$B$9),LOOKUP(AD$9,$A$12:$A$111,$B$12:$B$111),IF(AND($I70=1,AE$9=$Q69),"",IF($I70=1,AE69,IF(AND($I70=-1,AC$9=$Q69),$J70,IF($I70=-1,AD69,""))))))))</f>
        <v/>
      </c>
      <c r="AE70" t="str">
        <f ca="1">IF($E69="","",IF($G70="",AE69,IF(AND($N70=1,AE$9&gt;$B$9),"",IF(AND($N70=1,AE$9&lt;=$B$9),LOOKUP(AE$9,$A$12:$A$111,$B$12:$B$111),IF(AND($I70=1,AF$9=$Q69),"",IF($I70=1,AF69,IF(AND($I70=-1,AD$9=$Q69),$J70,IF($I70=-1,AE69,""))))))))</f>
        <v/>
      </c>
      <c r="AF70" t="str">
        <f ca="1">IF($E69="","",IF($G70="",AF69,IF(AND($N70=1,AF$9&gt;$B$9),"",IF(AND($N70=1,AF$9&lt;=$B$9),LOOKUP(AF$9,$A$12:$A$111,$B$12:$B$111),IF(AND($I70=1,AG$9=$Q69),"",IF($I70=1,AG69,IF(AND($I70=-1,AE$9=$Q69),$J70,IF($I70=-1,AF69,""))))))))</f>
        <v/>
      </c>
      <c r="AG70" t="str">
        <f ca="1">IF($E69="","",IF($G70="",AG69,IF(AND($N70=1,AG$9&gt;$B$9),"",IF(AND($N70=1,AG$9&lt;=$B$9),LOOKUP(AG$9,$A$12:$A$111,$B$12:$B$111),IF(AND($I70=1,AH$9=$Q69),"",IF($I70=1,AH69,IF(AND($I70=-1,AF$9=$Q69),$J70,IF($I70=-1,AG69,""))))))))</f>
        <v/>
      </c>
      <c r="AH70" t="str">
        <f ca="1">IF($E69="","",IF($G70="",AH69,IF(AND($N70=1,AH$9&gt;$B$9),"",IF(AND($N70=1,AH$9&lt;=$B$9),LOOKUP(AH$9,$A$12:$A$111,$B$12:$B$111),IF(AND($I70=1,AI$9=$Q69),"",IF($I70=1,AI69,IF(AND($I70=-1,AG$9=$Q69),$J70,IF($I70=-1,AH69,""))))))))</f>
        <v/>
      </c>
      <c r="AI70" t="str">
        <f ca="1">IF($E69="","",IF($G70="",AI69,IF(AND($N70=1,AI$9&gt;$B$9),"",IF(AND($N70=1,AI$9&lt;=$B$9),LOOKUP(AI$9,$A$12:$A$111,$B$12:$B$111),IF(AND($I70=1,AJ$9=$Q69),"",IF($I70=1,AJ69,IF(AND($I70=-1,AH$9=$Q69),$J70,IF($I70=-1,AI69,""))))))))</f>
        <v/>
      </c>
      <c r="AJ70" t="str">
        <f ca="1">IF($E69="","",IF($G70="",AJ69,IF(AND($N70=1,AJ$9&gt;$B$9),"",IF(AND($N70=1,AJ$9&lt;=$B$9),LOOKUP(AJ$9,$A$12:$A$111,$B$12:$B$111),IF(AND($I70=1,AK$9=$Q69),"",IF($I70=1,AK69,IF(AND($I70=-1,AI$9=$Q69),$J70,IF($I70=-1,AJ69,""))))))))</f>
        <v/>
      </c>
      <c r="AK70" t="str">
        <f ca="1">IF($E69="","",IF($G70="",AK69,IF(AND($N70=1,AK$9&gt;$B$9),"",IF(AND($N70=1,AK$9&lt;=$B$9),LOOKUP(AK$9,$A$12:$A$111,$B$12:$B$111),IF(AND($I70=1,AL$9=$Q69),"",IF($I70=1,AL69,IF(AND($I70=-1,AJ$9=$Q69),$J70,IF($I70=-1,AK69,""))))))))</f>
        <v/>
      </c>
      <c r="AL70" t="str">
        <f ca="1">IF($E69="","",IF($G70="",AL69,IF(AND($N70=1,AL$9&gt;$B$9),"",IF(AND($N70=1,AL$9&lt;=$B$9),LOOKUP(AL$9,$A$12:$A$111,$B$12:$B$111),IF(AND($I70=1,AM$9=$Q69),"",IF($I70=1,AM69,IF(AND($I70=-1,AK$9=$Q69),$J70,IF($I70=-1,AL69,""))))))))</f>
        <v/>
      </c>
      <c r="AM70" t="str">
        <f ca="1">IF($E69="","",IF($G70="",AM69,IF(AND($N70=1,AM$9&gt;$B$9),"",IF(AND($N70=1,AM$9&lt;=$B$9),LOOKUP(AM$9,$A$12:$A$111,$B$12:$B$111),IF(AND($I70=1,AN$9=$Q69),"",IF($I70=1,AN69,IF(AND($I70=-1,AL$9=$Q69),$J70,IF($I70=-1,AM69,""))))))))</f>
        <v/>
      </c>
      <c r="AN70" t="str">
        <f ca="1">IF($E69="","",IF($G70="",AN69,IF(AND($N70=1,AN$9&gt;$B$9),"",IF(AND($N70=1,AN$9&lt;=$B$9),LOOKUP(AN$9,$A$12:$A$111,$B$12:$B$111),IF(AND($I70=1,AO$9=$Q69),"",IF($I70=1,AO69,IF(AND($I70=-1,AM$9=$Q69),$J70,IF($I70=-1,AN69,""))))))))</f>
        <v/>
      </c>
      <c r="AO70" t="str">
        <f ca="1">IF($E69="","",IF($G70="",AO69,IF(AND($N70=1,AO$9&gt;$B$9),"",IF(AND($N70=1,AO$9&lt;=$B$9),LOOKUP(AO$9,$A$12:$A$111,$B$12:$B$111),IF(AND($I70=1,AP$9=$Q69),"",IF($I70=1,AP69,IF(AND($I70=-1,AN$9=$Q69),$J70,IF($I70=-1,AO69,""))))))))</f>
        <v/>
      </c>
      <c r="AP70" t="str">
        <f ca="1">IF($E69="","",IF($G70="",AP69,IF(AND($N70=1,AP$9&gt;$B$9),"",IF(AND($N70=1,AP$9&lt;=$B$9),LOOKUP(AP$9,$A$12:$A$111,$B$12:$B$111),IF(AND($I70=1,AQ$9=$Q69),"",IF($I70=1,AQ69,IF(AND($I70=-1,AO$9=$Q69),$J70,IF($I70=-1,AP69,""))))))))</f>
        <v/>
      </c>
      <c r="AQ70" t="str">
        <f ca="1">IF($E69="","",IF($G70="",AQ69,IF(AND($N70=1,AQ$9&gt;$B$9),"",IF(AND($N70=1,AQ$9&lt;=$B$9),LOOKUP(AQ$9,$A$12:$A$111,$B$12:$B$111),IF(AND($I70=1,AR$9=$Q69),"",IF($I70=1,AR69,IF(AND($I70=-1,AP$9=$Q69),$J70,IF($I70=-1,AQ69,""))))))))</f>
        <v/>
      </c>
      <c r="AR70" t="str">
        <f ca="1">IF($E69="","",IF($G70="",AR69,IF(AND($N70=1,AR$9&gt;$B$9),"",IF(AND($N70=1,AR$9&lt;=$B$9),LOOKUP(AR$9,$A$12:$A$111,$B$12:$B$111),IF(AND($I70=1,AS$9=$Q69),"",IF($I70=1,AS69,IF(AND($I70=-1,AQ$9=$Q69),$J70,IF($I70=-1,AR69,""))))))))</f>
        <v/>
      </c>
      <c r="AS70" t="str">
        <f ca="1">IF($E69="","",IF($G70="",AS69,IF(AND($N70=1,AS$9&gt;$B$9),"",IF(AND($N70=1,AS$9&lt;=$B$9),LOOKUP(AS$9,$A$12:$A$111,$B$12:$B$111),IF(AND($I70=1,AT$9=$Q69),"",IF($I70=1,AT69,IF(AND($I70=-1,AR$9=$Q69),$J70,IF($I70=-1,AS69,""))))))))</f>
        <v/>
      </c>
      <c r="AT70" t="str">
        <f ca="1">IF($E69="","",IF($G70="",AT69,IF(AND($N70=1,AT$9&gt;$B$9),"",IF(AND($N70=1,AT$9&lt;=$B$9),LOOKUP(AT$9,$A$12:$A$111,$B$12:$B$111),IF(AND($I70=1,AU$9=$Q69),"",IF($I70=1,AU69,IF(AND($I70=-1,AS$9=$Q69),$J70,IF($I70=-1,AT69,""))))))))</f>
        <v/>
      </c>
      <c r="AU70" t="str">
        <f ca="1">IF($E69="","",IF($G70="",AU69,IF(AND($N70=1,AU$9&gt;$B$9),"",IF(AND($N70=1,AU$9&lt;=$B$9),LOOKUP(AU$9,$A$12:$A$111,$B$12:$B$111),IF(AND($I70=1,AV$9=$Q69),"",IF($I70=1,AV69,IF(AND($I70=-1,AT$9=$Q69),$J70,IF($I70=-1,AU69,""))))))))</f>
        <v/>
      </c>
      <c r="AV70" t="str">
        <f ca="1">IF($E69="","",IF($G70="",AV69,IF(AND($N70=1,AV$9&gt;$B$9),"",IF(AND($N70=1,AV$9&lt;=$B$9),LOOKUP(AV$9,$A$12:$A$111,$B$12:$B$111),IF(AND($I70=1,AW$9=$Q69),"",IF($I70=1,AW69,IF(AND($I70=-1,AU$9=$Q69),$J70,IF($I70=-1,AV69,""))))))))</f>
        <v/>
      </c>
      <c r="AW70" t="str">
        <f ca="1">IF($E69="","",IF($G70="",AW69,IF(AND($N70=1,AW$9&gt;$B$9),"",IF(AND($N70=1,AW$9&lt;=$B$9),LOOKUP(AW$9,$A$12:$A$111,$B$12:$B$111),IF(AND($I70=1,AX$9=$Q69),"",IF($I70=1,AX69,IF(AND($I70=-1,AV$9=$Q69),$J70,IF($I70=-1,AW69,""))))))))</f>
        <v/>
      </c>
      <c r="AX70" t="str">
        <f ca="1">IF($E69="","",IF($G70="",AX69,IF(AND($N70=1,AX$9&gt;$B$9),"",IF(AND($N70=1,AX$9&lt;=$B$9),LOOKUP(AX$9,$A$12:$A$111,$B$12:$B$111),IF(AND($I70=1,AY$9=$Q69),"",IF($I70=1,AY69,IF(AND($I70=-1,AW$9=$Q69),$J70,IF($I70=-1,AX69,""))))))))</f>
        <v/>
      </c>
      <c r="AY70" t="str">
        <f ca="1">IF($E69="","",IF($G70="",AY69,IF(AND($N70=1,AY$9&gt;$B$9),"",IF(AND($N70=1,AY$9&lt;=$B$9),LOOKUP(AY$9,$A$12:$A$111,$B$12:$B$111),IF(AND($I70=1,AZ$9=$Q69),"",IF($I70=1,AZ69,IF(AND($I70=-1,AX$9=$Q69),$J70,IF($I70=-1,AY69,""))))))))</f>
        <v/>
      </c>
      <c r="AZ70" t="str">
        <f ca="1">IF($E69="","",IF($G70="",AZ69,IF(AND($N70=1,AZ$9&gt;$B$9),"",IF(AND($N70=1,AZ$9&lt;=$B$9),LOOKUP(AZ$9,$A$12:$A$111,$B$12:$B$111),IF(AND($I70=1,BA$9=$Q69),"",IF($I70=1,BA69,IF(AND($I70=-1,AY$9=$Q69),$J70,IF($I70=-1,AZ69,""))))))))</f>
        <v/>
      </c>
      <c r="BA70" t="str">
        <f ca="1">IF($E69="","",IF($G70="",BA69,IF(AND($N70=1,BA$9&gt;$B$9),"",IF(AND($N70=1,BA$9&lt;=$B$9),LOOKUP(BA$9,$A$12:$A$111,$B$12:$B$111),IF(AND($I70=1,BB$9=$Q69),"",IF($I70=1,BB69,IF(AND($I70=-1,AZ$9=$Q69),$J70,IF($I70=-1,BA69,""))))))))</f>
        <v/>
      </c>
      <c r="BB70" t="str">
        <f ca="1">IF($E69="","",IF($G70="",BB69,IF(AND($N70=1,BB$9&gt;$B$9),"",IF(AND($N70=1,BB$9&lt;=$B$9),LOOKUP(BB$9,$A$12:$A$111,$B$12:$B$111),IF(AND($I70=1,BC$9=$Q69),"",IF($I70=1,BC69,IF(AND($I70=-1,BA$9=$Q69),$J70,IF($I70=-1,BB69,""))))))))</f>
        <v/>
      </c>
      <c r="BC70" t="str">
        <f ca="1">IF($E69="","",IF($G70="",BC69,IF(AND($N70=1,BC$9&gt;$B$9),"",IF(AND($N70=1,BC$9&lt;=$B$9),LOOKUP(BC$9,$A$12:$A$111,$B$12:$B$111),IF(AND($I70=1,BD$9=$Q69),"",IF($I70=1,BD69,IF(AND($I70=-1,BB$9=$Q69),$J70,IF($I70=-1,BC69,""))))))))</f>
        <v/>
      </c>
      <c r="BD70" t="str">
        <f ca="1">IF($E69="","",IF($G70="",BD69,IF(AND($N70=1,BD$9&gt;$B$9),"",IF(AND($N70=1,BD$9&lt;=$B$9),LOOKUP(BD$9,$A$12:$A$111,$B$12:$B$111),IF(AND($I70=1,BE$9=$Q69),"",IF($I70=1,BE69,IF(AND($I70=-1,BC$9=$Q69),$J70,IF($I70=-1,BD69,""))))))))</f>
        <v/>
      </c>
      <c r="BE70" t="str">
        <f ca="1">IF($E69="","",IF($G70="",BE69,IF(AND($N70=1,BE$9&gt;$B$9),"",IF(AND($N70=1,BE$9&lt;=$B$9),LOOKUP(BE$9,$A$12:$A$111,$B$12:$B$111),IF(AND($I70=1,BF$9=$Q69),"",IF($I70=1,BF69,IF(AND($I70=-1,BD$9=$Q69),$J70,IF($I70=-1,BE69,""))))))))</f>
        <v/>
      </c>
      <c r="BF70" t="str">
        <f ca="1">IF($E69="","",IF($G70="",BF69,IF(AND($N70=1,BF$9&gt;$B$9),"",IF(AND($N70=1,BF$9&lt;=$B$9),LOOKUP(BF$9,$A$12:$A$111,$B$12:$B$111),IF(AND($I70=1,BG$9=$Q69),"",IF($I70=1,BG69,IF(AND($I70=-1,BE$9=$Q69),$J70,IF($I70=-1,BF69,""))))))))</f>
        <v/>
      </c>
      <c r="BG70" t="str">
        <f ca="1">IF($E69="","",IF($G70="",BG69,IF(AND($N70=1,BG$9&gt;$B$9),"",IF(AND($N70=1,BG$9&lt;=$B$9),LOOKUP(BG$9,$A$12:$A$111,$B$12:$B$111),IF(AND($I70=1,BH$9=$Q69),"",IF($I70=1,BH69,IF(AND($I70=-1,BF$9=$Q69),$J70,IF($I70=-1,BG69,""))))))))</f>
        <v/>
      </c>
      <c r="BH70" t="str">
        <f ca="1">IF($E69="","",IF($G70="",BH69,IF(AND($N70=1,BH$9&gt;$B$9),"",IF(AND($N70=1,BH$9&lt;=$B$9),LOOKUP(BH$9,$A$12:$A$111,$B$12:$B$111),IF(AND($I70=1,BI$9=$Q69),"",IF($I70=1,BI69,IF(AND($I70=-1,BG$9=$Q69),$J70,IF($I70=-1,BH69,""))))))))</f>
        <v/>
      </c>
      <c r="BI70" t="str">
        <f ca="1">IF($E69="","",IF($G70="",BI69,IF(AND($N70=1,BI$9&gt;$B$9),"",IF(AND($N70=1,BI$9&lt;=$B$9),LOOKUP(BI$9,$A$12:$A$111,$B$12:$B$111),IF(AND($I70=1,BJ$9=$Q69),"",IF($I70=1,BJ69,IF(AND($I70=-1,BH$9=$Q69),$J70,IF($I70=-1,BI69,""))))))))</f>
        <v/>
      </c>
      <c r="BJ70" t="str">
        <f ca="1">IF($E69="","",IF($G70="",BJ69,IF(AND($N70=1,BJ$9&gt;$B$9),"",IF(AND($N70=1,BJ$9&lt;=$B$9),LOOKUP(BJ$9,$A$12:$A$111,$B$12:$B$111),IF(AND($I70=1,BK$9=$Q69),"",IF($I70=1,BK69,IF(AND($I70=-1,BI$9=$Q69),$J70,IF($I70=-1,BJ69,""))))))))</f>
        <v/>
      </c>
      <c r="BK70" t="str">
        <f ca="1">IF($E69="","",IF($G70="",BK69,IF(AND($N70=1,BK$9&gt;$B$9),"",IF(AND($N70=1,BK$9&lt;=$B$9),LOOKUP(BK$9,$A$12:$A$111,$B$12:$B$111),IF(AND($I70=1,BL$9=$Q69),"",IF($I70=1,BL69,IF(AND($I70=-1,BJ$9=$Q69),$J70,IF($I70=-1,BK69,""))))))))</f>
        <v/>
      </c>
      <c r="BL70" t="str">
        <f ca="1">IF($E69="","",IF($G70="",BL69,IF(AND($N70=1,BL$9&gt;$B$9),"",IF(AND($N70=1,BL$9&lt;=$B$9),LOOKUP(BL$9,$A$12:$A$111,$B$12:$B$111),IF(AND($I70=1,BM$9=$Q69),"",IF($I70=1,BM69,IF(AND($I70=-1,BK$9=$Q69),$J70,IF($I70=-1,BL69,""))))))))</f>
        <v/>
      </c>
      <c r="BM70" t="str">
        <f ca="1">IF($E69="","",IF($G70="",BM69,IF(AND($N70=1,BM$9&gt;$B$9),"",IF(AND($N70=1,BM$9&lt;=$B$9),LOOKUP(BM$9,$A$12:$A$111,$B$12:$B$111),IF(AND($I70=1,BN$9=$Q69),"",IF($I70=1,BN69,IF(AND($I70=-1,BL$9=$Q69),$J70,IF($I70=-1,BM69,""))))))))</f>
        <v/>
      </c>
      <c r="BN70" t="str">
        <f ca="1">IF($E69="","",IF($G70="",BN69,IF(AND($N70=1,BN$9&gt;$B$9),"",IF(AND($N70=1,BN$9&lt;=$B$9),LOOKUP(BN$9,$A$12:$A$111,$B$12:$B$111),IF(AND($I70=1,BO$9=$Q69),"",IF($I70=1,BO69,IF(AND($I70=-1,BM$9=$Q69),$J70,IF($I70=-1,BN69,""))))))))</f>
        <v/>
      </c>
      <c r="BO70">
        <f ca="1">IF($E69="","",IF($G70="",BO69,IF(AND($N70=1,BO$9&gt;$B$9),"",IF(AND($N70=1,BO$9&lt;=$B$9),LOOKUP(BO$9,$A$12:$A$111,$B$12:$B$111),IF(AND($I70=1,BP$9=$Q69),"",IF($I70=1,BP69,IF(AND($I70=-1,BN$9=$Q69),$J70,IF($I70=-1,BO69,""))))))))</f>
        <v>0</v>
      </c>
    </row>
    <row r="71" spans="4:67" x14ac:dyDescent="0.25">
      <c r="D71" s="4">
        <v>61</v>
      </c>
      <c r="E71" s="1">
        <f t="shared" ca="1" si="6"/>
        <v>24</v>
      </c>
      <c r="G71" t="str">
        <f ca="1">IF(E70="","",IF($B$3=Refs!$B$11,Labouchere!F71,IF(AND(B$3="Last",H70="Zero"),G70,IF(B$3="Last",H70,IF(B$3="2nd last","",IF(AND(B$3="Opposite",H70="Zero"),G70,IF(AND(B$3="Opposite",H70="Red"),"Black",IF(AND(B$3="Opposite",H70="Black"),"Red",IF(AND(B$3="Opposite",H70="Odd"),"Even",IF(AND(B$3="Opposite",H70="Even"),"Odd",IF(AND(B$3="Opposite",H70="High"),"Low",IF(AND(B$3="Opposite",H70="Low"),"High",IF(COUNTIF(Refs!$E$5:$I$6,B$3)=1,Labouchere!B$3,"")))))))))))))</f>
        <v>High</v>
      </c>
      <c r="H71" t="str">
        <f ca="1">IF(E71="","",IF(B$2="Red/Black",LOOKUP(E71,Refs!D:D,Refs!F:F),IF(B$2="High/Low",LOOKUP(E71,Refs!D:D,Refs!H:H),IF(B$2="Odd/Even",LOOKUP(E71,Refs!D:D,Refs!J:J),""))))</f>
        <v>High</v>
      </c>
      <c r="I71">
        <f t="shared" ca="1" si="2"/>
        <v>1</v>
      </c>
      <c r="J71">
        <f ca="1">IF(E70="","",IF(G71="","",IF(AND(Q70&gt;1,O70+P70&gt;=$B$4),$B$4,IF(Q70=1,O70,O70+P70))))</f>
        <v>5</v>
      </c>
      <c r="K71">
        <f t="shared" ca="1" si="3"/>
        <v>5</v>
      </c>
      <c r="L71">
        <f t="shared" ca="1" si="4"/>
        <v>-138</v>
      </c>
      <c r="M71">
        <f t="shared" ca="1" si="5"/>
        <v>20</v>
      </c>
      <c r="N71">
        <f ca="1">IF(E70="","",IF(OR(AND($A$6="Yes",$M71&gt;$M70),AND($A$8="Yes",$O70+$P70&gt;=$B$4),AND($Q70&lt;=2,$I71=1)),1,0))</f>
        <v>1</v>
      </c>
      <c r="O71">
        <f ca="1">IF(E71="","",R71)</f>
        <v>1</v>
      </c>
      <c r="P71">
        <f ca="1">IF(E71="","",MAX(R71:DM71))</f>
        <v>4</v>
      </c>
      <c r="Q71" s="2">
        <f ca="1">IF(E71="","",COUNTIF(R71:DM71,"&gt;0"))</f>
        <v>4</v>
      </c>
      <c r="R71" s="4">
        <f ca="1">IF(E70="","",IF($G71="",R70,IF($N71=1,LOOKUP(R$9,$A$12:$A$111,$B$12:$B$111),IF(AND($I71=1,S$9=$Q70),"",IF($I71=1,S70,IF($I71=-1,R70))))))</f>
        <v>1</v>
      </c>
      <c r="S71">
        <f ca="1">IF($E70="","",IF($G71="",S70,IF(AND($N71=1,S$9&gt;$B$9),"",IF(AND($N71=1,S$9&lt;=$B$9),LOOKUP(S$9,$A$12:$A$111,$B$12:$B$111),IF(AND($I71=1,T$9=$Q70),"",IF($I71=1,T70,IF(AND($I71=-1,R$9=$Q70),$J71,IF($I71=-1,S70,""))))))))</f>
        <v>2</v>
      </c>
      <c r="T71">
        <f ca="1">IF($E70="","",IF($G71="",T70,IF(AND($N71=1,T$9&gt;$B$9),"",IF(AND($N71=1,T$9&lt;=$B$9),LOOKUP(T$9,$A$12:$A$111,$B$12:$B$111),IF(AND($I71=1,U$9=$Q70),"",IF($I71=1,U70,IF(AND($I71=-1,S$9=$Q70),$J71,IF($I71=-1,T70,""))))))))</f>
        <v>3</v>
      </c>
      <c r="U71">
        <f ca="1">IF($E70="","",IF($G71="",U70,IF(AND($N71=1,U$9&gt;$B$9),"",IF(AND($N71=1,U$9&lt;=$B$9),LOOKUP(U$9,$A$12:$A$111,$B$12:$B$111),IF(AND($I71=1,V$9=$Q70),"",IF($I71=1,V70,IF(AND($I71=-1,T$9=$Q70),$J71,IF($I71=-1,U70,""))))))))</f>
        <v>4</v>
      </c>
      <c r="V71" t="str">
        <f ca="1">IF($E70="","",IF($G71="",V70,IF(AND($N71=1,V$9&gt;$B$9),"",IF(AND($N71=1,V$9&lt;=$B$9),LOOKUP(V$9,$A$12:$A$111,$B$12:$B$111),IF(AND($I71=1,W$9=$Q70),"",IF($I71=1,W70,IF(AND($I71=-1,U$9=$Q70),$J71,IF($I71=-1,V70,""))))))))</f>
        <v/>
      </c>
      <c r="W71" t="str">
        <f ca="1">IF($E70="","",IF($G71="",W70,IF(AND($N71=1,W$9&gt;$B$9),"",IF(AND($N71=1,W$9&lt;=$B$9),LOOKUP(W$9,$A$12:$A$111,$B$12:$B$111),IF(AND($I71=1,X$9=$Q70),"",IF($I71=1,X70,IF(AND($I71=-1,V$9=$Q70),$J71,IF($I71=-1,W70,""))))))))</f>
        <v/>
      </c>
      <c r="X71" t="str">
        <f ca="1">IF($E70="","",IF($G71="",X70,IF(AND($N71=1,X$9&gt;$B$9),"",IF(AND($N71=1,X$9&lt;=$B$9),LOOKUP(X$9,$A$12:$A$111,$B$12:$B$111),IF(AND($I71=1,Y$9=$Q70),"",IF($I71=1,Y70,IF(AND($I71=-1,W$9=$Q70),$J71,IF($I71=-1,X70,""))))))))</f>
        <v/>
      </c>
      <c r="Y71" t="str">
        <f ca="1">IF($E70="","",IF($G71="",Y70,IF(AND($N71=1,Y$9&gt;$B$9),"",IF(AND($N71=1,Y$9&lt;=$B$9),LOOKUP(Y$9,$A$12:$A$111,$B$12:$B$111),IF(AND($I71=1,Z$9=$Q70),"",IF($I71=1,Z70,IF(AND($I71=-1,X$9=$Q70),$J71,IF($I71=-1,Y70,""))))))))</f>
        <v/>
      </c>
      <c r="Z71" t="str">
        <f ca="1">IF($E70="","",IF($G71="",Z70,IF(AND($N71=1,Z$9&gt;$B$9),"",IF(AND($N71=1,Z$9&lt;=$B$9),LOOKUP(Z$9,$A$12:$A$111,$B$12:$B$111),IF(AND($I71=1,AA$9=$Q70),"",IF($I71=1,AA70,IF(AND($I71=-1,Y$9=$Q70),$J71,IF($I71=-1,Z70,""))))))))</f>
        <v/>
      </c>
      <c r="AA71" t="str">
        <f ca="1">IF($E70="","",IF($G71="",AA70,IF(AND($N71=1,AA$9&gt;$B$9),"",IF(AND($N71=1,AA$9&lt;=$B$9),LOOKUP(AA$9,$A$12:$A$111,$B$12:$B$111),IF(AND($I71=1,AB$9=$Q70),"",IF($I71=1,AB70,IF(AND($I71=-1,Z$9=$Q70),$J71,IF($I71=-1,AA70,""))))))))</f>
        <v/>
      </c>
      <c r="AB71" t="str">
        <f ca="1">IF($E70="","",IF($G71="",AB70,IF(AND($N71=1,AB$9&gt;$B$9),"",IF(AND($N71=1,AB$9&lt;=$B$9),LOOKUP(AB$9,$A$12:$A$111,$B$12:$B$111),IF(AND($I71=1,AC$9=$Q70),"",IF($I71=1,AC70,IF(AND($I71=-1,AA$9=$Q70),$J71,IF($I71=-1,AB70,""))))))))</f>
        <v/>
      </c>
      <c r="AC71" t="str">
        <f ca="1">IF($E70="","",IF($G71="",AC70,IF(AND($N71=1,AC$9&gt;$B$9),"",IF(AND($N71=1,AC$9&lt;=$B$9),LOOKUP(AC$9,$A$12:$A$111,$B$12:$B$111),IF(AND($I71=1,AD$9=$Q70),"",IF($I71=1,AD70,IF(AND($I71=-1,AB$9=$Q70),$J71,IF($I71=-1,AC70,""))))))))</f>
        <v/>
      </c>
      <c r="AD71" t="str">
        <f ca="1">IF($E70="","",IF($G71="",AD70,IF(AND($N71=1,AD$9&gt;$B$9),"",IF(AND($N71=1,AD$9&lt;=$B$9),LOOKUP(AD$9,$A$12:$A$111,$B$12:$B$111),IF(AND($I71=1,AE$9=$Q70),"",IF($I71=1,AE70,IF(AND($I71=-1,AC$9=$Q70),$J71,IF($I71=-1,AD70,""))))))))</f>
        <v/>
      </c>
      <c r="AE71" t="str">
        <f ca="1">IF($E70="","",IF($G71="",AE70,IF(AND($N71=1,AE$9&gt;$B$9),"",IF(AND($N71=1,AE$9&lt;=$B$9),LOOKUP(AE$9,$A$12:$A$111,$B$12:$B$111),IF(AND($I71=1,AF$9=$Q70),"",IF($I71=1,AF70,IF(AND($I71=-1,AD$9=$Q70),$J71,IF($I71=-1,AE70,""))))))))</f>
        <v/>
      </c>
      <c r="AF71" t="str">
        <f ca="1">IF($E70="","",IF($G71="",AF70,IF(AND($N71=1,AF$9&gt;$B$9),"",IF(AND($N71=1,AF$9&lt;=$B$9),LOOKUP(AF$9,$A$12:$A$111,$B$12:$B$111),IF(AND($I71=1,AG$9=$Q70),"",IF($I71=1,AG70,IF(AND($I71=-1,AE$9=$Q70),$J71,IF($I71=-1,AF70,""))))))))</f>
        <v/>
      </c>
      <c r="AG71" t="str">
        <f ca="1">IF($E70="","",IF($G71="",AG70,IF(AND($N71=1,AG$9&gt;$B$9),"",IF(AND($N71=1,AG$9&lt;=$B$9),LOOKUP(AG$9,$A$12:$A$111,$B$12:$B$111),IF(AND($I71=1,AH$9=$Q70),"",IF($I71=1,AH70,IF(AND($I71=-1,AF$9=$Q70),$J71,IF($I71=-1,AG70,""))))))))</f>
        <v/>
      </c>
      <c r="AH71" t="str">
        <f ca="1">IF($E70="","",IF($G71="",AH70,IF(AND($N71=1,AH$9&gt;$B$9),"",IF(AND($N71=1,AH$9&lt;=$B$9),LOOKUP(AH$9,$A$12:$A$111,$B$12:$B$111),IF(AND($I71=1,AI$9=$Q70),"",IF($I71=1,AI70,IF(AND($I71=-1,AG$9=$Q70),$J71,IF($I71=-1,AH70,""))))))))</f>
        <v/>
      </c>
      <c r="AI71" t="str">
        <f ca="1">IF($E70="","",IF($G71="",AI70,IF(AND($N71=1,AI$9&gt;$B$9),"",IF(AND($N71=1,AI$9&lt;=$B$9),LOOKUP(AI$9,$A$12:$A$111,$B$12:$B$111),IF(AND($I71=1,AJ$9=$Q70),"",IF($I71=1,AJ70,IF(AND($I71=-1,AH$9=$Q70),$J71,IF($I71=-1,AI70,""))))))))</f>
        <v/>
      </c>
      <c r="AJ71" t="str">
        <f ca="1">IF($E70="","",IF($G71="",AJ70,IF(AND($N71=1,AJ$9&gt;$B$9),"",IF(AND($N71=1,AJ$9&lt;=$B$9),LOOKUP(AJ$9,$A$12:$A$111,$B$12:$B$111),IF(AND($I71=1,AK$9=$Q70),"",IF($I71=1,AK70,IF(AND($I71=-1,AI$9=$Q70),$J71,IF($I71=-1,AJ70,""))))))))</f>
        <v/>
      </c>
      <c r="AK71" t="str">
        <f ca="1">IF($E70="","",IF($G71="",AK70,IF(AND($N71=1,AK$9&gt;$B$9),"",IF(AND($N71=1,AK$9&lt;=$B$9),LOOKUP(AK$9,$A$12:$A$111,$B$12:$B$111),IF(AND($I71=1,AL$9=$Q70),"",IF($I71=1,AL70,IF(AND($I71=-1,AJ$9=$Q70),$J71,IF($I71=-1,AK70,""))))))))</f>
        <v/>
      </c>
      <c r="AL71" t="str">
        <f ca="1">IF($E70="","",IF($G71="",AL70,IF(AND($N71=1,AL$9&gt;$B$9),"",IF(AND($N71=1,AL$9&lt;=$B$9),LOOKUP(AL$9,$A$12:$A$111,$B$12:$B$111),IF(AND($I71=1,AM$9=$Q70),"",IF($I71=1,AM70,IF(AND($I71=-1,AK$9=$Q70),$J71,IF($I71=-1,AL70,""))))))))</f>
        <v/>
      </c>
      <c r="AM71" t="str">
        <f ca="1">IF($E70="","",IF($G71="",AM70,IF(AND($N71=1,AM$9&gt;$B$9),"",IF(AND($N71=1,AM$9&lt;=$B$9),LOOKUP(AM$9,$A$12:$A$111,$B$12:$B$111),IF(AND($I71=1,AN$9=$Q70),"",IF($I71=1,AN70,IF(AND($I71=-1,AL$9=$Q70),$J71,IF($I71=-1,AM70,""))))))))</f>
        <v/>
      </c>
      <c r="AN71" t="str">
        <f ca="1">IF($E70="","",IF($G71="",AN70,IF(AND($N71=1,AN$9&gt;$B$9),"",IF(AND($N71=1,AN$9&lt;=$B$9),LOOKUP(AN$9,$A$12:$A$111,$B$12:$B$111),IF(AND($I71=1,AO$9=$Q70),"",IF($I71=1,AO70,IF(AND($I71=-1,AM$9=$Q70),$J71,IF($I71=-1,AN70,""))))))))</f>
        <v/>
      </c>
      <c r="AO71" t="str">
        <f ca="1">IF($E70="","",IF($G71="",AO70,IF(AND($N71=1,AO$9&gt;$B$9),"",IF(AND($N71=1,AO$9&lt;=$B$9),LOOKUP(AO$9,$A$12:$A$111,$B$12:$B$111),IF(AND($I71=1,AP$9=$Q70),"",IF($I71=1,AP70,IF(AND($I71=-1,AN$9=$Q70),$J71,IF($I71=-1,AO70,""))))))))</f>
        <v/>
      </c>
      <c r="AP71" t="str">
        <f ca="1">IF($E70="","",IF($G71="",AP70,IF(AND($N71=1,AP$9&gt;$B$9),"",IF(AND($N71=1,AP$9&lt;=$B$9),LOOKUP(AP$9,$A$12:$A$111,$B$12:$B$111),IF(AND($I71=1,AQ$9=$Q70),"",IF($I71=1,AQ70,IF(AND($I71=-1,AO$9=$Q70),$J71,IF($I71=-1,AP70,""))))))))</f>
        <v/>
      </c>
      <c r="AQ71" t="str">
        <f ca="1">IF($E70="","",IF($G71="",AQ70,IF(AND($N71=1,AQ$9&gt;$B$9),"",IF(AND($N71=1,AQ$9&lt;=$B$9),LOOKUP(AQ$9,$A$12:$A$111,$B$12:$B$111),IF(AND($I71=1,AR$9=$Q70),"",IF($I71=1,AR70,IF(AND($I71=-1,AP$9=$Q70),$J71,IF($I71=-1,AQ70,""))))))))</f>
        <v/>
      </c>
      <c r="AR71" t="str">
        <f ca="1">IF($E70="","",IF($G71="",AR70,IF(AND($N71=1,AR$9&gt;$B$9),"",IF(AND($N71=1,AR$9&lt;=$B$9),LOOKUP(AR$9,$A$12:$A$111,$B$12:$B$111),IF(AND($I71=1,AS$9=$Q70),"",IF($I71=1,AS70,IF(AND($I71=-1,AQ$9=$Q70),$J71,IF($I71=-1,AR70,""))))))))</f>
        <v/>
      </c>
      <c r="AS71" t="str">
        <f ca="1">IF($E70="","",IF($G71="",AS70,IF(AND($N71=1,AS$9&gt;$B$9),"",IF(AND($N71=1,AS$9&lt;=$B$9),LOOKUP(AS$9,$A$12:$A$111,$B$12:$B$111),IF(AND($I71=1,AT$9=$Q70),"",IF($I71=1,AT70,IF(AND($I71=-1,AR$9=$Q70),$J71,IF($I71=-1,AS70,""))))))))</f>
        <v/>
      </c>
      <c r="AT71" t="str">
        <f ca="1">IF($E70="","",IF($G71="",AT70,IF(AND($N71=1,AT$9&gt;$B$9),"",IF(AND($N71=1,AT$9&lt;=$B$9),LOOKUP(AT$9,$A$12:$A$111,$B$12:$B$111),IF(AND($I71=1,AU$9=$Q70),"",IF($I71=1,AU70,IF(AND($I71=-1,AS$9=$Q70),$J71,IF($I71=-1,AT70,""))))))))</f>
        <v/>
      </c>
      <c r="AU71" t="str">
        <f ca="1">IF($E70="","",IF($G71="",AU70,IF(AND($N71=1,AU$9&gt;$B$9),"",IF(AND($N71=1,AU$9&lt;=$B$9),LOOKUP(AU$9,$A$12:$A$111,$B$12:$B$111),IF(AND($I71=1,AV$9=$Q70),"",IF($I71=1,AV70,IF(AND($I71=-1,AT$9=$Q70),$J71,IF($I71=-1,AU70,""))))))))</f>
        <v/>
      </c>
      <c r="AV71" t="str">
        <f ca="1">IF($E70="","",IF($G71="",AV70,IF(AND($N71=1,AV$9&gt;$B$9),"",IF(AND($N71=1,AV$9&lt;=$B$9),LOOKUP(AV$9,$A$12:$A$111,$B$12:$B$111),IF(AND($I71=1,AW$9=$Q70),"",IF($I71=1,AW70,IF(AND($I71=-1,AU$9=$Q70),$J71,IF($I71=-1,AV70,""))))))))</f>
        <v/>
      </c>
      <c r="AW71" t="str">
        <f ca="1">IF($E70="","",IF($G71="",AW70,IF(AND($N71=1,AW$9&gt;$B$9),"",IF(AND($N71=1,AW$9&lt;=$B$9),LOOKUP(AW$9,$A$12:$A$111,$B$12:$B$111),IF(AND($I71=1,AX$9=$Q70),"",IF($I71=1,AX70,IF(AND($I71=-1,AV$9=$Q70),$J71,IF($I71=-1,AW70,""))))))))</f>
        <v/>
      </c>
      <c r="AX71" t="str">
        <f ca="1">IF($E70="","",IF($G71="",AX70,IF(AND($N71=1,AX$9&gt;$B$9),"",IF(AND($N71=1,AX$9&lt;=$B$9),LOOKUP(AX$9,$A$12:$A$111,$B$12:$B$111),IF(AND($I71=1,AY$9=$Q70),"",IF($I71=1,AY70,IF(AND($I71=-1,AW$9=$Q70),$J71,IF($I71=-1,AX70,""))))))))</f>
        <v/>
      </c>
      <c r="AY71" t="str">
        <f ca="1">IF($E70="","",IF($G71="",AY70,IF(AND($N71=1,AY$9&gt;$B$9),"",IF(AND($N71=1,AY$9&lt;=$B$9),LOOKUP(AY$9,$A$12:$A$111,$B$12:$B$111),IF(AND($I71=1,AZ$9=$Q70),"",IF($I71=1,AZ70,IF(AND($I71=-1,AX$9=$Q70),$J71,IF($I71=-1,AY70,""))))))))</f>
        <v/>
      </c>
      <c r="AZ71" t="str">
        <f ca="1">IF($E70="","",IF($G71="",AZ70,IF(AND($N71=1,AZ$9&gt;$B$9),"",IF(AND($N71=1,AZ$9&lt;=$B$9),LOOKUP(AZ$9,$A$12:$A$111,$B$12:$B$111),IF(AND($I71=1,BA$9=$Q70),"",IF($I71=1,BA70,IF(AND($I71=-1,AY$9=$Q70),$J71,IF($I71=-1,AZ70,""))))))))</f>
        <v/>
      </c>
      <c r="BA71" t="str">
        <f ca="1">IF($E70="","",IF($G71="",BA70,IF(AND($N71=1,BA$9&gt;$B$9),"",IF(AND($N71=1,BA$9&lt;=$B$9),LOOKUP(BA$9,$A$12:$A$111,$B$12:$B$111),IF(AND($I71=1,BB$9=$Q70),"",IF($I71=1,BB70,IF(AND($I71=-1,AZ$9=$Q70),$J71,IF($I71=-1,BA70,""))))))))</f>
        <v/>
      </c>
      <c r="BB71" t="str">
        <f ca="1">IF($E70="","",IF($G71="",BB70,IF(AND($N71=1,BB$9&gt;$B$9),"",IF(AND($N71=1,BB$9&lt;=$B$9),LOOKUP(BB$9,$A$12:$A$111,$B$12:$B$111),IF(AND($I71=1,BC$9=$Q70),"",IF($I71=1,BC70,IF(AND($I71=-1,BA$9=$Q70),$J71,IF($I71=-1,BB70,""))))))))</f>
        <v/>
      </c>
      <c r="BC71" t="str">
        <f ca="1">IF($E70="","",IF($G71="",BC70,IF(AND($N71=1,BC$9&gt;$B$9),"",IF(AND($N71=1,BC$9&lt;=$B$9),LOOKUP(BC$9,$A$12:$A$111,$B$12:$B$111),IF(AND($I71=1,BD$9=$Q70),"",IF($I71=1,BD70,IF(AND($I71=-1,BB$9=$Q70),$J71,IF($I71=-1,BC70,""))))))))</f>
        <v/>
      </c>
      <c r="BD71" t="str">
        <f ca="1">IF($E70="","",IF($G71="",BD70,IF(AND($N71=1,BD$9&gt;$B$9),"",IF(AND($N71=1,BD$9&lt;=$B$9),LOOKUP(BD$9,$A$12:$A$111,$B$12:$B$111),IF(AND($I71=1,BE$9=$Q70),"",IF($I71=1,BE70,IF(AND($I71=-1,BC$9=$Q70),$J71,IF($I71=-1,BD70,""))))))))</f>
        <v/>
      </c>
      <c r="BE71" t="str">
        <f ca="1">IF($E70="","",IF($G71="",BE70,IF(AND($N71=1,BE$9&gt;$B$9),"",IF(AND($N71=1,BE$9&lt;=$B$9),LOOKUP(BE$9,$A$12:$A$111,$B$12:$B$111),IF(AND($I71=1,BF$9=$Q70),"",IF($I71=1,BF70,IF(AND($I71=-1,BD$9=$Q70),$J71,IF($I71=-1,BE70,""))))))))</f>
        <v/>
      </c>
      <c r="BF71" t="str">
        <f ca="1">IF($E70="","",IF($G71="",BF70,IF(AND($N71=1,BF$9&gt;$B$9),"",IF(AND($N71=1,BF$9&lt;=$B$9),LOOKUP(BF$9,$A$12:$A$111,$B$12:$B$111),IF(AND($I71=1,BG$9=$Q70),"",IF($I71=1,BG70,IF(AND($I71=-1,BE$9=$Q70),$J71,IF($I71=-1,BF70,""))))))))</f>
        <v/>
      </c>
      <c r="BG71" t="str">
        <f ca="1">IF($E70="","",IF($G71="",BG70,IF(AND($N71=1,BG$9&gt;$B$9),"",IF(AND($N71=1,BG$9&lt;=$B$9),LOOKUP(BG$9,$A$12:$A$111,$B$12:$B$111),IF(AND($I71=1,BH$9=$Q70),"",IF($I71=1,BH70,IF(AND($I71=-1,BF$9=$Q70),$J71,IF($I71=-1,BG70,""))))))))</f>
        <v/>
      </c>
      <c r="BH71" t="str">
        <f ca="1">IF($E70="","",IF($G71="",BH70,IF(AND($N71=1,BH$9&gt;$B$9),"",IF(AND($N71=1,BH$9&lt;=$B$9),LOOKUP(BH$9,$A$12:$A$111,$B$12:$B$111),IF(AND($I71=1,BI$9=$Q70),"",IF($I71=1,BI70,IF(AND($I71=-1,BG$9=$Q70),$J71,IF($I71=-1,BH70,""))))))))</f>
        <v/>
      </c>
      <c r="BI71" t="str">
        <f ca="1">IF($E70="","",IF($G71="",BI70,IF(AND($N71=1,BI$9&gt;$B$9),"",IF(AND($N71=1,BI$9&lt;=$B$9),LOOKUP(BI$9,$A$12:$A$111,$B$12:$B$111),IF(AND($I71=1,BJ$9=$Q70),"",IF($I71=1,BJ70,IF(AND($I71=-1,BH$9=$Q70),$J71,IF($I71=-1,BI70,""))))))))</f>
        <v/>
      </c>
      <c r="BJ71" t="str">
        <f ca="1">IF($E70="","",IF($G71="",BJ70,IF(AND($N71=1,BJ$9&gt;$B$9),"",IF(AND($N71=1,BJ$9&lt;=$B$9),LOOKUP(BJ$9,$A$12:$A$111,$B$12:$B$111),IF(AND($I71=1,BK$9=$Q70),"",IF($I71=1,BK70,IF(AND($I71=-1,BI$9=$Q70),$J71,IF($I71=-1,BJ70,""))))))))</f>
        <v/>
      </c>
      <c r="BK71" t="str">
        <f ca="1">IF($E70="","",IF($G71="",BK70,IF(AND($N71=1,BK$9&gt;$B$9),"",IF(AND($N71=1,BK$9&lt;=$B$9),LOOKUP(BK$9,$A$12:$A$111,$B$12:$B$111),IF(AND($I71=1,BL$9=$Q70),"",IF($I71=1,BL70,IF(AND($I71=-1,BJ$9=$Q70),$J71,IF($I71=-1,BK70,""))))))))</f>
        <v/>
      </c>
      <c r="BL71" t="str">
        <f ca="1">IF($E70="","",IF($G71="",BL70,IF(AND($N71=1,BL$9&gt;$B$9),"",IF(AND($N71=1,BL$9&lt;=$B$9),LOOKUP(BL$9,$A$12:$A$111,$B$12:$B$111),IF(AND($I71=1,BM$9=$Q70),"",IF($I71=1,BM70,IF(AND($I71=-1,BK$9=$Q70),$J71,IF($I71=-1,BL70,""))))))))</f>
        <v/>
      </c>
      <c r="BM71" t="str">
        <f ca="1">IF($E70="","",IF($G71="",BM70,IF(AND($N71=1,BM$9&gt;$B$9),"",IF(AND($N71=1,BM$9&lt;=$B$9),LOOKUP(BM$9,$A$12:$A$111,$B$12:$B$111),IF(AND($I71=1,BN$9=$Q70),"",IF($I71=1,BN70,IF(AND($I71=-1,BL$9=$Q70),$J71,IF($I71=-1,BM70,""))))))))</f>
        <v/>
      </c>
      <c r="BN71" t="str">
        <f ca="1">IF($E70="","",IF($G71="",BN70,IF(AND($N71=1,BN$9&gt;$B$9),"",IF(AND($N71=1,BN$9&lt;=$B$9),LOOKUP(BN$9,$A$12:$A$111,$B$12:$B$111),IF(AND($I71=1,BO$9=$Q70),"",IF($I71=1,BO70,IF(AND($I71=-1,BM$9=$Q70),$J71,IF($I71=-1,BN70,""))))))))</f>
        <v/>
      </c>
      <c r="BO71" t="str">
        <f ca="1">IF($E70="","",IF($G71="",BO70,IF(AND($N71=1,BO$9&gt;$B$9),"",IF(AND($N71=1,BO$9&lt;=$B$9),LOOKUP(BO$9,$A$12:$A$111,$B$12:$B$111),IF(AND($I71=1,BP$9=$Q70),"",IF($I71=1,BP70,IF(AND($I71=-1,BN$9=$Q70),$J71,IF($I71=-1,BO70,""))))))))</f>
        <v/>
      </c>
    </row>
    <row r="72" spans="4:67" x14ac:dyDescent="0.25">
      <c r="D72" s="4">
        <v>62</v>
      </c>
      <c r="E72" s="1">
        <f t="shared" ca="1" si="6"/>
        <v>9</v>
      </c>
      <c r="G72" t="str">
        <f ca="1">IF(E71="","",IF($B$3=Refs!$B$11,Labouchere!F72,IF(AND(B$3="Last",H71="Zero"),G71,IF(B$3="Last",H71,IF(B$3="2nd last","",IF(AND(B$3="Opposite",H71="Zero"),G71,IF(AND(B$3="Opposite",H71="Red"),"Black",IF(AND(B$3="Opposite",H71="Black"),"Red",IF(AND(B$3="Opposite",H71="Odd"),"Even",IF(AND(B$3="Opposite",H71="Even"),"Odd",IF(AND(B$3="Opposite",H71="High"),"Low",IF(AND(B$3="Opposite",H71="Low"),"High",IF(COUNTIF(Refs!$E$5:$I$6,B$3)=1,Labouchere!B$3,"")))))))))))))</f>
        <v>High</v>
      </c>
      <c r="H72" t="str">
        <f ca="1">IF(E72="","",IF(B$2="Red/Black",LOOKUP(E72,Refs!D:D,Refs!F:F),IF(B$2="High/Low",LOOKUP(E72,Refs!D:D,Refs!H:H),IF(B$2="Odd/Even",LOOKUP(E72,Refs!D:D,Refs!J:J),""))))</f>
        <v>Low</v>
      </c>
      <c r="I72">
        <f t="shared" ca="1" si="2"/>
        <v>-1</v>
      </c>
      <c r="J72">
        <f ca="1">IF(E71="","",IF(G72="","",IF(AND(Q71&gt;1,O71+P71&gt;=$B$4),$B$4,IF(Q71=1,O71,O71+P71))))</f>
        <v>5</v>
      </c>
      <c r="K72">
        <f t="shared" ca="1" si="3"/>
        <v>-5</v>
      </c>
      <c r="L72">
        <f t="shared" ca="1" si="4"/>
        <v>-143</v>
      </c>
      <c r="M72">
        <f t="shared" ca="1" si="5"/>
        <v>20</v>
      </c>
      <c r="N72">
        <f ca="1">IF(E71="","",IF(OR(AND($A$6="Yes",$M72&gt;$M71),AND($A$8="Yes",$O71+$P71&gt;=$B$4),AND($Q71&lt;=2,$I72=1)),1,0))</f>
        <v>0</v>
      </c>
      <c r="O72">
        <f ca="1">IF(E72="","",R72)</f>
        <v>1</v>
      </c>
      <c r="P72">
        <f ca="1">IF(E72="","",MAX(R72:DM72))</f>
        <v>5</v>
      </c>
      <c r="Q72" s="2">
        <f ca="1">IF(E72="","",COUNTIF(R72:DM72,"&gt;0"))</f>
        <v>5</v>
      </c>
      <c r="R72" s="4">
        <f ca="1">IF(E71="","",IF($G72="",R71,IF($N72=1,LOOKUP(R$9,$A$12:$A$111,$B$12:$B$111),IF(AND($I72=1,S$9=$Q71),"",IF($I72=1,S71,IF($I72=-1,R71))))))</f>
        <v>1</v>
      </c>
      <c r="S72">
        <f ca="1">IF($E71="","",IF($G72="",S71,IF(AND($N72=1,S$9&gt;$B$9),"",IF(AND($N72=1,S$9&lt;=$B$9),LOOKUP(S$9,$A$12:$A$111,$B$12:$B$111),IF(AND($I72=1,T$9=$Q71),"",IF($I72=1,T71,IF(AND($I72=-1,R$9=$Q71),$J72,IF($I72=-1,S71,""))))))))</f>
        <v>2</v>
      </c>
      <c r="T72">
        <f ca="1">IF($E71="","",IF($G72="",T71,IF(AND($N72=1,T$9&gt;$B$9),"",IF(AND($N72=1,T$9&lt;=$B$9),LOOKUP(T$9,$A$12:$A$111,$B$12:$B$111),IF(AND($I72=1,U$9=$Q71),"",IF($I72=1,U71,IF(AND($I72=-1,S$9=$Q71),$J72,IF($I72=-1,T71,""))))))))</f>
        <v>3</v>
      </c>
      <c r="U72">
        <f ca="1">IF($E71="","",IF($G72="",U71,IF(AND($N72=1,U$9&gt;$B$9),"",IF(AND($N72=1,U$9&lt;=$B$9),LOOKUP(U$9,$A$12:$A$111,$B$12:$B$111),IF(AND($I72=1,V$9=$Q71),"",IF($I72=1,V71,IF(AND($I72=-1,T$9=$Q71),$J72,IF($I72=-1,U71,""))))))))</f>
        <v>4</v>
      </c>
      <c r="V72">
        <f ca="1">IF($E71="","",IF($G72="",V71,IF(AND($N72=1,V$9&gt;$B$9),"",IF(AND($N72=1,V$9&lt;=$B$9),LOOKUP(V$9,$A$12:$A$111,$B$12:$B$111),IF(AND($I72=1,W$9=$Q71),"",IF($I72=1,W71,IF(AND($I72=-1,U$9=$Q71),$J72,IF($I72=-1,V71,""))))))))</f>
        <v>5</v>
      </c>
      <c r="W72" t="str">
        <f ca="1">IF($E71="","",IF($G72="",W71,IF(AND($N72=1,W$9&gt;$B$9),"",IF(AND($N72=1,W$9&lt;=$B$9),LOOKUP(W$9,$A$12:$A$111,$B$12:$B$111),IF(AND($I72=1,X$9=$Q71),"",IF($I72=1,X71,IF(AND($I72=-1,V$9=$Q71),$J72,IF($I72=-1,W71,""))))))))</f>
        <v/>
      </c>
      <c r="X72" t="str">
        <f ca="1">IF($E71="","",IF($G72="",X71,IF(AND($N72=1,X$9&gt;$B$9),"",IF(AND($N72=1,X$9&lt;=$B$9),LOOKUP(X$9,$A$12:$A$111,$B$12:$B$111),IF(AND($I72=1,Y$9=$Q71),"",IF($I72=1,Y71,IF(AND($I72=-1,W$9=$Q71),$J72,IF($I72=-1,X71,""))))))))</f>
        <v/>
      </c>
      <c r="Y72" t="str">
        <f ca="1">IF($E71="","",IF($G72="",Y71,IF(AND($N72=1,Y$9&gt;$B$9),"",IF(AND($N72=1,Y$9&lt;=$B$9),LOOKUP(Y$9,$A$12:$A$111,$B$12:$B$111),IF(AND($I72=1,Z$9=$Q71),"",IF($I72=1,Z71,IF(AND($I72=-1,X$9=$Q71),$J72,IF($I72=-1,Y71,""))))))))</f>
        <v/>
      </c>
      <c r="Z72" t="str">
        <f ca="1">IF($E71="","",IF($G72="",Z71,IF(AND($N72=1,Z$9&gt;$B$9),"",IF(AND($N72=1,Z$9&lt;=$B$9),LOOKUP(Z$9,$A$12:$A$111,$B$12:$B$111),IF(AND($I72=1,AA$9=$Q71),"",IF($I72=1,AA71,IF(AND($I72=-1,Y$9=$Q71),$J72,IF($I72=-1,Z71,""))))))))</f>
        <v/>
      </c>
      <c r="AA72" t="str">
        <f ca="1">IF($E71="","",IF($G72="",AA71,IF(AND($N72=1,AA$9&gt;$B$9),"",IF(AND($N72=1,AA$9&lt;=$B$9),LOOKUP(AA$9,$A$12:$A$111,$B$12:$B$111),IF(AND($I72=1,AB$9=$Q71),"",IF($I72=1,AB71,IF(AND($I72=-1,Z$9=$Q71),$J72,IF($I72=-1,AA71,""))))))))</f>
        <v/>
      </c>
      <c r="AB72" t="str">
        <f ca="1">IF($E71="","",IF($G72="",AB71,IF(AND($N72=1,AB$9&gt;$B$9),"",IF(AND($N72=1,AB$9&lt;=$B$9),LOOKUP(AB$9,$A$12:$A$111,$B$12:$B$111),IF(AND($I72=1,AC$9=$Q71),"",IF($I72=1,AC71,IF(AND($I72=-1,AA$9=$Q71),$J72,IF($I72=-1,AB71,""))))))))</f>
        <v/>
      </c>
      <c r="AC72" t="str">
        <f ca="1">IF($E71="","",IF($G72="",AC71,IF(AND($N72=1,AC$9&gt;$B$9),"",IF(AND($N72=1,AC$9&lt;=$B$9),LOOKUP(AC$9,$A$12:$A$111,$B$12:$B$111),IF(AND($I72=1,AD$9=$Q71),"",IF($I72=1,AD71,IF(AND($I72=-1,AB$9=$Q71),$J72,IF($I72=-1,AC71,""))))))))</f>
        <v/>
      </c>
      <c r="AD72" t="str">
        <f ca="1">IF($E71="","",IF($G72="",AD71,IF(AND($N72=1,AD$9&gt;$B$9),"",IF(AND($N72=1,AD$9&lt;=$B$9),LOOKUP(AD$9,$A$12:$A$111,$B$12:$B$111),IF(AND($I72=1,AE$9=$Q71),"",IF($I72=1,AE71,IF(AND($I72=-1,AC$9=$Q71),$J72,IF($I72=-1,AD71,""))))))))</f>
        <v/>
      </c>
      <c r="AE72" t="str">
        <f ca="1">IF($E71="","",IF($G72="",AE71,IF(AND($N72=1,AE$9&gt;$B$9),"",IF(AND($N72=1,AE$9&lt;=$B$9),LOOKUP(AE$9,$A$12:$A$111,$B$12:$B$111),IF(AND($I72=1,AF$9=$Q71),"",IF($I72=1,AF71,IF(AND($I72=-1,AD$9=$Q71),$J72,IF($I72=-1,AE71,""))))))))</f>
        <v/>
      </c>
      <c r="AF72" t="str">
        <f ca="1">IF($E71="","",IF($G72="",AF71,IF(AND($N72=1,AF$9&gt;$B$9),"",IF(AND($N72=1,AF$9&lt;=$B$9),LOOKUP(AF$9,$A$12:$A$111,$B$12:$B$111),IF(AND($I72=1,AG$9=$Q71),"",IF($I72=1,AG71,IF(AND($I72=-1,AE$9=$Q71),$J72,IF($I72=-1,AF71,""))))))))</f>
        <v/>
      </c>
      <c r="AG72" t="str">
        <f ca="1">IF($E71="","",IF($G72="",AG71,IF(AND($N72=1,AG$9&gt;$B$9),"",IF(AND($N72=1,AG$9&lt;=$B$9),LOOKUP(AG$9,$A$12:$A$111,$B$12:$B$111),IF(AND($I72=1,AH$9=$Q71),"",IF($I72=1,AH71,IF(AND($I72=-1,AF$9=$Q71),$J72,IF($I72=-1,AG71,""))))))))</f>
        <v/>
      </c>
      <c r="AH72" t="str">
        <f ca="1">IF($E71="","",IF($G72="",AH71,IF(AND($N72=1,AH$9&gt;$B$9),"",IF(AND($N72=1,AH$9&lt;=$B$9),LOOKUP(AH$9,$A$12:$A$111,$B$12:$B$111),IF(AND($I72=1,AI$9=$Q71),"",IF($I72=1,AI71,IF(AND($I72=-1,AG$9=$Q71),$J72,IF($I72=-1,AH71,""))))))))</f>
        <v/>
      </c>
      <c r="AI72" t="str">
        <f ca="1">IF($E71="","",IF($G72="",AI71,IF(AND($N72=1,AI$9&gt;$B$9),"",IF(AND($N72=1,AI$9&lt;=$B$9),LOOKUP(AI$9,$A$12:$A$111,$B$12:$B$111),IF(AND($I72=1,AJ$9=$Q71),"",IF($I72=1,AJ71,IF(AND($I72=-1,AH$9=$Q71),$J72,IF($I72=-1,AI71,""))))))))</f>
        <v/>
      </c>
      <c r="AJ72" t="str">
        <f ca="1">IF($E71="","",IF($G72="",AJ71,IF(AND($N72=1,AJ$9&gt;$B$9),"",IF(AND($N72=1,AJ$9&lt;=$B$9),LOOKUP(AJ$9,$A$12:$A$111,$B$12:$B$111),IF(AND($I72=1,AK$9=$Q71),"",IF($I72=1,AK71,IF(AND($I72=-1,AI$9=$Q71),$J72,IF($I72=-1,AJ71,""))))))))</f>
        <v/>
      </c>
      <c r="AK72" t="str">
        <f ca="1">IF($E71="","",IF($G72="",AK71,IF(AND($N72=1,AK$9&gt;$B$9),"",IF(AND($N72=1,AK$9&lt;=$B$9),LOOKUP(AK$9,$A$12:$A$111,$B$12:$B$111),IF(AND($I72=1,AL$9=$Q71),"",IF($I72=1,AL71,IF(AND($I72=-1,AJ$9=$Q71),$J72,IF($I72=-1,AK71,""))))))))</f>
        <v/>
      </c>
      <c r="AL72" t="str">
        <f ca="1">IF($E71="","",IF($G72="",AL71,IF(AND($N72=1,AL$9&gt;$B$9),"",IF(AND($N72=1,AL$9&lt;=$B$9),LOOKUP(AL$9,$A$12:$A$111,$B$12:$B$111),IF(AND($I72=1,AM$9=$Q71),"",IF($I72=1,AM71,IF(AND($I72=-1,AK$9=$Q71),$J72,IF($I72=-1,AL71,""))))))))</f>
        <v/>
      </c>
      <c r="AM72" t="str">
        <f ca="1">IF($E71="","",IF($G72="",AM71,IF(AND($N72=1,AM$9&gt;$B$9),"",IF(AND($N72=1,AM$9&lt;=$B$9),LOOKUP(AM$9,$A$12:$A$111,$B$12:$B$111),IF(AND($I72=1,AN$9=$Q71),"",IF($I72=1,AN71,IF(AND($I72=-1,AL$9=$Q71),$J72,IF($I72=-1,AM71,""))))))))</f>
        <v/>
      </c>
      <c r="AN72" t="str">
        <f ca="1">IF($E71="","",IF($G72="",AN71,IF(AND($N72=1,AN$9&gt;$B$9),"",IF(AND($N72=1,AN$9&lt;=$B$9),LOOKUP(AN$9,$A$12:$A$111,$B$12:$B$111),IF(AND($I72=1,AO$9=$Q71),"",IF($I72=1,AO71,IF(AND($I72=-1,AM$9=$Q71),$J72,IF($I72=-1,AN71,""))))))))</f>
        <v/>
      </c>
      <c r="AO72" t="str">
        <f ca="1">IF($E71="","",IF($G72="",AO71,IF(AND($N72=1,AO$9&gt;$B$9),"",IF(AND($N72=1,AO$9&lt;=$B$9),LOOKUP(AO$9,$A$12:$A$111,$B$12:$B$111),IF(AND($I72=1,AP$9=$Q71),"",IF($I72=1,AP71,IF(AND($I72=-1,AN$9=$Q71),$J72,IF($I72=-1,AO71,""))))))))</f>
        <v/>
      </c>
      <c r="AP72" t="str">
        <f ca="1">IF($E71="","",IF($G72="",AP71,IF(AND($N72=1,AP$9&gt;$B$9),"",IF(AND($N72=1,AP$9&lt;=$B$9),LOOKUP(AP$9,$A$12:$A$111,$B$12:$B$111),IF(AND($I72=1,AQ$9=$Q71),"",IF($I72=1,AQ71,IF(AND($I72=-1,AO$9=$Q71),$J72,IF($I72=-1,AP71,""))))))))</f>
        <v/>
      </c>
      <c r="AQ72" t="str">
        <f ca="1">IF($E71="","",IF($G72="",AQ71,IF(AND($N72=1,AQ$9&gt;$B$9),"",IF(AND($N72=1,AQ$9&lt;=$B$9),LOOKUP(AQ$9,$A$12:$A$111,$B$12:$B$111),IF(AND($I72=1,AR$9=$Q71),"",IF($I72=1,AR71,IF(AND($I72=-1,AP$9=$Q71),$J72,IF($I72=-1,AQ71,""))))))))</f>
        <v/>
      </c>
      <c r="AR72" t="str">
        <f ca="1">IF($E71="","",IF($G72="",AR71,IF(AND($N72=1,AR$9&gt;$B$9),"",IF(AND($N72=1,AR$9&lt;=$B$9),LOOKUP(AR$9,$A$12:$A$111,$B$12:$B$111),IF(AND($I72=1,AS$9=$Q71),"",IF($I72=1,AS71,IF(AND($I72=-1,AQ$9=$Q71),$J72,IF($I72=-1,AR71,""))))))))</f>
        <v/>
      </c>
      <c r="AS72" t="str">
        <f ca="1">IF($E71="","",IF($G72="",AS71,IF(AND($N72=1,AS$9&gt;$B$9),"",IF(AND($N72=1,AS$9&lt;=$B$9),LOOKUP(AS$9,$A$12:$A$111,$B$12:$B$111),IF(AND($I72=1,AT$9=$Q71),"",IF($I72=1,AT71,IF(AND($I72=-1,AR$9=$Q71),$J72,IF($I72=-1,AS71,""))))))))</f>
        <v/>
      </c>
      <c r="AT72" t="str">
        <f ca="1">IF($E71="","",IF($G72="",AT71,IF(AND($N72=1,AT$9&gt;$B$9),"",IF(AND($N72=1,AT$9&lt;=$B$9),LOOKUP(AT$9,$A$12:$A$111,$B$12:$B$111),IF(AND($I72=1,AU$9=$Q71),"",IF($I72=1,AU71,IF(AND($I72=-1,AS$9=$Q71),$J72,IF($I72=-1,AT71,""))))))))</f>
        <v/>
      </c>
      <c r="AU72" t="str">
        <f ca="1">IF($E71="","",IF($G72="",AU71,IF(AND($N72=1,AU$9&gt;$B$9),"",IF(AND($N72=1,AU$9&lt;=$B$9),LOOKUP(AU$9,$A$12:$A$111,$B$12:$B$111),IF(AND($I72=1,AV$9=$Q71),"",IF($I72=1,AV71,IF(AND($I72=-1,AT$9=$Q71),$J72,IF($I72=-1,AU71,""))))))))</f>
        <v/>
      </c>
      <c r="AV72" t="str">
        <f ca="1">IF($E71="","",IF($G72="",AV71,IF(AND($N72=1,AV$9&gt;$B$9),"",IF(AND($N72=1,AV$9&lt;=$B$9),LOOKUP(AV$9,$A$12:$A$111,$B$12:$B$111),IF(AND($I72=1,AW$9=$Q71),"",IF($I72=1,AW71,IF(AND($I72=-1,AU$9=$Q71),$J72,IF($I72=-1,AV71,""))))))))</f>
        <v/>
      </c>
      <c r="AW72" t="str">
        <f ca="1">IF($E71="","",IF($G72="",AW71,IF(AND($N72=1,AW$9&gt;$B$9),"",IF(AND($N72=1,AW$9&lt;=$B$9),LOOKUP(AW$9,$A$12:$A$111,$B$12:$B$111),IF(AND($I72=1,AX$9=$Q71),"",IF($I72=1,AX71,IF(AND($I72=-1,AV$9=$Q71),$J72,IF($I72=-1,AW71,""))))))))</f>
        <v/>
      </c>
      <c r="AX72" t="str">
        <f ca="1">IF($E71="","",IF($G72="",AX71,IF(AND($N72=1,AX$9&gt;$B$9),"",IF(AND($N72=1,AX$9&lt;=$B$9),LOOKUP(AX$9,$A$12:$A$111,$B$12:$B$111),IF(AND($I72=1,AY$9=$Q71),"",IF($I72=1,AY71,IF(AND($I72=-1,AW$9=$Q71),$J72,IF($I72=-1,AX71,""))))))))</f>
        <v/>
      </c>
      <c r="AY72" t="str">
        <f ca="1">IF($E71="","",IF($G72="",AY71,IF(AND($N72=1,AY$9&gt;$B$9),"",IF(AND($N72=1,AY$9&lt;=$B$9),LOOKUP(AY$9,$A$12:$A$111,$B$12:$B$111),IF(AND($I72=1,AZ$9=$Q71),"",IF($I72=1,AZ71,IF(AND($I72=-1,AX$9=$Q71),$J72,IF($I72=-1,AY71,""))))))))</f>
        <v/>
      </c>
      <c r="AZ72" t="str">
        <f ca="1">IF($E71="","",IF($G72="",AZ71,IF(AND($N72=1,AZ$9&gt;$B$9),"",IF(AND($N72=1,AZ$9&lt;=$B$9),LOOKUP(AZ$9,$A$12:$A$111,$B$12:$B$111),IF(AND($I72=1,BA$9=$Q71),"",IF($I72=1,BA71,IF(AND($I72=-1,AY$9=$Q71),$J72,IF($I72=-1,AZ71,""))))))))</f>
        <v/>
      </c>
      <c r="BA72" t="str">
        <f ca="1">IF($E71="","",IF($G72="",BA71,IF(AND($N72=1,BA$9&gt;$B$9),"",IF(AND($N72=1,BA$9&lt;=$B$9),LOOKUP(BA$9,$A$12:$A$111,$B$12:$B$111),IF(AND($I72=1,BB$9=$Q71),"",IF($I72=1,BB71,IF(AND($I72=-1,AZ$9=$Q71),$J72,IF($I72=-1,BA71,""))))))))</f>
        <v/>
      </c>
      <c r="BB72" t="str">
        <f ca="1">IF($E71="","",IF($G72="",BB71,IF(AND($N72=1,BB$9&gt;$B$9),"",IF(AND($N72=1,BB$9&lt;=$B$9),LOOKUP(BB$9,$A$12:$A$111,$B$12:$B$111),IF(AND($I72=1,BC$9=$Q71),"",IF($I72=1,BC71,IF(AND($I72=-1,BA$9=$Q71),$J72,IF($I72=-1,BB71,""))))))))</f>
        <v/>
      </c>
      <c r="BC72" t="str">
        <f ca="1">IF($E71="","",IF($G72="",BC71,IF(AND($N72=1,BC$9&gt;$B$9),"",IF(AND($N72=1,BC$9&lt;=$B$9),LOOKUP(BC$9,$A$12:$A$111,$B$12:$B$111),IF(AND($I72=1,BD$9=$Q71),"",IF($I72=1,BD71,IF(AND($I72=-1,BB$9=$Q71),$J72,IF($I72=-1,BC71,""))))))))</f>
        <v/>
      </c>
      <c r="BD72" t="str">
        <f ca="1">IF($E71="","",IF($G72="",BD71,IF(AND($N72=1,BD$9&gt;$B$9),"",IF(AND($N72=1,BD$9&lt;=$B$9),LOOKUP(BD$9,$A$12:$A$111,$B$12:$B$111),IF(AND($I72=1,BE$9=$Q71),"",IF($I72=1,BE71,IF(AND($I72=-1,BC$9=$Q71),$J72,IF($I72=-1,BD71,""))))))))</f>
        <v/>
      </c>
      <c r="BE72" t="str">
        <f ca="1">IF($E71="","",IF($G72="",BE71,IF(AND($N72=1,BE$9&gt;$B$9),"",IF(AND($N72=1,BE$9&lt;=$B$9),LOOKUP(BE$9,$A$12:$A$111,$B$12:$B$111),IF(AND($I72=1,BF$9=$Q71),"",IF($I72=1,BF71,IF(AND($I72=-1,BD$9=$Q71),$J72,IF($I72=-1,BE71,""))))))))</f>
        <v/>
      </c>
      <c r="BF72" t="str">
        <f ca="1">IF($E71="","",IF($G72="",BF71,IF(AND($N72=1,BF$9&gt;$B$9),"",IF(AND($N72=1,BF$9&lt;=$B$9),LOOKUP(BF$9,$A$12:$A$111,$B$12:$B$111),IF(AND($I72=1,BG$9=$Q71),"",IF($I72=1,BG71,IF(AND($I72=-1,BE$9=$Q71),$J72,IF($I72=-1,BF71,""))))))))</f>
        <v/>
      </c>
      <c r="BG72" t="str">
        <f ca="1">IF($E71="","",IF($G72="",BG71,IF(AND($N72=1,BG$9&gt;$B$9),"",IF(AND($N72=1,BG$9&lt;=$B$9),LOOKUP(BG$9,$A$12:$A$111,$B$12:$B$111),IF(AND($I72=1,BH$9=$Q71),"",IF($I72=1,BH71,IF(AND($I72=-1,BF$9=$Q71),$J72,IF($I72=-1,BG71,""))))))))</f>
        <v/>
      </c>
      <c r="BH72" t="str">
        <f ca="1">IF($E71="","",IF($G72="",BH71,IF(AND($N72=1,BH$9&gt;$B$9),"",IF(AND($N72=1,BH$9&lt;=$B$9),LOOKUP(BH$9,$A$12:$A$111,$B$12:$B$111),IF(AND($I72=1,BI$9=$Q71),"",IF($I72=1,BI71,IF(AND($I72=-1,BG$9=$Q71),$J72,IF($I72=-1,BH71,""))))))))</f>
        <v/>
      </c>
      <c r="BI72" t="str">
        <f ca="1">IF($E71="","",IF($G72="",BI71,IF(AND($N72=1,BI$9&gt;$B$9),"",IF(AND($N72=1,BI$9&lt;=$B$9),LOOKUP(BI$9,$A$12:$A$111,$B$12:$B$111),IF(AND($I72=1,BJ$9=$Q71),"",IF($I72=1,BJ71,IF(AND($I72=-1,BH$9=$Q71),$J72,IF($I72=-1,BI71,""))))))))</f>
        <v/>
      </c>
      <c r="BJ72" t="str">
        <f ca="1">IF($E71="","",IF($G72="",BJ71,IF(AND($N72=1,BJ$9&gt;$B$9),"",IF(AND($N72=1,BJ$9&lt;=$B$9),LOOKUP(BJ$9,$A$12:$A$111,$B$12:$B$111),IF(AND($I72=1,BK$9=$Q71),"",IF($I72=1,BK71,IF(AND($I72=-1,BI$9=$Q71),$J72,IF($I72=-1,BJ71,""))))))))</f>
        <v/>
      </c>
      <c r="BK72" t="str">
        <f ca="1">IF($E71="","",IF($G72="",BK71,IF(AND($N72=1,BK$9&gt;$B$9),"",IF(AND($N72=1,BK$9&lt;=$B$9),LOOKUP(BK$9,$A$12:$A$111,$B$12:$B$111),IF(AND($I72=1,BL$9=$Q71),"",IF($I72=1,BL71,IF(AND($I72=-1,BJ$9=$Q71),$J72,IF($I72=-1,BK71,""))))))))</f>
        <v/>
      </c>
      <c r="BL72" t="str">
        <f ca="1">IF($E71="","",IF($G72="",BL71,IF(AND($N72=1,BL$9&gt;$B$9),"",IF(AND($N72=1,BL$9&lt;=$B$9),LOOKUP(BL$9,$A$12:$A$111,$B$12:$B$111),IF(AND($I72=1,BM$9=$Q71),"",IF($I72=1,BM71,IF(AND($I72=-1,BK$9=$Q71),$J72,IF($I72=-1,BL71,""))))))))</f>
        <v/>
      </c>
      <c r="BM72" t="str">
        <f ca="1">IF($E71="","",IF($G72="",BM71,IF(AND($N72=1,BM$9&gt;$B$9),"",IF(AND($N72=1,BM$9&lt;=$B$9),LOOKUP(BM$9,$A$12:$A$111,$B$12:$B$111),IF(AND($I72=1,BN$9=$Q71),"",IF($I72=1,BN71,IF(AND($I72=-1,BL$9=$Q71),$J72,IF($I72=-1,BM71,""))))))))</f>
        <v/>
      </c>
      <c r="BN72" t="str">
        <f ca="1">IF($E71="","",IF($G72="",BN71,IF(AND($N72=1,BN$9&gt;$B$9),"",IF(AND($N72=1,BN$9&lt;=$B$9),LOOKUP(BN$9,$A$12:$A$111,$B$12:$B$111),IF(AND($I72=1,BO$9=$Q71),"",IF($I72=1,BO71,IF(AND($I72=-1,BM$9=$Q71),$J72,IF($I72=-1,BN71,""))))))))</f>
        <v/>
      </c>
      <c r="BO72" t="str">
        <f ca="1">IF($E71="","",IF($G72="",BO71,IF(AND($N72=1,BO$9&gt;$B$9),"",IF(AND($N72=1,BO$9&lt;=$B$9),LOOKUP(BO$9,$A$12:$A$111,$B$12:$B$111),IF(AND($I72=1,BP$9=$Q71),"",IF($I72=1,BP71,IF(AND($I72=-1,BN$9=$Q71),$J72,IF($I72=-1,BO71,""))))))))</f>
        <v/>
      </c>
    </row>
    <row r="73" spans="4:67" x14ac:dyDescent="0.25">
      <c r="D73" s="4">
        <v>63</v>
      </c>
      <c r="E73" s="1">
        <f t="shared" ca="1" si="6"/>
        <v>16</v>
      </c>
      <c r="G73" t="str">
        <f ca="1">IF(E72="","",IF($B$3=Refs!$B$11,Labouchere!F73,IF(AND(B$3="Last",H72="Zero"),G72,IF(B$3="Last",H72,IF(B$3="2nd last","",IF(AND(B$3="Opposite",H72="Zero"),G72,IF(AND(B$3="Opposite",H72="Red"),"Black",IF(AND(B$3="Opposite",H72="Black"),"Red",IF(AND(B$3="Opposite",H72="Odd"),"Even",IF(AND(B$3="Opposite",H72="Even"),"Odd",IF(AND(B$3="Opposite",H72="High"),"Low",IF(AND(B$3="Opposite",H72="Low"),"High",IF(COUNTIF(Refs!$E$5:$I$6,B$3)=1,Labouchere!B$3,"")))))))))))))</f>
        <v>High</v>
      </c>
      <c r="H73" t="str">
        <f ca="1">IF(E73="","",IF(B$2="Red/Black",LOOKUP(E73,Refs!D:D,Refs!F:F),IF(B$2="High/Low",LOOKUP(E73,Refs!D:D,Refs!H:H),IF(B$2="Odd/Even",LOOKUP(E73,Refs!D:D,Refs!J:J),""))))</f>
        <v>Low</v>
      </c>
      <c r="I73">
        <f t="shared" ca="1" si="2"/>
        <v>-1</v>
      </c>
      <c r="J73">
        <f ca="1">IF(E72="","",IF(G73="","",IF(AND(Q72&gt;1,O72+P72&gt;=$B$4),$B$4,IF(Q72=1,O72,O72+P72))))</f>
        <v>6</v>
      </c>
      <c r="K73">
        <f t="shared" ca="1" si="3"/>
        <v>-6</v>
      </c>
      <c r="L73">
        <f t="shared" ca="1" si="4"/>
        <v>-149</v>
      </c>
      <c r="M73">
        <f t="shared" ca="1" si="5"/>
        <v>20</v>
      </c>
      <c r="N73">
        <f ca="1">IF(E72="","",IF(OR(AND($A$6="Yes",$M73&gt;$M72),AND($A$8="Yes",$O72+$P72&gt;=$B$4),AND($Q72&lt;=2,$I73=1)),1,0))</f>
        <v>0</v>
      </c>
      <c r="O73">
        <f ca="1">IF(E73="","",R73)</f>
        <v>1</v>
      </c>
      <c r="P73">
        <f ca="1">IF(E73="","",MAX(R73:DM73))</f>
        <v>6</v>
      </c>
      <c r="Q73" s="2">
        <f ca="1">IF(E73="","",COUNTIF(R73:DM73,"&gt;0"))</f>
        <v>6</v>
      </c>
      <c r="R73" s="4">
        <f ca="1">IF(E72="","",IF($G73="",R72,IF($N73=1,LOOKUP(R$9,$A$12:$A$111,$B$12:$B$111),IF(AND($I73=1,S$9=$Q72),"",IF($I73=1,S72,IF($I73=-1,R72))))))</f>
        <v>1</v>
      </c>
      <c r="S73">
        <f ca="1">IF($E72="","",IF($G73="",S72,IF(AND($N73=1,S$9&gt;$B$9),"",IF(AND($N73=1,S$9&lt;=$B$9),LOOKUP(S$9,$A$12:$A$111,$B$12:$B$111),IF(AND($I73=1,T$9=$Q72),"",IF($I73=1,T72,IF(AND($I73=-1,R$9=$Q72),$J73,IF($I73=-1,S72,""))))))))</f>
        <v>2</v>
      </c>
      <c r="T73">
        <f ca="1">IF($E72="","",IF($G73="",T72,IF(AND($N73=1,T$9&gt;$B$9),"",IF(AND($N73=1,T$9&lt;=$B$9),LOOKUP(T$9,$A$12:$A$111,$B$12:$B$111),IF(AND($I73=1,U$9=$Q72),"",IF($I73=1,U72,IF(AND($I73=-1,S$9=$Q72),$J73,IF($I73=-1,T72,""))))))))</f>
        <v>3</v>
      </c>
      <c r="U73">
        <f ca="1">IF($E72="","",IF($G73="",U72,IF(AND($N73=1,U$9&gt;$B$9),"",IF(AND($N73=1,U$9&lt;=$B$9),LOOKUP(U$9,$A$12:$A$111,$B$12:$B$111),IF(AND($I73=1,V$9=$Q72),"",IF($I73=1,V72,IF(AND($I73=-1,T$9=$Q72),$J73,IF($I73=-1,U72,""))))))))</f>
        <v>4</v>
      </c>
      <c r="V73">
        <f ca="1">IF($E72="","",IF($G73="",V72,IF(AND($N73=1,V$9&gt;$B$9),"",IF(AND($N73=1,V$9&lt;=$B$9),LOOKUP(V$9,$A$12:$A$111,$B$12:$B$111),IF(AND($I73=1,W$9=$Q72),"",IF($I73=1,W72,IF(AND($I73=-1,U$9=$Q72),$J73,IF($I73=-1,V72,""))))))))</f>
        <v>5</v>
      </c>
      <c r="W73">
        <f ca="1">IF($E72="","",IF($G73="",W72,IF(AND($N73=1,W$9&gt;$B$9),"",IF(AND($N73=1,W$9&lt;=$B$9),LOOKUP(W$9,$A$12:$A$111,$B$12:$B$111),IF(AND($I73=1,X$9=$Q72),"",IF($I73=1,X72,IF(AND($I73=-1,V$9=$Q72),$J73,IF($I73=-1,W72,""))))))))</f>
        <v>6</v>
      </c>
      <c r="X73" t="str">
        <f ca="1">IF($E72="","",IF($G73="",X72,IF(AND($N73=1,X$9&gt;$B$9),"",IF(AND($N73=1,X$9&lt;=$B$9),LOOKUP(X$9,$A$12:$A$111,$B$12:$B$111),IF(AND($I73=1,Y$9=$Q72),"",IF($I73=1,Y72,IF(AND($I73=-1,W$9=$Q72),$J73,IF($I73=-1,X72,""))))))))</f>
        <v/>
      </c>
      <c r="Y73" t="str">
        <f ca="1">IF($E72="","",IF($G73="",Y72,IF(AND($N73=1,Y$9&gt;$B$9),"",IF(AND($N73=1,Y$9&lt;=$B$9),LOOKUP(Y$9,$A$12:$A$111,$B$12:$B$111),IF(AND($I73=1,Z$9=$Q72),"",IF($I73=1,Z72,IF(AND($I73=-1,X$9=$Q72),$J73,IF($I73=-1,Y72,""))))))))</f>
        <v/>
      </c>
      <c r="Z73" t="str">
        <f ca="1">IF($E72="","",IF($G73="",Z72,IF(AND($N73=1,Z$9&gt;$B$9),"",IF(AND($N73=1,Z$9&lt;=$B$9),LOOKUP(Z$9,$A$12:$A$111,$B$12:$B$111),IF(AND($I73=1,AA$9=$Q72),"",IF($I73=1,AA72,IF(AND($I73=-1,Y$9=$Q72),$J73,IF($I73=-1,Z72,""))))))))</f>
        <v/>
      </c>
      <c r="AA73" t="str">
        <f ca="1">IF($E72="","",IF($G73="",AA72,IF(AND($N73=1,AA$9&gt;$B$9),"",IF(AND($N73=1,AA$9&lt;=$B$9),LOOKUP(AA$9,$A$12:$A$111,$B$12:$B$111),IF(AND($I73=1,AB$9=$Q72),"",IF($I73=1,AB72,IF(AND($I73=-1,Z$9=$Q72),$J73,IF($I73=-1,AA72,""))))))))</f>
        <v/>
      </c>
      <c r="AB73" t="str">
        <f ca="1">IF($E72="","",IF($G73="",AB72,IF(AND($N73=1,AB$9&gt;$B$9),"",IF(AND($N73=1,AB$9&lt;=$B$9),LOOKUP(AB$9,$A$12:$A$111,$B$12:$B$111),IF(AND($I73=1,AC$9=$Q72),"",IF($I73=1,AC72,IF(AND($I73=-1,AA$9=$Q72),$J73,IF($I73=-1,AB72,""))))))))</f>
        <v/>
      </c>
      <c r="AC73" t="str">
        <f ca="1">IF($E72="","",IF($G73="",AC72,IF(AND($N73=1,AC$9&gt;$B$9),"",IF(AND($N73=1,AC$9&lt;=$B$9),LOOKUP(AC$9,$A$12:$A$111,$B$12:$B$111),IF(AND($I73=1,AD$9=$Q72),"",IF($I73=1,AD72,IF(AND($I73=-1,AB$9=$Q72),$J73,IF($I73=-1,AC72,""))))))))</f>
        <v/>
      </c>
      <c r="AD73" t="str">
        <f ca="1">IF($E72="","",IF($G73="",AD72,IF(AND($N73=1,AD$9&gt;$B$9),"",IF(AND($N73=1,AD$9&lt;=$B$9),LOOKUP(AD$9,$A$12:$A$111,$B$12:$B$111),IF(AND($I73=1,AE$9=$Q72),"",IF($I73=1,AE72,IF(AND($I73=-1,AC$9=$Q72),$J73,IF($I73=-1,AD72,""))))))))</f>
        <v/>
      </c>
      <c r="AE73" t="str">
        <f ca="1">IF($E72="","",IF($G73="",AE72,IF(AND($N73=1,AE$9&gt;$B$9),"",IF(AND($N73=1,AE$9&lt;=$B$9),LOOKUP(AE$9,$A$12:$A$111,$B$12:$B$111),IF(AND($I73=1,AF$9=$Q72),"",IF($I73=1,AF72,IF(AND($I73=-1,AD$9=$Q72),$J73,IF($I73=-1,AE72,""))))))))</f>
        <v/>
      </c>
      <c r="AF73" t="str">
        <f ca="1">IF($E72="","",IF($G73="",AF72,IF(AND($N73=1,AF$9&gt;$B$9),"",IF(AND($N73=1,AF$9&lt;=$B$9),LOOKUP(AF$9,$A$12:$A$111,$B$12:$B$111),IF(AND($I73=1,AG$9=$Q72),"",IF($I73=1,AG72,IF(AND($I73=-1,AE$9=$Q72),$J73,IF($I73=-1,AF72,""))))))))</f>
        <v/>
      </c>
      <c r="AG73" t="str">
        <f ca="1">IF($E72="","",IF($G73="",AG72,IF(AND($N73=1,AG$9&gt;$B$9),"",IF(AND($N73=1,AG$9&lt;=$B$9),LOOKUP(AG$9,$A$12:$A$111,$B$12:$B$111),IF(AND($I73=1,AH$9=$Q72),"",IF($I73=1,AH72,IF(AND($I73=-1,AF$9=$Q72),$J73,IF($I73=-1,AG72,""))))))))</f>
        <v/>
      </c>
      <c r="AH73" t="str">
        <f ca="1">IF($E72="","",IF($G73="",AH72,IF(AND($N73=1,AH$9&gt;$B$9),"",IF(AND($N73=1,AH$9&lt;=$B$9),LOOKUP(AH$9,$A$12:$A$111,$B$12:$B$111),IF(AND($I73=1,AI$9=$Q72),"",IF($I73=1,AI72,IF(AND($I73=-1,AG$9=$Q72),$J73,IF($I73=-1,AH72,""))))))))</f>
        <v/>
      </c>
      <c r="AI73" t="str">
        <f ca="1">IF($E72="","",IF($G73="",AI72,IF(AND($N73=1,AI$9&gt;$B$9),"",IF(AND($N73=1,AI$9&lt;=$B$9),LOOKUP(AI$9,$A$12:$A$111,$B$12:$B$111),IF(AND($I73=1,AJ$9=$Q72),"",IF($I73=1,AJ72,IF(AND($I73=-1,AH$9=$Q72),$J73,IF($I73=-1,AI72,""))))))))</f>
        <v/>
      </c>
      <c r="AJ73" t="str">
        <f ca="1">IF($E72="","",IF($G73="",AJ72,IF(AND($N73=1,AJ$9&gt;$B$9),"",IF(AND($N73=1,AJ$9&lt;=$B$9),LOOKUP(AJ$9,$A$12:$A$111,$B$12:$B$111),IF(AND($I73=1,AK$9=$Q72),"",IF($I73=1,AK72,IF(AND($I73=-1,AI$9=$Q72),$J73,IF($I73=-1,AJ72,""))))))))</f>
        <v/>
      </c>
      <c r="AK73" t="str">
        <f ca="1">IF($E72="","",IF($G73="",AK72,IF(AND($N73=1,AK$9&gt;$B$9),"",IF(AND($N73=1,AK$9&lt;=$B$9),LOOKUP(AK$9,$A$12:$A$111,$B$12:$B$111),IF(AND($I73=1,AL$9=$Q72),"",IF($I73=1,AL72,IF(AND($I73=-1,AJ$9=$Q72),$J73,IF($I73=-1,AK72,""))))))))</f>
        <v/>
      </c>
      <c r="AL73" t="str">
        <f ca="1">IF($E72="","",IF($G73="",AL72,IF(AND($N73=1,AL$9&gt;$B$9),"",IF(AND($N73=1,AL$9&lt;=$B$9),LOOKUP(AL$9,$A$12:$A$111,$B$12:$B$111),IF(AND($I73=1,AM$9=$Q72),"",IF($I73=1,AM72,IF(AND($I73=-1,AK$9=$Q72),$J73,IF($I73=-1,AL72,""))))))))</f>
        <v/>
      </c>
      <c r="AM73" t="str">
        <f ca="1">IF($E72="","",IF($G73="",AM72,IF(AND($N73=1,AM$9&gt;$B$9),"",IF(AND($N73=1,AM$9&lt;=$B$9),LOOKUP(AM$9,$A$12:$A$111,$B$12:$B$111),IF(AND($I73=1,AN$9=$Q72),"",IF($I73=1,AN72,IF(AND($I73=-1,AL$9=$Q72),$J73,IF($I73=-1,AM72,""))))))))</f>
        <v/>
      </c>
      <c r="AN73" t="str">
        <f ca="1">IF($E72="","",IF($G73="",AN72,IF(AND($N73=1,AN$9&gt;$B$9),"",IF(AND($N73=1,AN$9&lt;=$B$9),LOOKUP(AN$9,$A$12:$A$111,$B$12:$B$111),IF(AND($I73=1,AO$9=$Q72),"",IF($I73=1,AO72,IF(AND($I73=-1,AM$9=$Q72),$J73,IF($I73=-1,AN72,""))))))))</f>
        <v/>
      </c>
      <c r="AO73" t="str">
        <f ca="1">IF($E72="","",IF($G73="",AO72,IF(AND($N73=1,AO$9&gt;$B$9),"",IF(AND($N73=1,AO$9&lt;=$B$9),LOOKUP(AO$9,$A$12:$A$111,$B$12:$B$111),IF(AND($I73=1,AP$9=$Q72),"",IF($I73=1,AP72,IF(AND($I73=-1,AN$9=$Q72),$J73,IF($I73=-1,AO72,""))))))))</f>
        <v/>
      </c>
      <c r="AP73" t="str">
        <f ca="1">IF($E72="","",IF($G73="",AP72,IF(AND($N73=1,AP$9&gt;$B$9),"",IF(AND($N73=1,AP$9&lt;=$B$9),LOOKUP(AP$9,$A$12:$A$111,$B$12:$B$111),IF(AND($I73=1,AQ$9=$Q72),"",IF($I73=1,AQ72,IF(AND($I73=-1,AO$9=$Q72),$J73,IF($I73=-1,AP72,""))))))))</f>
        <v/>
      </c>
      <c r="AQ73" t="str">
        <f ca="1">IF($E72="","",IF($G73="",AQ72,IF(AND($N73=1,AQ$9&gt;$B$9),"",IF(AND($N73=1,AQ$9&lt;=$B$9),LOOKUP(AQ$9,$A$12:$A$111,$B$12:$B$111),IF(AND($I73=1,AR$9=$Q72),"",IF($I73=1,AR72,IF(AND($I73=-1,AP$9=$Q72),$J73,IF($I73=-1,AQ72,""))))))))</f>
        <v/>
      </c>
      <c r="AR73" t="str">
        <f ca="1">IF($E72="","",IF($G73="",AR72,IF(AND($N73=1,AR$9&gt;$B$9),"",IF(AND($N73=1,AR$9&lt;=$B$9),LOOKUP(AR$9,$A$12:$A$111,$B$12:$B$111),IF(AND($I73=1,AS$9=$Q72),"",IF($I73=1,AS72,IF(AND($I73=-1,AQ$9=$Q72),$J73,IF($I73=-1,AR72,""))))))))</f>
        <v/>
      </c>
      <c r="AS73" t="str">
        <f ca="1">IF($E72="","",IF($G73="",AS72,IF(AND($N73=1,AS$9&gt;$B$9),"",IF(AND($N73=1,AS$9&lt;=$B$9),LOOKUP(AS$9,$A$12:$A$111,$B$12:$B$111),IF(AND($I73=1,AT$9=$Q72),"",IF($I73=1,AT72,IF(AND($I73=-1,AR$9=$Q72),$J73,IF($I73=-1,AS72,""))))))))</f>
        <v/>
      </c>
      <c r="AT73" t="str">
        <f ca="1">IF($E72="","",IF($G73="",AT72,IF(AND($N73=1,AT$9&gt;$B$9),"",IF(AND($N73=1,AT$9&lt;=$B$9),LOOKUP(AT$9,$A$12:$A$111,$B$12:$B$111),IF(AND($I73=1,AU$9=$Q72),"",IF($I73=1,AU72,IF(AND($I73=-1,AS$9=$Q72),$J73,IF($I73=-1,AT72,""))))))))</f>
        <v/>
      </c>
      <c r="AU73" t="str">
        <f ca="1">IF($E72="","",IF($G73="",AU72,IF(AND($N73=1,AU$9&gt;$B$9),"",IF(AND($N73=1,AU$9&lt;=$B$9),LOOKUP(AU$9,$A$12:$A$111,$B$12:$B$111),IF(AND($I73=1,AV$9=$Q72),"",IF($I73=1,AV72,IF(AND($I73=-1,AT$9=$Q72),$J73,IF($I73=-1,AU72,""))))))))</f>
        <v/>
      </c>
      <c r="AV73" t="str">
        <f ca="1">IF($E72="","",IF($G73="",AV72,IF(AND($N73=1,AV$9&gt;$B$9),"",IF(AND($N73=1,AV$9&lt;=$B$9),LOOKUP(AV$9,$A$12:$A$111,$B$12:$B$111),IF(AND($I73=1,AW$9=$Q72),"",IF($I73=1,AW72,IF(AND($I73=-1,AU$9=$Q72),$J73,IF($I73=-1,AV72,""))))))))</f>
        <v/>
      </c>
      <c r="AW73" t="str">
        <f ca="1">IF($E72="","",IF($G73="",AW72,IF(AND($N73=1,AW$9&gt;$B$9),"",IF(AND($N73=1,AW$9&lt;=$B$9),LOOKUP(AW$9,$A$12:$A$111,$B$12:$B$111),IF(AND($I73=1,AX$9=$Q72),"",IF($I73=1,AX72,IF(AND($I73=-1,AV$9=$Q72),$J73,IF($I73=-1,AW72,""))))))))</f>
        <v/>
      </c>
      <c r="AX73" t="str">
        <f ca="1">IF($E72="","",IF($G73="",AX72,IF(AND($N73=1,AX$9&gt;$B$9),"",IF(AND($N73=1,AX$9&lt;=$B$9),LOOKUP(AX$9,$A$12:$A$111,$B$12:$B$111),IF(AND($I73=1,AY$9=$Q72),"",IF($I73=1,AY72,IF(AND($I73=-1,AW$9=$Q72),$J73,IF($I73=-1,AX72,""))))))))</f>
        <v/>
      </c>
      <c r="AY73" t="str">
        <f ca="1">IF($E72="","",IF($G73="",AY72,IF(AND($N73=1,AY$9&gt;$B$9),"",IF(AND($N73=1,AY$9&lt;=$B$9),LOOKUP(AY$9,$A$12:$A$111,$B$12:$B$111),IF(AND($I73=1,AZ$9=$Q72),"",IF($I73=1,AZ72,IF(AND($I73=-1,AX$9=$Q72),$J73,IF($I73=-1,AY72,""))))))))</f>
        <v/>
      </c>
      <c r="AZ73" t="str">
        <f ca="1">IF($E72="","",IF($G73="",AZ72,IF(AND($N73=1,AZ$9&gt;$B$9),"",IF(AND($N73=1,AZ$9&lt;=$B$9),LOOKUP(AZ$9,$A$12:$A$111,$B$12:$B$111),IF(AND($I73=1,BA$9=$Q72),"",IF($I73=1,BA72,IF(AND($I73=-1,AY$9=$Q72),$J73,IF($I73=-1,AZ72,""))))))))</f>
        <v/>
      </c>
      <c r="BA73" t="str">
        <f ca="1">IF($E72="","",IF($G73="",BA72,IF(AND($N73=1,BA$9&gt;$B$9),"",IF(AND($N73=1,BA$9&lt;=$B$9),LOOKUP(BA$9,$A$12:$A$111,$B$12:$B$111),IF(AND($I73=1,BB$9=$Q72),"",IF($I73=1,BB72,IF(AND($I73=-1,AZ$9=$Q72),$J73,IF($I73=-1,BA72,""))))))))</f>
        <v/>
      </c>
      <c r="BB73" t="str">
        <f ca="1">IF($E72="","",IF($G73="",BB72,IF(AND($N73=1,BB$9&gt;$B$9),"",IF(AND($N73=1,BB$9&lt;=$B$9),LOOKUP(BB$9,$A$12:$A$111,$B$12:$B$111),IF(AND($I73=1,BC$9=$Q72),"",IF($I73=1,BC72,IF(AND($I73=-1,BA$9=$Q72),$J73,IF($I73=-1,BB72,""))))))))</f>
        <v/>
      </c>
      <c r="BC73" t="str">
        <f ca="1">IF($E72="","",IF($G73="",BC72,IF(AND($N73=1,BC$9&gt;$B$9),"",IF(AND($N73=1,BC$9&lt;=$B$9),LOOKUP(BC$9,$A$12:$A$111,$B$12:$B$111),IF(AND($I73=1,BD$9=$Q72),"",IF($I73=1,BD72,IF(AND($I73=-1,BB$9=$Q72),$J73,IF($I73=-1,BC72,""))))))))</f>
        <v/>
      </c>
      <c r="BD73" t="str">
        <f ca="1">IF($E72="","",IF($G73="",BD72,IF(AND($N73=1,BD$9&gt;$B$9),"",IF(AND($N73=1,BD$9&lt;=$B$9),LOOKUP(BD$9,$A$12:$A$111,$B$12:$B$111),IF(AND($I73=1,BE$9=$Q72),"",IF($I73=1,BE72,IF(AND($I73=-1,BC$9=$Q72),$J73,IF($I73=-1,BD72,""))))))))</f>
        <v/>
      </c>
      <c r="BE73" t="str">
        <f ca="1">IF($E72="","",IF($G73="",BE72,IF(AND($N73=1,BE$9&gt;$B$9),"",IF(AND($N73=1,BE$9&lt;=$B$9),LOOKUP(BE$9,$A$12:$A$111,$B$12:$B$111),IF(AND($I73=1,BF$9=$Q72),"",IF($I73=1,BF72,IF(AND($I73=-1,BD$9=$Q72),$J73,IF($I73=-1,BE72,""))))))))</f>
        <v/>
      </c>
      <c r="BF73" t="str">
        <f ca="1">IF($E72="","",IF($G73="",BF72,IF(AND($N73=1,BF$9&gt;$B$9),"",IF(AND($N73=1,BF$9&lt;=$B$9),LOOKUP(BF$9,$A$12:$A$111,$B$12:$B$111),IF(AND($I73=1,BG$9=$Q72),"",IF($I73=1,BG72,IF(AND($I73=-1,BE$9=$Q72),$J73,IF($I73=-1,BF72,""))))))))</f>
        <v/>
      </c>
      <c r="BG73" t="str">
        <f ca="1">IF($E72="","",IF($G73="",BG72,IF(AND($N73=1,BG$9&gt;$B$9),"",IF(AND($N73=1,BG$9&lt;=$B$9),LOOKUP(BG$9,$A$12:$A$111,$B$12:$B$111),IF(AND($I73=1,BH$9=$Q72),"",IF($I73=1,BH72,IF(AND($I73=-1,BF$9=$Q72),$J73,IF($I73=-1,BG72,""))))))))</f>
        <v/>
      </c>
      <c r="BH73" t="str">
        <f ca="1">IF($E72="","",IF($G73="",BH72,IF(AND($N73=1,BH$9&gt;$B$9),"",IF(AND($N73=1,BH$9&lt;=$B$9),LOOKUP(BH$9,$A$12:$A$111,$B$12:$B$111),IF(AND($I73=1,BI$9=$Q72),"",IF($I73=1,BI72,IF(AND($I73=-1,BG$9=$Q72),$J73,IF($I73=-1,BH72,""))))))))</f>
        <v/>
      </c>
      <c r="BI73" t="str">
        <f ca="1">IF($E72="","",IF($G73="",BI72,IF(AND($N73=1,BI$9&gt;$B$9),"",IF(AND($N73=1,BI$9&lt;=$B$9),LOOKUP(BI$9,$A$12:$A$111,$B$12:$B$111),IF(AND($I73=1,BJ$9=$Q72),"",IF($I73=1,BJ72,IF(AND($I73=-1,BH$9=$Q72),$J73,IF($I73=-1,BI72,""))))))))</f>
        <v/>
      </c>
      <c r="BJ73" t="str">
        <f ca="1">IF($E72="","",IF($G73="",BJ72,IF(AND($N73=1,BJ$9&gt;$B$9),"",IF(AND($N73=1,BJ$9&lt;=$B$9),LOOKUP(BJ$9,$A$12:$A$111,$B$12:$B$111),IF(AND($I73=1,BK$9=$Q72),"",IF($I73=1,BK72,IF(AND($I73=-1,BI$9=$Q72),$J73,IF($I73=-1,BJ72,""))))))))</f>
        <v/>
      </c>
      <c r="BK73" t="str">
        <f ca="1">IF($E72="","",IF($G73="",BK72,IF(AND($N73=1,BK$9&gt;$B$9),"",IF(AND($N73=1,BK$9&lt;=$B$9),LOOKUP(BK$9,$A$12:$A$111,$B$12:$B$111),IF(AND($I73=1,BL$9=$Q72),"",IF($I73=1,BL72,IF(AND($I73=-1,BJ$9=$Q72),$J73,IF($I73=-1,BK72,""))))))))</f>
        <v/>
      </c>
      <c r="BL73" t="str">
        <f ca="1">IF($E72="","",IF($G73="",BL72,IF(AND($N73=1,BL$9&gt;$B$9),"",IF(AND($N73=1,BL$9&lt;=$B$9),LOOKUP(BL$9,$A$12:$A$111,$B$12:$B$111),IF(AND($I73=1,BM$9=$Q72),"",IF($I73=1,BM72,IF(AND($I73=-1,BK$9=$Q72),$J73,IF($I73=-1,BL72,""))))))))</f>
        <v/>
      </c>
      <c r="BM73" t="str">
        <f ca="1">IF($E72="","",IF($G73="",BM72,IF(AND($N73=1,BM$9&gt;$B$9),"",IF(AND($N73=1,BM$9&lt;=$B$9),LOOKUP(BM$9,$A$12:$A$111,$B$12:$B$111),IF(AND($I73=1,BN$9=$Q72),"",IF($I73=1,BN72,IF(AND($I73=-1,BL$9=$Q72),$J73,IF($I73=-1,BM72,""))))))))</f>
        <v/>
      </c>
      <c r="BN73" t="str">
        <f ca="1">IF($E72="","",IF($G73="",BN72,IF(AND($N73=1,BN$9&gt;$B$9),"",IF(AND($N73=1,BN$9&lt;=$B$9),LOOKUP(BN$9,$A$12:$A$111,$B$12:$B$111),IF(AND($I73=1,BO$9=$Q72),"",IF($I73=1,BO72,IF(AND($I73=-1,BM$9=$Q72),$J73,IF($I73=-1,BN72,""))))))))</f>
        <v/>
      </c>
      <c r="BO73" t="str">
        <f ca="1">IF($E72="","",IF($G73="",BO72,IF(AND($N73=1,BO$9&gt;$B$9),"",IF(AND($N73=1,BO$9&lt;=$B$9),LOOKUP(BO$9,$A$12:$A$111,$B$12:$B$111),IF(AND($I73=1,BP$9=$Q72),"",IF($I73=1,BP72,IF(AND($I73=-1,BN$9=$Q72),$J73,IF($I73=-1,BO72,""))))))))</f>
        <v/>
      </c>
    </row>
    <row r="74" spans="4:67" x14ac:dyDescent="0.25">
      <c r="D74" s="4">
        <v>64</v>
      </c>
      <c r="E74" s="1">
        <f t="shared" ca="1" si="6"/>
        <v>8</v>
      </c>
      <c r="G74" t="str">
        <f ca="1">IF(E73="","",IF($B$3=Refs!$B$11,Labouchere!F74,IF(AND(B$3="Last",H73="Zero"),G73,IF(B$3="Last",H73,IF(B$3="2nd last","",IF(AND(B$3="Opposite",H73="Zero"),G73,IF(AND(B$3="Opposite",H73="Red"),"Black",IF(AND(B$3="Opposite",H73="Black"),"Red",IF(AND(B$3="Opposite",H73="Odd"),"Even",IF(AND(B$3="Opposite",H73="Even"),"Odd",IF(AND(B$3="Opposite",H73="High"),"Low",IF(AND(B$3="Opposite",H73="Low"),"High",IF(COUNTIF(Refs!$E$5:$I$6,B$3)=1,Labouchere!B$3,"")))))))))))))</f>
        <v>High</v>
      </c>
      <c r="H74" t="str">
        <f ca="1">IF(E74="","",IF(B$2="Red/Black",LOOKUP(E74,Refs!D:D,Refs!F:F),IF(B$2="High/Low",LOOKUP(E74,Refs!D:D,Refs!H:H),IF(B$2="Odd/Even",LOOKUP(E74,Refs!D:D,Refs!J:J),""))))</f>
        <v>Low</v>
      </c>
      <c r="I74">
        <f t="shared" ca="1" si="2"/>
        <v>-1</v>
      </c>
      <c r="J74">
        <f ca="1">IF(E73="","",IF(G74="","",IF(AND(Q73&gt;1,O73+P73&gt;=$B$4),$B$4,IF(Q73=1,O73,O73+P73))))</f>
        <v>7</v>
      </c>
      <c r="K74">
        <f t="shared" ca="1" si="3"/>
        <v>-7</v>
      </c>
      <c r="L74">
        <f t="shared" ca="1" si="4"/>
        <v>-156</v>
      </c>
      <c r="M74">
        <f t="shared" ca="1" si="5"/>
        <v>20</v>
      </c>
      <c r="N74">
        <f ca="1">IF(E73="","",IF(OR(AND($A$6="Yes",$M74&gt;$M73),AND($A$8="Yes",$O73+$P73&gt;=$B$4),AND($Q73&lt;=2,$I74=1)),1,0))</f>
        <v>0</v>
      </c>
      <c r="O74">
        <f ca="1">IF(E74="","",R74)</f>
        <v>1</v>
      </c>
      <c r="P74">
        <f ca="1">IF(E74="","",MAX(R74:DM74))</f>
        <v>7</v>
      </c>
      <c r="Q74" s="2">
        <f ca="1">IF(E74="","",COUNTIF(R74:DM74,"&gt;0"))</f>
        <v>7</v>
      </c>
      <c r="R74" s="4">
        <f ca="1">IF(E73="","",IF($G74="",R73,IF($N74=1,LOOKUP(R$9,$A$12:$A$111,$B$12:$B$111),IF(AND($I74=1,S$9=$Q73),"",IF($I74=1,S73,IF($I74=-1,R73))))))</f>
        <v>1</v>
      </c>
      <c r="S74">
        <f ca="1">IF($E73="","",IF($G74="",S73,IF(AND($N74=1,S$9&gt;$B$9),"",IF(AND($N74=1,S$9&lt;=$B$9),LOOKUP(S$9,$A$12:$A$111,$B$12:$B$111),IF(AND($I74=1,T$9=$Q73),"",IF($I74=1,T73,IF(AND($I74=-1,R$9=$Q73),$J74,IF($I74=-1,S73,""))))))))</f>
        <v>2</v>
      </c>
      <c r="T74">
        <f ca="1">IF($E73="","",IF($G74="",T73,IF(AND($N74=1,T$9&gt;$B$9),"",IF(AND($N74=1,T$9&lt;=$B$9),LOOKUP(T$9,$A$12:$A$111,$B$12:$B$111),IF(AND($I74=1,U$9=$Q73),"",IF($I74=1,U73,IF(AND($I74=-1,S$9=$Q73),$J74,IF($I74=-1,T73,""))))))))</f>
        <v>3</v>
      </c>
      <c r="U74">
        <f ca="1">IF($E73="","",IF($G74="",U73,IF(AND($N74=1,U$9&gt;$B$9),"",IF(AND($N74=1,U$9&lt;=$B$9),LOOKUP(U$9,$A$12:$A$111,$B$12:$B$111),IF(AND($I74=1,V$9=$Q73),"",IF($I74=1,V73,IF(AND($I74=-1,T$9=$Q73),$J74,IF($I74=-1,U73,""))))))))</f>
        <v>4</v>
      </c>
      <c r="V74">
        <f ca="1">IF($E73="","",IF($G74="",V73,IF(AND($N74=1,V$9&gt;$B$9),"",IF(AND($N74=1,V$9&lt;=$B$9),LOOKUP(V$9,$A$12:$A$111,$B$12:$B$111),IF(AND($I74=1,W$9=$Q73),"",IF($I74=1,W73,IF(AND($I74=-1,U$9=$Q73),$J74,IF($I74=-1,V73,""))))))))</f>
        <v>5</v>
      </c>
      <c r="W74">
        <f ca="1">IF($E73="","",IF($G74="",W73,IF(AND($N74=1,W$9&gt;$B$9),"",IF(AND($N74=1,W$9&lt;=$B$9),LOOKUP(W$9,$A$12:$A$111,$B$12:$B$111),IF(AND($I74=1,X$9=$Q73),"",IF($I74=1,X73,IF(AND($I74=-1,V$9=$Q73),$J74,IF($I74=-1,W73,""))))))))</f>
        <v>6</v>
      </c>
      <c r="X74">
        <f ca="1">IF($E73="","",IF($G74="",X73,IF(AND($N74=1,X$9&gt;$B$9),"",IF(AND($N74=1,X$9&lt;=$B$9),LOOKUP(X$9,$A$12:$A$111,$B$12:$B$111),IF(AND($I74=1,Y$9=$Q73),"",IF($I74=1,Y73,IF(AND($I74=-1,W$9=$Q73),$J74,IF($I74=-1,X73,""))))))))</f>
        <v>7</v>
      </c>
      <c r="Y74" t="str">
        <f ca="1">IF($E73="","",IF($G74="",Y73,IF(AND($N74=1,Y$9&gt;$B$9),"",IF(AND($N74=1,Y$9&lt;=$B$9),LOOKUP(Y$9,$A$12:$A$111,$B$12:$B$111),IF(AND($I74=1,Z$9=$Q73),"",IF($I74=1,Z73,IF(AND($I74=-1,X$9=$Q73),$J74,IF($I74=-1,Y73,""))))))))</f>
        <v/>
      </c>
      <c r="Z74" t="str">
        <f ca="1">IF($E73="","",IF($G74="",Z73,IF(AND($N74=1,Z$9&gt;$B$9),"",IF(AND($N74=1,Z$9&lt;=$B$9),LOOKUP(Z$9,$A$12:$A$111,$B$12:$B$111),IF(AND($I74=1,AA$9=$Q73),"",IF($I74=1,AA73,IF(AND($I74=-1,Y$9=$Q73),$J74,IF($I74=-1,Z73,""))))))))</f>
        <v/>
      </c>
      <c r="AA74" t="str">
        <f ca="1">IF($E73="","",IF($G74="",AA73,IF(AND($N74=1,AA$9&gt;$B$9),"",IF(AND($N74=1,AA$9&lt;=$B$9),LOOKUP(AA$9,$A$12:$A$111,$B$12:$B$111),IF(AND($I74=1,AB$9=$Q73),"",IF($I74=1,AB73,IF(AND($I74=-1,Z$9=$Q73),$J74,IF($I74=-1,AA73,""))))))))</f>
        <v/>
      </c>
      <c r="AB74" t="str">
        <f ca="1">IF($E73="","",IF($G74="",AB73,IF(AND($N74=1,AB$9&gt;$B$9),"",IF(AND($N74=1,AB$9&lt;=$B$9),LOOKUP(AB$9,$A$12:$A$111,$B$12:$B$111),IF(AND($I74=1,AC$9=$Q73),"",IF($I74=1,AC73,IF(AND($I74=-1,AA$9=$Q73),$J74,IF($I74=-1,AB73,""))))))))</f>
        <v/>
      </c>
      <c r="AC74" t="str">
        <f ca="1">IF($E73="","",IF($G74="",AC73,IF(AND($N74=1,AC$9&gt;$B$9),"",IF(AND($N74=1,AC$9&lt;=$B$9),LOOKUP(AC$9,$A$12:$A$111,$B$12:$B$111),IF(AND($I74=1,AD$9=$Q73),"",IF($I74=1,AD73,IF(AND($I74=-1,AB$9=$Q73),$J74,IF($I74=-1,AC73,""))))))))</f>
        <v/>
      </c>
      <c r="AD74" t="str">
        <f ca="1">IF($E73="","",IF($G74="",AD73,IF(AND($N74=1,AD$9&gt;$B$9),"",IF(AND($N74=1,AD$9&lt;=$B$9),LOOKUP(AD$9,$A$12:$A$111,$B$12:$B$111),IF(AND($I74=1,AE$9=$Q73),"",IF($I74=1,AE73,IF(AND($I74=-1,AC$9=$Q73),$J74,IF($I74=-1,AD73,""))))))))</f>
        <v/>
      </c>
      <c r="AE74" t="str">
        <f ca="1">IF($E73="","",IF($G74="",AE73,IF(AND($N74=1,AE$9&gt;$B$9),"",IF(AND($N74=1,AE$9&lt;=$B$9),LOOKUP(AE$9,$A$12:$A$111,$B$12:$B$111),IF(AND($I74=1,AF$9=$Q73),"",IF($I74=1,AF73,IF(AND($I74=-1,AD$9=$Q73),$J74,IF($I74=-1,AE73,""))))))))</f>
        <v/>
      </c>
      <c r="AF74" t="str">
        <f ca="1">IF($E73="","",IF($G74="",AF73,IF(AND($N74=1,AF$9&gt;$B$9),"",IF(AND($N74=1,AF$9&lt;=$B$9),LOOKUP(AF$9,$A$12:$A$111,$B$12:$B$111),IF(AND($I74=1,AG$9=$Q73),"",IF($I74=1,AG73,IF(AND($I74=-1,AE$9=$Q73),$J74,IF($I74=-1,AF73,""))))))))</f>
        <v/>
      </c>
      <c r="AG74" t="str">
        <f ca="1">IF($E73="","",IF($G74="",AG73,IF(AND($N74=1,AG$9&gt;$B$9),"",IF(AND($N74=1,AG$9&lt;=$B$9),LOOKUP(AG$9,$A$12:$A$111,$B$12:$B$111),IF(AND($I74=1,AH$9=$Q73),"",IF($I74=1,AH73,IF(AND($I74=-1,AF$9=$Q73),$J74,IF($I74=-1,AG73,""))))))))</f>
        <v/>
      </c>
      <c r="AH74" t="str">
        <f ca="1">IF($E73="","",IF($G74="",AH73,IF(AND($N74=1,AH$9&gt;$B$9),"",IF(AND($N74=1,AH$9&lt;=$B$9),LOOKUP(AH$9,$A$12:$A$111,$B$12:$B$111),IF(AND($I74=1,AI$9=$Q73),"",IF($I74=1,AI73,IF(AND($I74=-1,AG$9=$Q73),$J74,IF($I74=-1,AH73,""))))))))</f>
        <v/>
      </c>
      <c r="AI74" t="str">
        <f ca="1">IF($E73="","",IF($G74="",AI73,IF(AND($N74=1,AI$9&gt;$B$9),"",IF(AND($N74=1,AI$9&lt;=$B$9),LOOKUP(AI$9,$A$12:$A$111,$B$12:$B$111),IF(AND($I74=1,AJ$9=$Q73),"",IF($I74=1,AJ73,IF(AND($I74=-1,AH$9=$Q73),$J74,IF($I74=-1,AI73,""))))))))</f>
        <v/>
      </c>
      <c r="AJ74" t="str">
        <f ca="1">IF($E73="","",IF($G74="",AJ73,IF(AND($N74=1,AJ$9&gt;$B$9),"",IF(AND($N74=1,AJ$9&lt;=$B$9),LOOKUP(AJ$9,$A$12:$A$111,$B$12:$B$111),IF(AND($I74=1,AK$9=$Q73),"",IF($I74=1,AK73,IF(AND($I74=-1,AI$9=$Q73),$J74,IF($I74=-1,AJ73,""))))))))</f>
        <v/>
      </c>
      <c r="AK74" t="str">
        <f ca="1">IF($E73="","",IF($G74="",AK73,IF(AND($N74=1,AK$9&gt;$B$9),"",IF(AND($N74=1,AK$9&lt;=$B$9),LOOKUP(AK$9,$A$12:$A$111,$B$12:$B$111),IF(AND($I74=1,AL$9=$Q73),"",IF($I74=1,AL73,IF(AND($I74=-1,AJ$9=$Q73),$J74,IF($I74=-1,AK73,""))))))))</f>
        <v/>
      </c>
      <c r="AL74" t="str">
        <f ca="1">IF($E73="","",IF($G74="",AL73,IF(AND($N74=1,AL$9&gt;$B$9),"",IF(AND($N74=1,AL$9&lt;=$B$9),LOOKUP(AL$9,$A$12:$A$111,$B$12:$B$111),IF(AND($I74=1,AM$9=$Q73),"",IF($I74=1,AM73,IF(AND($I74=-1,AK$9=$Q73),$J74,IF($I74=-1,AL73,""))))))))</f>
        <v/>
      </c>
      <c r="AM74" t="str">
        <f ca="1">IF($E73="","",IF($G74="",AM73,IF(AND($N74=1,AM$9&gt;$B$9),"",IF(AND($N74=1,AM$9&lt;=$B$9),LOOKUP(AM$9,$A$12:$A$111,$B$12:$B$111),IF(AND($I74=1,AN$9=$Q73),"",IF($I74=1,AN73,IF(AND($I74=-1,AL$9=$Q73),$J74,IF($I74=-1,AM73,""))))))))</f>
        <v/>
      </c>
      <c r="AN74" t="str">
        <f ca="1">IF($E73="","",IF($G74="",AN73,IF(AND($N74=1,AN$9&gt;$B$9),"",IF(AND($N74=1,AN$9&lt;=$B$9),LOOKUP(AN$9,$A$12:$A$111,$B$12:$B$111),IF(AND($I74=1,AO$9=$Q73),"",IF($I74=1,AO73,IF(AND($I74=-1,AM$9=$Q73),$J74,IF($I74=-1,AN73,""))))))))</f>
        <v/>
      </c>
      <c r="AO74" t="str">
        <f ca="1">IF($E73="","",IF($G74="",AO73,IF(AND($N74=1,AO$9&gt;$B$9),"",IF(AND($N74=1,AO$9&lt;=$B$9),LOOKUP(AO$9,$A$12:$A$111,$B$12:$B$111),IF(AND($I74=1,AP$9=$Q73),"",IF($I74=1,AP73,IF(AND($I74=-1,AN$9=$Q73),$J74,IF($I74=-1,AO73,""))))))))</f>
        <v/>
      </c>
      <c r="AP74" t="str">
        <f ca="1">IF($E73="","",IF($G74="",AP73,IF(AND($N74=1,AP$9&gt;$B$9),"",IF(AND($N74=1,AP$9&lt;=$B$9),LOOKUP(AP$9,$A$12:$A$111,$B$12:$B$111),IF(AND($I74=1,AQ$9=$Q73),"",IF($I74=1,AQ73,IF(AND($I74=-1,AO$9=$Q73),$J74,IF($I74=-1,AP73,""))))))))</f>
        <v/>
      </c>
      <c r="AQ74" t="str">
        <f ca="1">IF($E73="","",IF($G74="",AQ73,IF(AND($N74=1,AQ$9&gt;$B$9),"",IF(AND($N74=1,AQ$9&lt;=$B$9),LOOKUP(AQ$9,$A$12:$A$111,$B$12:$B$111),IF(AND($I74=1,AR$9=$Q73),"",IF($I74=1,AR73,IF(AND($I74=-1,AP$9=$Q73),$J74,IF($I74=-1,AQ73,""))))))))</f>
        <v/>
      </c>
      <c r="AR74" t="str">
        <f ca="1">IF($E73="","",IF($G74="",AR73,IF(AND($N74=1,AR$9&gt;$B$9),"",IF(AND($N74=1,AR$9&lt;=$B$9),LOOKUP(AR$9,$A$12:$A$111,$B$12:$B$111),IF(AND($I74=1,AS$9=$Q73),"",IF($I74=1,AS73,IF(AND($I74=-1,AQ$9=$Q73),$J74,IF($I74=-1,AR73,""))))))))</f>
        <v/>
      </c>
      <c r="AS74" t="str">
        <f ca="1">IF($E73="","",IF($G74="",AS73,IF(AND($N74=1,AS$9&gt;$B$9),"",IF(AND($N74=1,AS$9&lt;=$B$9),LOOKUP(AS$9,$A$12:$A$111,$B$12:$B$111),IF(AND($I74=1,AT$9=$Q73),"",IF($I74=1,AT73,IF(AND($I74=-1,AR$9=$Q73),$J74,IF($I74=-1,AS73,""))))))))</f>
        <v/>
      </c>
      <c r="AT74" t="str">
        <f ca="1">IF($E73="","",IF($G74="",AT73,IF(AND($N74=1,AT$9&gt;$B$9),"",IF(AND($N74=1,AT$9&lt;=$B$9),LOOKUP(AT$9,$A$12:$A$111,$B$12:$B$111),IF(AND($I74=1,AU$9=$Q73),"",IF($I74=1,AU73,IF(AND($I74=-1,AS$9=$Q73),$J74,IF($I74=-1,AT73,""))))))))</f>
        <v/>
      </c>
      <c r="AU74" t="str">
        <f ca="1">IF($E73="","",IF($G74="",AU73,IF(AND($N74=1,AU$9&gt;$B$9),"",IF(AND($N74=1,AU$9&lt;=$B$9),LOOKUP(AU$9,$A$12:$A$111,$B$12:$B$111),IF(AND($I74=1,AV$9=$Q73),"",IF($I74=1,AV73,IF(AND($I74=-1,AT$9=$Q73),$J74,IF($I74=-1,AU73,""))))))))</f>
        <v/>
      </c>
      <c r="AV74" t="str">
        <f ca="1">IF($E73="","",IF($G74="",AV73,IF(AND($N74=1,AV$9&gt;$B$9),"",IF(AND($N74=1,AV$9&lt;=$B$9),LOOKUP(AV$9,$A$12:$A$111,$B$12:$B$111),IF(AND($I74=1,AW$9=$Q73),"",IF($I74=1,AW73,IF(AND($I74=-1,AU$9=$Q73),$J74,IF($I74=-1,AV73,""))))))))</f>
        <v/>
      </c>
      <c r="AW74" t="str">
        <f ca="1">IF($E73="","",IF($G74="",AW73,IF(AND($N74=1,AW$9&gt;$B$9),"",IF(AND($N74=1,AW$9&lt;=$B$9),LOOKUP(AW$9,$A$12:$A$111,$B$12:$B$111),IF(AND($I74=1,AX$9=$Q73),"",IF($I74=1,AX73,IF(AND($I74=-1,AV$9=$Q73),$J74,IF($I74=-1,AW73,""))))))))</f>
        <v/>
      </c>
      <c r="AX74" t="str">
        <f ca="1">IF($E73="","",IF($G74="",AX73,IF(AND($N74=1,AX$9&gt;$B$9),"",IF(AND($N74=1,AX$9&lt;=$B$9),LOOKUP(AX$9,$A$12:$A$111,$B$12:$B$111),IF(AND($I74=1,AY$9=$Q73),"",IF($I74=1,AY73,IF(AND($I74=-1,AW$9=$Q73),$J74,IF($I74=-1,AX73,""))))))))</f>
        <v/>
      </c>
      <c r="AY74" t="str">
        <f ca="1">IF($E73="","",IF($G74="",AY73,IF(AND($N74=1,AY$9&gt;$B$9),"",IF(AND($N74=1,AY$9&lt;=$B$9),LOOKUP(AY$9,$A$12:$A$111,$B$12:$B$111),IF(AND($I74=1,AZ$9=$Q73),"",IF($I74=1,AZ73,IF(AND($I74=-1,AX$9=$Q73),$J74,IF($I74=-1,AY73,""))))))))</f>
        <v/>
      </c>
      <c r="AZ74" t="str">
        <f ca="1">IF($E73="","",IF($G74="",AZ73,IF(AND($N74=1,AZ$9&gt;$B$9),"",IF(AND($N74=1,AZ$9&lt;=$B$9),LOOKUP(AZ$9,$A$12:$A$111,$B$12:$B$111),IF(AND($I74=1,BA$9=$Q73),"",IF($I74=1,BA73,IF(AND($I74=-1,AY$9=$Q73),$J74,IF($I74=-1,AZ73,""))))))))</f>
        <v/>
      </c>
      <c r="BA74" t="str">
        <f ca="1">IF($E73="","",IF($G74="",BA73,IF(AND($N74=1,BA$9&gt;$B$9),"",IF(AND($N74=1,BA$9&lt;=$B$9),LOOKUP(BA$9,$A$12:$A$111,$B$12:$B$111),IF(AND($I74=1,BB$9=$Q73),"",IF($I74=1,BB73,IF(AND($I74=-1,AZ$9=$Q73),$J74,IF($I74=-1,BA73,""))))))))</f>
        <v/>
      </c>
      <c r="BB74" t="str">
        <f ca="1">IF($E73="","",IF($G74="",BB73,IF(AND($N74=1,BB$9&gt;$B$9),"",IF(AND($N74=1,BB$9&lt;=$B$9),LOOKUP(BB$9,$A$12:$A$111,$B$12:$B$111),IF(AND($I74=1,BC$9=$Q73),"",IF($I74=1,BC73,IF(AND($I74=-1,BA$9=$Q73),$J74,IF($I74=-1,BB73,""))))))))</f>
        <v/>
      </c>
      <c r="BC74" t="str">
        <f ca="1">IF($E73="","",IF($G74="",BC73,IF(AND($N74=1,BC$9&gt;$B$9),"",IF(AND($N74=1,BC$9&lt;=$B$9),LOOKUP(BC$9,$A$12:$A$111,$B$12:$B$111),IF(AND($I74=1,BD$9=$Q73),"",IF($I74=1,BD73,IF(AND($I74=-1,BB$9=$Q73),$J74,IF($I74=-1,BC73,""))))))))</f>
        <v/>
      </c>
      <c r="BD74" t="str">
        <f ca="1">IF($E73="","",IF($G74="",BD73,IF(AND($N74=1,BD$9&gt;$B$9),"",IF(AND($N74=1,BD$9&lt;=$B$9),LOOKUP(BD$9,$A$12:$A$111,$B$12:$B$111),IF(AND($I74=1,BE$9=$Q73),"",IF($I74=1,BE73,IF(AND($I74=-1,BC$9=$Q73),$J74,IF($I74=-1,BD73,""))))))))</f>
        <v/>
      </c>
      <c r="BE74" t="str">
        <f ca="1">IF($E73="","",IF($G74="",BE73,IF(AND($N74=1,BE$9&gt;$B$9),"",IF(AND($N74=1,BE$9&lt;=$B$9),LOOKUP(BE$9,$A$12:$A$111,$B$12:$B$111),IF(AND($I74=1,BF$9=$Q73),"",IF($I74=1,BF73,IF(AND($I74=-1,BD$9=$Q73),$J74,IF($I74=-1,BE73,""))))))))</f>
        <v/>
      </c>
      <c r="BF74" t="str">
        <f ca="1">IF($E73="","",IF($G74="",BF73,IF(AND($N74=1,BF$9&gt;$B$9),"",IF(AND($N74=1,BF$9&lt;=$B$9),LOOKUP(BF$9,$A$12:$A$111,$B$12:$B$111),IF(AND($I74=1,BG$9=$Q73),"",IF($I74=1,BG73,IF(AND($I74=-1,BE$9=$Q73),$J74,IF($I74=-1,BF73,""))))))))</f>
        <v/>
      </c>
      <c r="BG74" t="str">
        <f ca="1">IF($E73="","",IF($G74="",BG73,IF(AND($N74=1,BG$9&gt;$B$9),"",IF(AND($N74=1,BG$9&lt;=$B$9),LOOKUP(BG$9,$A$12:$A$111,$B$12:$B$111),IF(AND($I74=1,BH$9=$Q73),"",IF($I74=1,BH73,IF(AND($I74=-1,BF$9=$Q73),$J74,IF($I74=-1,BG73,""))))))))</f>
        <v/>
      </c>
      <c r="BH74" t="str">
        <f ca="1">IF($E73="","",IF($G74="",BH73,IF(AND($N74=1,BH$9&gt;$B$9),"",IF(AND($N74=1,BH$9&lt;=$B$9),LOOKUP(BH$9,$A$12:$A$111,$B$12:$B$111),IF(AND($I74=1,BI$9=$Q73),"",IF($I74=1,BI73,IF(AND($I74=-1,BG$9=$Q73),$J74,IF($I74=-1,BH73,""))))))))</f>
        <v/>
      </c>
      <c r="BI74" t="str">
        <f ca="1">IF($E73="","",IF($G74="",BI73,IF(AND($N74=1,BI$9&gt;$B$9),"",IF(AND($N74=1,BI$9&lt;=$B$9),LOOKUP(BI$9,$A$12:$A$111,$B$12:$B$111),IF(AND($I74=1,BJ$9=$Q73),"",IF($I74=1,BJ73,IF(AND($I74=-1,BH$9=$Q73),$J74,IF($I74=-1,BI73,""))))))))</f>
        <v/>
      </c>
      <c r="BJ74" t="str">
        <f ca="1">IF($E73="","",IF($G74="",BJ73,IF(AND($N74=1,BJ$9&gt;$B$9),"",IF(AND($N74=1,BJ$9&lt;=$B$9),LOOKUP(BJ$9,$A$12:$A$111,$B$12:$B$111),IF(AND($I74=1,BK$9=$Q73),"",IF($I74=1,BK73,IF(AND($I74=-1,BI$9=$Q73),$J74,IF($I74=-1,BJ73,""))))))))</f>
        <v/>
      </c>
      <c r="BK74" t="str">
        <f ca="1">IF($E73="","",IF($G74="",BK73,IF(AND($N74=1,BK$9&gt;$B$9),"",IF(AND($N74=1,BK$9&lt;=$B$9),LOOKUP(BK$9,$A$12:$A$111,$B$12:$B$111),IF(AND($I74=1,BL$9=$Q73),"",IF($I74=1,BL73,IF(AND($I74=-1,BJ$9=$Q73),$J74,IF($I74=-1,BK73,""))))))))</f>
        <v/>
      </c>
      <c r="BL74" t="str">
        <f ca="1">IF($E73="","",IF($G74="",BL73,IF(AND($N74=1,BL$9&gt;$B$9),"",IF(AND($N74=1,BL$9&lt;=$B$9),LOOKUP(BL$9,$A$12:$A$111,$B$12:$B$111),IF(AND($I74=1,BM$9=$Q73),"",IF($I74=1,BM73,IF(AND($I74=-1,BK$9=$Q73),$J74,IF($I74=-1,BL73,""))))))))</f>
        <v/>
      </c>
      <c r="BM74" t="str">
        <f ca="1">IF($E73="","",IF($G74="",BM73,IF(AND($N74=1,BM$9&gt;$B$9),"",IF(AND($N74=1,BM$9&lt;=$B$9),LOOKUP(BM$9,$A$12:$A$111,$B$12:$B$111),IF(AND($I74=1,BN$9=$Q73),"",IF($I74=1,BN73,IF(AND($I74=-1,BL$9=$Q73),$J74,IF($I74=-1,BM73,""))))))))</f>
        <v/>
      </c>
      <c r="BN74" t="str">
        <f ca="1">IF($E73="","",IF($G74="",BN73,IF(AND($N74=1,BN$9&gt;$B$9),"",IF(AND($N74=1,BN$9&lt;=$B$9),LOOKUP(BN$9,$A$12:$A$111,$B$12:$B$111),IF(AND($I74=1,BO$9=$Q73),"",IF($I74=1,BO73,IF(AND($I74=-1,BM$9=$Q73),$J74,IF($I74=-1,BN73,""))))))))</f>
        <v/>
      </c>
      <c r="BO74" t="str">
        <f ca="1">IF($E73="","",IF($G74="",BO73,IF(AND($N74=1,BO$9&gt;$B$9),"",IF(AND($N74=1,BO$9&lt;=$B$9),LOOKUP(BO$9,$A$12:$A$111,$B$12:$B$111),IF(AND($I74=1,BP$9=$Q73),"",IF($I74=1,BP73,IF(AND($I74=-1,BN$9=$Q73),$J74,IF($I74=-1,BO73,""))))))))</f>
        <v/>
      </c>
    </row>
    <row r="75" spans="4:67" x14ac:dyDescent="0.25">
      <c r="D75" s="4">
        <v>65</v>
      </c>
      <c r="E75" s="1">
        <f t="shared" ca="1" si="6"/>
        <v>28</v>
      </c>
      <c r="G75" t="str">
        <f ca="1">IF(E74="","",IF($B$3=Refs!$B$11,Labouchere!F75,IF(AND(B$3="Last",H74="Zero"),G74,IF(B$3="Last",H74,IF(B$3="2nd last","",IF(AND(B$3="Opposite",H74="Zero"),G74,IF(AND(B$3="Opposite",H74="Red"),"Black",IF(AND(B$3="Opposite",H74="Black"),"Red",IF(AND(B$3="Opposite",H74="Odd"),"Even",IF(AND(B$3="Opposite",H74="Even"),"Odd",IF(AND(B$3="Opposite",H74="High"),"Low",IF(AND(B$3="Opposite",H74="Low"),"High",IF(COUNTIF(Refs!$E$5:$I$6,B$3)=1,Labouchere!B$3,"")))))))))))))</f>
        <v>High</v>
      </c>
      <c r="H75" t="str">
        <f ca="1">IF(E75="","",IF(B$2="Red/Black",LOOKUP(E75,Refs!D:D,Refs!F:F),IF(B$2="High/Low",LOOKUP(E75,Refs!D:D,Refs!H:H),IF(B$2="Odd/Even",LOOKUP(E75,Refs!D:D,Refs!J:J),""))))</f>
        <v>High</v>
      </c>
      <c r="I75">
        <f t="shared" ca="1" si="2"/>
        <v>1</v>
      </c>
      <c r="J75">
        <f ca="1">IF(E74="","",IF(G75="","",IF(AND(Q74&gt;1,O74+P74&gt;=$B$4),$B$4,IF(Q74=1,O74,O74+P74))))</f>
        <v>8</v>
      </c>
      <c r="K75">
        <f t="shared" ca="1" si="3"/>
        <v>8</v>
      </c>
      <c r="L75">
        <f t="shared" ca="1" si="4"/>
        <v>-148</v>
      </c>
      <c r="M75">
        <f t="shared" ca="1" si="5"/>
        <v>20</v>
      </c>
      <c r="N75">
        <f ca="1">IF(E74="","",IF(OR(AND($A$6="Yes",$M75&gt;$M74),AND($A$8="Yes",$O74+$P74&gt;=$B$4),AND($Q74&lt;=2,$I75=1)),1,0))</f>
        <v>0</v>
      </c>
      <c r="O75">
        <f ca="1">IF(E75="","",R75)</f>
        <v>2</v>
      </c>
      <c r="P75">
        <f ca="1">IF(E75="","",MAX(R75:DM75))</f>
        <v>6</v>
      </c>
      <c r="Q75" s="2">
        <f ca="1">IF(E75="","",COUNTIF(R75:DM75,"&gt;0"))</f>
        <v>5</v>
      </c>
      <c r="R75" s="4">
        <f ca="1">IF(E74="","",IF($G75="",R74,IF($N75=1,LOOKUP(R$9,$A$12:$A$111,$B$12:$B$111),IF(AND($I75=1,S$9=$Q74),"",IF($I75=1,S74,IF($I75=-1,R74))))))</f>
        <v>2</v>
      </c>
      <c r="S75">
        <f ca="1">IF($E74="","",IF($G75="",S74,IF(AND($N75=1,S$9&gt;$B$9),"",IF(AND($N75=1,S$9&lt;=$B$9),LOOKUP(S$9,$A$12:$A$111,$B$12:$B$111),IF(AND($I75=1,T$9=$Q74),"",IF($I75=1,T74,IF(AND($I75=-1,R$9=$Q74),$J75,IF($I75=-1,S74,""))))))))</f>
        <v>3</v>
      </c>
      <c r="T75">
        <f ca="1">IF($E74="","",IF($G75="",T74,IF(AND($N75=1,T$9&gt;$B$9),"",IF(AND($N75=1,T$9&lt;=$B$9),LOOKUP(T$9,$A$12:$A$111,$B$12:$B$111),IF(AND($I75=1,U$9=$Q74),"",IF($I75=1,U74,IF(AND($I75=-1,S$9=$Q74),$J75,IF($I75=-1,T74,""))))))))</f>
        <v>4</v>
      </c>
      <c r="U75">
        <f ca="1">IF($E74="","",IF($G75="",U74,IF(AND($N75=1,U$9&gt;$B$9),"",IF(AND($N75=1,U$9&lt;=$B$9),LOOKUP(U$9,$A$12:$A$111,$B$12:$B$111),IF(AND($I75=1,V$9=$Q74),"",IF($I75=1,V74,IF(AND($I75=-1,T$9=$Q74),$J75,IF($I75=-1,U74,""))))))))</f>
        <v>5</v>
      </c>
      <c r="V75">
        <f ca="1">IF($E74="","",IF($G75="",V74,IF(AND($N75=1,V$9&gt;$B$9),"",IF(AND($N75=1,V$9&lt;=$B$9),LOOKUP(V$9,$A$12:$A$111,$B$12:$B$111),IF(AND($I75=1,W$9=$Q74),"",IF($I75=1,W74,IF(AND($I75=-1,U$9=$Q74),$J75,IF($I75=-1,V74,""))))))))</f>
        <v>6</v>
      </c>
      <c r="W75" t="str">
        <f ca="1">IF($E74="","",IF($G75="",W74,IF(AND($N75=1,W$9&gt;$B$9),"",IF(AND($N75=1,W$9&lt;=$B$9),LOOKUP(W$9,$A$12:$A$111,$B$12:$B$111),IF(AND($I75=1,X$9=$Q74),"",IF($I75=1,X74,IF(AND($I75=-1,V$9=$Q74),$J75,IF($I75=-1,W74,""))))))))</f>
        <v/>
      </c>
      <c r="X75" t="str">
        <f ca="1">IF($E74="","",IF($G75="",X74,IF(AND($N75=1,X$9&gt;$B$9),"",IF(AND($N75=1,X$9&lt;=$B$9),LOOKUP(X$9,$A$12:$A$111,$B$12:$B$111),IF(AND($I75=1,Y$9=$Q74),"",IF($I75=1,Y74,IF(AND($I75=-1,W$9=$Q74),$J75,IF($I75=-1,X74,""))))))))</f>
        <v/>
      </c>
      <c r="Y75" t="str">
        <f ca="1">IF($E74="","",IF($G75="",Y74,IF(AND($N75=1,Y$9&gt;$B$9),"",IF(AND($N75=1,Y$9&lt;=$B$9),LOOKUP(Y$9,$A$12:$A$111,$B$12:$B$111),IF(AND($I75=1,Z$9=$Q74),"",IF($I75=1,Z74,IF(AND($I75=-1,X$9=$Q74),$J75,IF($I75=-1,Y74,""))))))))</f>
        <v/>
      </c>
      <c r="Z75" t="str">
        <f ca="1">IF($E74="","",IF($G75="",Z74,IF(AND($N75=1,Z$9&gt;$B$9),"",IF(AND($N75=1,Z$9&lt;=$B$9),LOOKUP(Z$9,$A$12:$A$111,$B$12:$B$111),IF(AND($I75=1,AA$9=$Q74),"",IF($I75=1,AA74,IF(AND($I75=-1,Y$9=$Q74),$J75,IF($I75=-1,Z74,""))))))))</f>
        <v/>
      </c>
      <c r="AA75" t="str">
        <f ca="1">IF($E74="","",IF($G75="",AA74,IF(AND($N75=1,AA$9&gt;$B$9),"",IF(AND($N75=1,AA$9&lt;=$B$9),LOOKUP(AA$9,$A$12:$A$111,$B$12:$B$111),IF(AND($I75=1,AB$9=$Q74),"",IF($I75=1,AB74,IF(AND($I75=-1,Z$9=$Q74),$J75,IF($I75=-1,AA74,""))))))))</f>
        <v/>
      </c>
      <c r="AB75" t="str">
        <f ca="1">IF($E74="","",IF($G75="",AB74,IF(AND($N75=1,AB$9&gt;$B$9),"",IF(AND($N75=1,AB$9&lt;=$B$9),LOOKUP(AB$9,$A$12:$A$111,$B$12:$B$111),IF(AND($I75=1,AC$9=$Q74),"",IF($I75=1,AC74,IF(AND($I75=-1,AA$9=$Q74),$J75,IF($I75=-1,AB74,""))))))))</f>
        <v/>
      </c>
      <c r="AC75" t="str">
        <f ca="1">IF($E74="","",IF($G75="",AC74,IF(AND($N75=1,AC$9&gt;$B$9),"",IF(AND($N75=1,AC$9&lt;=$B$9),LOOKUP(AC$9,$A$12:$A$111,$B$12:$B$111),IF(AND($I75=1,AD$9=$Q74),"",IF($I75=1,AD74,IF(AND($I75=-1,AB$9=$Q74),$J75,IF($I75=-1,AC74,""))))))))</f>
        <v/>
      </c>
      <c r="AD75" t="str">
        <f ca="1">IF($E74="","",IF($G75="",AD74,IF(AND($N75=1,AD$9&gt;$B$9),"",IF(AND($N75=1,AD$9&lt;=$B$9),LOOKUP(AD$9,$A$12:$A$111,$B$12:$B$111),IF(AND($I75=1,AE$9=$Q74),"",IF($I75=1,AE74,IF(AND($I75=-1,AC$9=$Q74),$J75,IF($I75=-1,AD74,""))))))))</f>
        <v/>
      </c>
      <c r="AE75" t="str">
        <f ca="1">IF($E74="","",IF($G75="",AE74,IF(AND($N75=1,AE$9&gt;$B$9),"",IF(AND($N75=1,AE$9&lt;=$B$9),LOOKUP(AE$9,$A$12:$A$111,$B$12:$B$111),IF(AND($I75=1,AF$9=$Q74),"",IF($I75=1,AF74,IF(AND($I75=-1,AD$9=$Q74),$J75,IF($I75=-1,AE74,""))))))))</f>
        <v/>
      </c>
      <c r="AF75" t="str">
        <f ca="1">IF($E74="","",IF($G75="",AF74,IF(AND($N75=1,AF$9&gt;$B$9),"",IF(AND($N75=1,AF$9&lt;=$B$9),LOOKUP(AF$9,$A$12:$A$111,$B$12:$B$111),IF(AND($I75=1,AG$9=$Q74),"",IF($I75=1,AG74,IF(AND($I75=-1,AE$9=$Q74),$J75,IF($I75=-1,AF74,""))))))))</f>
        <v/>
      </c>
      <c r="AG75" t="str">
        <f ca="1">IF($E74="","",IF($G75="",AG74,IF(AND($N75=1,AG$9&gt;$B$9),"",IF(AND($N75=1,AG$9&lt;=$B$9),LOOKUP(AG$9,$A$12:$A$111,$B$12:$B$111),IF(AND($I75=1,AH$9=$Q74),"",IF($I75=1,AH74,IF(AND($I75=-1,AF$9=$Q74),$J75,IF($I75=-1,AG74,""))))))))</f>
        <v/>
      </c>
      <c r="AH75" t="str">
        <f ca="1">IF($E74="","",IF($G75="",AH74,IF(AND($N75=1,AH$9&gt;$B$9),"",IF(AND($N75=1,AH$9&lt;=$B$9),LOOKUP(AH$9,$A$12:$A$111,$B$12:$B$111),IF(AND($I75=1,AI$9=$Q74),"",IF($I75=1,AI74,IF(AND($I75=-1,AG$9=$Q74),$J75,IF($I75=-1,AH74,""))))))))</f>
        <v/>
      </c>
      <c r="AI75" t="str">
        <f ca="1">IF($E74="","",IF($G75="",AI74,IF(AND($N75=1,AI$9&gt;$B$9),"",IF(AND($N75=1,AI$9&lt;=$B$9),LOOKUP(AI$9,$A$12:$A$111,$B$12:$B$111),IF(AND($I75=1,AJ$9=$Q74),"",IF($I75=1,AJ74,IF(AND($I75=-1,AH$9=$Q74),$J75,IF($I75=-1,AI74,""))))))))</f>
        <v/>
      </c>
      <c r="AJ75" t="str">
        <f ca="1">IF($E74="","",IF($G75="",AJ74,IF(AND($N75=1,AJ$9&gt;$B$9),"",IF(AND($N75=1,AJ$9&lt;=$B$9),LOOKUP(AJ$9,$A$12:$A$111,$B$12:$B$111),IF(AND($I75=1,AK$9=$Q74),"",IF($I75=1,AK74,IF(AND($I75=-1,AI$9=$Q74),$J75,IF($I75=-1,AJ74,""))))))))</f>
        <v/>
      </c>
      <c r="AK75" t="str">
        <f ca="1">IF($E74="","",IF($G75="",AK74,IF(AND($N75=1,AK$9&gt;$B$9),"",IF(AND($N75=1,AK$9&lt;=$B$9),LOOKUP(AK$9,$A$12:$A$111,$B$12:$B$111),IF(AND($I75=1,AL$9=$Q74),"",IF($I75=1,AL74,IF(AND($I75=-1,AJ$9=$Q74),$J75,IF($I75=-1,AK74,""))))))))</f>
        <v/>
      </c>
      <c r="AL75" t="str">
        <f ca="1">IF($E74="","",IF($G75="",AL74,IF(AND($N75=1,AL$9&gt;$B$9),"",IF(AND($N75=1,AL$9&lt;=$B$9),LOOKUP(AL$9,$A$12:$A$111,$B$12:$B$111),IF(AND($I75=1,AM$9=$Q74),"",IF($I75=1,AM74,IF(AND($I75=-1,AK$9=$Q74),$J75,IF($I75=-1,AL74,""))))))))</f>
        <v/>
      </c>
      <c r="AM75" t="str">
        <f ca="1">IF($E74="","",IF($G75="",AM74,IF(AND($N75=1,AM$9&gt;$B$9),"",IF(AND($N75=1,AM$9&lt;=$B$9),LOOKUP(AM$9,$A$12:$A$111,$B$12:$B$111),IF(AND($I75=1,AN$9=$Q74),"",IF($I75=1,AN74,IF(AND($I75=-1,AL$9=$Q74),$J75,IF($I75=-1,AM74,""))))))))</f>
        <v/>
      </c>
      <c r="AN75" t="str">
        <f ca="1">IF($E74="","",IF($G75="",AN74,IF(AND($N75=1,AN$9&gt;$B$9),"",IF(AND($N75=1,AN$9&lt;=$B$9),LOOKUP(AN$9,$A$12:$A$111,$B$12:$B$111),IF(AND($I75=1,AO$9=$Q74),"",IF($I75=1,AO74,IF(AND($I75=-1,AM$9=$Q74),$J75,IF($I75=-1,AN74,""))))))))</f>
        <v/>
      </c>
      <c r="AO75" t="str">
        <f ca="1">IF($E74="","",IF($G75="",AO74,IF(AND($N75=1,AO$9&gt;$B$9),"",IF(AND($N75=1,AO$9&lt;=$B$9),LOOKUP(AO$9,$A$12:$A$111,$B$12:$B$111),IF(AND($I75=1,AP$9=$Q74),"",IF($I75=1,AP74,IF(AND($I75=-1,AN$9=$Q74),$J75,IF($I75=-1,AO74,""))))))))</f>
        <v/>
      </c>
      <c r="AP75" t="str">
        <f ca="1">IF($E74="","",IF($G75="",AP74,IF(AND($N75=1,AP$9&gt;$B$9),"",IF(AND($N75=1,AP$9&lt;=$B$9),LOOKUP(AP$9,$A$12:$A$111,$B$12:$B$111),IF(AND($I75=1,AQ$9=$Q74),"",IF($I75=1,AQ74,IF(AND($I75=-1,AO$9=$Q74),$J75,IF($I75=-1,AP74,""))))))))</f>
        <v/>
      </c>
      <c r="AQ75" t="str">
        <f ca="1">IF($E74="","",IF($G75="",AQ74,IF(AND($N75=1,AQ$9&gt;$B$9),"",IF(AND($N75=1,AQ$9&lt;=$B$9),LOOKUP(AQ$9,$A$12:$A$111,$B$12:$B$111),IF(AND($I75=1,AR$9=$Q74),"",IF($I75=1,AR74,IF(AND($I75=-1,AP$9=$Q74),$J75,IF($I75=-1,AQ74,""))))))))</f>
        <v/>
      </c>
      <c r="AR75" t="str">
        <f ca="1">IF($E74="","",IF($G75="",AR74,IF(AND($N75=1,AR$9&gt;$B$9),"",IF(AND($N75=1,AR$9&lt;=$B$9),LOOKUP(AR$9,$A$12:$A$111,$B$12:$B$111),IF(AND($I75=1,AS$9=$Q74),"",IF($I75=1,AS74,IF(AND($I75=-1,AQ$9=$Q74),$J75,IF($I75=-1,AR74,""))))))))</f>
        <v/>
      </c>
      <c r="AS75" t="str">
        <f ca="1">IF($E74="","",IF($G75="",AS74,IF(AND($N75=1,AS$9&gt;$B$9),"",IF(AND($N75=1,AS$9&lt;=$B$9),LOOKUP(AS$9,$A$12:$A$111,$B$12:$B$111),IF(AND($I75=1,AT$9=$Q74),"",IF($I75=1,AT74,IF(AND($I75=-1,AR$9=$Q74),$J75,IF($I75=-1,AS74,""))))))))</f>
        <v/>
      </c>
      <c r="AT75" t="str">
        <f ca="1">IF($E74="","",IF($G75="",AT74,IF(AND($N75=1,AT$9&gt;$B$9),"",IF(AND($N75=1,AT$9&lt;=$B$9),LOOKUP(AT$9,$A$12:$A$111,$B$12:$B$111),IF(AND($I75=1,AU$9=$Q74),"",IF($I75=1,AU74,IF(AND($I75=-1,AS$9=$Q74),$J75,IF($I75=-1,AT74,""))))))))</f>
        <v/>
      </c>
      <c r="AU75" t="str">
        <f ca="1">IF($E74="","",IF($G75="",AU74,IF(AND($N75=1,AU$9&gt;$B$9),"",IF(AND($N75=1,AU$9&lt;=$B$9),LOOKUP(AU$9,$A$12:$A$111,$B$12:$B$111),IF(AND($I75=1,AV$9=$Q74),"",IF($I75=1,AV74,IF(AND($I75=-1,AT$9=$Q74),$J75,IF($I75=-1,AU74,""))))))))</f>
        <v/>
      </c>
      <c r="AV75" t="str">
        <f ca="1">IF($E74="","",IF($G75="",AV74,IF(AND($N75=1,AV$9&gt;$B$9),"",IF(AND($N75=1,AV$9&lt;=$B$9),LOOKUP(AV$9,$A$12:$A$111,$B$12:$B$111),IF(AND($I75=1,AW$9=$Q74),"",IF($I75=1,AW74,IF(AND($I75=-1,AU$9=$Q74),$J75,IF($I75=-1,AV74,""))))))))</f>
        <v/>
      </c>
      <c r="AW75" t="str">
        <f ca="1">IF($E74="","",IF($G75="",AW74,IF(AND($N75=1,AW$9&gt;$B$9),"",IF(AND($N75=1,AW$9&lt;=$B$9),LOOKUP(AW$9,$A$12:$A$111,$B$12:$B$111),IF(AND($I75=1,AX$9=$Q74),"",IF($I75=1,AX74,IF(AND($I75=-1,AV$9=$Q74),$J75,IF($I75=-1,AW74,""))))))))</f>
        <v/>
      </c>
      <c r="AX75" t="str">
        <f ca="1">IF($E74="","",IF($G75="",AX74,IF(AND($N75=1,AX$9&gt;$B$9),"",IF(AND($N75=1,AX$9&lt;=$B$9),LOOKUP(AX$9,$A$12:$A$111,$B$12:$B$111),IF(AND($I75=1,AY$9=$Q74),"",IF($I75=1,AY74,IF(AND($I75=-1,AW$9=$Q74),$J75,IF($I75=-1,AX74,""))))))))</f>
        <v/>
      </c>
      <c r="AY75" t="str">
        <f ca="1">IF($E74="","",IF($G75="",AY74,IF(AND($N75=1,AY$9&gt;$B$9),"",IF(AND($N75=1,AY$9&lt;=$B$9),LOOKUP(AY$9,$A$12:$A$111,$B$12:$B$111),IF(AND($I75=1,AZ$9=$Q74),"",IF($I75=1,AZ74,IF(AND($I75=-1,AX$9=$Q74),$J75,IF($I75=-1,AY74,""))))))))</f>
        <v/>
      </c>
      <c r="AZ75" t="str">
        <f ca="1">IF($E74="","",IF($G75="",AZ74,IF(AND($N75=1,AZ$9&gt;$B$9),"",IF(AND($N75=1,AZ$9&lt;=$B$9),LOOKUP(AZ$9,$A$12:$A$111,$B$12:$B$111),IF(AND($I75=1,BA$9=$Q74),"",IF($I75=1,BA74,IF(AND($I75=-1,AY$9=$Q74),$J75,IF($I75=-1,AZ74,""))))))))</f>
        <v/>
      </c>
      <c r="BA75" t="str">
        <f ca="1">IF($E74="","",IF($G75="",BA74,IF(AND($N75=1,BA$9&gt;$B$9),"",IF(AND($N75=1,BA$9&lt;=$B$9),LOOKUP(BA$9,$A$12:$A$111,$B$12:$B$111),IF(AND($I75=1,BB$9=$Q74),"",IF($I75=1,BB74,IF(AND($I75=-1,AZ$9=$Q74),$J75,IF($I75=-1,BA74,""))))))))</f>
        <v/>
      </c>
      <c r="BB75" t="str">
        <f ca="1">IF($E74="","",IF($G75="",BB74,IF(AND($N75=1,BB$9&gt;$B$9),"",IF(AND($N75=1,BB$9&lt;=$B$9),LOOKUP(BB$9,$A$12:$A$111,$B$12:$B$111),IF(AND($I75=1,BC$9=$Q74),"",IF($I75=1,BC74,IF(AND($I75=-1,BA$9=$Q74),$J75,IF($I75=-1,BB74,""))))))))</f>
        <v/>
      </c>
      <c r="BC75" t="str">
        <f ca="1">IF($E74="","",IF($G75="",BC74,IF(AND($N75=1,BC$9&gt;$B$9),"",IF(AND($N75=1,BC$9&lt;=$B$9),LOOKUP(BC$9,$A$12:$A$111,$B$12:$B$111),IF(AND($I75=1,BD$9=$Q74),"",IF($I75=1,BD74,IF(AND($I75=-1,BB$9=$Q74),$J75,IF($I75=-1,BC74,""))))))))</f>
        <v/>
      </c>
      <c r="BD75" t="str">
        <f ca="1">IF($E74="","",IF($G75="",BD74,IF(AND($N75=1,BD$9&gt;$B$9),"",IF(AND($N75=1,BD$9&lt;=$B$9),LOOKUP(BD$9,$A$12:$A$111,$B$12:$B$111),IF(AND($I75=1,BE$9=$Q74),"",IF($I75=1,BE74,IF(AND($I75=-1,BC$9=$Q74),$J75,IF($I75=-1,BD74,""))))))))</f>
        <v/>
      </c>
      <c r="BE75" t="str">
        <f ca="1">IF($E74="","",IF($G75="",BE74,IF(AND($N75=1,BE$9&gt;$B$9),"",IF(AND($N75=1,BE$9&lt;=$B$9),LOOKUP(BE$9,$A$12:$A$111,$B$12:$B$111),IF(AND($I75=1,BF$9=$Q74),"",IF($I75=1,BF74,IF(AND($I75=-1,BD$9=$Q74),$J75,IF($I75=-1,BE74,""))))))))</f>
        <v/>
      </c>
      <c r="BF75" t="str">
        <f ca="1">IF($E74="","",IF($G75="",BF74,IF(AND($N75=1,BF$9&gt;$B$9),"",IF(AND($N75=1,BF$9&lt;=$B$9),LOOKUP(BF$9,$A$12:$A$111,$B$12:$B$111),IF(AND($I75=1,BG$9=$Q74),"",IF($I75=1,BG74,IF(AND($I75=-1,BE$9=$Q74),$J75,IF($I75=-1,BF74,""))))))))</f>
        <v/>
      </c>
      <c r="BG75" t="str">
        <f ca="1">IF($E74="","",IF($G75="",BG74,IF(AND($N75=1,BG$9&gt;$B$9),"",IF(AND($N75=1,BG$9&lt;=$B$9),LOOKUP(BG$9,$A$12:$A$111,$B$12:$B$111),IF(AND($I75=1,BH$9=$Q74),"",IF($I75=1,BH74,IF(AND($I75=-1,BF$9=$Q74),$J75,IF($I75=-1,BG74,""))))))))</f>
        <v/>
      </c>
      <c r="BH75" t="str">
        <f ca="1">IF($E74="","",IF($G75="",BH74,IF(AND($N75=1,BH$9&gt;$B$9),"",IF(AND($N75=1,BH$9&lt;=$B$9),LOOKUP(BH$9,$A$12:$A$111,$B$12:$B$111),IF(AND($I75=1,BI$9=$Q74),"",IF($I75=1,BI74,IF(AND($I75=-1,BG$9=$Q74),$J75,IF($I75=-1,BH74,""))))))))</f>
        <v/>
      </c>
      <c r="BI75" t="str">
        <f ca="1">IF($E74="","",IF($G75="",BI74,IF(AND($N75=1,BI$9&gt;$B$9),"",IF(AND($N75=1,BI$9&lt;=$B$9),LOOKUP(BI$9,$A$12:$A$111,$B$12:$B$111),IF(AND($I75=1,BJ$9=$Q74),"",IF($I75=1,BJ74,IF(AND($I75=-1,BH$9=$Q74),$J75,IF($I75=-1,BI74,""))))))))</f>
        <v/>
      </c>
      <c r="BJ75" t="str">
        <f ca="1">IF($E74="","",IF($G75="",BJ74,IF(AND($N75=1,BJ$9&gt;$B$9),"",IF(AND($N75=1,BJ$9&lt;=$B$9),LOOKUP(BJ$9,$A$12:$A$111,$B$12:$B$111),IF(AND($I75=1,BK$9=$Q74),"",IF($I75=1,BK74,IF(AND($I75=-1,BI$9=$Q74),$J75,IF($I75=-1,BJ74,""))))))))</f>
        <v/>
      </c>
      <c r="BK75" t="str">
        <f ca="1">IF($E74="","",IF($G75="",BK74,IF(AND($N75=1,BK$9&gt;$B$9),"",IF(AND($N75=1,BK$9&lt;=$B$9),LOOKUP(BK$9,$A$12:$A$111,$B$12:$B$111),IF(AND($I75=1,BL$9=$Q74),"",IF($I75=1,BL74,IF(AND($I75=-1,BJ$9=$Q74),$J75,IF($I75=-1,BK74,""))))))))</f>
        <v/>
      </c>
      <c r="BL75" t="str">
        <f ca="1">IF($E74="","",IF($G75="",BL74,IF(AND($N75=1,BL$9&gt;$B$9),"",IF(AND($N75=1,BL$9&lt;=$B$9),LOOKUP(BL$9,$A$12:$A$111,$B$12:$B$111),IF(AND($I75=1,BM$9=$Q74),"",IF($I75=1,BM74,IF(AND($I75=-1,BK$9=$Q74),$J75,IF($I75=-1,BL74,""))))))))</f>
        <v/>
      </c>
      <c r="BM75" t="str">
        <f ca="1">IF($E74="","",IF($G75="",BM74,IF(AND($N75=1,BM$9&gt;$B$9),"",IF(AND($N75=1,BM$9&lt;=$B$9),LOOKUP(BM$9,$A$12:$A$111,$B$12:$B$111),IF(AND($I75=1,BN$9=$Q74),"",IF($I75=1,BN74,IF(AND($I75=-1,BL$9=$Q74),$J75,IF($I75=-1,BM74,""))))))))</f>
        <v/>
      </c>
      <c r="BN75" t="str">
        <f ca="1">IF($E74="","",IF($G75="",BN74,IF(AND($N75=1,BN$9&gt;$B$9),"",IF(AND($N75=1,BN$9&lt;=$B$9),LOOKUP(BN$9,$A$12:$A$111,$B$12:$B$111),IF(AND($I75=1,BO$9=$Q74),"",IF($I75=1,BO74,IF(AND($I75=-1,BM$9=$Q74),$J75,IF($I75=-1,BN74,""))))))))</f>
        <v/>
      </c>
      <c r="BO75">
        <f ca="1">IF($E74="","",IF($G75="",BO74,IF(AND($N75=1,BO$9&gt;$B$9),"",IF(AND($N75=1,BO$9&lt;=$B$9),LOOKUP(BO$9,$A$12:$A$111,$B$12:$B$111),IF(AND($I75=1,BP$9=$Q74),"",IF($I75=1,BP74,IF(AND($I75=-1,BN$9=$Q74),$J75,IF($I75=-1,BO74,""))))))))</f>
        <v>0</v>
      </c>
    </row>
    <row r="76" spans="4:67" x14ac:dyDescent="0.25">
      <c r="D76" s="4">
        <v>66</v>
      </c>
      <c r="E76" s="1">
        <f t="shared" ca="1" si="6"/>
        <v>34</v>
      </c>
      <c r="G76" t="str">
        <f ca="1">IF(E75="","",IF($B$3=Refs!$B$11,Labouchere!F76,IF(AND(B$3="Last",H75="Zero"),G75,IF(B$3="Last",H75,IF(B$3="2nd last","",IF(AND(B$3="Opposite",H75="Zero"),G75,IF(AND(B$3="Opposite",H75="Red"),"Black",IF(AND(B$3="Opposite",H75="Black"),"Red",IF(AND(B$3="Opposite",H75="Odd"),"Even",IF(AND(B$3="Opposite",H75="Even"),"Odd",IF(AND(B$3="Opposite",H75="High"),"Low",IF(AND(B$3="Opposite",H75="Low"),"High",IF(COUNTIF(Refs!$E$5:$I$6,B$3)=1,Labouchere!B$3,"")))))))))))))</f>
        <v>High</v>
      </c>
      <c r="H76" t="str">
        <f ca="1">IF(E76="","",IF(B$2="Red/Black",LOOKUP(E76,Refs!D:D,Refs!F:F),IF(B$2="High/Low",LOOKUP(E76,Refs!D:D,Refs!H:H),IF(B$2="Odd/Even",LOOKUP(E76,Refs!D:D,Refs!J:J),""))))</f>
        <v>High</v>
      </c>
      <c r="I76">
        <f t="shared" ref="I76:I139" ca="1" si="7">IF(E76="","",IF(G76="","",IF(H76=G76,1,-1)))</f>
        <v>1</v>
      </c>
      <c r="J76">
        <f ca="1">IF(E75="","",IF(G76="","",IF(AND(Q75&gt;1,O75+P75&gt;=$B$4),$B$4,IF(Q75=1,O75,O75+P75))))</f>
        <v>8</v>
      </c>
      <c r="K76">
        <f t="shared" ref="K76:K139" ca="1" si="8">IF(E76="","",IF(G76="","",IF(I76=1,J76,-J76)))</f>
        <v>8</v>
      </c>
      <c r="L76">
        <f t="shared" ca="1" si="4"/>
        <v>-140</v>
      </c>
      <c r="M76">
        <f t="shared" ca="1" si="5"/>
        <v>20</v>
      </c>
      <c r="N76">
        <f ca="1">IF(E75="","",IF(OR(AND($A$6="Yes",$M76&gt;$M75),AND($A$8="Yes",$O75+$P75&gt;=$B$4),AND($Q75&lt;=2,$I76=1)),1,0))</f>
        <v>0</v>
      </c>
      <c r="O76">
        <f ca="1">IF(E76="","",R76)</f>
        <v>3</v>
      </c>
      <c r="P76">
        <f ca="1">IF(E76="","",MAX(R76:DM76))</f>
        <v>5</v>
      </c>
      <c r="Q76" s="2">
        <f ca="1">IF(E76="","",COUNTIF(R76:DM76,"&gt;0"))</f>
        <v>3</v>
      </c>
      <c r="R76" s="4">
        <f ca="1">IF(E75="","",IF($G76="",R75,IF($N76=1,LOOKUP(R$9,$A$12:$A$111,$B$12:$B$111),IF(AND($I76=1,S$9=$Q75),"",IF($I76=1,S75,IF($I76=-1,R75))))))</f>
        <v>3</v>
      </c>
      <c r="S76">
        <f ca="1">IF($E75="","",IF($G76="",S75,IF(AND($N76=1,S$9&gt;$B$9),"",IF(AND($N76=1,S$9&lt;=$B$9),LOOKUP(S$9,$A$12:$A$111,$B$12:$B$111),IF(AND($I76=1,T$9=$Q75),"",IF($I76=1,T75,IF(AND($I76=-1,R$9=$Q75),$J76,IF($I76=-1,S75,""))))))))</f>
        <v>4</v>
      </c>
      <c r="T76">
        <f ca="1">IF($E75="","",IF($G76="",T75,IF(AND($N76=1,T$9&gt;$B$9),"",IF(AND($N76=1,T$9&lt;=$B$9),LOOKUP(T$9,$A$12:$A$111,$B$12:$B$111),IF(AND($I76=1,U$9=$Q75),"",IF($I76=1,U75,IF(AND($I76=-1,S$9=$Q75),$J76,IF($I76=-1,T75,""))))))))</f>
        <v>5</v>
      </c>
      <c r="U76" t="str">
        <f ca="1">IF($E75="","",IF($G76="",U75,IF(AND($N76=1,U$9&gt;$B$9),"",IF(AND($N76=1,U$9&lt;=$B$9),LOOKUP(U$9,$A$12:$A$111,$B$12:$B$111),IF(AND($I76=1,V$9=$Q75),"",IF($I76=1,V75,IF(AND($I76=-1,T$9=$Q75),$J76,IF($I76=-1,U75,""))))))))</f>
        <v/>
      </c>
      <c r="V76" t="str">
        <f ca="1">IF($E75="","",IF($G76="",V75,IF(AND($N76=1,V$9&gt;$B$9),"",IF(AND($N76=1,V$9&lt;=$B$9),LOOKUP(V$9,$A$12:$A$111,$B$12:$B$111),IF(AND($I76=1,W$9=$Q75),"",IF($I76=1,W75,IF(AND($I76=-1,U$9=$Q75),$J76,IF($I76=-1,V75,""))))))))</f>
        <v/>
      </c>
      <c r="W76" t="str">
        <f ca="1">IF($E75="","",IF($G76="",W75,IF(AND($N76=1,W$9&gt;$B$9),"",IF(AND($N76=1,W$9&lt;=$B$9),LOOKUP(W$9,$A$12:$A$111,$B$12:$B$111),IF(AND($I76=1,X$9=$Q75),"",IF($I76=1,X75,IF(AND($I76=-1,V$9=$Q75),$J76,IF($I76=-1,W75,""))))))))</f>
        <v/>
      </c>
      <c r="X76" t="str">
        <f ca="1">IF($E75="","",IF($G76="",X75,IF(AND($N76=1,X$9&gt;$B$9),"",IF(AND($N76=1,X$9&lt;=$B$9),LOOKUP(X$9,$A$12:$A$111,$B$12:$B$111),IF(AND($I76=1,Y$9=$Q75),"",IF($I76=1,Y75,IF(AND($I76=-1,W$9=$Q75),$J76,IF($I76=-1,X75,""))))))))</f>
        <v/>
      </c>
      <c r="Y76" t="str">
        <f ca="1">IF($E75="","",IF($G76="",Y75,IF(AND($N76=1,Y$9&gt;$B$9),"",IF(AND($N76=1,Y$9&lt;=$B$9),LOOKUP(Y$9,$A$12:$A$111,$B$12:$B$111),IF(AND($I76=1,Z$9=$Q75),"",IF($I76=1,Z75,IF(AND($I76=-1,X$9=$Q75),$J76,IF($I76=-1,Y75,""))))))))</f>
        <v/>
      </c>
      <c r="Z76" t="str">
        <f ca="1">IF($E75="","",IF($G76="",Z75,IF(AND($N76=1,Z$9&gt;$B$9),"",IF(AND($N76=1,Z$9&lt;=$B$9),LOOKUP(Z$9,$A$12:$A$111,$B$12:$B$111),IF(AND($I76=1,AA$9=$Q75),"",IF($I76=1,AA75,IF(AND($I76=-1,Y$9=$Q75),$J76,IF($I76=-1,Z75,""))))))))</f>
        <v/>
      </c>
      <c r="AA76" t="str">
        <f ca="1">IF($E75="","",IF($G76="",AA75,IF(AND($N76=1,AA$9&gt;$B$9),"",IF(AND($N76=1,AA$9&lt;=$B$9),LOOKUP(AA$9,$A$12:$A$111,$B$12:$B$111),IF(AND($I76=1,AB$9=$Q75),"",IF($I76=1,AB75,IF(AND($I76=-1,Z$9=$Q75),$J76,IF($I76=-1,AA75,""))))))))</f>
        <v/>
      </c>
      <c r="AB76" t="str">
        <f ca="1">IF($E75="","",IF($G76="",AB75,IF(AND($N76=1,AB$9&gt;$B$9),"",IF(AND($N76=1,AB$9&lt;=$B$9),LOOKUP(AB$9,$A$12:$A$111,$B$12:$B$111),IF(AND($I76=1,AC$9=$Q75),"",IF($I76=1,AC75,IF(AND($I76=-1,AA$9=$Q75),$J76,IF($I76=-1,AB75,""))))))))</f>
        <v/>
      </c>
      <c r="AC76" t="str">
        <f ca="1">IF($E75="","",IF($G76="",AC75,IF(AND($N76=1,AC$9&gt;$B$9),"",IF(AND($N76=1,AC$9&lt;=$B$9),LOOKUP(AC$9,$A$12:$A$111,$B$12:$B$111),IF(AND($I76=1,AD$9=$Q75),"",IF($I76=1,AD75,IF(AND($I76=-1,AB$9=$Q75),$J76,IF($I76=-1,AC75,""))))))))</f>
        <v/>
      </c>
      <c r="AD76" t="str">
        <f ca="1">IF($E75="","",IF($G76="",AD75,IF(AND($N76=1,AD$9&gt;$B$9),"",IF(AND($N76=1,AD$9&lt;=$B$9),LOOKUP(AD$9,$A$12:$A$111,$B$12:$B$111),IF(AND($I76=1,AE$9=$Q75),"",IF($I76=1,AE75,IF(AND($I76=-1,AC$9=$Q75),$J76,IF($I76=-1,AD75,""))))))))</f>
        <v/>
      </c>
      <c r="AE76" t="str">
        <f ca="1">IF($E75="","",IF($G76="",AE75,IF(AND($N76=1,AE$9&gt;$B$9),"",IF(AND($N76=1,AE$9&lt;=$B$9),LOOKUP(AE$9,$A$12:$A$111,$B$12:$B$111),IF(AND($I76=1,AF$9=$Q75),"",IF($I76=1,AF75,IF(AND($I76=-1,AD$9=$Q75),$J76,IF($I76=-1,AE75,""))))))))</f>
        <v/>
      </c>
      <c r="AF76" t="str">
        <f ca="1">IF($E75="","",IF($G76="",AF75,IF(AND($N76=1,AF$9&gt;$B$9),"",IF(AND($N76=1,AF$9&lt;=$B$9),LOOKUP(AF$9,$A$12:$A$111,$B$12:$B$111),IF(AND($I76=1,AG$9=$Q75),"",IF($I76=1,AG75,IF(AND($I76=-1,AE$9=$Q75),$J76,IF($I76=-1,AF75,""))))))))</f>
        <v/>
      </c>
      <c r="AG76" t="str">
        <f ca="1">IF($E75="","",IF($G76="",AG75,IF(AND($N76=1,AG$9&gt;$B$9),"",IF(AND($N76=1,AG$9&lt;=$B$9),LOOKUP(AG$9,$A$12:$A$111,$B$12:$B$111),IF(AND($I76=1,AH$9=$Q75),"",IF($I76=1,AH75,IF(AND($I76=-1,AF$9=$Q75),$J76,IF($I76=-1,AG75,""))))))))</f>
        <v/>
      </c>
      <c r="AH76" t="str">
        <f ca="1">IF($E75="","",IF($G76="",AH75,IF(AND($N76=1,AH$9&gt;$B$9),"",IF(AND($N76=1,AH$9&lt;=$B$9),LOOKUP(AH$9,$A$12:$A$111,$B$12:$B$111),IF(AND($I76=1,AI$9=$Q75),"",IF($I76=1,AI75,IF(AND($I76=-1,AG$9=$Q75),$J76,IF($I76=-1,AH75,""))))))))</f>
        <v/>
      </c>
      <c r="AI76" t="str">
        <f ca="1">IF($E75="","",IF($G76="",AI75,IF(AND($N76=1,AI$9&gt;$B$9),"",IF(AND($N76=1,AI$9&lt;=$B$9),LOOKUP(AI$9,$A$12:$A$111,$B$12:$B$111),IF(AND($I76=1,AJ$9=$Q75),"",IF($I76=1,AJ75,IF(AND($I76=-1,AH$9=$Q75),$J76,IF($I76=-1,AI75,""))))))))</f>
        <v/>
      </c>
      <c r="AJ76" t="str">
        <f ca="1">IF($E75="","",IF($G76="",AJ75,IF(AND($N76=1,AJ$9&gt;$B$9),"",IF(AND($N76=1,AJ$9&lt;=$B$9),LOOKUP(AJ$9,$A$12:$A$111,$B$12:$B$111),IF(AND($I76=1,AK$9=$Q75),"",IF($I76=1,AK75,IF(AND($I76=-1,AI$9=$Q75),$J76,IF($I76=-1,AJ75,""))))))))</f>
        <v/>
      </c>
      <c r="AK76" t="str">
        <f ca="1">IF($E75="","",IF($G76="",AK75,IF(AND($N76=1,AK$9&gt;$B$9),"",IF(AND($N76=1,AK$9&lt;=$B$9),LOOKUP(AK$9,$A$12:$A$111,$B$12:$B$111),IF(AND($I76=1,AL$9=$Q75),"",IF($I76=1,AL75,IF(AND($I76=-1,AJ$9=$Q75),$J76,IF($I76=-1,AK75,""))))))))</f>
        <v/>
      </c>
      <c r="AL76" t="str">
        <f ca="1">IF($E75="","",IF($G76="",AL75,IF(AND($N76=1,AL$9&gt;$B$9),"",IF(AND($N76=1,AL$9&lt;=$B$9),LOOKUP(AL$9,$A$12:$A$111,$B$12:$B$111),IF(AND($I76=1,AM$9=$Q75),"",IF($I76=1,AM75,IF(AND($I76=-1,AK$9=$Q75),$J76,IF($I76=-1,AL75,""))))))))</f>
        <v/>
      </c>
      <c r="AM76" t="str">
        <f ca="1">IF($E75="","",IF($G76="",AM75,IF(AND($N76=1,AM$9&gt;$B$9),"",IF(AND($N76=1,AM$9&lt;=$B$9),LOOKUP(AM$9,$A$12:$A$111,$B$12:$B$111),IF(AND($I76=1,AN$9=$Q75),"",IF($I76=1,AN75,IF(AND($I76=-1,AL$9=$Q75),$J76,IF($I76=-1,AM75,""))))))))</f>
        <v/>
      </c>
      <c r="AN76" t="str">
        <f ca="1">IF($E75="","",IF($G76="",AN75,IF(AND($N76=1,AN$9&gt;$B$9),"",IF(AND($N76=1,AN$9&lt;=$B$9),LOOKUP(AN$9,$A$12:$A$111,$B$12:$B$111),IF(AND($I76=1,AO$9=$Q75),"",IF($I76=1,AO75,IF(AND($I76=-1,AM$9=$Q75),$J76,IF($I76=-1,AN75,""))))))))</f>
        <v/>
      </c>
      <c r="AO76" t="str">
        <f ca="1">IF($E75="","",IF($G76="",AO75,IF(AND($N76=1,AO$9&gt;$B$9),"",IF(AND($N76=1,AO$9&lt;=$B$9),LOOKUP(AO$9,$A$12:$A$111,$B$12:$B$111),IF(AND($I76=1,AP$9=$Q75),"",IF($I76=1,AP75,IF(AND($I76=-1,AN$9=$Q75),$J76,IF($I76=-1,AO75,""))))))))</f>
        <v/>
      </c>
      <c r="AP76" t="str">
        <f ca="1">IF($E75="","",IF($G76="",AP75,IF(AND($N76=1,AP$9&gt;$B$9),"",IF(AND($N76=1,AP$9&lt;=$B$9),LOOKUP(AP$9,$A$12:$A$111,$B$12:$B$111),IF(AND($I76=1,AQ$9=$Q75),"",IF($I76=1,AQ75,IF(AND($I76=-1,AO$9=$Q75),$J76,IF($I76=-1,AP75,""))))))))</f>
        <v/>
      </c>
      <c r="AQ76" t="str">
        <f ca="1">IF($E75="","",IF($G76="",AQ75,IF(AND($N76=1,AQ$9&gt;$B$9),"",IF(AND($N76=1,AQ$9&lt;=$B$9),LOOKUP(AQ$9,$A$12:$A$111,$B$12:$B$111),IF(AND($I76=1,AR$9=$Q75),"",IF($I76=1,AR75,IF(AND($I76=-1,AP$9=$Q75),$J76,IF($I76=-1,AQ75,""))))))))</f>
        <v/>
      </c>
      <c r="AR76" t="str">
        <f ca="1">IF($E75="","",IF($G76="",AR75,IF(AND($N76=1,AR$9&gt;$B$9),"",IF(AND($N76=1,AR$9&lt;=$B$9),LOOKUP(AR$9,$A$12:$A$111,$B$12:$B$111),IF(AND($I76=1,AS$9=$Q75),"",IF($I76=1,AS75,IF(AND($I76=-1,AQ$9=$Q75),$J76,IF($I76=-1,AR75,""))))))))</f>
        <v/>
      </c>
      <c r="AS76" t="str">
        <f ca="1">IF($E75="","",IF($G76="",AS75,IF(AND($N76=1,AS$9&gt;$B$9),"",IF(AND($N76=1,AS$9&lt;=$B$9),LOOKUP(AS$9,$A$12:$A$111,$B$12:$B$111),IF(AND($I76=1,AT$9=$Q75),"",IF($I76=1,AT75,IF(AND($I76=-1,AR$9=$Q75),$J76,IF($I76=-1,AS75,""))))))))</f>
        <v/>
      </c>
      <c r="AT76" t="str">
        <f ca="1">IF($E75="","",IF($G76="",AT75,IF(AND($N76=1,AT$9&gt;$B$9),"",IF(AND($N76=1,AT$9&lt;=$B$9),LOOKUP(AT$9,$A$12:$A$111,$B$12:$B$111),IF(AND($I76=1,AU$9=$Q75),"",IF($I76=1,AU75,IF(AND($I76=-1,AS$9=$Q75),$J76,IF($I76=-1,AT75,""))))))))</f>
        <v/>
      </c>
      <c r="AU76" t="str">
        <f ca="1">IF($E75="","",IF($G76="",AU75,IF(AND($N76=1,AU$9&gt;$B$9),"",IF(AND($N76=1,AU$9&lt;=$B$9),LOOKUP(AU$9,$A$12:$A$111,$B$12:$B$111),IF(AND($I76=1,AV$9=$Q75),"",IF($I76=1,AV75,IF(AND($I76=-1,AT$9=$Q75),$J76,IF($I76=-1,AU75,""))))))))</f>
        <v/>
      </c>
      <c r="AV76" t="str">
        <f ca="1">IF($E75="","",IF($G76="",AV75,IF(AND($N76=1,AV$9&gt;$B$9),"",IF(AND($N76=1,AV$9&lt;=$B$9),LOOKUP(AV$9,$A$12:$A$111,$B$12:$B$111),IF(AND($I76=1,AW$9=$Q75),"",IF($I76=1,AW75,IF(AND($I76=-1,AU$9=$Q75),$J76,IF($I76=-1,AV75,""))))))))</f>
        <v/>
      </c>
      <c r="AW76" t="str">
        <f ca="1">IF($E75="","",IF($G76="",AW75,IF(AND($N76=1,AW$9&gt;$B$9),"",IF(AND($N76=1,AW$9&lt;=$B$9),LOOKUP(AW$9,$A$12:$A$111,$B$12:$B$111),IF(AND($I76=1,AX$9=$Q75),"",IF($I76=1,AX75,IF(AND($I76=-1,AV$9=$Q75),$J76,IF($I76=-1,AW75,""))))))))</f>
        <v/>
      </c>
      <c r="AX76" t="str">
        <f ca="1">IF($E75="","",IF($G76="",AX75,IF(AND($N76=1,AX$9&gt;$B$9),"",IF(AND($N76=1,AX$9&lt;=$B$9),LOOKUP(AX$9,$A$12:$A$111,$B$12:$B$111),IF(AND($I76=1,AY$9=$Q75),"",IF($I76=1,AY75,IF(AND($I76=-1,AW$9=$Q75),$J76,IF($I76=-1,AX75,""))))))))</f>
        <v/>
      </c>
      <c r="AY76" t="str">
        <f ca="1">IF($E75="","",IF($G76="",AY75,IF(AND($N76=1,AY$9&gt;$B$9),"",IF(AND($N76=1,AY$9&lt;=$B$9),LOOKUP(AY$9,$A$12:$A$111,$B$12:$B$111),IF(AND($I76=1,AZ$9=$Q75),"",IF($I76=1,AZ75,IF(AND($I76=-1,AX$9=$Q75),$J76,IF($I76=-1,AY75,""))))))))</f>
        <v/>
      </c>
      <c r="AZ76" t="str">
        <f ca="1">IF($E75="","",IF($G76="",AZ75,IF(AND($N76=1,AZ$9&gt;$B$9),"",IF(AND($N76=1,AZ$9&lt;=$B$9),LOOKUP(AZ$9,$A$12:$A$111,$B$12:$B$111),IF(AND($I76=1,BA$9=$Q75),"",IF($I76=1,BA75,IF(AND($I76=-1,AY$9=$Q75),$J76,IF($I76=-1,AZ75,""))))))))</f>
        <v/>
      </c>
      <c r="BA76" t="str">
        <f ca="1">IF($E75="","",IF($G76="",BA75,IF(AND($N76=1,BA$9&gt;$B$9),"",IF(AND($N76=1,BA$9&lt;=$B$9),LOOKUP(BA$9,$A$12:$A$111,$B$12:$B$111),IF(AND($I76=1,BB$9=$Q75),"",IF($I76=1,BB75,IF(AND($I76=-1,AZ$9=$Q75),$J76,IF($I76=-1,BA75,""))))))))</f>
        <v/>
      </c>
      <c r="BB76" t="str">
        <f ca="1">IF($E75="","",IF($G76="",BB75,IF(AND($N76=1,BB$9&gt;$B$9),"",IF(AND($N76=1,BB$9&lt;=$B$9),LOOKUP(BB$9,$A$12:$A$111,$B$12:$B$111),IF(AND($I76=1,BC$9=$Q75),"",IF($I76=1,BC75,IF(AND($I76=-1,BA$9=$Q75),$J76,IF($I76=-1,BB75,""))))))))</f>
        <v/>
      </c>
      <c r="BC76" t="str">
        <f ca="1">IF($E75="","",IF($G76="",BC75,IF(AND($N76=1,BC$9&gt;$B$9),"",IF(AND($N76=1,BC$9&lt;=$B$9),LOOKUP(BC$9,$A$12:$A$111,$B$12:$B$111),IF(AND($I76=1,BD$9=$Q75),"",IF($I76=1,BD75,IF(AND($I76=-1,BB$9=$Q75),$J76,IF($I76=-1,BC75,""))))))))</f>
        <v/>
      </c>
      <c r="BD76" t="str">
        <f ca="1">IF($E75="","",IF($G76="",BD75,IF(AND($N76=1,BD$9&gt;$B$9),"",IF(AND($N76=1,BD$9&lt;=$B$9),LOOKUP(BD$9,$A$12:$A$111,$B$12:$B$111),IF(AND($I76=1,BE$9=$Q75),"",IF($I76=1,BE75,IF(AND($I76=-1,BC$9=$Q75),$J76,IF($I76=-1,BD75,""))))))))</f>
        <v/>
      </c>
      <c r="BE76" t="str">
        <f ca="1">IF($E75="","",IF($G76="",BE75,IF(AND($N76=1,BE$9&gt;$B$9),"",IF(AND($N76=1,BE$9&lt;=$B$9),LOOKUP(BE$9,$A$12:$A$111,$B$12:$B$111),IF(AND($I76=1,BF$9=$Q75),"",IF($I76=1,BF75,IF(AND($I76=-1,BD$9=$Q75),$J76,IF($I76=-1,BE75,""))))))))</f>
        <v/>
      </c>
      <c r="BF76" t="str">
        <f ca="1">IF($E75="","",IF($G76="",BF75,IF(AND($N76=1,BF$9&gt;$B$9),"",IF(AND($N76=1,BF$9&lt;=$B$9),LOOKUP(BF$9,$A$12:$A$111,$B$12:$B$111),IF(AND($I76=1,BG$9=$Q75),"",IF($I76=1,BG75,IF(AND($I76=-1,BE$9=$Q75),$J76,IF($I76=-1,BF75,""))))))))</f>
        <v/>
      </c>
      <c r="BG76" t="str">
        <f ca="1">IF($E75="","",IF($G76="",BG75,IF(AND($N76=1,BG$9&gt;$B$9),"",IF(AND($N76=1,BG$9&lt;=$B$9),LOOKUP(BG$9,$A$12:$A$111,$B$12:$B$111),IF(AND($I76=1,BH$9=$Q75),"",IF($I76=1,BH75,IF(AND($I76=-1,BF$9=$Q75),$J76,IF($I76=-1,BG75,""))))))))</f>
        <v/>
      </c>
      <c r="BH76" t="str">
        <f ca="1">IF($E75="","",IF($G76="",BH75,IF(AND($N76=1,BH$9&gt;$B$9),"",IF(AND($N76=1,BH$9&lt;=$B$9),LOOKUP(BH$9,$A$12:$A$111,$B$12:$B$111),IF(AND($I76=1,BI$9=$Q75),"",IF($I76=1,BI75,IF(AND($I76=-1,BG$9=$Q75),$J76,IF($I76=-1,BH75,""))))))))</f>
        <v/>
      </c>
      <c r="BI76" t="str">
        <f ca="1">IF($E75="","",IF($G76="",BI75,IF(AND($N76=1,BI$9&gt;$B$9),"",IF(AND($N76=1,BI$9&lt;=$B$9),LOOKUP(BI$9,$A$12:$A$111,$B$12:$B$111),IF(AND($I76=1,BJ$9=$Q75),"",IF($I76=1,BJ75,IF(AND($I76=-1,BH$9=$Q75),$J76,IF($I76=-1,BI75,""))))))))</f>
        <v/>
      </c>
      <c r="BJ76" t="str">
        <f ca="1">IF($E75="","",IF($G76="",BJ75,IF(AND($N76=1,BJ$9&gt;$B$9),"",IF(AND($N76=1,BJ$9&lt;=$B$9),LOOKUP(BJ$9,$A$12:$A$111,$B$12:$B$111),IF(AND($I76=1,BK$9=$Q75),"",IF($I76=1,BK75,IF(AND($I76=-1,BI$9=$Q75),$J76,IF($I76=-1,BJ75,""))))))))</f>
        <v/>
      </c>
      <c r="BK76" t="str">
        <f ca="1">IF($E75="","",IF($G76="",BK75,IF(AND($N76=1,BK$9&gt;$B$9),"",IF(AND($N76=1,BK$9&lt;=$B$9),LOOKUP(BK$9,$A$12:$A$111,$B$12:$B$111),IF(AND($I76=1,BL$9=$Q75),"",IF($I76=1,BL75,IF(AND($I76=-1,BJ$9=$Q75),$J76,IF($I76=-1,BK75,""))))))))</f>
        <v/>
      </c>
      <c r="BL76" t="str">
        <f ca="1">IF($E75="","",IF($G76="",BL75,IF(AND($N76=1,BL$9&gt;$B$9),"",IF(AND($N76=1,BL$9&lt;=$B$9),LOOKUP(BL$9,$A$12:$A$111,$B$12:$B$111),IF(AND($I76=1,BM$9=$Q75),"",IF($I76=1,BM75,IF(AND($I76=-1,BK$9=$Q75),$J76,IF($I76=-1,BL75,""))))))))</f>
        <v/>
      </c>
      <c r="BM76" t="str">
        <f ca="1">IF($E75="","",IF($G76="",BM75,IF(AND($N76=1,BM$9&gt;$B$9),"",IF(AND($N76=1,BM$9&lt;=$B$9),LOOKUP(BM$9,$A$12:$A$111,$B$12:$B$111),IF(AND($I76=1,BN$9=$Q75),"",IF($I76=1,BN75,IF(AND($I76=-1,BL$9=$Q75),$J76,IF($I76=-1,BM75,""))))))))</f>
        <v/>
      </c>
      <c r="BN76">
        <f ca="1">IF($E75="","",IF($G76="",BN75,IF(AND($N76=1,BN$9&gt;$B$9),"",IF(AND($N76=1,BN$9&lt;=$B$9),LOOKUP(BN$9,$A$12:$A$111,$B$12:$B$111),IF(AND($I76=1,BO$9=$Q75),"",IF($I76=1,BO75,IF(AND($I76=-1,BM$9=$Q75),$J76,IF($I76=-1,BN75,""))))))))</f>
        <v>0</v>
      </c>
      <c r="BO76">
        <f ca="1">IF($E75="","",IF($G76="",BO75,IF(AND($N76=1,BO$9&gt;$B$9),"",IF(AND($N76=1,BO$9&lt;=$B$9),LOOKUP(BO$9,$A$12:$A$111,$B$12:$B$111),IF(AND($I76=1,BP$9=$Q75),"",IF($I76=1,BP75,IF(AND($I76=-1,BN$9=$Q75),$J76,IF($I76=-1,BO75,""))))))))</f>
        <v>0</v>
      </c>
    </row>
    <row r="77" spans="4:67" x14ac:dyDescent="0.25">
      <c r="D77" s="4">
        <v>67</v>
      </c>
      <c r="E77" s="1">
        <f t="shared" ca="1" si="6"/>
        <v>9</v>
      </c>
      <c r="G77" t="str">
        <f ca="1">IF(E76="","",IF($B$3=Refs!$B$11,Labouchere!F77,IF(AND(B$3="Last",H76="Zero"),G76,IF(B$3="Last",H76,IF(B$3="2nd last","",IF(AND(B$3="Opposite",H76="Zero"),G76,IF(AND(B$3="Opposite",H76="Red"),"Black",IF(AND(B$3="Opposite",H76="Black"),"Red",IF(AND(B$3="Opposite",H76="Odd"),"Even",IF(AND(B$3="Opposite",H76="Even"),"Odd",IF(AND(B$3="Opposite",H76="High"),"Low",IF(AND(B$3="Opposite",H76="Low"),"High",IF(COUNTIF(Refs!$E$5:$I$6,B$3)=1,Labouchere!B$3,"")))))))))))))</f>
        <v>High</v>
      </c>
      <c r="H77" t="str">
        <f ca="1">IF(E77="","",IF(B$2="Red/Black",LOOKUP(E77,Refs!D:D,Refs!F:F),IF(B$2="High/Low",LOOKUP(E77,Refs!D:D,Refs!H:H),IF(B$2="Odd/Even",LOOKUP(E77,Refs!D:D,Refs!J:J),""))))</f>
        <v>Low</v>
      </c>
      <c r="I77">
        <f t="shared" ca="1" si="7"/>
        <v>-1</v>
      </c>
      <c r="J77">
        <f ca="1">IF(E76="","",IF(G77="","",IF(AND(Q76&gt;1,O76+P76&gt;=$B$4),$B$4,IF(Q76=1,O76,O76+P76))))</f>
        <v>8</v>
      </c>
      <c r="K77">
        <f t="shared" ca="1" si="8"/>
        <v>-8</v>
      </c>
      <c r="L77">
        <f t="shared" ref="L77:L140" ca="1" si="9">IF(E77="","",IF(G77="",L76,K77+L76))</f>
        <v>-148</v>
      </c>
      <c r="M77">
        <f t="shared" ref="M77:M140" ca="1" si="10">IF(E77="","",IF(L77&gt;M76,L77,M76))</f>
        <v>20</v>
      </c>
      <c r="N77">
        <f ca="1">IF(E76="","",IF(OR(AND($A$6="Yes",$M77&gt;$M76),AND($A$8="Yes",$O76+$P76&gt;=$B$4),AND($Q76&lt;=2,$I77=1)),1,0))</f>
        <v>0</v>
      </c>
      <c r="O77">
        <f ca="1">IF(E77="","",R77)</f>
        <v>3</v>
      </c>
      <c r="P77">
        <f ca="1">IF(E77="","",MAX(R77:DM77))</f>
        <v>8</v>
      </c>
      <c r="Q77" s="2">
        <f ca="1">IF(E77="","",COUNTIF(R77:DM77,"&gt;0"))</f>
        <v>4</v>
      </c>
      <c r="R77" s="4">
        <f ca="1">IF(E76="","",IF($G77="",R76,IF($N77=1,LOOKUP(R$9,$A$12:$A$111,$B$12:$B$111),IF(AND($I77=1,S$9=$Q76),"",IF($I77=1,S76,IF($I77=-1,R76))))))</f>
        <v>3</v>
      </c>
      <c r="S77">
        <f ca="1">IF($E76="","",IF($G77="",S76,IF(AND($N77=1,S$9&gt;$B$9),"",IF(AND($N77=1,S$9&lt;=$B$9),LOOKUP(S$9,$A$12:$A$111,$B$12:$B$111),IF(AND($I77=1,T$9=$Q76),"",IF($I77=1,T76,IF(AND($I77=-1,R$9=$Q76),$J77,IF($I77=-1,S76,""))))))))</f>
        <v>4</v>
      </c>
      <c r="T77">
        <f ca="1">IF($E76="","",IF($G77="",T76,IF(AND($N77=1,T$9&gt;$B$9),"",IF(AND($N77=1,T$9&lt;=$B$9),LOOKUP(T$9,$A$12:$A$111,$B$12:$B$111),IF(AND($I77=1,U$9=$Q76),"",IF($I77=1,U76,IF(AND($I77=-1,S$9=$Q76),$J77,IF($I77=-1,T76,""))))))))</f>
        <v>5</v>
      </c>
      <c r="U77">
        <f ca="1">IF($E76="","",IF($G77="",U76,IF(AND($N77=1,U$9&gt;$B$9),"",IF(AND($N77=1,U$9&lt;=$B$9),LOOKUP(U$9,$A$12:$A$111,$B$12:$B$111),IF(AND($I77=1,V$9=$Q76),"",IF($I77=1,V76,IF(AND($I77=-1,T$9=$Q76),$J77,IF($I77=-1,U76,""))))))))</f>
        <v>8</v>
      </c>
      <c r="V77" t="str">
        <f ca="1">IF($E76="","",IF($G77="",V76,IF(AND($N77=1,V$9&gt;$B$9),"",IF(AND($N77=1,V$9&lt;=$B$9),LOOKUP(V$9,$A$12:$A$111,$B$12:$B$111),IF(AND($I77=1,W$9=$Q76),"",IF($I77=1,W76,IF(AND($I77=-1,U$9=$Q76),$J77,IF($I77=-1,V76,""))))))))</f>
        <v/>
      </c>
      <c r="W77" t="str">
        <f ca="1">IF($E76="","",IF($G77="",W76,IF(AND($N77=1,W$9&gt;$B$9),"",IF(AND($N77=1,W$9&lt;=$B$9),LOOKUP(W$9,$A$12:$A$111,$B$12:$B$111),IF(AND($I77=1,X$9=$Q76),"",IF($I77=1,X76,IF(AND($I77=-1,V$9=$Q76),$J77,IF($I77=-1,W76,""))))))))</f>
        <v/>
      </c>
      <c r="X77" t="str">
        <f ca="1">IF($E76="","",IF($G77="",X76,IF(AND($N77=1,X$9&gt;$B$9),"",IF(AND($N77=1,X$9&lt;=$B$9),LOOKUP(X$9,$A$12:$A$111,$B$12:$B$111),IF(AND($I77=1,Y$9=$Q76),"",IF($I77=1,Y76,IF(AND($I77=-1,W$9=$Q76),$J77,IF($I77=-1,X76,""))))))))</f>
        <v/>
      </c>
      <c r="Y77" t="str">
        <f ca="1">IF($E76="","",IF($G77="",Y76,IF(AND($N77=1,Y$9&gt;$B$9),"",IF(AND($N77=1,Y$9&lt;=$B$9),LOOKUP(Y$9,$A$12:$A$111,$B$12:$B$111),IF(AND($I77=1,Z$9=$Q76),"",IF($I77=1,Z76,IF(AND($I77=-1,X$9=$Q76),$J77,IF($I77=-1,Y76,""))))))))</f>
        <v/>
      </c>
      <c r="Z77" t="str">
        <f ca="1">IF($E76="","",IF($G77="",Z76,IF(AND($N77=1,Z$9&gt;$B$9),"",IF(AND($N77=1,Z$9&lt;=$B$9),LOOKUP(Z$9,$A$12:$A$111,$B$12:$B$111),IF(AND($I77=1,AA$9=$Q76),"",IF($I77=1,AA76,IF(AND($I77=-1,Y$9=$Q76),$J77,IF($I77=-1,Z76,""))))))))</f>
        <v/>
      </c>
      <c r="AA77" t="str">
        <f ca="1">IF($E76="","",IF($G77="",AA76,IF(AND($N77=1,AA$9&gt;$B$9),"",IF(AND($N77=1,AA$9&lt;=$B$9),LOOKUP(AA$9,$A$12:$A$111,$B$12:$B$111),IF(AND($I77=1,AB$9=$Q76),"",IF($I77=1,AB76,IF(AND($I77=-1,Z$9=$Q76),$J77,IF($I77=-1,AA76,""))))))))</f>
        <v/>
      </c>
      <c r="AB77" t="str">
        <f ca="1">IF($E76="","",IF($G77="",AB76,IF(AND($N77=1,AB$9&gt;$B$9),"",IF(AND($N77=1,AB$9&lt;=$B$9),LOOKUP(AB$9,$A$12:$A$111,$B$12:$B$111),IF(AND($I77=1,AC$9=$Q76),"",IF($I77=1,AC76,IF(AND($I77=-1,AA$9=$Q76),$J77,IF($I77=-1,AB76,""))))))))</f>
        <v/>
      </c>
      <c r="AC77" t="str">
        <f ca="1">IF($E76="","",IF($G77="",AC76,IF(AND($N77=1,AC$9&gt;$B$9),"",IF(AND($N77=1,AC$9&lt;=$B$9),LOOKUP(AC$9,$A$12:$A$111,$B$12:$B$111),IF(AND($I77=1,AD$9=$Q76),"",IF($I77=1,AD76,IF(AND($I77=-1,AB$9=$Q76),$J77,IF($I77=-1,AC76,""))))))))</f>
        <v/>
      </c>
      <c r="AD77" t="str">
        <f ca="1">IF($E76="","",IF($G77="",AD76,IF(AND($N77=1,AD$9&gt;$B$9),"",IF(AND($N77=1,AD$9&lt;=$B$9),LOOKUP(AD$9,$A$12:$A$111,$B$12:$B$111),IF(AND($I77=1,AE$9=$Q76),"",IF($I77=1,AE76,IF(AND($I77=-1,AC$9=$Q76),$J77,IF($I77=-1,AD76,""))))))))</f>
        <v/>
      </c>
      <c r="AE77" t="str">
        <f ca="1">IF($E76="","",IF($G77="",AE76,IF(AND($N77=1,AE$9&gt;$B$9),"",IF(AND($N77=1,AE$9&lt;=$B$9),LOOKUP(AE$9,$A$12:$A$111,$B$12:$B$111),IF(AND($I77=1,AF$9=$Q76),"",IF($I77=1,AF76,IF(AND($I77=-1,AD$9=$Q76),$J77,IF($I77=-1,AE76,""))))))))</f>
        <v/>
      </c>
      <c r="AF77" t="str">
        <f ca="1">IF($E76="","",IF($G77="",AF76,IF(AND($N77=1,AF$9&gt;$B$9),"",IF(AND($N77=1,AF$9&lt;=$B$9),LOOKUP(AF$9,$A$12:$A$111,$B$12:$B$111),IF(AND($I77=1,AG$9=$Q76),"",IF($I77=1,AG76,IF(AND($I77=-1,AE$9=$Q76),$J77,IF($I77=-1,AF76,""))))))))</f>
        <v/>
      </c>
      <c r="AG77" t="str">
        <f ca="1">IF($E76="","",IF($G77="",AG76,IF(AND($N77=1,AG$9&gt;$B$9),"",IF(AND($N77=1,AG$9&lt;=$B$9),LOOKUP(AG$9,$A$12:$A$111,$B$12:$B$111),IF(AND($I77=1,AH$9=$Q76),"",IF($I77=1,AH76,IF(AND($I77=-1,AF$9=$Q76),$J77,IF($I77=-1,AG76,""))))))))</f>
        <v/>
      </c>
      <c r="AH77" t="str">
        <f ca="1">IF($E76="","",IF($G77="",AH76,IF(AND($N77=1,AH$9&gt;$B$9),"",IF(AND($N77=1,AH$9&lt;=$B$9),LOOKUP(AH$9,$A$12:$A$111,$B$12:$B$111),IF(AND($I77=1,AI$9=$Q76),"",IF($I77=1,AI76,IF(AND($I77=-1,AG$9=$Q76),$J77,IF($I77=-1,AH76,""))))))))</f>
        <v/>
      </c>
      <c r="AI77" t="str">
        <f ca="1">IF($E76="","",IF($G77="",AI76,IF(AND($N77=1,AI$9&gt;$B$9),"",IF(AND($N77=1,AI$9&lt;=$B$9),LOOKUP(AI$9,$A$12:$A$111,$B$12:$B$111),IF(AND($I77=1,AJ$9=$Q76),"",IF($I77=1,AJ76,IF(AND($I77=-1,AH$9=$Q76),$J77,IF($I77=-1,AI76,""))))))))</f>
        <v/>
      </c>
      <c r="AJ77" t="str">
        <f ca="1">IF($E76="","",IF($G77="",AJ76,IF(AND($N77=1,AJ$9&gt;$B$9),"",IF(AND($N77=1,AJ$9&lt;=$B$9),LOOKUP(AJ$9,$A$12:$A$111,$B$12:$B$111),IF(AND($I77=1,AK$9=$Q76),"",IF($I77=1,AK76,IF(AND($I77=-1,AI$9=$Q76),$J77,IF($I77=-1,AJ76,""))))))))</f>
        <v/>
      </c>
      <c r="AK77" t="str">
        <f ca="1">IF($E76="","",IF($G77="",AK76,IF(AND($N77=1,AK$9&gt;$B$9),"",IF(AND($N77=1,AK$9&lt;=$B$9),LOOKUP(AK$9,$A$12:$A$111,$B$12:$B$111),IF(AND($I77=1,AL$9=$Q76),"",IF($I77=1,AL76,IF(AND($I77=-1,AJ$9=$Q76),$J77,IF($I77=-1,AK76,""))))))))</f>
        <v/>
      </c>
      <c r="AL77" t="str">
        <f ca="1">IF($E76="","",IF($G77="",AL76,IF(AND($N77=1,AL$9&gt;$B$9),"",IF(AND($N77=1,AL$9&lt;=$B$9),LOOKUP(AL$9,$A$12:$A$111,$B$12:$B$111),IF(AND($I77=1,AM$9=$Q76),"",IF($I77=1,AM76,IF(AND($I77=-1,AK$9=$Q76),$J77,IF($I77=-1,AL76,""))))))))</f>
        <v/>
      </c>
      <c r="AM77" t="str">
        <f ca="1">IF($E76="","",IF($G77="",AM76,IF(AND($N77=1,AM$9&gt;$B$9),"",IF(AND($N77=1,AM$9&lt;=$B$9),LOOKUP(AM$9,$A$12:$A$111,$B$12:$B$111),IF(AND($I77=1,AN$9=$Q76),"",IF($I77=1,AN76,IF(AND($I77=-1,AL$9=$Q76),$J77,IF($I77=-1,AM76,""))))))))</f>
        <v/>
      </c>
      <c r="AN77" t="str">
        <f ca="1">IF($E76="","",IF($G77="",AN76,IF(AND($N77=1,AN$9&gt;$B$9),"",IF(AND($N77=1,AN$9&lt;=$B$9),LOOKUP(AN$9,$A$12:$A$111,$B$12:$B$111),IF(AND($I77=1,AO$9=$Q76),"",IF($I77=1,AO76,IF(AND($I77=-1,AM$9=$Q76),$J77,IF($I77=-1,AN76,""))))))))</f>
        <v/>
      </c>
      <c r="AO77" t="str">
        <f ca="1">IF($E76="","",IF($G77="",AO76,IF(AND($N77=1,AO$9&gt;$B$9),"",IF(AND($N77=1,AO$9&lt;=$B$9),LOOKUP(AO$9,$A$12:$A$111,$B$12:$B$111),IF(AND($I77=1,AP$9=$Q76),"",IF($I77=1,AP76,IF(AND($I77=-1,AN$9=$Q76),$J77,IF($I77=-1,AO76,""))))))))</f>
        <v/>
      </c>
      <c r="AP77" t="str">
        <f ca="1">IF($E76="","",IF($G77="",AP76,IF(AND($N77=1,AP$9&gt;$B$9),"",IF(AND($N77=1,AP$9&lt;=$B$9),LOOKUP(AP$9,$A$12:$A$111,$B$12:$B$111),IF(AND($I77=1,AQ$9=$Q76),"",IF($I77=1,AQ76,IF(AND($I77=-1,AO$9=$Q76),$J77,IF($I77=-1,AP76,""))))))))</f>
        <v/>
      </c>
      <c r="AQ77" t="str">
        <f ca="1">IF($E76="","",IF($G77="",AQ76,IF(AND($N77=1,AQ$9&gt;$B$9),"",IF(AND($N77=1,AQ$9&lt;=$B$9),LOOKUP(AQ$9,$A$12:$A$111,$B$12:$B$111),IF(AND($I77=1,AR$9=$Q76),"",IF($I77=1,AR76,IF(AND($I77=-1,AP$9=$Q76),$J77,IF($I77=-1,AQ76,""))))))))</f>
        <v/>
      </c>
      <c r="AR77" t="str">
        <f ca="1">IF($E76="","",IF($G77="",AR76,IF(AND($N77=1,AR$9&gt;$B$9),"",IF(AND($N77=1,AR$9&lt;=$B$9),LOOKUP(AR$9,$A$12:$A$111,$B$12:$B$111),IF(AND($I77=1,AS$9=$Q76),"",IF($I77=1,AS76,IF(AND($I77=-1,AQ$9=$Q76),$J77,IF($I77=-1,AR76,""))))))))</f>
        <v/>
      </c>
      <c r="AS77" t="str">
        <f ca="1">IF($E76="","",IF($G77="",AS76,IF(AND($N77=1,AS$9&gt;$B$9),"",IF(AND($N77=1,AS$9&lt;=$B$9),LOOKUP(AS$9,$A$12:$A$111,$B$12:$B$111),IF(AND($I77=1,AT$9=$Q76),"",IF($I77=1,AT76,IF(AND($I77=-1,AR$9=$Q76),$J77,IF($I77=-1,AS76,""))))))))</f>
        <v/>
      </c>
      <c r="AT77" t="str">
        <f ca="1">IF($E76="","",IF($G77="",AT76,IF(AND($N77=1,AT$9&gt;$B$9),"",IF(AND($N77=1,AT$9&lt;=$B$9),LOOKUP(AT$9,$A$12:$A$111,$B$12:$B$111),IF(AND($I77=1,AU$9=$Q76),"",IF($I77=1,AU76,IF(AND($I77=-1,AS$9=$Q76),$J77,IF($I77=-1,AT76,""))))))))</f>
        <v/>
      </c>
      <c r="AU77" t="str">
        <f ca="1">IF($E76="","",IF($G77="",AU76,IF(AND($N77=1,AU$9&gt;$B$9),"",IF(AND($N77=1,AU$9&lt;=$B$9),LOOKUP(AU$9,$A$12:$A$111,$B$12:$B$111),IF(AND($I77=1,AV$9=$Q76),"",IF($I77=1,AV76,IF(AND($I77=-1,AT$9=$Q76),$J77,IF($I77=-1,AU76,""))))))))</f>
        <v/>
      </c>
      <c r="AV77" t="str">
        <f ca="1">IF($E76="","",IF($G77="",AV76,IF(AND($N77=1,AV$9&gt;$B$9),"",IF(AND($N77=1,AV$9&lt;=$B$9),LOOKUP(AV$9,$A$12:$A$111,$B$12:$B$111),IF(AND($I77=1,AW$9=$Q76),"",IF($I77=1,AW76,IF(AND($I77=-1,AU$9=$Q76),$J77,IF($I77=-1,AV76,""))))))))</f>
        <v/>
      </c>
      <c r="AW77" t="str">
        <f ca="1">IF($E76="","",IF($G77="",AW76,IF(AND($N77=1,AW$9&gt;$B$9),"",IF(AND($N77=1,AW$9&lt;=$B$9),LOOKUP(AW$9,$A$12:$A$111,$B$12:$B$111),IF(AND($I77=1,AX$9=$Q76),"",IF($I77=1,AX76,IF(AND($I77=-1,AV$9=$Q76),$J77,IF($I77=-1,AW76,""))))))))</f>
        <v/>
      </c>
      <c r="AX77" t="str">
        <f ca="1">IF($E76="","",IF($G77="",AX76,IF(AND($N77=1,AX$9&gt;$B$9),"",IF(AND($N77=1,AX$9&lt;=$B$9),LOOKUP(AX$9,$A$12:$A$111,$B$12:$B$111),IF(AND($I77=1,AY$9=$Q76),"",IF($I77=1,AY76,IF(AND($I77=-1,AW$9=$Q76),$J77,IF($I77=-1,AX76,""))))))))</f>
        <v/>
      </c>
      <c r="AY77" t="str">
        <f ca="1">IF($E76="","",IF($G77="",AY76,IF(AND($N77=1,AY$9&gt;$B$9),"",IF(AND($N77=1,AY$9&lt;=$B$9),LOOKUP(AY$9,$A$12:$A$111,$B$12:$B$111),IF(AND($I77=1,AZ$9=$Q76),"",IF($I77=1,AZ76,IF(AND($I77=-1,AX$9=$Q76),$J77,IF($I77=-1,AY76,""))))))))</f>
        <v/>
      </c>
      <c r="AZ77" t="str">
        <f ca="1">IF($E76="","",IF($G77="",AZ76,IF(AND($N77=1,AZ$9&gt;$B$9),"",IF(AND($N77=1,AZ$9&lt;=$B$9),LOOKUP(AZ$9,$A$12:$A$111,$B$12:$B$111),IF(AND($I77=1,BA$9=$Q76),"",IF($I77=1,BA76,IF(AND($I77=-1,AY$9=$Q76),$J77,IF($I77=-1,AZ76,""))))))))</f>
        <v/>
      </c>
      <c r="BA77" t="str">
        <f ca="1">IF($E76="","",IF($G77="",BA76,IF(AND($N77=1,BA$9&gt;$B$9),"",IF(AND($N77=1,BA$9&lt;=$B$9),LOOKUP(BA$9,$A$12:$A$111,$B$12:$B$111),IF(AND($I77=1,BB$9=$Q76),"",IF($I77=1,BB76,IF(AND($I77=-1,AZ$9=$Q76),$J77,IF($I77=-1,BA76,""))))))))</f>
        <v/>
      </c>
      <c r="BB77" t="str">
        <f ca="1">IF($E76="","",IF($G77="",BB76,IF(AND($N77=1,BB$9&gt;$B$9),"",IF(AND($N77=1,BB$9&lt;=$B$9),LOOKUP(BB$9,$A$12:$A$111,$B$12:$B$111),IF(AND($I77=1,BC$9=$Q76),"",IF($I77=1,BC76,IF(AND($I77=-1,BA$9=$Q76),$J77,IF($I77=-1,BB76,""))))))))</f>
        <v/>
      </c>
      <c r="BC77" t="str">
        <f ca="1">IF($E76="","",IF($G77="",BC76,IF(AND($N77=1,BC$9&gt;$B$9),"",IF(AND($N77=1,BC$9&lt;=$B$9),LOOKUP(BC$9,$A$12:$A$111,$B$12:$B$111),IF(AND($I77=1,BD$9=$Q76),"",IF($I77=1,BD76,IF(AND($I77=-1,BB$9=$Q76),$J77,IF($I77=-1,BC76,""))))))))</f>
        <v/>
      </c>
      <c r="BD77" t="str">
        <f ca="1">IF($E76="","",IF($G77="",BD76,IF(AND($N77=1,BD$9&gt;$B$9),"",IF(AND($N77=1,BD$9&lt;=$B$9),LOOKUP(BD$9,$A$12:$A$111,$B$12:$B$111),IF(AND($I77=1,BE$9=$Q76),"",IF($I77=1,BE76,IF(AND($I77=-1,BC$9=$Q76),$J77,IF($I77=-1,BD76,""))))))))</f>
        <v/>
      </c>
      <c r="BE77" t="str">
        <f ca="1">IF($E76="","",IF($G77="",BE76,IF(AND($N77=1,BE$9&gt;$B$9),"",IF(AND($N77=1,BE$9&lt;=$B$9),LOOKUP(BE$9,$A$12:$A$111,$B$12:$B$111),IF(AND($I77=1,BF$9=$Q76),"",IF($I77=1,BF76,IF(AND($I77=-1,BD$9=$Q76),$J77,IF($I77=-1,BE76,""))))))))</f>
        <v/>
      </c>
      <c r="BF77" t="str">
        <f ca="1">IF($E76="","",IF($G77="",BF76,IF(AND($N77=1,BF$9&gt;$B$9),"",IF(AND($N77=1,BF$9&lt;=$B$9),LOOKUP(BF$9,$A$12:$A$111,$B$12:$B$111),IF(AND($I77=1,BG$9=$Q76),"",IF($I77=1,BG76,IF(AND($I77=-1,BE$9=$Q76),$J77,IF($I77=-1,BF76,""))))))))</f>
        <v/>
      </c>
      <c r="BG77" t="str">
        <f ca="1">IF($E76="","",IF($G77="",BG76,IF(AND($N77=1,BG$9&gt;$B$9),"",IF(AND($N77=1,BG$9&lt;=$B$9),LOOKUP(BG$9,$A$12:$A$111,$B$12:$B$111),IF(AND($I77=1,BH$9=$Q76),"",IF($I77=1,BH76,IF(AND($I77=-1,BF$9=$Q76),$J77,IF($I77=-1,BG76,""))))))))</f>
        <v/>
      </c>
      <c r="BH77" t="str">
        <f ca="1">IF($E76="","",IF($G77="",BH76,IF(AND($N77=1,BH$9&gt;$B$9),"",IF(AND($N77=1,BH$9&lt;=$B$9),LOOKUP(BH$9,$A$12:$A$111,$B$12:$B$111),IF(AND($I77=1,BI$9=$Q76),"",IF($I77=1,BI76,IF(AND($I77=-1,BG$9=$Q76),$J77,IF($I77=-1,BH76,""))))))))</f>
        <v/>
      </c>
      <c r="BI77" t="str">
        <f ca="1">IF($E76="","",IF($G77="",BI76,IF(AND($N77=1,BI$9&gt;$B$9),"",IF(AND($N77=1,BI$9&lt;=$B$9),LOOKUP(BI$9,$A$12:$A$111,$B$12:$B$111),IF(AND($I77=1,BJ$9=$Q76),"",IF($I77=1,BJ76,IF(AND($I77=-1,BH$9=$Q76),$J77,IF($I77=-1,BI76,""))))))))</f>
        <v/>
      </c>
      <c r="BJ77" t="str">
        <f ca="1">IF($E76="","",IF($G77="",BJ76,IF(AND($N77=1,BJ$9&gt;$B$9),"",IF(AND($N77=1,BJ$9&lt;=$B$9),LOOKUP(BJ$9,$A$12:$A$111,$B$12:$B$111),IF(AND($I77=1,BK$9=$Q76),"",IF($I77=1,BK76,IF(AND($I77=-1,BI$9=$Q76),$J77,IF($I77=-1,BJ76,""))))))))</f>
        <v/>
      </c>
      <c r="BK77" t="str">
        <f ca="1">IF($E76="","",IF($G77="",BK76,IF(AND($N77=1,BK$9&gt;$B$9),"",IF(AND($N77=1,BK$9&lt;=$B$9),LOOKUP(BK$9,$A$12:$A$111,$B$12:$B$111),IF(AND($I77=1,BL$9=$Q76),"",IF($I77=1,BL76,IF(AND($I77=-1,BJ$9=$Q76),$J77,IF($I77=-1,BK76,""))))))))</f>
        <v/>
      </c>
      <c r="BL77" t="str">
        <f ca="1">IF($E76="","",IF($G77="",BL76,IF(AND($N77=1,BL$9&gt;$B$9),"",IF(AND($N77=1,BL$9&lt;=$B$9),LOOKUP(BL$9,$A$12:$A$111,$B$12:$B$111),IF(AND($I77=1,BM$9=$Q76),"",IF($I77=1,BM76,IF(AND($I77=-1,BK$9=$Q76),$J77,IF($I77=-1,BL76,""))))))))</f>
        <v/>
      </c>
      <c r="BM77" t="str">
        <f ca="1">IF($E76="","",IF($G77="",BM76,IF(AND($N77=1,BM$9&gt;$B$9),"",IF(AND($N77=1,BM$9&lt;=$B$9),LOOKUP(BM$9,$A$12:$A$111,$B$12:$B$111),IF(AND($I77=1,BN$9=$Q76),"",IF($I77=1,BN76,IF(AND($I77=-1,BL$9=$Q76),$J77,IF($I77=-1,BM76,""))))))))</f>
        <v/>
      </c>
      <c r="BN77">
        <f ca="1">IF($E76="","",IF($G77="",BN76,IF(AND($N77=1,BN$9&gt;$B$9),"",IF(AND($N77=1,BN$9&lt;=$B$9),LOOKUP(BN$9,$A$12:$A$111,$B$12:$B$111),IF(AND($I77=1,BO$9=$Q76),"",IF($I77=1,BO76,IF(AND($I77=-1,BM$9=$Q76),$J77,IF($I77=-1,BN76,""))))))))</f>
        <v>0</v>
      </c>
      <c r="BO77">
        <f ca="1">IF($E76="","",IF($G77="",BO76,IF(AND($N77=1,BO$9&gt;$B$9),"",IF(AND($N77=1,BO$9&lt;=$B$9),LOOKUP(BO$9,$A$12:$A$111,$B$12:$B$111),IF(AND($I77=1,BP$9=$Q76),"",IF($I77=1,BP76,IF(AND($I77=-1,BN$9=$Q76),$J77,IF($I77=-1,BO76,""))))))))</f>
        <v>0</v>
      </c>
    </row>
    <row r="78" spans="4:67" x14ac:dyDescent="0.25">
      <c r="D78" s="4">
        <v>68</v>
      </c>
      <c r="E78" s="1">
        <f t="shared" ca="1" si="6"/>
        <v>20</v>
      </c>
      <c r="G78" t="str">
        <f ca="1">IF(E77="","",IF($B$3=Refs!$B$11,Labouchere!F78,IF(AND(B$3="Last",H77="Zero"),G77,IF(B$3="Last",H77,IF(B$3="2nd last","",IF(AND(B$3="Opposite",H77="Zero"),G77,IF(AND(B$3="Opposite",H77="Red"),"Black",IF(AND(B$3="Opposite",H77="Black"),"Red",IF(AND(B$3="Opposite",H77="Odd"),"Even",IF(AND(B$3="Opposite",H77="Even"),"Odd",IF(AND(B$3="Opposite",H77="High"),"Low",IF(AND(B$3="Opposite",H77="Low"),"High",IF(COUNTIF(Refs!$E$5:$I$6,B$3)=1,Labouchere!B$3,"")))))))))))))</f>
        <v>High</v>
      </c>
      <c r="H78" t="str">
        <f ca="1">IF(E78="","",IF(B$2="Red/Black",LOOKUP(E78,Refs!D:D,Refs!F:F),IF(B$2="High/Low",LOOKUP(E78,Refs!D:D,Refs!H:H),IF(B$2="Odd/Even",LOOKUP(E78,Refs!D:D,Refs!J:J),""))))</f>
        <v>High</v>
      </c>
      <c r="I78">
        <f t="shared" ca="1" si="7"/>
        <v>1</v>
      </c>
      <c r="J78">
        <f ca="1">IF(E77="","",IF(G78="","",IF(AND(Q77&gt;1,O77+P77&gt;=$B$4),$B$4,IF(Q77=1,O77,O77+P77))))</f>
        <v>11</v>
      </c>
      <c r="K78">
        <f t="shared" ca="1" si="8"/>
        <v>11</v>
      </c>
      <c r="L78">
        <f t="shared" ca="1" si="9"/>
        <v>-137</v>
      </c>
      <c r="M78">
        <f t="shared" ca="1" si="10"/>
        <v>20</v>
      </c>
      <c r="N78">
        <f ca="1">IF(E77="","",IF(OR(AND($A$6="Yes",$M78&gt;$M77),AND($A$8="Yes",$O77+$P77&gt;=$B$4),AND($Q77&lt;=2,$I78=1)),1,0))</f>
        <v>0</v>
      </c>
      <c r="O78">
        <f ca="1">IF(E78="","",R78)</f>
        <v>4</v>
      </c>
      <c r="P78">
        <f ca="1">IF(E78="","",MAX(R78:DM78))</f>
        <v>5</v>
      </c>
      <c r="Q78" s="2">
        <f ca="1">IF(E78="","",COUNTIF(R78:DM78,"&gt;0"))</f>
        <v>2</v>
      </c>
      <c r="R78" s="4">
        <f ca="1">IF(E77="","",IF($G78="",R77,IF($N78=1,LOOKUP(R$9,$A$12:$A$111,$B$12:$B$111),IF(AND($I78=1,S$9=$Q77),"",IF($I78=1,S77,IF($I78=-1,R77))))))</f>
        <v>4</v>
      </c>
      <c r="S78">
        <f ca="1">IF($E77="","",IF($G78="",S77,IF(AND($N78=1,S$9&gt;$B$9),"",IF(AND($N78=1,S$9&lt;=$B$9),LOOKUP(S$9,$A$12:$A$111,$B$12:$B$111),IF(AND($I78=1,T$9=$Q77),"",IF($I78=1,T77,IF(AND($I78=-1,R$9=$Q77),$J78,IF($I78=-1,S77,""))))))))</f>
        <v>5</v>
      </c>
      <c r="T78" t="str">
        <f ca="1">IF($E77="","",IF($G78="",T77,IF(AND($N78=1,T$9&gt;$B$9),"",IF(AND($N78=1,T$9&lt;=$B$9),LOOKUP(T$9,$A$12:$A$111,$B$12:$B$111),IF(AND($I78=1,U$9=$Q77),"",IF($I78=1,U77,IF(AND($I78=-1,S$9=$Q77),$J78,IF($I78=-1,T77,""))))))))</f>
        <v/>
      </c>
      <c r="U78" t="str">
        <f ca="1">IF($E77="","",IF($G78="",U77,IF(AND($N78=1,U$9&gt;$B$9),"",IF(AND($N78=1,U$9&lt;=$B$9),LOOKUP(U$9,$A$12:$A$111,$B$12:$B$111),IF(AND($I78=1,V$9=$Q77),"",IF($I78=1,V77,IF(AND($I78=-1,T$9=$Q77),$J78,IF($I78=-1,U77,""))))))))</f>
        <v/>
      </c>
      <c r="V78" t="str">
        <f ca="1">IF($E77="","",IF($G78="",V77,IF(AND($N78=1,V$9&gt;$B$9),"",IF(AND($N78=1,V$9&lt;=$B$9),LOOKUP(V$9,$A$12:$A$111,$B$12:$B$111),IF(AND($I78=1,W$9=$Q77),"",IF($I78=1,W77,IF(AND($I78=-1,U$9=$Q77),$J78,IF($I78=-1,V77,""))))))))</f>
        <v/>
      </c>
      <c r="W78" t="str">
        <f ca="1">IF($E77="","",IF($G78="",W77,IF(AND($N78=1,W$9&gt;$B$9),"",IF(AND($N78=1,W$9&lt;=$B$9),LOOKUP(W$9,$A$12:$A$111,$B$12:$B$111),IF(AND($I78=1,X$9=$Q77),"",IF($I78=1,X77,IF(AND($I78=-1,V$9=$Q77),$J78,IF($I78=-1,W77,""))))))))</f>
        <v/>
      </c>
      <c r="X78" t="str">
        <f ca="1">IF($E77="","",IF($G78="",X77,IF(AND($N78=1,X$9&gt;$B$9),"",IF(AND($N78=1,X$9&lt;=$B$9),LOOKUP(X$9,$A$12:$A$111,$B$12:$B$111),IF(AND($I78=1,Y$9=$Q77),"",IF($I78=1,Y77,IF(AND($I78=-1,W$9=$Q77),$J78,IF($I78=-1,X77,""))))))))</f>
        <v/>
      </c>
      <c r="Y78" t="str">
        <f ca="1">IF($E77="","",IF($G78="",Y77,IF(AND($N78=1,Y$9&gt;$B$9),"",IF(AND($N78=1,Y$9&lt;=$B$9),LOOKUP(Y$9,$A$12:$A$111,$B$12:$B$111),IF(AND($I78=1,Z$9=$Q77),"",IF($I78=1,Z77,IF(AND($I78=-1,X$9=$Q77),$J78,IF($I78=-1,Y77,""))))))))</f>
        <v/>
      </c>
      <c r="Z78" t="str">
        <f ca="1">IF($E77="","",IF($G78="",Z77,IF(AND($N78=1,Z$9&gt;$B$9),"",IF(AND($N78=1,Z$9&lt;=$B$9),LOOKUP(Z$9,$A$12:$A$111,$B$12:$B$111),IF(AND($I78=1,AA$9=$Q77),"",IF($I78=1,AA77,IF(AND($I78=-1,Y$9=$Q77),$J78,IF($I78=-1,Z77,""))))))))</f>
        <v/>
      </c>
      <c r="AA78" t="str">
        <f ca="1">IF($E77="","",IF($G78="",AA77,IF(AND($N78=1,AA$9&gt;$B$9),"",IF(AND($N78=1,AA$9&lt;=$B$9),LOOKUP(AA$9,$A$12:$A$111,$B$12:$B$111),IF(AND($I78=1,AB$9=$Q77),"",IF($I78=1,AB77,IF(AND($I78=-1,Z$9=$Q77),$J78,IF($I78=-1,AA77,""))))))))</f>
        <v/>
      </c>
      <c r="AB78" t="str">
        <f ca="1">IF($E77="","",IF($G78="",AB77,IF(AND($N78=1,AB$9&gt;$B$9),"",IF(AND($N78=1,AB$9&lt;=$B$9),LOOKUP(AB$9,$A$12:$A$111,$B$12:$B$111),IF(AND($I78=1,AC$9=$Q77),"",IF($I78=1,AC77,IF(AND($I78=-1,AA$9=$Q77),$J78,IF($I78=-1,AB77,""))))))))</f>
        <v/>
      </c>
      <c r="AC78" t="str">
        <f ca="1">IF($E77="","",IF($G78="",AC77,IF(AND($N78=1,AC$9&gt;$B$9),"",IF(AND($N78=1,AC$9&lt;=$B$9),LOOKUP(AC$9,$A$12:$A$111,$B$12:$B$111),IF(AND($I78=1,AD$9=$Q77),"",IF($I78=1,AD77,IF(AND($I78=-1,AB$9=$Q77),$J78,IF($I78=-1,AC77,""))))))))</f>
        <v/>
      </c>
      <c r="AD78" t="str">
        <f ca="1">IF($E77="","",IF($G78="",AD77,IF(AND($N78=1,AD$9&gt;$B$9),"",IF(AND($N78=1,AD$9&lt;=$B$9),LOOKUP(AD$9,$A$12:$A$111,$B$12:$B$111),IF(AND($I78=1,AE$9=$Q77),"",IF($I78=1,AE77,IF(AND($I78=-1,AC$9=$Q77),$J78,IF($I78=-1,AD77,""))))))))</f>
        <v/>
      </c>
      <c r="AE78" t="str">
        <f ca="1">IF($E77="","",IF($G78="",AE77,IF(AND($N78=1,AE$9&gt;$B$9),"",IF(AND($N78=1,AE$9&lt;=$B$9),LOOKUP(AE$9,$A$12:$A$111,$B$12:$B$111),IF(AND($I78=1,AF$9=$Q77),"",IF($I78=1,AF77,IF(AND($I78=-1,AD$9=$Q77),$J78,IF($I78=-1,AE77,""))))))))</f>
        <v/>
      </c>
      <c r="AF78" t="str">
        <f ca="1">IF($E77="","",IF($G78="",AF77,IF(AND($N78=1,AF$9&gt;$B$9),"",IF(AND($N78=1,AF$9&lt;=$B$9),LOOKUP(AF$9,$A$12:$A$111,$B$12:$B$111),IF(AND($I78=1,AG$9=$Q77),"",IF($I78=1,AG77,IF(AND($I78=-1,AE$9=$Q77),$J78,IF($I78=-1,AF77,""))))))))</f>
        <v/>
      </c>
      <c r="AG78" t="str">
        <f ca="1">IF($E77="","",IF($G78="",AG77,IF(AND($N78=1,AG$9&gt;$B$9),"",IF(AND($N78=1,AG$9&lt;=$B$9),LOOKUP(AG$9,$A$12:$A$111,$B$12:$B$111),IF(AND($I78=1,AH$9=$Q77),"",IF($I78=1,AH77,IF(AND($I78=-1,AF$9=$Q77),$J78,IF($I78=-1,AG77,""))))))))</f>
        <v/>
      </c>
      <c r="AH78" t="str">
        <f ca="1">IF($E77="","",IF($G78="",AH77,IF(AND($N78=1,AH$9&gt;$B$9),"",IF(AND($N78=1,AH$9&lt;=$B$9),LOOKUP(AH$9,$A$12:$A$111,$B$12:$B$111),IF(AND($I78=1,AI$9=$Q77),"",IF($I78=1,AI77,IF(AND($I78=-1,AG$9=$Q77),$J78,IF($I78=-1,AH77,""))))))))</f>
        <v/>
      </c>
      <c r="AI78" t="str">
        <f ca="1">IF($E77="","",IF($G78="",AI77,IF(AND($N78=1,AI$9&gt;$B$9),"",IF(AND($N78=1,AI$9&lt;=$B$9),LOOKUP(AI$9,$A$12:$A$111,$B$12:$B$111),IF(AND($I78=1,AJ$9=$Q77),"",IF($I78=1,AJ77,IF(AND($I78=-1,AH$9=$Q77),$J78,IF($I78=-1,AI77,""))))))))</f>
        <v/>
      </c>
      <c r="AJ78" t="str">
        <f ca="1">IF($E77="","",IF($G78="",AJ77,IF(AND($N78=1,AJ$9&gt;$B$9),"",IF(AND($N78=1,AJ$9&lt;=$B$9),LOOKUP(AJ$9,$A$12:$A$111,$B$12:$B$111),IF(AND($I78=1,AK$9=$Q77),"",IF($I78=1,AK77,IF(AND($I78=-1,AI$9=$Q77),$J78,IF($I78=-1,AJ77,""))))))))</f>
        <v/>
      </c>
      <c r="AK78" t="str">
        <f ca="1">IF($E77="","",IF($G78="",AK77,IF(AND($N78=1,AK$9&gt;$B$9),"",IF(AND($N78=1,AK$9&lt;=$B$9),LOOKUP(AK$9,$A$12:$A$111,$B$12:$B$111),IF(AND($I78=1,AL$9=$Q77),"",IF($I78=1,AL77,IF(AND($I78=-1,AJ$9=$Q77),$J78,IF($I78=-1,AK77,""))))))))</f>
        <v/>
      </c>
      <c r="AL78" t="str">
        <f ca="1">IF($E77="","",IF($G78="",AL77,IF(AND($N78=1,AL$9&gt;$B$9),"",IF(AND($N78=1,AL$9&lt;=$B$9),LOOKUP(AL$9,$A$12:$A$111,$B$12:$B$111),IF(AND($I78=1,AM$9=$Q77),"",IF($I78=1,AM77,IF(AND($I78=-1,AK$9=$Q77),$J78,IF($I78=-1,AL77,""))))))))</f>
        <v/>
      </c>
      <c r="AM78" t="str">
        <f ca="1">IF($E77="","",IF($G78="",AM77,IF(AND($N78=1,AM$9&gt;$B$9),"",IF(AND($N78=1,AM$9&lt;=$B$9),LOOKUP(AM$9,$A$12:$A$111,$B$12:$B$111),IF(AND($I78=1,AN$9=$Q77),"",IF($I78=1,AN77,IF(AND($I78=-1,AL$9=$Q77),$J78,IF($I78=-1,AM77,""))))))))</f>
        <v/>
      </c>
      <c r="AN78" t="str">
        <f ca="1">IF($E77="","",IF($G78="",AN77,IF(AND($N78=1,AN$9&gt;$B$9),"",IF(AND($N78=1,AN$9&lt;=$B$9),LOOKUP(AN$9,$A$12:$A$111,$B$12:$B$111),IF(AND($I78=1,AO$9=$Q77),"",IF($I78=1,AO77,IF(AND($I78=-1,AM$9=$Q77),$J78,IF($I78=-1,AN77,""))))))))</f>
        <v/>
      </c>
      <c r="AO78" t="str">
        <f ca="1">IF($E77="","",IF($G78="",AO77,IF(AND($N78=1,AO$9&gt;$B$9),"",IF(AND($N78=1,AO$9&lt;=$B$9),LOOKUP(AO$9,$A$12:$A$111,$B$12:$B$111),IF(AND($I78=1,AP$9=$Q77),"",IF($I78=1,AP77,IF(AND($I78=-1,AN$9=$Q77),$J78,IF($I78=-1,AO77,""))))))))</f>
        <v/>
      </c>
      <c r="AP78" t="str">
        <f ca="1">IF($E77="","",IF($G78="",AP77,IF(AND($N78=1,AP$9&gt;$B$9),"",IF(AND($N78=1,AP$9&lt;=$B$9),LOOKUP(AP$9,$A$12:$A$111,$B$12:$B$111),IF(AND($I78=1,AQ$9=$Q77),"",IF($I78=1,AQ77,IF(AND($I78=-1,AO$9=$Q77),$J78,IF($I78=-1,AP77,""))))))))</f>
        <v/>
      </c>
      <c r="AQ78" t="str">
        <f ca="1">IF($E77="","",IF($G78="",AQ77,IF(AND($N78=1,AQ$9&gt;$B$9),"",IF(AND($N78=1,AQ$9&lt;=$B$9),LOOKUP(AQ$9,$A$12:$A$111,$B$12:$B$111),IF(AND($I78=1,AR$9=$Q77),"",IF($I78=1,AR77,IF(AND($I78=-1,AP$9=$Q77),$J78,IF($I78=-1,AQ77,""))))))))</f>
        <v/>
      </c>
      <c r="AR78" t="str">
        <f ca="1">IF($E77="","",IF($G78="",AR77,IF(AND($N78=1,AR$9&gt;$B$9),"",IF(AND($N78=1,AR$9&lt;=$B$9),LOOKUP(AR$9,$A$12:$A$111,$B$12:$B$111),IF(AND($I78=1,AS$9=$Q77),"",IF($I78=1,AS77,IF(AND($I78=-1,AQ$9=$Q77),$J78,IF($I78=-1,AR77,""))))))))</f>
        <v/>
      </c>
      <c r="AS78" t="str">
        <f ca="1">IF($E77="","",IF($G78="",AS77,IF(AND($N78=1,AS$9&gt;$B$9),"",IF(AND($N78=1,AS$9&lt;=$B$9),LOOKUP(AS$9,$A$12:$A$111,$B$12:$B$111),IF(AND($I78=1,AT$9=$Q77),"",IF($I78=1,AT77,IF(AND($I78=-1,AR$9=$Q77),$J78,IF($I78=-1,AS77,""))))))))</f>
        <v/>
      </c>
      <c r="AT78" t="str">
        <f ca="1">IF($E77="","",IF($G78="",AT77,IF(AND($N78=1,AT$9&gt;$B$9),"",IF(AND($N78=1,AT$9&lt;=$B$9),LOOKUP(AT$9,$A$12:$A$111,$B$12:$B$111),IF(AND($I78=1,AU$9=$Q77),"",IF($I78=1,AU77,IF(AND($I78=-1,AS$9=$Q77),$J78,IF($I78=-1,AT77,""))))))))</f>
        <v/>
      </c>
      <c r="AU78" t="str">
        <f ca="1">IF($E77="","",IF($G78="",AU77,IF(AND($N78=1,AU$9&gt;$B$9),"",IF(AND($N78=1,AU$9&lt;=$B$9),LOOKUP(AU$9,$A$12:$A$111,$B$12:$B$111),IF(AND($I78=1,AV$9=$Q77),"",IF($I78=1,AV77,IF(AND($I78=-1,AT$9=$Q77),$J78,IF($I78=-1,AU77,""))))))))</f>
        <v/>
      </c>
      <c r="AV78" t="str">
        <f ca="1">IF($E77="","",IF($G78="",AV77,IF(AND($N78=1,AV$9&gt;$B$9),"",IF(AND($N78=1,AV$9&lt;=$B$9),LOOKUP(AV$9,$A$12:$A$111,$B$12:$B$111),IF(AND($I78=1,AW$9=$Q77),"",IF($I78=1,AW77,IF(AND($I78=-1,AU$9=$Q77),$J78,IF($I78=-1,AV77,""))))))))</f>
        <v/>
      </c>
      <c r="AW78" t="str">
        <f ca="1">IF($E77="","",IF($G78="",AW77,IF(AND($N78=1,AW$9&gt;$B$9),"",IF(AND($N78=1,AW$9&lt;=$B$9),LOOKUP(AW$9,$A$12:$A$111,$B$12:$B$111),IF(AND($I78=1,AX$9=$Q77),"",IF($I78=1,AX77,IF(AND($I78=-1,AV$9=$Q77),$J78,IF($I78=-1,AW77,""))))))))</f>
        <v/>
      </c>
      <c r="AX78" t="str">
        <f ca="1">IF($E77="","",IF($G78="",AX77,IF(AND($N78=1,AX$9&gt;$B$9),"",IF(AND($N78=1,AX$9&lt;=$B$9),LOOKUP(AX$9,$A$12:$A$111,$B$12:$B$111),IF(AND($I78=1,AY$9=$Q77),"",IF($I78=1,AY77,IF(AND($I78=-1,AW$9=$Q77),$J78,IF($I78=-1,AX77,""))))))))</f>
        <v/>
      </c>
      <c r="AY78" t="str">
        <f ca="1">IF($E77="","",IF($G78="",AY77,IF(AND($N78=1,AY$9&gt;$B$9),"",IF(AND($N78=1,AY$9&lt;=$B$9),LOOKUP(AY$9,$A$12:$A$111,$B$12:$B$111),IF(AND($I78=1,AZ$9=$Q77),"",IF($I78=1,AZ77,IF(AND($I78=-1,AX$9=$Q77),$J78,IF($I78=-1,AY77,""))))))))</f>
        <v/>
      </c>
      <c r="AZ78" t="str">
        <f ca="1">IF($E77="","",IF($G78="",AZ77,IF(AND($N78=1,AZ$9&gt;$B$9),"",IF(AND($N78=1,AZ$9&lt;=$B$9),LOOKUP(AZ$9,$A$12:$A$111,$B$12:$B$111),IF(AND($I78=1,BA$9=$Q77),"",IF($I78=1,BA77,IF(AND($I78=-1,AY$9=$Q77),$J78,IF($I78=-1,AZ77,""))))))))</f>
        <v/>
      </c>
      <c r="BA78" t="str">
        <f ca="1">IF($E77="","",IF($G78="",BA77,IF(AND($N78=1,BA$9&gt;$B$9),"",IF(AND($N78=1,BA$9&lt;=$B$9),LOOKUP(BA$9,$A$12:$A$111,$B$12:$B$111),IF(AND($I78=1,BB$9=$Q77),"",IF($I78=1,BB77,IF(AND($I78=-1,AZ$9=$Q77),$J78,IF($I78=-1,BA77,""))))))))</f>
        <v/>
      </c>
      <c r="BB78" t="str">
        <f ca="1">IF($E77="","",IF($G78="",BB77,IF(AND($N78=1,BB$9&gt;$B$9),"",IF(AND($N78=1,BB$9&lt;=$B$9),LOOKUP(BB$9,$A$12:$A$111,$B$12:$B$111),IF(AND($I78=1,BC$9=$Q77),"",IF($I78=1,BC77,IF(AND($I78=-1,BA$9=$Q77),$J78,IF($I78=-1,BB77,""))))))))</f>
        <v/>
      </c>
      <c r="BC78" t="str">
        <f ca="1">IF($E77="","",IF($G78="",BC77,IF(AND($N78=1,BC$9&gt;$B$9),"",IF(AND($N78=1,BC$9&lt;=$B$9),LOOKUP(BC$9,$A$12:$A$111,$B$12:$B$111),IF(AND($I78=1,BD$9=$Q77),"",IF($I78=1,BD77,IF(AND($I78=-1,BB$9=$Q77),$J78,IF($I78=-1,BC77,""))))))))</f>
        <v/>
      </c>
      <c r="BD78" t="str">
        <f ca="1">IF($E77="","",IF($G78="",BD77,IF(AND($N78=1,BD$9&gt;$B$9),"",IF(AND($N78=1,BD$9&lt;=$B$9),LOOKUP(BD$9,$A$12:$A$111,$B$12:$B$111),IF(AND($I78=1,BE$9=$Q77),"",IF($I78=1,BE77,IF(AND($I78=-1,BC$9=$Q77),$J78,IF($I78=-1,BD77,""))))))))</f>
        <v/>
      </c>
      <c r="BE78" t="str">
        <f ca="1">IF($E77="","",IF($G78="",BE77,IF(AND($N78=1,BE$9&gt;$B$9),"",IF(AND($N78=1,BE$9&lt;=$B$9),LOOKUP(BE$9,$A$12:$A$111,$B$12:$B$111),IF(AND($I78=1,BF$9=$Q77),"",IF($I78=1,BF77,IF(AND($I78=-1,BD$9=$Q77),$J78,IF($I78=-1,BE77,""))))))))</f>
        <v/>
      </c>
      <c r="BF78" t="str">
        <f ca="1">IF($E77="","",IF($G78="",BF77,IF(AND($N78=1,BF$9&gt;$B$9),"",IF(AND($N78=1,BF$9&lt;=$B$9),LOOKUP(BF$9,$A$12:$A$111,$B$12:$B$111),IF(AND($I78=1,BG$9=$Q77),"",IF($I78=1,BG77,IF(AND($I78=-1,BE$9=$Q77),$J78,IF($I78=-1,BF77,""))))))))</f>
        <v/>
      </c>
      <c r="BG78" t="str">
        <f ca="1">IF($E77="","",IF($G78="",BG77,IF(AND($N78=1,BG$9&gt;$B$9),"",IF(AND($N78=1,BG$9&lt;=$B$9),LOOKUP(BG$9,$A$12:$A$111,$B$12:$B$111),IF(AND($I78=1,BH$9=$Q77),"",IF($I78=1,BH77,IF(AND($I78=-1,BF$9=$Q77),$J78,IF($I78=-1,BG77,""))))))))</f>
        <v/>
      </c>
      <c r="BH78" t="str">
        <f ca="1">IF($E77="","",IF($G78="",BH77,IF(AND($N78=1,BH$9&gt;$B$9),"",IF(AND($N78=1,BH$9&lt;=$B$9),LOOKUP(BH$9,$A$12:$A$111,$B$12:$B$111),IF(AND($I78=1,BI$9=$Q77),"",IF($I78=1,BI77,IF(AND($I78=-1,BG$9=$Q77),$J78,IF($I78=-1,BH77,""))))))))</f>
        <v/>
      </c>
      <c r="BI78" t="str">
        <f ca="1">IF($E77="","",IF($G78="",BI77,IF(AND($N78=1,BI$9&gt;$B$9),"",IF(AND($N78=1,BI$9&lt;=$B$9),LOOKUP(BI$9,$A$12:$A$111,$B$12:$B$111),IF(AND($I78=1,BJ$9=$Q77),"",IF($I78=1,BJ77,IF(AND($I78=-1,BH$9=$Q77),$J78,IF($I78=-1,BI77,""))))))))</f>
        <v/>
      </c>
      <c r="BJ78" t="str">
        <f ca="1">IF($E77="","",IF($G78="",BJ77,IF(AND($N78=1,BJ$9&gt;$B$9),"",IF(AND($N78=1,BJ$9&lt;=$B$9),LOOKUP(BJ$9,$A$12:$A$111,$B$12:$B$111),IF(AND($I78=1,BK$9=$Q77),"",IF($I78=1,BK77,IF(AND($I78=-1,BI$9=$Q77),$J78,IF($I78=-1,BJ77,""))))))))</f>
        <v/>
      </c>
      <c r="BK78" t="str">
        <f ca="1">IF($E77="","",IF($G78="",BK77,IF(AND($N78=1,BK$9&gt;$B$9),"",IF(AND($N78=1,BK$9&lt;=$B$9),LOOKUP(BK$9,$A$12:$A$111,$B$12:$B$111),IF(AND($I78=1,BL$9=$Q77),"",IF($I78=1,BL77,IF(AND($I78=-1,BJ$9=$Q77),$J78,IF($I78=-1,BK77,""))))))))</f>
        <v/>
      </c>
      <c r="BL78" t="str">
        <f ca="1">IF($E77="","",IF($G78="",BL77,IF(AND($N78=1,BL$9&gt;$B$9),"",IF(AND($N78=1,BL$9&lt;=$B$9),LOOKUP(BL$9,$A$12:$A$111,$B$12:$B$111),IF(AND($I78=1,BM$9=$Q77),"",IF($I78=1,BM77,IF(AND($I78=-1,BK$9=$Q77),$J78,IF($I78=-1,BL77,""))))))))</f>
        <v/>
      </c>
      <c r="BM78">
        <f ca="1">IF($E77="","",IF($G78="",BM77,IF(AND($N78=1,BM$9&gt;$B$9),"",IF(AND($N78=1,BM$9&lt;=$B$9),LOOKUP(BM$9,$A$12:$A$111,$B$12:$B$111),IF(AND($I78=1,BN$9=$Q77),"",IF($I78=1,BN77,IF(AND($I78=-1,BL$9=$Q77),$J78,IF($I78=-1,BM77,""))))))))</f>
        <v>0</v>
      </c>
      <c r="BN78">
        <f ca="1">IF($E77="","",IF($G78="",BN77,IF(AND($N78=1,BN$9&gt;$B$9),"",IF(AND($N78=1,BN$9&lt;=$B$9),LOOKUP(BN$9,$A$12:$A$111,$B$12:$B$111),IF(AND($I78=1,BO$9=$Q77),"",IF($I78=1,BO77,IF(AND($I78=-1,BM$9=$Q77),$J78,IF($I78=-1,BN77,""))))))))</f>
        <v>0</v>
      </c>
      <c r="BO78">
        <f ca="1">IF($E77="","",IF($G78="",BO77,IF(AND($N78=1,BO$9&gt;$B$9),"",IF(AND($N78=1,BO$9&lt;=$B$9),LOOKUP(BO$9,$A$12:$A$111,$B$12:$B$111),IF(AND($I78=1,BP$9=$Q77),"",IF($I78=1,BP77,IF(AND($I78=-1,BN$9=$Q77),$J78,IF($I78=-1,BO77,""))))))))</f>
        <v>0</v>
      </c>
    </row>
    <row r="79" spans="4:67" x14ac:dyDescent="0.25">
      <c r="D79" s="4">
        <v>69</v>
      </c>
      <c r="E79" s="1">
        <f t="shared" ca="1" si="6"/>
        <v>17</v>
      </c>
      <c r="G79" t="str">
        <f ca="1">IF(E78="","",IF($B$3=Refs!$B$11,Labouchere!F79,IF(AND(B$3="Last",H78="Zero"),G78,IF(B$3="Last",H78,IF(B$3="2nd last","",IF(AND(B$3="Opposite",H78="Zero"),G78,IF(AND(B$3="Opposite",H78="Red"),"Black",IF(AND(B$3="Opposite",H78="Black"),"Red",IF(AND(B$3="Opposite",H78="Odd"),"Even",IF(AND(B$3="Opposite",H78="Even"),"Odd",IF(AND(B$3="Opposite",H78="High"),"Low",IF(AND(B$3="Opposite",H78="Low"),"High",IF(COUNTIF(Refs!$E$5:$I$6,B$3)=1,Labouchere!B$3,"")))))))))))))</f>
        <v>High</v>
      </c>
      <c r="H79" t="str">
        <f ca="1">IF(E79="","",IF(B$2="Red/Black",LOOKUP(E79,Refs!D:D,Refs!F:F),IF(B$2="High/Low",LOOKUP(E79,Refs!D:D,Refs!H:H),IF(B$2="Odd/Even",LOOKUP(E79,Refs!D:D,Refs!J:J),""))))</f>
        <v>Low</v>
      </c>
      <c r="I79">
        <f t="shared" ca="1" si="7"/>
        <v>-1</v>
      </c>
      <c r="J79">
        <f ca="1">IF(E78="","",IF(G79="","",IF(AND(Q78&gt;1,O78+P78&gt;=$B$4),$B$4,IF(Q78=1,O78,O78+P78))))</f>
        <v>9</v>
      </c>
      <c r="K79">
        <f t="shared" ca="1" si="8"/>
        <v>-9</v>
      </c>
      <c r="L79">
        <f t="shared" ca="1" si="9"/>
        <v>-146</v>
      </c>
      <c r="M79">
        <f t="shared" ca="1" si="10"/>
        <v>20</v>
      </c>
      <c r="N79">
        <f ca="1">IF(E78="","",IF(OR(AND($A$6="Yes",$M79&gt;$M78),AND($A$8="Yes",$O78+$P78&gt;=$B$4),AND($Q78&lt;=2,$I79=1)),1,0))</f>
        <v>0</v>
      </c>
      <c r="O79">
        <f ca="1">IF(E79="","",R79)</f>
        <v>4</v>
      </c>
      <c r="P79">
        <f ca="1">IF(E79="","",MAX(R79:DM79))</f>
        <v>9</v>
      </c>
      <c r="Q79" s="2">
        <f ca="1">IF(E79="","",COUNTIF(R79:DM79,"&gt;0"))</f>
        <v>3</v>
      </c>
      <c r="R79" s="4">
        <f ca="1">IF(E78="","",IF($G79="",R78,IF($N79=1,LOOKUP(R$9,$A$12:$A$111,$B$12:$B$111),IF(AND($I79=1,S$9=$Q78),"",IF($I79=1,S78,IF($I79=-1,R78))))))</f>
        <v>4</v>
      </c>
      <c r="S79">
        <f ca="1">IF($E78="","",IF($G79="",S78,IF(AND($N79=1,S$9&gt;$B$9),"",IF(AND($N79=1,S$9&lt;=$B$9),LOOKUP(S$9,$A$12:$A$111,$B$12:$B$111),IF(AND($I79=1,T$9=$Q78),"",IF($I79=1,T78,IF(AND($I79=-1,R$9=$Q78),$J79,IF($I79=-1,S78,""))))))))</f>
        <v>5</v>
      </c>
      <c r="T79">
        <f ca="1">IF($E78="","",IF($G79="",T78,IF(AND($N79=1,T$9&gt;$B$9),"",IF(AND($N79=1,T$9&lt;=$B$9),LOOKUP(T$9,$A$12:$A$111,$B$12:$B$111),IF(AND($I79=1,U$9=$Q78),"",IF($I79=1,U78,IF(AND($I79=-1,S$9=$Q78),$J79,IF($I79=-1,T78,""))))))))</f>
        <v>9</v>
      </c>
      <c r="U79" t="str">
        <f ca="1">IF($E78="","",IF($G79="",U78,IF(AND($N79=1,U$9&gt;$B$9),"",IF(AND($N79=1,U$9&lt;=$B$9),LOOKUP(U$9,$A$12:$A$111,$B$12:$B$111),IF(AND($I79=1,V$9=$Q78),"",IF($I79=1,V78,IF(AND($I79=-1,T$9=$Q78),$J79,IF($I79=-1,U78,""))))))))</f>
        <v/>
      </c>
      <c r="V79" t="str">
        <f ca="1">IF($E78="","",IF($G79="",V78,IF(AND($N79=1,V$9&gt;$B$9),"",IF(AND($N79=1,V$9&lt;=$B$9),LOOKUP(V$9,$A$12:$A$111,$B$12:$B$111),IF(AND($I79=1,W$9=$Q78),"",IF($I79=1,W78,IF(AND($I79=-1,U$9=$Q78),$J79,IF($I79=-1,V78,""))))))))</f>
        <v/>
      </c>
      <c r="W79" t="str">
        <f ca="1">IF($E78="","",IF($G79="",W78,IF(AND($N79=1,W$9&gt;$B$9),"",IF(AND($N79=1,W$9&lt;=$B$9),LOOKUP(W$9,$A$12:$A$111,$B$12:$B$111),IF(AND($I79=1,X$9=$Q78),"",IF($I79=1,X78,IF(AND($I79=-1,V$9=$Q78),$J79,IF($I79=-1,W78,""))))))))</f>
        <v/>
      </c>
      <c r="X79" t="str">
        <f ca="1">IF($E78="","",IF($G79="",X78,IF(AND($N79=1,X$9&gt;$B$9),"",IF(AND($N79=1,X$9&lt;=$B$9),LOOKUP(X$9,$A$12:$A$111,$B$12:$B$111),IF(AND($I79=1,Y$9=$Q78),"",IF($I79=1,Y78,IF(AND($I79=-1,W$9=$Q78),$J79,IF($I79=-1,X78,""))))))))</f>
        <v/>
      </c>
      <c r="Y79" t="str">
        <f ca="1">IF($E78="","",IF($G79="",Y78,IF(AND($N79=1,Y$9&gt;$B$9),"",IF(AND($N79=1,Y$9&lt;=$B$9),LOOKUP(Y$9,$A$12:$A$111,$B$12:$B$111),IF(AND($I79=1,Z$9=$Q78),"",IF($I79=1,Z78,IF(AND($I79=-1,X$9=$Q78),$J79,IF($I79=-1,Y78,""))))))))</f>
        <v/>
      </c>
      <c r="Z79" t="str">
        <f ca="1">IF($E78="","",IF($G79="",Z78,IF(AND($N79=1,Z$9&gt;$B$9),"",IF(AND($N79=1,Z$9&lt;=$B$9),LOOKUP(Z$9,$A$12:$A$111,$B$12:$B$111),IF(AND($I79=1,AA$9=$Q78),"",IF($I79=1,AA78,IF(AND($I79=-1,Y$9=$Q78),$J79,IF($I79=-1,Z78,""))))))))</f>
        <v/>
      </c>
      <c r="AA79" t="str">
        <f ca="1">IF($E78="","",IF($G79="",AA78,IF(AND($N79=1,AA$9&gt;$B$9),"",IF(AND($N79=1,AA$9&lt;=$B$9),LOOKUP(AA$9,$A$12:$A$111,$B$12:$B$111),IF(AND($I79=1,AB$9=$Q78),"",IF($I79=1,AB78,IF(AND($I79=-1,Z$9=$Q78),$J79,IF($I79=-1,AA78,""))))))))</f>
        <v/>
      </c>
      <c r="AB79" t="str">
        <f ca="1">IF($E78="","",IF($G79="",AB78,IF(AND($N79=1,AB$9&gt;$B$9),"",IF(AND($N79=1,AB$9&lt;=$B$9),LOOKUP(AB$9,$A$12:$A$111,$B$12:$B$111),IF(AND($I79=1,AC$9=$Q78),"",IF($I79=1,AC78,IF(AND($I79=-1,AA$9=$Q78),$J79,IF($I79=-1,AB78,""))))))))</f>
        <v/>
      </c>
      <c r="AC79" t="str">
        <f ca="1">IF($E78="","",IF($G79="",AC78,IF(AND($N79=1,AC$9&gt;$B$9),"",IF(AND($N79=1,AC$9&lt;=$B$9),LOOKUP(AC$9,$A$12:$A$111,$B$12:$B$111),IF(AND($I79=1,AD$9=$Q78),"",IF($I79=1,AD78,IF(AND($I79=-1,AB$9=$Q78),$J79,IF($I79=-1,AC78,""))))))))</f>
        <v/>
      </c>
      <c r="AD79" t="str">
        <f ca="1">IF($E78="","",IF($G79="",AD78,IF(AND($N79=1,AD$9&gt;$B$9),"",IF(AND($N79=1,AD$9&lt;=$B$9),LOOKUP(AD$9,$A$12:$A$111,$B$12:$B$111),IF(AND($I79=1,AE$9=$Q78),"",IF($I79=1,AE78,IF(AND($I79=-1,AC$9=$Q78),$J79,IF($I79=-1,AD78,""))))))))</f>
        <v/>
      </c>
      <c r="AE79" t="str">
        <f ca="1">IF($E78="","",IF($G79="",AE78,IF(AND($N79=1,AE$9&gt;$B$9),"",IF(AND($N79=1,AE$9&lt;=$B$9),LOOKUP(AE$9,$A$12:$A$111,$B$12:$B$111),IF(AND($I79=1,AF$9=$Q78),"",IF($I79=1,AF78,IF(AND($I79=-1,AD$9=$Q78),$J79,IF($I79=-1,AE78,""))))))))</f>
        <v/>
      </c>
      <c r="AF79" t="str">
        <f ca="1">IF($E78="","",IF($G79="",AF78,IF(AND($N79=1,AF$9&gt;$B$9),"",IF(AND($N79=1,AF$9&lt;=$B$9),LOOKUP(AF$9,$A$12:$A$111,$B$12:$B$111),IF(AND($I79=1,AG$9=$Q78),"",IF($I79=1,AG78,IF(AND($I79=-1,AE$9=$Q78),$J79,IF($I79=-1,AF78,""))))))))</f>
        <v/>
      </c>
      <c r="AG79" t="str">
        <f ca="1">IF($E78="","",IF($G79="",AG78,IF(AND($N79=1,AG$9&gt;$B$9),"",IF(AND($N79=1,AG$9&lt;=$B$9),LOOKUP(AG$9,$A$12:$A$111,$B$12:$B$111),IF(AND($I79=1,AH$9=$Q78),"",IF($I79=1,AH78,IF(AND($I79=-1,AF$9=$Q78),$J79,IF($I79=-1,AG78,""))))))))</f>
        <v/>
      </c>
      <c r="AH79" t="str">
        <f ca="1">IF($E78="","",IF($G79="",AH78,IF(AND($N79=1,AH$9&gt;$B$9),"",IF(AND($N79=1,AH$9&lt;=$B$9),LOOKUP(AH$9,$A$12:$A$111,$B$12:$B$111),IF(AND($I79=1,AI$9=$Q78),"",IF($I79=1,AI78,IF(AND($I79=-1,AG$9=$Q78),$J79,IF($I79=-1,AH78,""))))))))</f>
        <v/>
      </c>
      <c r="AI79" t="str">
        <f ca="1">IF($E78="","",IF($G79="",AI78,IF(AND($N79=1,AI$9&gt;$B$9),"",IF(AND($N79=1,AI$9&lt;=$B$9),LOOKUP(AI$9,$A$12:$A$111,$B$12:$B$111),IF(AND($I79=1,AJ$9=$Q78),"",IF($I79=1,AJ78,IF(AND($I79=-1,AH$9=$Q78),$J79,IF($I79=-1,AI78,""))))))))</f>
        <v/>
      </c>
      <c r="AJ79" t="str">
        <f ca="1">IF($E78="","",IF($G79="",AJ78,IF(AND($N79=1,AJ$9&gt;$B$9),"",IF(AND($N79=1,AJ$9&lt;=$B$9),LOOKUP(AJ$9,$A$12:$A$111,$B$12:$B$111),IF(AND($I79=1,AK$9=$Q78),"",IF($I79=1,AK78,IF(AND($I79=-1,AI$9=$Q78),$J79,IF($I79=-1,AJ78,""))))))))</f>
        <v/>
      </c>
      <c r="AK79" t="str">
        <f ca="1">IF($E78="","",IF($G79="",AK78,IF(AND($N79=1,AK$9&gt;$B$9),"",IF(AND($N79=1,AK$9&lt;=$B$9),LOOKUP(AK$9,$A$12:$A$111,$B$12:$B$111),IF(AND($I79=1,AL$9=$Q78),"",IF($I79=1,AL78,IF(AND($I79=-1,AJ$9=$Q78),$J79,IF($I79=-1,AK78,""))))))))</f>
        <v/>
      </c>
      <c r="AL79" t="str">
        <f ca="1">IF($E78="","",IF($G79="",AL78,IF(AND($N79=1,AL$9&gt;$B$9),"",IF(AND($N79=1,AL$9&lt;=$B$9),LOOKUP(AL$9,$A$12:$A$111,$B$12:$B$111),IF(AND($I79=1,AM$9=$Q78),"",IF($I79=1,AM78,IF(AND($I79=-1,AK$9=$Q78),$J79,IF($I79=-1,AL78,""))))))))</f>
        <v/>
      </c>
      <c r="AM79" t="str">
        <f ca="1">IF($E78="","",IF($G79="",AM78,IF(AND($N79=1,AM$9&gt;$B$9),"",IF(AND($N79=1,AM$9&lt;=$B$9),LOOKUP(AM$9,$A$12:$A$111,$B$12:$B$111),IF(AND($I79=1,AN$9=$Q78),"",IF($I79=1,AN78,IF(AND($I79=-1,AL$9=$Q78),$J79,IF($I79=-1,AM78,""))))))))</f>
        <v/>
      </c>
      <c r="AN79" t="str">
        <f ca="1">IF($E78="","",IF($G79="",AN78,IF(AND($N79=1,AN$9&gt;$B$9),"",IF(AND($N79=1,AN$9&lt;=$B$9),LOOKUP(AN$9,$A$12:$A$111,$B$12:$B$111),IF(AND($I79=1,AO$9=$Q78),"",IF($I79=1,AO78,IF(AND($I79=-1,AM$9=$Q78),$J79,IF($I79=-1,AN78,""))))))))</f>
        <v/>
      </c>
      <c r="AO79" t="str">
        <f ca="1">IF($E78="","",IF($G79="",AO78,IF(AND($N79=1,AO$9&gt;$B$9),"",IF(AND($N79=1,AO$9&lt;=$B$9),LOOKUP(AO$9,$A$12:$A$111,$B$12:$B$111),IF(AND($I79=1,AP$9=$Q78),"",IF($I79=1,AP78,IF(AND($I79=-1,AN$9=$Q78),$J79,IF($I79=-1,AO78,""))))))))</f>
        <v/>
      </c>
      <c r="AP79" t="str">
        <f ca="1">IF($E78="","",IF($G79="",AP78,IF(AND($N79=1,AP$9&gt;$B$9),"",IF(AND($N79=1,AP$9&lt;=$B$9),LOOKUP(AP$9,$A$12:$A$111,$B$12:$B$111),IF(AND($I79=1,AQ$9=$Q78),"",IF($I79=1,AQ78,IF(AND($I79=-1,AO$9=$Q78),$J79,IF($I79=-1,AP78,""))))))))</f>
        <v/>
      </c>
      <c r="AQ79" t="str">
        <f ca="1">IF($E78="","",IF($G79="",AQ78,IF(AND($N79=1,AQ$9&gt;$B$9),"",IF(AND($N79=1,AQ$9&lt;=$B$9),LOOKUP(AQ$9,$A$12:$A$111,$B$12:$B$111),IF(AND($I79=1,AR$9=$Q78),"",IF($I79=1,AR78,IF(AND($I79=-1,AP$9=$Q78),$J79,IF($I79=-1,AQ78,""))))))))</f>
        <v/>
      </c>
      <c r="AR79" t="str">
        <f ca="1">IF($E78="","",IF($G79="",AR78,IF(AND($N79=1,AR$9&gt;$B$9),"",IF(AND($N79=1,AR$9&lt;=$B$9),LOOKUP(AR$9,$A$12:$A$111,$B$12:$B$111),IF(AND($I79=1,AS$9=$Q78),"",IF($I79=1,AS78,IF(AND($I79=-1,AQ$9=$Q78),$J79,IF($I79=-1,AR78,""))))))))</f>
        <v/>
      </c>
      <c r="AS79" t="str">
        <f ca="1">IF($E78="","",IF($G79="",AS78,IF(AND($N79=1,AS$9&gt;$B$9),"",IF(AND($N79=1,AS$9&lt;=$B$9),LOOKUP(AS$9,$A$12:$A$111,$B$12:$B$111),IF(AND($I79=1,AT$9=$Q78),"",IF($I79=1,AT78,IF(AND($I79=-1,AR$9=$Q78),$J79,IF($I79=-1,AS78,""))))))))</f>
        <v/>
      </c>
      <c r="AT79" t="str">
        <f ca="1">IF($E78="","",IF($G79="",AT78,IF(AND($N79=1,AT$9&gt;$B$9),"",IF(AND($N79=1,AT$9&lt;=$B$9),LOOKUP(AT$9,$A$12:$A$111,$B$12:$B$111),IF(AND($I79=1,AU$9=$Q78),"",IF($I79=1,AU78,IF(AND($I79=-1,AS$9=$Q78),$J79,IF($I79=-1,AT78,""))))))))</f>
        <v/>
      </c>
      <c r="AU79" t="str">
        <f ca="1">IF($E78="","",IF($G79="",AU78,IF(AND($N79=1,AU$9&gt;$B$9),"",IF(AND($N79=1,AU$9&lt;=$B$9),LOOKUP(AU$9,$A$12:$A$111,$B$12:$B$111),IF(AND($I79=1,AV$9=$Q78),"",IF($I79=1,AV78,IF(AND($I79=-1,AT$9=$Q78),$J79,IF($I79=-1,AU78,""))))))))</f>
        <v/>
      </c>
      <c r="AV79" t="str">
        <f ca="1">IF($E78="","",IF($G79="",AV78,IF(AND($N79=1,AV$9&gt;$B$9),"",IF(AND($N79=1,AV$9&lt;=$B$9),LOOKUP(AV$9,$A$12:$A$111,$B$12:$B$111),IF(AND($I79=1,AW$9=$Q78),"",IF($I79=1,AW78,IF(AND($I79=-1,AU$9=$Q78),$J79,IF($I79=-1,AV78,""))))))))</f>
        <v/>
      </c>
      <c r="AW79" t="str">
        <f ca="1">IF($E78="","",IF($G79="",AW78,IF(AND($N79=1,AW$9&gt;$B$9),"",IF(AND($N79=1,AW$9&lt;=$B$9),LOOKUP(AW$9,$A$12:$A$111,$B$12:$B$111),IF(AND($I79=1,AX$9=$Q78),"",IF($I79=1,AX78,IF(AND($I79=-1,AV$9=$Q78),$J79,IF($I79=-1,AW78,""))))))))</f>
        <v/>
      </c>
      <c r="AX79" t="str">
        <f ca="1">IF($E78="","",IF($G79="",AX78,IF(AND($N79=1,AX$9&gt;$B$9),"",IF(AND($N79=1,AX$9&lt;=$B$9),LOOKUP(AX$9,$A$12:$A$111,$B$12:$B$111),IF(AND($I79=1,AY$9=$Q78),"",IF($I79=1,AY78,IF(AND($I79=-1,AW$9=$Q78),$J79,IF($I79=-1,AX78,""))))))))</f>
        <v/>
      </c>
      <c r="AY79" t="str">
        <f ca="1">IF($E78="","",IF($G79="",AY78,IF(AND($N79=1,AY$9&gt;$B$9),"",IF(AND($N79=1,AY$9&lt;=$B$9),LOOKUP(AY$9,$A$12:$A$111,$B$12:$B$111),IF(AND($I79=1,AZ$9=$Q78),"",IF($I79=1,AZ78,IF(AND($I79=-1,AX$9=$Q78),$J79,IF($I79=-1,AY78,""))))))))</f>
        <v/>
      </c>
      <c r="AZ79" t="str">
        <f ca="1">IF($E78="","",IF($G79="",AZ78,IF(AND($N79=1,AZ$9&gt;$B$9),"",IF(AND($N79=1,AZ$9&lt;=$B$9),LOOKUP(AZ$9,$A$12:$A$111,$B$12:$B$111),IF(AND($I79=1,BA$9=$Q78),"",IF($I79=1,BA78,IF(AND($I79=-1,AY$9=$Q78),$J79,IF($I79=-1,AZ78,""))))))))</f>
        <v/>
      </c>
      <c r="BA79" t="str">
        <f ca="1">IF($E78="","",IF($G79="",BA78,IF(AND($N79=1,BA$9&gt;$B$9),"",IF(AND($N79=1,BA$9&lt;=$B$9),LOOKUP(BA$9,$A$12:$A$111,$B$12:$B$111),IF(AND($I79=1,BB$9=$Q78),"",IF($I79=1,BB78,IF(AND($I79=-1,AZ$9=$Q78),$J79,IF($I79=-1,BA78,""))))))))</f>
        <v/>
      </c>
      <c r="BB79" t="str">
        <f ca="1">IF($E78="","",IF($G79="",BB78,IF(AND($N79=1,BB$9&gt;$B$9),"",IF(AND($N79=1,BB$9&lt;=$B$9),LOOKUP(BB$9,$A$12:$A$111,$B$12:$B$111),IF(AND($I79=1,BC$9=$Q78),"",IF($I79=1,BC78,IF(AND($I79=-1,BA$9=$Q78),$J79,IF($I79=-1,BB78,""))))))))</f>
        <v/>
      </c>
      <c r="BC79" t="str">
        <f ca="1">IF($E78="","",IF($G79="",BC78,IF(AND($N79=1,BC$9&gt;$B$9),"",IF(AND($N79=1,BC$9&lt;=$B$9),LOOKUP(BC$9,$A$12:$A$111,$B$12:$B$111),IF(AND($I79=1,BD$9=$Q78),"",IF($I79=1,BD78,IF(AND($I79=-1,BB$9=$Q78),$J79,IF($I79=-1,BC78,""))))))))</f>
        <v/>
      </c>
      <c r="BD79" t="str">
        <f ca="1">IF($E78="","",IF($G79="",BD78,IF(AND($N79=1,BD$9&gt;$B$9),"",IF(AND($N79=1,BD$9&lt;=$B$9),LOOKUP(BD$9,$A$12:$A$111,$B$12:$B$111),IF(AND($I79=1,BE$9=$Q78),"",IF($I79=1,BE78,IF(AND($I79=-1,BC$9=$Q78),$J79,IF($I79=-1,BD78,""))))))))</f>
        <v/>
      </c>
      <c r="BE79" t="str">
        <f ca="1">IF($E78="","",IF($G79="",BE78,IF(AND($N79=1,BE$9&gt;$B$9),"",IF(AND($N79=1,BE$9&lt;=$B$9),LOOKUP(BE$9,$A$12:$A$111,$B$12:$B$111),IF(AND($I79=1,BF$9=$Q78),"",IF($I79=1,BF78,IF(AND($I79=-1,BD$9=$Q78),$J79,IF($I79=-1,BE78,""))))))))</f>
        <v/>
      </c>
      <c r="BF79" t="str">
        <f ca="1">IF($E78="","",IF($G79="",BF78,IF(AND($N79=1,BF$9&gt;$B$9),"",IF(AND($N79=1,BF$9&lt;=$B$9),LOOKUP(BF$9,$A$12:$A$111,$B$12:$B$111),IF(AND($I79=1,BG$9=$Q78),"",IF($I79=1,BG78,IF(AND($I79=-1,BE$9=$Q78),$J79,IF($I79=-1,BF78,""))))))))</f>
        <v/>
      </c>
      <c r="BG79" t="str">
        <f ca="1">IF($E78="","",IF($G79="",BG78,IF(AND($N79=1,BG$9&gt;$B$9),"",IF(AND($N79=1,BG$9&lt;=$B$9),LOOKUP(BG$9,$A$12:$A$111,$B$12:$B$111),IF(AND($I79=1,BH$9=$Q78),"",IF($I79=1,BH78,IF(AND($I79=-1,BF$9=$Q78),$J79,IF($I79=-1,BG78,""))))))))</f>
        <v/>
      </c>
      <c r="BH79" t="str">
        <f ca="1">IF($E78="","",IF($G79="",BH78,IF(AND($N79=1,BH$9&gt;$B$9),"",IF(AND($N79=1,BH$9&lt;=$B$9),LOOKUP(BH$9,$A$12:$A$111,$B$12:$B$111),IF(AND($I79=1,BI$9=$Q78),"",IF($I79=1,BI78,IF(AND($I79=-1,BG$9=$Q78),$J79,IF($I79=-1,BH78,""))))))))</f>
        <v/>
      </c>
      <c r="BI79" t="str">
        <f ca="1">IF($E78="","",IF($G79="",BI78,IF(AND($N79=1,BI$9&gt;$B$9),"",IF(AND($N79=1,BI$9&lt;=$B$9),LOOKUP(BI$9,$A$12:$A$111,$B$12:$B$111),IF(AND($I79=1,BJ$9=$Q78),"",IF($I79=1,BJ78,IF(AND($I79=-1,BH$9=$Q78),$J79,IF($I79=-1,BI78,""))))))))</f>
        <v/>
      </c>
      <c r="BJ79" t="str">
        <f ca="1">IF($E78="","",IF($G79="",BJ78,IF(AND($N79=1,BJ$9&gt;$B$9),"",IF(AND($N79=1,BJ$9&lt;=$B$9),LOOKUP(BJ$9,$A$12:$A$111,$B$12:$B$111),IF(AND($I79=1,BK$9=$Q78),"",IF($I79=1,BK78,IF(AND($I79=-1,BI$9=$Q78),$J79,IF($I79=-1,BJ78,""))))))))</f>
        <v/>
      </c>
      <c r="BK79" t="str">
        <f ca="1">IF($E78="","",IF($G79="",BK78,IF(AND($N79=1,BK$9&gt;$B$9),"",IF(AND($N79=1,BK$9&lt;=$B$9),LOOKUP(BK$9,$A$12:$A$111,$B$12:$B$111),IF(AND($I79=1,BL$9=$Q78),"",IF($I79=1,BL78,IF(AND($I79=-1,BJ$9=$Q78),$J79,IF($I79=-1,BK78,""))))))))</f>
        <v/>
      </c>
      <c r="BL79" t="str">
        <f ca="1">IF($E78="","",IF($G79="",BL78,IF(AND($N79=1,BL$9&gt;$B$9),"",IF(AND($N79=1,BL$9&lt;=$B$9),LOOKUP(BL$9,$A$12:$A$111,$B$12:$B$111),IF(AND($I79=1,BM$9=$Q78),"",IF($I79=1,BM78,IF(AND($I79=-1,BK$9=$Q78),$J79,IF($I79=-1,BL78,""))))))))</f>
        <v/>
      </c>
      <c r="BM79">
        <f ca="1">IF($E78="","",IF($G79="",BM78,IF(AND($N79=1,BM$9&gt;$B$9),"",IF(AND($N79=1,BM$9&lt;=$B$9),LOOKUP(BM$9,$A$12:$A$111,$B$12:$B$111),IF(AND($I79=1,BN$9=$Q78),"",IF($I79=1,BN78,IF(AND($I79=-1,BL$9=$Q78),$J79,IF($I79=-1,BM78,""))))))))</f>
        <v>0</v>
      </c>
      <c r="BN79">
        <f ca="1">IF($E78="","",IF($G79="",BN78,IF(AND($N79=1,BN$9&gt;$B$9),"",IF(AND($N79=1,BN$9&lt;=$B$9),LOOKUP(BN$9,$A$12:$A$111,$B$12:$B$111),IF(AND($I79=1,BO$9=$Q78),"",IF($I79=1,BO78,IF(AND($I79=-1,BM$9=$Q78),$J79,IF($I79=-1,BN78,""))))))))</f>
        <v>0</v>
      </c>
      <c r="BO79">
        <f ca="1">IF($E78="","",IF($G79="",BO78,IF(AND($N79=1,BO$9&gt;$B$9),"",IF(AND($N79=1,BO$9&lt;=$B$9),LOOKUP(BO$9,$A$12:$A$111,$B$12:$B$111),IF(AND($I79=1,BP$9=$Q78),"",IF($I79=1,BP78,IF(AND($I79=-1,BN$9=$Q78),$J79,IF($I79=-1,BO78,""))))))))</f>
        <v>0</v>
      </c>
    </row>
    <row r="80" spans="4:67" x14ac:dyDescent="0.25">
      <c r="D80" s="4">
        <v>70</v>
      </c>
      <c r="E80" s="1">
        <f t="shared" ca="1" si="6"/>
        <v>35</v>
      </c>
      <c r="G80" t="str">
        <f ca="1">IF(E79="","",IF($B$3=Refs!$B$11,Labouchere!F80,IF(AND(B$3="Last",H79="Zero"),G79,IF(B$3="Last",H79,IF(B$3="2nd last","",IF(AND(B$3="Opposite",H79="Zero"),G79,IF(AND(B$3="Opposite",H79="Red"),"Black",IF(AND(B$3="Opposite",H79="Black"),"Red",IF(AND(B$3="Opposite",H79="Odd"),"Even",IF(AND(B$3="Opposite",H79="Even"),"Odd",IF(AND(B$3="Opposite",H79="High"),"Low",IF(AND(B$3="Opposite",H79="Low"),"High",IF(COUNTIF(Refs!$E$5:$I$6,B$3)=1,Labouchere!B$3,"")))))))))))))</f>
        <v>High</v>
      </c>
      <c r="H80" t="str">
        <f ca="1">IF(E80="","",IF(B$2="Red/Black",LOOKUP(E80,Refs!D:D,Refs!F:F),IF(B$2="High/Low",LOOKUP(E80,Refs!D:D,Refs!H:H),IF(B$2="Odd/Even",LOOKUP(E80,Refs!D:D,Refs!J:J),""))))</f>
        <v>High</v>
      </c>
      <c r="I80">
        <f t="shared" ca="1" si="7"/>
        <v>1</v>
      </c>
      <c r="J80">
        <f ca="1">IF(E79="","",IF(G80="","",IF(AND(Q79&gt;1,O79+P79&gt;=$B$4),$B$4,IF(Q79=1,O79,O79+P79))))</f>
        <v>13</v>
      </c>
      <c r="K80">
        <f t="shared" ca="1" si="8"/>
        <v>13</v>
      </c>
      <c r="L80">
        <f t="shared" ca="1" si="9"/>
        <v>-133</v>
      </c>
      <c r="M80">
        <f t="shared" ca="1" si="10"/>
        <v>20</v>
      </c>
      <c r="N80">
        <f ca="1">IF(E79="","",IF(OR(AND($A$6="Yes",$M80&gt;$M79),AND($A$8="Yes",$O79+$P79&gt;=$B$4),AND($Q79&lt;=2,$I80=1)),1,0))</f>
        <v>0</v>
      </c>
      <c r="O80">
        <f ca="1">IF(E80="","",R80)</f>
        <v>5</v>
      </c>
      <c r="P80">
        <f ca="1">IF(E80="","",MAX(R80:DM80))</f>
        <v>5</v>
      </c>
      <c r="Q80" s="2">
        <f ca="1">IF(E80="","",COUNTIF(R80:DM80,"&gt;0"))</f>
        <v>1</v>
      </c>
      <c r="R80" s="4">
        <f ca="1">IF(E79="","",IF($G80="",R79,IF($N80=1,LOOKUP(R$9,$A$12:$A$111,$B$12:$B$111),IF(AND($I80=1,S$9=$Q79),"",IF($I80=1,S79,IF($I80=-1,R79))))))</f>
        <v>5</v>
      </c>
      <c r="S80" t="str">
        <f ca="1">IF($E79="","",IF($G80="",S79,IF(AND($N80=1,S$9&gt;$B$9),"",IF(AND($N80=1,S$9&lt;=$B$9),LOOKUP(S$9,$A$12:$A$111,$B$12:$B$111),IF(AND($I80=1,T$9=$Q79),"",IF($I80=1,T79,IF(AND($I80=-1,R$9=$Q79),$J80,IF($I80=-1,S79,""))))))))</f>
        <v/>
      </c>
      <c r="T80" t="str">
        <f ca="1">IF($E79="","",IF($G80="",T79,IF(AND($N80=1,T$9&gt;$B$9),"",IF(AND($N80=1,T$9&lt;=$B$9),LOOKUP(T$9,$A$12:$A$111,$B$12:$B$111),IF(AND($I80=1,U$9=$Q79),"",IF($I80=1,U79,IF(AND($I80=-1,S$9=$Q79),$J80,IF($I80=-1,T79,""))))))))</f>
        <v/>
      </c>
      <c r="U80" t="str">
        <f ca="1">IF($E79="","",IF($G80="",U79,IF(AND($N80=1,U$9&gt;$B$9),"",IF(AND($N80=1,U$9&lt;=$B$9),LOOKUP(U$9,$A$12:$A$111,$B$12:$B$111),IF(AND($I80=1,V$9=$Q79),"",IF($I80=1,V79,IF(AND($I80=-1,T$9=$Q79),$J80,IF($I80=-1,U79,""))))))))</f>
        <v/>
      </c>
      <c r="V80" t="str">
        <f ca="1">IF($E79="","",IF($G80="",V79,IF(AND($N80=1,V$9&gt;$B$9),"",IF(AND($N80=1,V$9&lt;=$B$9),LOOKUP(V$9,$A$12:$A$111,$B$12:$B$111),IF(AND($I80=1,W$9=$Q79),"",IF($I80=1,W79,IF(AND($I80=-1,U$9=$Q79),$J80,IF($I80=-1,V79,""))))))))</f>
        <v/>
      </c>
      <c r="W80" t="str">
        <f ca="1">IF($E79="","",IF($G80="",W79,IF(AND($N80=1,W$9&gt;$B$9),"",IF(AND($N80=1,W$9&lt;=$B$9),LOOKUP(W$9,$A$12:$A$111,$B$12:$B$111),IF(AND($I80=1,X$9=$Q79),"",IF($I80=1,X79,IF(AND($I80=-1,V$9=$Q79),$J80,IF($I80=-1,W79,""))))))))</f>
        <v/>
      </c>
      <c r="X80" t="str">
        <f ca="1">IF($E79="","",IF($G80="",X79,IF(AND($N80=1,X$9&gt;$B$9),"",IF(AND($N80=1,X$9&lt;=$B$9),LOOKUP(X$9,$A$12:$A$111,$B$12:$B$111),IF(AND($I80=1,Y$9=$Q79),"",IF($I80=1,Y79,IF(AND($I80=-1,W$9=$Q79),$J80,IF($I80=-1,X79,""))))))))</f>
        <v/>
      </c>
      <c r="Y80" t="str">
        <f ca="1">IF($E79="","",IF($G80="",Y79,IF(AND($N80=1,Y$9&gt;$B$9),"",IF(AND($N80=1,Y$9&lt;=$B$9),LOOKUP(Y$9,$A$12:$A$111,$B$12:$B$111),IF(AND($I80=1,Z$9=$Q79),"",IF($I80=1,Z79,IF(AND($I80=-1,X$9=$Q79),$J80,IF($I80=-1,Y79,""))))))))</f>
        <v/>
      </c>
      <c r="Z80" t="str">
        <f ca="1">IF($E79="","",IF($G80="",Z79,IF(AND($N80=1,Z$9&gt;$B$9),"",IF(AND($N80=1,Z$9&lt;=$B$9),LOOKUP(Z$9,$A$12:$A$111,$B$12:$B$111),IF(AND($I80=1,AA$9=$Q79),"",IF($I80=1,AA79,IF(AND($I80=-1,Y$9=$Q79),$J80,IF($I80=-1,Z79,""))))))))</f>
        <v/>
      </c>
      <c r="AA80" t="str">
        <f ca="1">IF($E79="","",IF($G80="",AA79,IF(AND($N80=1,AA$9&gt;$B$9),"",IF(AND($N80=1,AA$9&lt;=$B$9),LOOKUP(AA$9,$A$12:$A$111,$B$12:$B$111),IF(AND($I80=1,AB$9=$Q79),"",IF($I80=1,AB79,IF(AND($I80=-1,Z$9=$Q79),$J80,IF($I80=-1,AA79,""))))))))</f>
        <v/>
      </c>
      <c r="AB80" t="str">
        <f ca="1">IF($E79="","",IF($G80="",AB79,IF(AND($N80=1,AB$9&gt;$B$9),"",IF(AND($N80=1,AB$9&lt;=$B$9),LOOKUP(AB$9,$A$12:$A$111,$B$12:$B$111),IF(AND($I80=1,AC$9=$Q79),"",IF($I80=1,AC79,IF(AND($I80=-1,AA$9=$Q79),$J80,IF($I80=-1,AB79,""))))))))</f>
        <v/>
      </c>
      <c r="AC80" t="str">
        <f ca="1">IF($E79="","",IF($G80="",AC79,IF(AND($N80=1,AC$9&gt;$B$9),"",IF(AND($N80=1,AC$9&lt;=$B$9),LOOKUP(AC$9,$A$12:$A$111,$B$12:$B$111),IF(AND($I80=1,AD$9=$Q79),"",IF($I80=1,AD79,IF(AND($I80=-1,AB$9=$Q79),$J80,IF($I80=-1,AC79,""))))))))</f>
        <v/>
      </c>
      <c r="AD80" t="str">
        <f ca="1">IF($E79="","",IF($G80="",AD79,IF(AND($N80=1,AD$9&gt;$B$9),"",IF(AND($N80=1,AD$9&lt;=$B$9),LOOKUP(AD$9,$A$12:$A$111,$B$12:$B$111),IF(AND($I80=1,AE$9=$Q79),"",IF($I80=1,AE79,IF(AND($I80=-1,AC$9=$Q79),$J80,IF($I80=-1,AD79,""))))))))</f>
        <v/>
      </c>
      <c r="AE80" t="str">
        <f ca="1">IF($E79="","",IF($G80="",AE79,IF(AND($N80=1,AE$9&gt;$B$9),"",IF(AND($N80=1,AE$9&lt;=$B$9),LOOKUP(AE$9,$A$12:$A$111,$B$12:$B$111),IF(AND($I80=1,AF$9=$Q79),"",IF($I80=1,AF79,IF(AND($I80=-1,AD$9=$Q79),$J80,IF($I80=-1,AE79,""))))))))</f>
        <v/>
      </c>
      <c r="AF80" t="str">
        <f ca="1">IF($E79="","",IF($G80="",AF79,IF(AND($N80=1,AF$9&gt;$B$9),"",IF(AND($N80=1,AF$9&lt;=$B$9),LOOKUP(AF$9,$A$12:$A$111,$B$12:$B$111),IF(AND($I80=1,AG$9=$Q79),"",IF($I80=1,AG79,IF(AND($I80=-1,AE$9=$Q79),$J80,IF($I80=-1,AF79,""))))))))</f>
        <v/>
      </c>
      <c r="AG80" t="str">
        <f ca="1">IF($E79="","",IF($G80="",AG79,IF(AND($N80=1,AG$9&gt;$B$9),"",IF(AND($N80=1,AG$9&lt;=$B$9),LOOKUP(AG$9,$A$12:$A$111,$B$12:$B$111),IF(AND($I80=1,AH$9=$Q79),"",IF($I80=1,AH79,IF(AND($I80=-1,AF$9=$Q79),$J80,IF($I80=-1,AG79,""))))))))</f>
        <v/>
      </c>
      <c r="AH80" t="str">
        <f ca="1">IF($E79="","",IF($G80="",AH79,IF(AND($N80=1,AH$9&gt;$B$9),"",IF(AND($N80=1,AH$9&lt;=$B$9),LOOKUP(AH$9,$A$12:$A$111,$B$12:$B$111),IF(AND($I80=1,AI$9=$Q79),"",IF($I80=1,AI79,IF(AND($I80=-1,AG$9=$Q79),$J80,IF($I80=-1,AH79,""))))))))</f>
        <v/>
      </c>
      <c r="AI80" t="str">
        <f ca="1">IF($E79="","",IF($G80="",AI79,IF(AND($N80=1,AI$9&gt;$B$9),"",IF(AND($N80=1,AI$9&lt;=$B$9),LOOKUP(AI$9,$A$12:$A$111,$B$12:$B$111),IF(AND($I80=1,AJ$9=$Q79),"",IF($I80=1,AJ79,IF(AND($I80=-1,AH$9=$Q79),$J80,IF($I80=-1,AI79,""))))))))</f>
        <v/>
      </c>
      <c r="AJ80" t="str">
        <f ca="1">IF($E79="","",IF($G80="",AJ79,IF(AND($N80=1,AJ$9&gt;$B$9),"",IF(AND($N80=1,AJ$9&lt;=$B$9),LOOKUP(AJ$9,$A$12:$A$111,$B$12:$B$111),IF(AND($I80=1,AK$9=$Q79),"",IF($I80=1,AK79,IF(AND($I80=-1,AI$9=$Q79),$J80,IF($I80=-1,AJ79,""))))))))</f>
        <v/>
      </c>
      <c r="AK80" t="str">
        <f ca="1">IF($E79="","",IF($G80="",AK79,IF(AND($N80=1,AK$9&gt;$B$9),"",IF(AND($N80=1,AK$9&lt;=$B$9),LOOKUP(AK$9,$A$12:$A$111,$B$12:$B$111),IF(AND($I80=1,AL$9=$Q79),"",IF($I80=1,AL79,IF(AND($I80=-1,AJ$9=$Q79),$J80,IF($I80=-1,AK79,""))))))))</f>
        <v/>
      </c>
      <c r="AL80" t="str">
        <f ca="1">IF($E79="","",IF($G80="",AL79,IF(AND($N80=1,AL$9&gt;$B$9),"",IF(AND($N80=1,AL$9&lt;=$B$9),LOOKUP(AL$9,$A$12:$A$111,$B$12:$B$111),IF(AND($I80=1,AM$9=$Q79),"",IF($I80=1,AM79,IF(AND($I80=-1,AK$9=$Q79),$J80,IF($I80=-1,AL79,""))))))))</f>
        <v/>
      </c>
      <c r="AM80" t="str">
        <f ca="1">IF($E79="","",IF($G80="",AM79,IF(AND($N80=1,AM$9&gt;$B$9),"",IF(AND($N80=1,AM$9&lt;=$B$9),LOOKUP(AM$9,$A$12:$A$111,$B$12:$B$111),IF(AND($I80=1,AN$9=$Q79),"",IF($I80=1,AN79,IF(AND($I80=-1,AL$9=$Q79),$J80,IF($I80=-1,AM79,""))))))))</f>
        <v/>
      </c>
      <c r="AN80" t="str">
        <f ca="1">IF($E79="","",IF($G80="",AN79,IF(AND($N80=1,AN$9&gt;$B$9),"",IF(AND($N80=1,AN$9&lt;=$B$9),LOOKUP(AN$9,$A$12:$A$111,$B$12:$B$111),IF(AND($I80=1,AO$9=$Q79),"",IF($I80=1,AO79,IF(AND($I80=-1,AM$9=$Q79),$J80,IF($I80=-1,AN79,""))))))))</f>
        <v/>
      </c>
      <c r="AO80" t="str">
        <f ca="1">IF($E79="","",IF($G80="",AO79,IF(AND($N80=1,AO$9&gt;$B$9),"",IF(AND($N80=1,AO$9&lt;=$B$9),LOOKUP(AO$9,$A$12:$A$111,$B$12:$B$111),IF(AND($I80=1,AP$9=$Q79),"",IF($I80=1,AP79,IF(AND($I80=-1,AN$9=$Q79),$J80,IF($I80=-1,AO79,""))))))))</f>
        <v/>
      </c>
      <c r="AP80" t="str">
        <f ca="1">IF($E79="","",IF($G80="",AP79,IF(AND($N80=1,AP$9&gt;$B$9),"",IF(AND($N80=1,AP$9&lt;=$B$9),LOOKUP(AP$9,$A$12:$A$111,$B$12:$B$111),IF(AND($I80=1,AQ$9=$Q79),"",IF($I80=1,AQ79,IF(AND($I80=-1,AO$9=$Q79),$J80,IF($I80=-1,AP79,""))))))))</f>
        <v/>
      </c>
      <c r="AQ80" t="str">
        <f ca="1">IF($E79="","",IF($G80="",AQ79,IF(AND($N80=1,AQ$9&gt;$B$9),"",IF(AND($N80=1,AQ$9&lt;=$B$9),LOOKUP(AQ$9,$A$12:$A$111,$B$12:$B$111),IF(AND($I80=1,AR$9=$Q79),"",IF($I80=1,AR79,IF(AND($I80=-1,AP$9=$Q79),$J80,IF($I80=-1,AQ79,""))))))))</f>
        <v/>
      </c>
      <c r="AR80" t="str">
        <f ca="1">IF($E79="","",IF($G80="",AR79,IF(AND($N80=1,AR$9&gt;$B$9),"",IF(AND($N80=1,AR$9&lt;=$B$9),LOOKUP(AR$9,$A$12:$A$111,$B$12:$B$111),IF(AND($I80=1,AS$9=$Q79),"",IF($I80=1,AS79,IF(AND($I80=-1,AQ$9=$Q79),$J80,IF($I80=-1,AR79,""))))))))</f>
        <v/>
      </c>
      <c r="AS80" t="str">
        <f ca="1">IF($E79="","",IF($G80="",AS79,IF(AND($N80=1,AS$9&gt;$B$9),"",IF(AND($N80=1,AS$9&lt;=$B$9),LOOKUP(AS$9,$A$12:$A$111,$B$12:$B$111),IF(AND($I80=1,AT$9=$Q79),"",IF($I80=1,AT79,IF(AND($I80=-1,AR$9=$Q79),$J80,IF($I80=-1,AS79,""))))))))</f>
        <v/>
      </c>
      <c r="AT80" t="str">
        <f ca="1">IF($E79="","",IF($G80="",AT79,IF(AND($N80=1,AT$9&gt;$B$9),"",IF(AND($N80=1,AT$9&lt;=$B$9),LOOKUP(AT$9,$A$12:$A$111,$B$12:$B$111),IF(AND($I80=1,AU$9=$Q79),"",IF($I80=1,AU79,IF(AND($I80=-1,AS$9=$Q79),$J80,IF($I80=-1,AT79,""))))))))</f>
        <v/>
      </c>
      <c r="AU80" t="str">
        <f ca="1">IF($E79="","",IF($G80="",AU79,IF(AND($N80=1,AU$9&gt;$B$9),"",IF(AND($N80=1,AU$9&lt;=$B$9),LOOKUP(AU$9,$A$12:$A$111,$B$12:$B$111),IF(AND($I80=1,AV$9=$Q79),"",IF($I80=1,AV79,IF(AND($I80=-1,AT$9=$Q79),$J80,IF($I80=-1,AU79,""))))))))</f>
        <v/>
      </c>
      <c r="AV80" t="str">
        <f ca="1">IF($E79="","",IF($G80="",AV79,IF(AND($N80=1,AV$9&gt;$B$9),"",IF(AND($N80=1,AV$9&lt;=$B$9),LOOKUP(AV$9,$A$12:$A$111,$B$12:$B$111),IF(AND($I80=1,AW$9=$Q79),"",IF($I80=1,AW79,IF(AND($I80=-1,AU$9=$Q79),$J80,IF($I80=-1,AV79,""))))))))</f>
        <v/>
      </c>
      <c r="AW80" t="str">
        <f ca="1">IF($E79="","",IF($G80="",AW79,IF(AND($N80=1,AW$9&gt;$B$9),"",IF(AND($N80=1,AW$9&lt;=$B$9),LOOKUP(AW$9,$A$12:$A$111,$B$12:$B$111),IF(AND($I80=1,AX$9=$Q79),"",IF($I80=1,AX79,IF(AND($I80=-1,AV$9=$Q79),$J80,IF($I80=-1,AW79,""))))))))</f>
        <v/>
      </c>
      <c r="AX80" t="str">
        <f ca="1">IF($E79="","",IF($G80="",AX79,IF(AND($N80=1,AX$9&gt;$B$9),"",IF(AND($N80=1,AX$9&lt;=$B$9),LOOKUP(AX$9,$A$12:$A$111,$B$12:$B$111),IF(AND($I80=1,AY$9=$Q79),"",IF($I80=1,AY79,IF(AND($I80=-1,AW$9=$Q79),$J80,IF($I80=-1,AX79,""))))))))</f>
        <v/>
      </c>
      <c r="AY80" t="str">
        <f ca="1">IF($E79="","",IF($G80="",AY79,IF(AND($N80=1,AY$9&gt;$B$9),"",IF(AND($N80=1,AY$9&lt;=$B$9),LOOKUP(AY$9,$A$12:$A$111,$B$12:$B$111),IF(AND($I80=1,AZ$9=$Q79),"",IF($I80=1,AZ79,IF(AND($I80=-1,AX$9=$Q79),$J80,IF($I80=-1,AY79,""))))))))</f>
        <v/>
      </c>
      <c r="AZ80" t="str">
        <f ca="1">IF($E79="","",IF($G80="",AZ79,IF(AND($N80=1,AZ$9&gt;$B$9),"",IF(AND($N80=1,AZ$9&lt;=$B$9),LOOKUP(AZ$9,$A$12:$A$111,$B$12:$B$111),IF(AND($I80=1,BA$9=$Q79),"",IF($I80=1,BA79,IF(AND($I80=-1,AY$9=$Q79),$J80,IF($I80=-1,AZ79,""))))))))</f>
        <v/>
      </c>
      <c r="BA80" t="str">
        <f ca="1">IF($E79="","",IF($G80="",BA79,IF(AND($N80=1,BA$9&gt;$B$9),"",IF(AND($N80=1,BA$9&lt;=$B$9),LOOKUP(BA$9,$A$12:$A$111,$B$12:$B$111),IF(AND($I80=1,BB$9=$Q79),"",IF($I80=1,BB79,IF(AND($I80=-1,AZ$9=$Q79),$J80,IF($I80=-1,BA79,""))))))))</f>
        <v/>
      </c>
      <c r="BB80" t="str">
        <f ca="1">IF($E79="","",IF($G80="",BB79,IF(AND($N80=1,BB$9&gt;$B$9),"",IF(AND($N80=1,BB$9&lt;=$B$9),LOOKUP(BB$9,$A$12:$A$111,$B$12:$B$111),IF(AND($I80=1,BC$9=$Q79),"",IF($I80=1,BC79,IF(AND($I80=-1,BA$9=$Q79),$J80,IF($I80=-1,BB79,""))))))))</f>
        <v/>
      </c>
      <c r="BC80" t="str">
        <f ca="1">IF($E79="","",IF($G80="",BC79,IF(AND($N80=1,BC$9&gt;$B$9),"",IF(AND($N80=1,BC$9&lt;=$B$9),LOOKUP(BC$9,$A$12:$A$111,$B$12:$B$111),IF(AND($I80=1,BD$9=$Q79),"",IF($I80=1,BD79,IF(AND($I80=-1,BB$9=$Q79),$J80,IF($I80=-1,BC79,""))))))))</f>
        <v/>
      </c>
      <c r="BD80" t="str">
        <f ca="1">IF($E79="","",IF($G80="",BD79,IF(AND($N80=1,BD$9&gt;$B$9),"",IF(AND($N80=1,BD$9&lt;=$B$9),LOOKUP(BD$9,$A$12:$A$111,$B$12:$B$111),IF(AND($I80=1,BE$9=$Q79),"",IF($I80=1,BE79,IF(AND($I80=-1,BC$9=$Q79),$J80,IF($I80=-1,BD79,""))))))))</f>
        <v/>
      </c>
      <c r="BE80" t="str">
        <f ca="1">IF($E79="","",IF($G80="",BE79,IF(AND($N80=1,BE$9&gt;$B$9),"",IF(AND($N80=1,BE$9&lt;=$B$9),LOOKUP(BE$9,$A$12:$A$111,$B$12:$B$111),IF(AND($I80=1,BF$9=$Q79),"",IF($I80=1,BF79,IF(AND($I80=-1,BD$9=$Q79),$J80,IF($I80=-1,BE79,""))))))))</f>
        <v/>
      </c>
      <c r="BF80" t="str">
        <f ca="1">IF($E79="","",IF($G80="",BF79,IF(AND($N80=1,BF$9&gt;$B$9),"",IF(AND($N80=1,BF$9&lt;=$B$9),LOOKUP(BF$9,$A$12:$A$111,$B$12:$B$111),IF(AND($I80=1,BG$9=$Q79),"",IF($I80=1,BG79,IF(AND($I80=-1,BE$9=$Q79),$J80,IF($I80=-1,BF79,""))))))))</f>
        <v/>
      </c>
      <c r="BG80" t="str">
        <f ca="1">IF($E79="","",IF($G80="",BG79,IF(AND($N80=1,BG$9&gt;$B$9),"",IF(AND($N80=1,BG$9&lt;=$B$9),LOOKUP(BG$9,$A$12:$A$111,$B$12:$B$111),IF(AND($I80=1,BH$9=$Q79),"",IF($I80=1,BH79,IF(AND($I80=-1,BF$9=$Q79),$J80,IF($I80=-1,BG79,""))))))))</f>
        <v/>
      </c>
      <c r="BH80" t="str">
        <f ca="1">IF($E79="","",IF($G80="",BH79,IF(AND($N80=1,BH$9&gt;$B$9),"",IF(AND($N80=1,BH$9&lt;=$B$9),LOOKUP(BH$9,$A$12:$A$111,$B$12:$B$111),IF(AND($I80=1,BI$9=$Q79),"",IF($I80=1,BI79,IF(AND($I80=-1,BG$9=$Q79),$J80,IF($I80=-1,BH79,""))))))))</f>
        <v/>
      </c>
      <c r="BI80" t="str">
        <f ca="1">IF($E79="","",IF($G80="",BI79,IF(AND($N80=1,BI$9&gt;$B$9),"",IF(AND($N80=1,BI$9&lt;=$B$9),LOOKUP(BI$9,$A$12:$A$111,$B$12:$B$111),IF(AND($I80=1,BJ$9=$Q79),"",IF($I80=1,BJ79,IF(AND($I80=-1,BH$9=$Q79),$J80,IF($I80=-1,BI79,""))))))))</f>
        <v/>
      </c>
      <c r="BJ80" t="str">
        <f ca="1">IF($E79="","",IF($G80="",BJ79,IF(AND($N80=1,BJ$9&gt;$B$9),"",IF(AND($N80=1,BJ$9&lt;=$B$9),LOOKUP(BJ$9,$A$12:$A$111,$B$12:$B$111),IF(AND($I80=1,BK$9=$Q79),"",IF($I80=1,BK79,IF(AND($I80=-1,BI$9=$Q79),$J80,IF($I80=-1,BJ79,""))))))))</f>
        <v/>
      </c>
      <c r="BK80" t="str">
        <f ca="1">IF($E79="","",IF($G80="",BK79,IF(AND($N80=1,BK$9&gt;$B$9),"",IF(AND($N80=1,BK$9&lt;=$B$9),LOOKUP(BK$9,$A$12:$A$111,$B$12:$B$111),IF(AND($I80=1,BL$9=$Q79),"",IF($I80=1,BL79,IF(AND($I80=-1,BJ$9=$Q79),$J80,IF($I80=-1,BK79,""))))))))</f>
        <v/>
      </c>
      <c r="BL80">
        <f ca="1">IF($E79="","",IF($G80="",BL79,IF(AND($N80=1,BL$9&gt;$B$9),"",IF(AND($N80=1,BL$9&lt;=$B$9),LOOKUP(BL$9,$A$12:$A$111,$B$12:$B$111),IF(AND($I80=1,BM$9=$Q79),"",IF($I80=1,BM79,IF(AND($I80=-1,BK$9=$Q79),$J80,IF($I80=-1,BL79,""))))))))</f>
        <v>0</v>
      </c>
      <c r="BM80">
        <f ca="1">IF($E79="","",IF($G80="",BM79,IF(AND($N80=1,BM$9&gt;$B$9),"",IF(AND($N80=1,BM$9&lt;=$B$9),LOOKUP(BM$9,$A$12:$A$111,$B$12:$B$111),IF(AND($I80=1,BN$9=$Q79),"",IF($I80=1,BN79,IF(AND($I80=-1,BL$9=$Q79),$J80,IF($I80=-1,BM79,""))))))))</f>
        <v>0</v>
      </c>
      <c r="BN80">
        <f ca="1">IF($E79="","",IF($G80="",BN79,IF(AND($N80=1,BN$9&gt;$B$9),"",IF(AND($N80=1,BN$9&lt;=$B$9),LOOKUP(BN$9,$A$12:$A$111,$B$12:$B$111),IF(AND($I80=1,BO$9=$Q79),"",IF($I80=1,BO79,IF(AND($I80=-1,BM$9=$Q79),$J80,IF($I80=-1,BN79,""))))))))</f>
        <v>0</v>
      </c>
      <c r="BO80">
        <f ca="1">IF($E79="","",IF($G80="",BO79,IF(AND($N80=1,BO$9&gt;$B$9),"",IF(AND($N80=1,BO$9&lt;=$B$9),LOOKUP(BO$9,$A$12:$A$111,$B$12:$B$111),IF(AND($I80=1,BP$9=$Q79),"",IF($I80=1,BP79,IF(AND($I80=-1,BN$9=$Q79),$J80,IF($I80=-1,BO79,""))))))))</f>
        <v>0</v>
      </c>
    </row>
    <row r="81" spans="4:67" x14ac:dyDescent="0.25">
      <c r="D81" s="4">
        <v>71</v>
      </c>
      <c r="E81" s="1">
        <f t="shared" ca="1" si="6"/>
        <v>7</v>
      </c>
      <c r="G81" t="str">
        <f ca="1">IF(E80="","",IF($B$3=Refs!$B$11,Labouchere!F81,IF(AND(B$3="Last",H80="Zero"),G80,IF(B$3="Last",H80,IF(B$3="2nd last","",IF(AND(B$3="Opposite",H80="Zero"),G80,IF(AND(B$3="Opposite",H80="Red"),"Black",IF(AND(B$3="Opposite",H80="Black"),"Red",IF(AND(B$3="Opposite",H80="Odd"),"Even",IF(AND(B$3="Opposite",H80="Even"),"Odd",IF(AND(B$3="Opposite",H80="High"),"Low",IF(AND(B$3="Opposite",H80="Low"),"High",IF(COUNTIF(Refs!$E$5:$I$6,B$3)=1,Labouchere!B$3,"")))))))))))))</f>
        <v>High</v>
      </c>
      <c r="H81" t="str">
        <f ca="1">IF(E81="","",IF(B$2="Red/Black",LOOKUP(E81,Refs!D:D,Refs!F:F),IF(B$2="High/Low",LOOKUP(E81,Refs!D:D,Refs!H:H),IF(B$2="Odd/Even",LOOKUP(E81,Refs!D:D,Refs!J:J),""))))</f>
        <v>Low</v>
      </c>
      <c r="I81">
        <f t="shared" ca="1" si="7"/>
        <v>-1</v>
      </c>
      <c r="J81">
        <f ca="1">IF(E80="","",IF(G81="","",IF(AND(Q80&gt;1,O80+P80&gt;=$B$4),$B$4,IF(Q80=1,O80,O80+P80))))</f>
        <v>5</v>
      </c>
      <c r="K81">
        <f t="shared" ca="1" si="8"/>
        <v>-5</v>
      </c>
      <c r="L81">
        <f t="shared" ca="1" si="9"/>
        <v>-138</v>
      </c>
      <c r="M81">
        <f t="shared" ca="1" si="10"/>
        <v>20</v>
      </c>
      <c r="N81">
        <f ca="1">IF(E80="","",IF(OR(AND($A$6="Yes",$M81&gt;$M80),AND($A$8="Yes",$O80+$P80&gt;=$B$4),AND($Q80&lt;=2,$I81=1)),1,0))</f>
        <v>0</v>
      </c>
      <c r="O81">
        <f ca="1">IF(E81="","",R81)</f>
        <v>5</v>
      </c>
      <c r="P81">
        <f ca="1">IF(E81="","",MAX(R81:DM81))</f>
        <v>5</v>
      </c>
      <c r="Q81" s="2">
        <f ca="1">IF(E81="","",COUNTIF(R81:DM81,"&gt;0"))</f>
        <v>2</v>
      </c>
      <c r="R81" s="4">
        <f ca="1">IF(E80="","",IF($G81="",R80,IF($N81=1,LOOKUP(R$9,$A$12:$A$111,$B$12:$B$111),IF(AND($I81=1,S$9=$Q80),"",IF($I81=1,S80,IF($I81=-1,R80))))))</f>
        <v>5</v>
      </c>
      <c r="S81">
        <f ca="1">IF($E80="","",IF($G81="",S80,IF(AND($N81=1,S$9&gt;$B$9),"",IF(AND($N81=1,S$9&lt;=$B$9),LOOKUP(S$9,$A$12:$A$111,$B$12:$B$111),IF(AND($I81=1,T$9=$Q80),"",IF($I81=1,T80,IF(AND($I81=-1,R$9=$Q80),$J81,IF($I81=-1,S80,""))))))))</f>
        <v>5</v>
      </c>
      <c r="T81" t="str">
        <f ca="1">IF($E80="","",IF($G81="",T80,IF(AND($N81=1,T$9&gt;$B$9),"",IF(AND($N81=1,T$9&lt;=$B$9),LOOKUP(T$9,$A$12:$A$111,$B$12:$B$111),IF(AND($I81=1,U$9=$Q80),"",IF($I81=1,U80,IF(AND($I81=-1,S$9=$Q80),$J81,IF($I81=-1,T80,""))))))))</f>
        <v/>
      </c>
      <c r="U81" t="str">
        <f ca="1">IF($E80="","",IF($G81="",U80,IF(AND($N81=1,U$9&gt;$B$9),"",IF(AND($N81=1,U$9&lt;=$B$9),LOOKUP(U$9,$A$12:$A$111,$B$12:$B$111),IF(AND($I81=1,V$9=$Q80),"",IF($I81=1,V80,IF(AND($I81=-1,T$9=$Q80),$J81,IF($I81=-1,U80,""))))))))</f>
        <v/>
      </c>
      <c r="V81" t="str">
        <f ca="1">IF($E80="","",IF($G81="",V80,IF(AND($N81=1,V$9&gt;$B$9),"",IF(AND($N81=1,V$9&lt;=$B$9),LOOKUP(V$9,$A$12:$A$111,$B$12:$B$111),IF(AND($I81=1,W$9=$Q80),"",IF($I81=1,W80,IF(AND($I81=-1,U$9=$Q80),$J81,IF($I81=-1,V80,""))))))))</f>
        <v/>
      </c>
      <c r="W81" t="str">
        <f ca="1">IF($E80="","",IF($G81="",W80,IF(AND($N81=1,W$9&gt;$B$9),"",IF(AND($N81=1,W$9&lt;=$B$9),LOOKUP(W$9,$A$12:$A$111,$B$12:$B$111),IF(AND($I81=1,X$9=$Q80),"",IF($I81=1,X80,IF(AND($I81=-1,V$9=$Q80),$J81,IF($I81=-1,W80,""))))))))</f>
        <v/>
      </c>
      <c r="X81" t="str">
        <f ca="1">IF($E80="","",IF($G81="",X80,IF(AND($N81=1,X$9&gt;$B$9),"",IF(AND($N81=1,X$9&lt;=$B$9),LOOKUP(X$9,$A$12:$A$111,$B$12:$B$111),IF(AND($I81=1,Y$9=$Q80),"",IF($I81=1,Y80,IF(AND($I81=-1,W$9=$Q80),$J81,IF($I81=-1,X80,""))))))))</f>
        <v/>
      </c>
      <c r="Y81" t="str">
        <f ca="1">IF($E80="","",IF($G81="",Y80,IF(AND($N81=1,Y$9&gt;$B$9),"",IF(AND($N81=1,Y$9&lt;=$B$9),LOOKUP(Y$9,$A$12:$A$111,$B$12:$B$111),IF(AND($I81=1,Z$9=$Q80),"",IF($I81=1,Z80,IF(AND($I81=-1,X$9=$Q80),$J81,IF($I81=-1,Y80,""))))))))</f>
        <v/>
      </c>
      <c r="Z81" t="str">
        <f ca="1">IF($E80="","",IF($G81="",Z80,IF(AND($N81=1,Z$9&gt;$B$9),"",IF(AND($N81=1,Z$9&lt;=$B$9),LOOKUP(Z$9,$A$12:$A$111,$B$12:$B$111),IF(AND($I81=1,AA$9=$Q80),"",IF($I81=1,AA80,IF(AND($I81=-1,Y$9=$Q80),$J81,IF($I81=-1,Z80,""))))))))</f>
        <v/>
      </c>
      <c r="AA81" t="str">
        <f ca="1">IF($E80="","",IF($G81="",AA80,IF(AND($N81=1,AA$9&gt;$B$9),"",IF(AND($N81=1,AA$9&lt;=$B$9),LOOKUP(AA$9,$A$12:$A$111,$B$12:$B$111),IF(AND($I81=1,AB$9=$Q80),"",IF($I81=1,AB80,IF(AND($I81=-1,Z$9=$Q80),$J81,IF($I81=-1,AA80,""))))))))</f>
        <v/>
      </c>
      <c r="AB81" t="str">
        <f ca="1">IF($E80="","",IF($G81="",AB80,IF(AND($N81=1,AB$9&gt;$B$9),"",IF(AND($N81=1,AB$9&lt;=$B$9),LOOKUP(AB$9,$A$12:$A$111,$B$12:$B$111),IF(AND($I81=1,AC$9=$Q80),"",IF($I81=1,AC80,IF(AND($I81=-1,AA$9=$Q80),$J81,IF($I81=-1,AB80,""))))))))</f>
        <v/>
      </c>
      <c r="AC81" t="str">
        <f ca="1">IF($E80="","",IF($G81="",AC80,IF(AND($N81=1,AC$9&gt;$B$9),"",IF(AND($N81=1,AC$9&lt;=$B$9),LOOKUP(AC$9,$A$12:$A$111,$B$12:$B$111),IF(AND($I81=1,AD$9=$Q80),"",IF($I81=1,AD80,IF(AND($I81=-1,AB$9=$Q80),$J81,IF($I81=-1,AC80,""))))))))</f>
        <v/>
      </c>
      <c r="AD81" t="str">
        <f ca="1">IF($E80="","",IF($G81="",AD80,IF(AND($N81=1,AD$9&gt;$B$9),"",IF(AND($N81=1,AD$9&lt;=$B$9),LOOKUP(AD$9,$A$12:$A$111,$B$12:$B$111),IF(AND($I81=1,AE$9=$Q80),"",IF($I81=1,AE80,IF(AND($I81=-1,AC$9=$Q80),$J81,IF($I81=-1,AD80,""))))))))</f>
        <v/>
      </c>
      <c r="AE81" t="str">
        <f ca="1">IF($E80="","",IF($G81="",AE80,IF(AND($N81=1,AE$9&gt;$B$9),"",IF(AND($N81=1,AE$9&lt;=$B$9),LOOKUP(AE$9,$A$12:$A$111,$B$12:$B$111),IF(AND($I81=1,AF$9=$Q80),"",IF($I81=1,AF80,IF(AND($I81=-1,AD$9=$Q80),$J81,IF($I81=-1,AE80,""))))))))</f>
        <v/>
      </c>
      <c r="AF81" t="str">
        <f ca="1">IF($E80="","",IF($G81="",AF80,IF(AND($N81=1,AF$9&gt;$B$9),"",IF(AND($N81=1,AF$9&lt;=$B$9),LOOKUP(AF$9,$A$12:$A$111,$B$12:$B$111),IF(AND($I81=1,AG$9=$Q80),"",IF($I81=1,AG80,IF(AND($I81=-1,AE$9=$Q80),$J81,IF($I81=-1,AF80,""))))))))</f>
        <v/>
      </c>
      <c r="AG81" t="str">
        <f ca="1">IF($E80="","",IF($G81="",AG80,IF(AND($N81=1,AG$9&gt;$B$9),"",IF(AND($N81=1,AG$9&lt;=$B$9),LOOKUP(AG$9,$A$12:$A$111,$B$12:$B$111),IF(AND($I81=1,AH$9=$Q80),"",IF($I81=1,AH80,IF(AND($I81=-1,AF$9=$Q80),$J81,IF($I81=-1,AG80,""))))))))</f>
        <v/>
      </c>
      <c r="AH81" t="str">
        <f ca="1">IF($E80="","",IF($G81="",AH80,IF(AND($N81=1,AH$9&gt;$B$9),"",IF(AND($N81=1,AH$9&lt;=$B$9),LOOKUP(AH$9,$A$12:$A$111,$B$12:$B$111),IF(AND($I81=1,AI$9=$Q80),"",IF($I81=1,AI80,IF(AND($I81=-1,AG$9=$Q80),$J81,IF($I81=-1,AH80,""))))))))</f>
        <v/>
      </c>
      <c r="AI81" t="str">
        <f ca="1">IF($E80="","",IF($G81="",AI80,IF(AND($N81=1,AI$9&gt;$B$9),"",IF(AND($N81=1,AI$9&lt;=$B$9),LOOKUP(AI$9,$A$12:$A$111,$B$12:$B$111),IF(AND($I81=1,AJ$9=$Q80),"",IF($I81=1,AJ80,IF(AND($I81=-1,AH$9=$Q80),$J81,IF($I81=-1,AI80,""))))))))</f>
        <v/>
      </c>
      <c r="AJ81" t="str">
        <f ca="1">IF($E80="","",IF($G81="",AJ80,IF(AND($N81=1,AJ$9&gt;$B$9),"",IF(AND($N81=1,AJ$9&lt;=$B$9),LOOKUP(AJ$9,$A$12:$A$111,$B$12:$B$111),IF(AND($I81=1,AK$9=$Q80),"",IF($I81=1,AK80,IF(AND($I81=-1,AI$9=$Q80),$J81,IF($I81=-1,AJ80,""))))))))</f>
        <v/>
      </c>
      <c r="AK81" t="str">
        <f ca="1">IF($E80="","",IF($G81="",AK80,IF(AND($N81=1,AK$9&gt;$B$9),"",IF(AND($N81=1,AK$9&lt;=$B$9),LOOKUP(AK$9,$A$12:$A$111,$B$12:$B$111),IF(AND($I81=1,AL$9=$Q80),"",IF($I81=1,AL80,IF(AND($I81=-1,AJ$9=$Q80),$J81,IF($I81=-1,AK80,""))))))))</f>
        <v/>
      </c>
      <c r="AL81" t="str">
        <f ca="1">IF($E80="","",IF($G81="",AL80,IF(AND($N81=1,AL$9&gt;$B$9),"",IF(AND($N81=1,AL$9&lt;=$B$9),LOOKUP(AL$9,$A$12:$A$111,$B$12:$B$111),IF(AND($I81=1,AM$9=$Q80),"",IF($I81=1,AM80,IF(AND($I81=-1,AK$9=$Q80),$J81,IF($I81=-1,AL80,""))))))))</f>
        <v/>
      </c>
      <c r="AM81" t="str">
        <f ca="1">IF($E80="","",IF($G81="",AM80,IF(AND($N81=1,AM$9&gt;$B$9),"",IF(AND($N81=1,AM$9&lt;=$B$9),LOOKUP(AM$9,$A$12:$A$111,$B$12:$B$111),IF(AND($I81=1,AN$9=$Q80),"",IF($I81=1,AN80,IF(AND($I81=-1,AL$9=$Q80),$J81,IF($I81=-1,AM80,""))))))))</f>
        <v/>
      </c>
      <c r="AN81" t="str">
        <f ca="1">IF($E80="","",IF($G81="",AN80,IF(AND($N81=1,AN$9&gt;$B$9),"",IF(AND($N81=1,AN$9&lt;=$B$9),LOOKUP(AN$9,$A$12:$A$111,$B$12:$B$111),IF(AND($I81=1,AO$9=$Q80),"",IF($I81=1,AO80,IF(AND($I81=-1,AM$9=$Q80),$J81,IF($I81=-1,AN80,""))))))))</f>
        <v/>
      </c>
      <c r="AO81" t="str">
        <f ca="1">IF($E80="","",IF($G81="",AO80,IF(AND($N81=1,AO$9&gt;$B$9),"",IF(AND($N81=1,AO$9&lt;=$B$9),LOOKUP(AO$9,$A$12:$A$111,$B$12:$B$111),IF(AND($I81=1,AP$9=$Q80),"",IF($I81=1,AP80,IF(AND($I81=-1,AN$9=$Q80),$J81,IF($I81=-1,AO80,""))))))))</f>
        <v/>
      </c>
      <c r="AP81" t="str">
        <f ca="1">IF($E80="","",IF($G81="",AP80,IF(AND($N81=1,AP$9&gt;$B$9),"",IF(AND($N81=1,AP$9&lt;=$B$9),LOOKUP(AP$9,$A$12:$A$111,$B$12:$B$111),IF(AND($I81=1,AQ$9=$Q80),"",IF($I81=1,AQ80,IF(AND($I81=-1,AO$9=$Q80),$J81,IF($I81=-1,AP80,""))))))))</f>
        <v/>
      </c>
      <c r="AQ81" t="str">
        <f ca="1">IF($E80="","",IF($G81="",AQ80,IF(AND($N81=1,AQ$9&gt;$B$9),"",IF(AND($N81=1,AQ$9&lt;=$B$9),LOOKUP(AQ$9,$A$12:$A$111,$B$12:$B$111),IF(AND($I81=1,AR$9=$Q80),"",IF($I81=1,AR80,IF(AND($I81=-1,AP$9=$Q80),$J81,IF($I81=-1,AQ80,""))))))))</f>
        <v/>
      </c>
      <c r="AR81" t="str">
        <f ca="1">IF($E80="","",IF($G81="",AR80,IF(AND($N81=1,AR$9&gt;$B$9),"",IF(AND($N81=1,AR$9&lt;=$B$9),LOOKUP(AR$9,$A$12:$A$111,$B$12:$B$111),IF(AND($I81=1,AS$9=$Q80),"",IF($I81=1,AS80,IF(AND($I81=-1,AQ$9=$Q80),$J81,IF($I81=-1,AR80,""))))))))</f>
        <v/>
      </c>
      <c r="AS81" t="str">
        <f ca="1">IF($E80="","",IF($G81="",AS80,IF(AND($N81=1,AS$9&gt;$B$9),"",IF(AND($N81=1,AS$9&lt;=$B$9),LOOKUP(AS$9,$A$12:$A$111,$B$12:$B$111),IF(AND($I81=1,AT$9=$Q80),"",IF($I81=1,AT80,IF(AND($I81=-1,AR$9=$Q80),$J81,IF($I81=-1,AS80,""))))))))</f>
        <v/>
      </c>
      <c r="AT81" t="str">
        <f ca="1">IF($E80="","",IF($G81="",AT80,IF(AND($N81=1,AT$9&gt;$B$9),"",IF(AND($N81=1,AT$9&lt;=$B$9),LOOKUP(AT$9,$A$12:$A$111,$B$12:$B$111),IF(AND($I81=1,AU$9=$Q80),"",IF($I81=1,AU80,IF(AND($I81=-1,AS$9=$Q80),$J81,IF($I81=-1,AT80,""))))))))</f>
        <v/>
      </c>
      <c r="AU81" t="str">
        <f ca="1">IF($E80="","",IF($G81="",AU80,IF(AND($N81=1,AU$9&gt;$B$9),"",IF(AND($N81=1,AU$9&lt;=$B$9),LOOKUP(AU$9,$A$12:$A$111,$B$12:$B$111),IF(AND($I81=1,AV$9=$Q80),"",IF($I81=1,AV80,IF(AND($I81=-1,AT$9=$Q80),$J81,IF($I81=-1,AU80,""))))))))</f>
        <v/>
      </c>
      <c r="AV81" t="str">
        <f ca="1">IF($E80="","",IF($G81="",AV80,IF(AND($N81=1,AV$9&gt;$B$9),"",IF(AND($N81=1,AV$9&lt;=$B$9),LOOKUP(AV$9,$A$12:$A$111,$B$12:$B$111),IF(AND($I81=1,AW$9=$Q80),"",IF($I81=1,AW80,IF(AND($I81=-1,AU$9=$Q80),$J81,IF($I81=-1,AV80,""))))))))</f>
        <v/>
      </c>
      <c r="AW81" t="str">
        <f ca="1">IF($E80="","",IF($G81="",AW80,IF(AND($N81=1,AW$9&gt;$B$9),"",IF(AND($N81=1,AW$9&lt;=$B$9),LOOKUP(AW$9,$A$12:$A$111,$B$12:$B$111),IF(AND($I81=1,AX$9=$Q80),"",IF($I81=1,AX80,IF(AND($I81=-1,AV$9=$Q80),$J81,IF($I81=-1,AW80,""))))))))</f>
        <v/>
      </c>
      <c r="AX81" t="str">
        <f ca="1">IF($E80="","",IF($G81="",AX80,IF(AND($N81=1,AX$9&gt;$B$9),"",IF(AND($N81=1,AX$9&lt;=$B$9),LOOKUP(AX$9,$A$12:$A$111,$B$12:$B$111),IF(AND($I81=1,AY$9=$Q80),"",IF($I81=1,AY80,IF(AND($I81=-1,AW$9=$Q80),$J81,IF($I81=-1,AX80,""))))))))</f>
        <v/>
      </c>
      <c r="AY81" t="str">
        <f ca="1">IF($E80="","",IF($G81="",AY80,IF(AND($N81=1,AY$9&gt;$B$9),"",IF(AND($N81=1,AY$9&lt;=$B$9),LOOKUP(AY$9,$A$12:$A$111,$B$12:$B$111),IF(AND($I81=1,AZ$9=$Q80),"",IF($I81=1,AZ80,IF(AND($I81=-1,AX$9=$Q80),$J81,IF($I81=-1,AY80,""))))))))</f>
        <v/>
      </c>
      <c r="AZ81" t="str">
        <f ca="1">IF($E80="","",IF($G81="",AZ80,IF(AND($N81=1,AZ$9&gt;$B$9),"",IF(AND($N81=1,AZ$9&lt;=$B$9),LOOKUP(AZ$9,$A$12:$A$111,$B$12:$B$111),IF(AND($I81=1,BA$9=$Q80),"",IF($I81=1,BA80,IF(AND($I81=-1,AY$9=$Q80),$J81,IF($I81=-1,AZ80,""))))))))</f>
        <v/>
      </c>
      <c r="BA81" t="str">
        <f ca="1">IF($E80="","",IF($G81="",BA80,IF(AND($N81=1,BA$9&gt;$B$9),"",IF(AND($N81=1,BA$9&lt;=$B$9),LOOKUP(BA$9,$A$12:$A$111,$B$12:$B$111),IF(AND($I81=1,BB$9=$Q80),"",IF($I81=1,BB80,IF(AND($I81=-1,AZ$9=$Q80),$J81,IF($I81=-1,BA80,""))))))))</f>
        <v/>
      </c>
      <c r="BB81" t="str">
        <f ca="1">IF($E80="","",IF($G81="",BB80,IF(AND($N81=1,BB$9&gt;$B$9),"",IF(AND($N81=1,BB$9&lt;=$B$9),LOOKUP(BB$9,$A$12:$A$111,$B$12:$B$111),IF(AND($I81=1,BC$9=$Q80),"",IF($I81=1,BC80,IF(AND($I81=-1,BA$9=$Q80),$J81,IF($I81=-1,BB80,""))))))))</f>
        <v/>
      </c>
      <c r="BC81" t="str">
        <f ca="1">IF($E80="","",IF($G81="",BC80,IF(AND($N81=1,BC$9&gt;$B$9),"",IF(AND($N81=1,BC$9&lt;=$B$9),LOOKUP(BC$9,$A$12:$A$111,$B$12:$B$111),IF(AND($I81=1,BD$9=$Q80),"",IF($I81=1,BD80,IF(AND($I81=-1,BB$9=$Q80),$J81,IF($I81=-1,BC80,""))))))))</f>
        <v/>
      </c>
      <c r="BD81" t="str">
        <f ca="1">IF($E80="","",IF($G81="",BD80,IF(AND($N81=1,BD$9&gt;$B$9),"",IF(AND($N81=1,BD$9&lt;=$B$9),LOOKUP(BD$9,$A$12:$A$111,$B$12:$B$111),IF(AND($I81=1,BE$9=$Q80),"",IF($I81=1,BE80,IF(AND($I81=-1,BC$9=$Q80),$J81,IF($I81=-1,BD80,""))))))))</f>
        <v/>
      </c>
      <c r="BE81" t="str">
        <f ca="1">IF($E80="","",IF($G81="",BE80,IF(AND($N81=1,BE$9&gt;$B$9),"",IF(AND($N81=1,BE$9&lt;=$B$9),LOOKUP(BE$9,$A$12:$A$111,$B$12:$B$111),IF(AND($I81=1,BF$9=$Q80),"",IF($I81=1,BF80,IF(AND($I81=-1,BD$9=$Q80),$J81,IF($I81=-1,BE80,""))))))))</f>
        <v/>
      </c>
      <c r="BF81" t="str">
        <f ca="1">IF($E80="","",IF($G81="",BF80,IF(AND($N81=1,BF$9&gt;$B$9),"",IF(AND($N81=1,BF$9&lt;=$B$9),LOOKUP(BF$9,$A$12:$A$111,$B$12:$B$111),IF(AND($I81=1,BG$9=$Q80),"",IF($I81=1,BG80,IF(AND($I81=-1,BE$9=$Q80),$J81,IF($I81=-1,BF80,""))))))))</f>
        <v/>
      </c>
      <c r="BG81" t="str">
        <f ca="1">IF($E80="","",IF($G81="",BG80,IF(AND($N81=1,BG$9&gt;$B$9),"",IF(AND($N81=1,BG$9&lt;=$B$9),LOOKUP(BG$9,$A$12:$A$111,$B$12:$B$111),IF(AND($I81=1,BH$9=$Q80),"",IF($I81=1,BH80,IF(AND($I81=-1,BF$9=$Q80),$J81,IF($I81=-1,BG80,""))))))))</f>
        <v/>
      </c>
      <c r="BH81" t="str">
        <f ca="1">IF($E80="","",IF($G81="",BH80,IF(AND($N81=1,BH$9&gt;$B$9),"",IF(AND($N81=1,BH$9&lt;=$B$9),LOOKUP(BH$9,$A$12:$A$111,$B$12:$B$111),IF(AND($I81=1,BI$9=$Q80),"",IF($I81=1,BI80,IF(AND($I81=-1,BG$9=$Q80),$J81,IF($I81=-1,BH80,""))))))))</f>
        <v/>
      </c>
      <c r="BI81" t="str">
        <f ca="1">IF($E80="","",IF($G81="",BI80,IF(AND($N81=1,BI$9&gt;$B$9),"",IF(AND($N81=1,BI$9&lt;=$B$9),LOOKUP(BI$9,$A$12:$A$111,$B$12:$B$111),IF(AND($I81=1,BJ$9=$Q80),"",IF($I81=1,BJ80,IF(AND($I81=-1,BH$9=$Q80),$J81,IF($I81=-1,BI80,""))))))))</f>
        <v/>
      </c>
      <c r="BJ81" t="str">
        <f ca="1">IF($E80="","",IF($G81="",BJ80,IF(AND($N81=1,BJ$9&gt;$B$9),"",IF(AND($N81=1,BJ$9&lt;=$B$9),LOOKUP(BJ$9,$A$12:$A$111,$B$12:$B$111),IF(AND($I81=1,BK$9=$Q80),"",IF($I81=1,BK80,IF(AND($I81=-1,BI$9=$Q80),$J81,IF($I81=-1,BJ80,""))))))))</f>
        <v/>
      </c>
      <c r="BK81" t="str">
        <f ca="1">IF($E80="","",IF($G81="",BK80,IF(AND($N81=1,BK$9&gt;$B$9),"",IF(AND($N81=1,BK$9&lt;=$B$9),LOOKUP(BK$9,$A$12:$A$111,$B$12:$B$111),IF(AND($I81=1,BL$9=$Q80),"",IF($I81=1,BL80,IF(AND($I81=-1,BJ$9=$Q80),$J81,IF($I81=-1,BK80,""))))))))</f>
        <v/>
      </c>
      <c r="BL81">
        <f ca="1">IF($E80="","",IF($G81="",BL80,IF(AND($N81=1,BL$9&gt;$B$9),"",IF(AND($N81=1,BL$9&lt;=$B$9),LOOKUP(BL$9,$A$12:$A$111,$B$12:$B$111),IF(AND($I81=1,BM$9=$Q80),"",IF($I81=1,BM80,IF(AND($I81=-1,BK$9=$Q80),$J81,IF($I81=-1,BL80,""))))))))</f>
        <v>0</v>
      </c>
      <c r="BM81">
        <f ca="1">IF($E80="","",IF($G81="",BM80,IF(AND($N81=1,BM$9&gt;$B$9),"",IF(AND($N81=1,BM$9&lt;=$B$9),LOOKUP(BM$9,$A$12:$A$111,$B$12:$B$111),IF(AND($I81=1,BN$9=$Q80),"",IF($I81=1,BN80,IF(AND($I81=-1,BL$9=$Q80),$J81,IF($I81=-1,BM80,""))))))))</f>
        <v>0</v>
      </c>
      <c r="BN81">
        <f ca="1">IF($E80="","",IF($G81="",BN80,IF(AND($N81=1,BN$9&gt;$B$9),"",IF(AND($N81=1,BN$9&lt;=$B$9),LOOKUP(BN$9,$A$12:$A$111,$B$12:$B$111),IF(AND($I81=1,BO$9=$Q80),"",IF($I81=1,BO80,IF(AND($I81=-1,BM$9=$Q80),$J81,IF($I81=-1,BN80,""))))))))</f>
        <v>0</v>
      </c>
      <c r="BO81">
        <f ca="1">IF($E80="","",IF($G81="",BO80,IF(AND($N81=1,BO$9&gt;$B$9),"",IF(AND($N81=1,BO$9&lt;=$B$9),LOOKUP(BO$9,$A$12:$A$111,$B$12:$B$111),IF(AND($I81=1,BP$9=$Q80),"",IF($I81=1,BP80,IF(AND($I81=-1,BN$9=$Q80),$J81,IF($I81=-1,BO80,""))))))))</f>
        <v>0</v>
      </c>
    </row>
    <row r="82" spans="4:67" x14ac:dyDescent="0.25">
      <c r="D82" s="4">
        <v>72</v>
      </c>
      <c r="E82" s="1">
        <f t="shared" ca="1" si="6"/>
        <v>28</v>
      </c>
      <c r="G82" t="str">
        <f ca="1">IF(E81="","",IF($B$3=Refs!$B$11,Labouchere!F82,IF(AND(B$3="Last",H81="Zero"),G81,IF(B$3="Last",H81,IF(B$3="2nd last","",IF(AND(B$3="Opposite",H81="Zero"),G81,IF(AND(B$3="Opposite",H81="Red"),"Black",IF(AND(B$3="Opposite",H81="Black"),"Red",IF(AND(B$3="Opposite",H81="Odd"),"Even",IF(AND(B$3="Opposite",H81="Even"),"Odd",IF(AND(B$3="Opposite",H81="High"),"Low",IF(AND(B$3="Opposite",H81="Low"),"High",IF(COUNTIF(Refs!$E$5:$I$6,B$3)=1,Labouchere!B$3,"")))))))))))))</f>
        <v>High</v>
      </c>
      <c r="H82" t="str">
        <f ca="1">IF(E82="","",IF(B$2="Red/Black",LOOKUP(E82,Refs!D:D,Refs!F:F),IF(B$2="High/Low",LOOKUP(E82,Refs!D:D,Refs!H:H),IF(B$2="Odd/Even",LOOKUP(E82,Refs!D:D,Refs!J:J),""))))</f>
        <v>High</v>
      </c>
      <c r="I82">
        <f t="shared" ca="1" si="7"/>
        <v>1</v>
      </c>
      <c r="J82">
        <f ca="1">IF(E81="","",IF(G82="","",IF(AND(Q81&gt;1,O81+P81&gt;=$B$4),$B$4,IF(Q81=1,O81,O81+P81))))</f>
        <v>10</v>
      </c>
      <c r="K82">
        <f t="shared" ca="1" si="8"/>
        <v>10</v>
      </c>
      <c r="L82">
        <f t="shared" ca="1" si="9"/>
        <v>-128</v>
      </c>
      <c r="M82">
        <f t="shared" ca="1" si="10"/>
        <v>20</v>
      </c>
      <c r="N82">
        <f ca="1">IF(E81="","",IF(OR(AND($A$6="Yes",$M82&gt;$M81),AND($A$8="Yes",$O81+$P81&gt;=$B$4),AND($Q81&lt;=2,$I82=1)),1,0))</f>
        <v>1</v>
      </c>
      <c r="O82">
        <f ca="1">IF(E82="","",R82)</f>
        <v>1</v>
      </c>
      <c r="P82">
        <f ca="1">IF(E82="","",MAX(R82:DM82))</f>
        <v>4</v>
      </c>
      <c r="Q82" s="2">
        <f ca="1">IF(E82="","",COUNTIF(R82:DM82,"&gt;0"))</f>
        <v>4</v>
      </c>
      <c r="R82" s="4">
        <f ca="1">IF(E81="","",IF($G82="",R81,IF($N82=1,LOOKUP(R$9,$A$12:$A$111,$B$12:$B$111),IF(AND($I82=1,S$9=$Q81),"",IF($I82=1,S81,IF($I82=-1,R81))))))</f>
        <v>1</v>
      </c>
      <c r="S82">
        <f ca="1">IF($E81="","",IF($G82="",S81,IF(AND($N82=1,S$9&gt;$B$9),"",IF(AND($N82=1,S$9&lt;=$B$9),LOOKUP(S$9,$A$12:$A$111,$B$12:$B$111),IF(AND($I82=1,T$9=$Q81),"",IF($I82=1,T81,IF(AND($I82=-1,R$9=$Q81),$J82,IF($I82=-1,S81,""))))))))</f>
        <v>2</v>
      </c>
      <c r="T82">
        <f ca="1">IF($E81="","",IF($G82="",T81,IF(AND($N82=1,T$9&gt;$B$9),"",IF(AND($N82=1,T$9&lt;=$B$9),LOOKUP(T$9,$A$12:$A$111,$B$12:$B$111),IF(AND($I82=1,U$9=$Q81),"",IF($I82=1,U81,IF(AND($I82=-1,S$9=$Q81),$J82,IF($I82=-1,T81,""))))))))</f>
        <v>3</v>
      </c>
      <c r="U82">
        <f ca="1">IF($E81="","",IF($G82="",U81,IF(AND($N82=1,U$9&gt;$B$9),"",IF(AND($N82=1,U$9&lt;=$B$9),LOOKUP(U$9,$A$12:$A$111,$B$12:$B$111),IF(AND($I82=1,V$9=$Q81),"",IF($I82=1,V81,IF(AND($I82=-1,T$9=$Q81),$J82,IF($I82=-1,U81,""))))))))</f>
        <v>4</v>
      </c>
      <c r="V82" t="str">
        <f ca="1">IF($E81="","",IF($G82="",V81,IF(AND($N82=1,V$9&gt;$B$9),"",IF(AND($N82=1,V$9&lt;=$B$9),LOOKUP(V$9,$A$12:$A$111,$B$12:$B$111),IF(AND($I82=1,W$9=$Q81),"",IF($I82=1,W81,IF(AND($I82=-1,U$9=$Q81),$J82,IF($I82=-1,V81,""))))))))</f>
        <v/>
      </c>
      <c r="W82" t="str">
        <f ca="1">IF($E81="","",IF($G82="",W81,IF(AND($N82=1,W$9&gt;$B$9),"",IF(AND($N82=1,W$9&lt;=$B$9),LOOKUP(W$9,$A$12:$A$111,$B$12:$B$111),IF(AND($I82=1,X$9=$Q81),"",IF($I82=1,X81,IF(AND($I82=-1,V$9=$Q81),$J82,IF($I82=-1,W81,""))))))))</f>
        <v/>
      </c>
      <c r="X82" t="str">
        <f ca="1">IF($E81="","",IF($G82="",X81,IF(AND($N82=1,X$9&gt;$B$9),"",IF(AND($N82=1,X$9&lt;=$B$9),LOOKUP(X$9,$A$12:$A$111,$B$12:$B$111),IF(AND($I82=1,Y$9=$Q81),"",IF($I82=1,Y81,IF(AND($I82=-1,W$9=$Q81),$J82,IF($I82=-1,X81,""))))))))</f>
        <v/>
      </c>
      <c r="Y82" t="str">
        <f ca="1">IF($E81="","",IF($G82="",Y81,IF(AND($N82=1,Y$9&gt;$B$9),"",IF(AND($N82=1,Y$9&lt;=$B$9),LOOKUP(Y$9,$A$12:$A$111,$B$12:$B$111),IF(AND($I82=1,Z$9=$Q81),"",IF($I82=1,Z81,IF(AND($I82=-1,X$9=$Q81),$J82,IF($I82=-1,Y81,""))))))))</f>
        <v/>
      </c>
      <c r="Z82" t="str">
        <f ca="1">IF($E81="","",IF($G82="",Z81,IF(AND($N82=1,Z$9&gt;$B$9),"",IF(AND($N82=1,Z$9&lt;=$B$9),LOOKUP(Z$9,$A$12:$A$111,$B$12:$B$111),IF(AND($I82=1,AA$9=$Q81),"",IF($I82=1,AA81,IF(AND($I82=-1,Y$9=$Q81),$J82,IF($I82=-1,Z81,""))))))))</f>
        <v/>
      </c>
      <c r="AA82" t="str">
        <f ca="1">IF($E81="","",IF($G82="",AA81,IF(AND($N82=1,AA$9&gt;$B$9),"",IF(AND($N82=1,AA$9&lt;=$B$9),LOOKUP(AA$9,$A$12:$A$111,$B$12:$B$111),IF(AND($I82=1,AB$9=$Q81),"",IF($I82=1,AB81,IF(AND($I82=-1,Z$9=$Q81),$J82,IF($I82=-1,AA81,""))))))))</f>
        <v/>
      </c>
      <c r="AB82" t="str">
        <f ca="1">IF($E81="","",IF($G82="",AB81,IF(AND($N82=1,AB$9&gt;$B$9),"",IF(AND($N82=1,AB$9&lt;=$B$9),LOOKUP(AB$9,$A$12:$A$111,$B$12:$B$111),IF(AND($I82=1,AC$9=$Q81),"",IF($I82=1,AC81,IF(AND($I82=-1,AA$9=$Q81),$J82,IF($I82=-1,AB81,""))))))))</f>
        <v/>
      </c>
      <c r="AC82" t="str">
        <f ca="1">IF($E81="","",IF($G82="",AC81,IF(AND($N82=1,AC$9&gt;$B$9),"",IF(AND($N82=1,AC$9&lt;=$B$9),LOOKUP(AC$9,$A$12:$A$111,$B$12:$B$111),IF(AND($I82=1,AD$9=$Q81),"",IF($I82=1,AD81,IF(AND($I82=-1,AB$9=$Q81),$J82,IF($I82=-1,AC81,""))))))))</f>
        <v/>
      </c>
      <c r="AD82" t="str">
        <f ca="1">IF($E81="","",IF($G82="",AD81,IF(AND($N82=1,AD$9&gt;$B$9),"",IF(AND($N82=1,AD$9&lt;=$B$9),LOOKUP(AD$9,$A$12:$A$111,$B$12:$B$111),IF(AND($I82=1,AE$9=$Q81),"",IF($I82=1,AE81,IF(AND($I82=-1,AC$9=$Q81),$J82,IF($I82=-1,AD81,""))))))))</f>
        <v/>
      </c>
      <c r="AE82" t="str">
        <f ca="1">IF($E81="","",IF($G82="",AE81,IF(AND($N82=1,AE$9&gt;$B$9),"",IF(AND($N82=1,AE$9&lt;=$B$9),LOOKUP(AE$9,$A$12:$A$111,$B$12:$B$111),IF(AND($I82=1,AF$9=$Q81),"",IF($I82=1,AF81,IF(AND($I82=-1,AD$9=$Q81),$J82,IF($I82=-1,AE81,""))))))))</f>
        <v/>
      </c>
      <c r="AF82" t="str">
        <f ca="1">IF($E81="","",IF($G82="",AF81,IF(AND($N82=1,AF$9&gt;$B$9),"",IF(AND($N82=1,AF$9&lt;=$B$9),LOOKUP(AF$9,$A$12:$A$111,$B$12:$B$111),IF(AND($I82=1,AG$9=$Q81),"",IF($I82=1,AG81,IF(AND($I82=-1,AE$9=$Q81),$J82,IF($I82=-1,AF81,""))))))))</f>
        <v/>
      </c>
      <c r="AG82" t="str">
        <f ca="1">IF($E81="","",IF($G82="",AG81,IF(AND($N82=1,AG$9&gt;$B$9),"",IF(AND($N82=1,AG$9&lt;=$B$9),LOOKUP(AG$9,$A$12:$A$111,$B$12:$B$111),IF(AND($I82=1,AH$9=$Q81),"",IF($I82=1,AH81,IF(AND($I82=-1,AF$9=$Q81),$J82,IF($I82=-1,AG81,""))))))))</f>
        <v/>
      </c>
      <c r="AH82" t="str">
        <f ca="1">IF($E81="","",IF($G82="",AH81,IF(AND($N82=1,AH$9&gt;$B$9),"",IF(AND($N82=1,AH$9&lt;=$B$9),LOOKUP(AH$9,$A$12:$A$111,$B$12:$B$111),IF(AND($I82=1,AI$9=$Q81),"",IF($I82=1,AI81,IF(AND($I82=-1,AG$9=$Q81),$J82,IF($I82=-1,AH81,""))))))))</f>
        <v/>
      </c>
      <c r="AI82" t="str">
        <f ca="1">IF($E81="","",IF($G82="",AI81,IF(AND($N82=1,AI$9&gt;$B$9),"",IF(AND($N82=1,AI$9&lt;=$B$9),LOOKUP(AI$9,$A$12:$A$111,$B$12:$B$111),IF(AND($I82=1,AJ$9=$Q81),"",IF($I82=1,AJ81,IF(AND($I82=-1,AH$9=$Q81),$J82,IF($I82=-1,AI81,""))))))))</f>
        <v/>
      </c>
      <c r="AJ82" t="str">
        <f ca="1">IF($E81="","",IF($G82="",AJ81,IF(AND($N82=1,AJ$9&gt;$B$9),"",IF(AND($N82=1,AJ$9&lt;=$B$9),LOOKUP(AJ$9,$A$12:$A$111,$B$12:$B$111),IF(AND($I82=1,AK$9=$Q81),"",IF($I82=1,AK81,IF(AND($I82=-1,AI$9=$Q81),$J82,IF($I82=-1,AJ81,""))))))))</f>
        <v/>
      </c>
      <c r="AK82" t="str">
        <f ca="1">IF($E81="","",IF($G82="",AK81,IF(AND($N82=1,AK$9&gt;$B$9),"",IF(AND($N82=1,AK$9&lt;=$B$9),LOOKUP(AK$9,$A$12:$A$111,$B$12:$B$111),IF(AND($I82=1,AL$9=$Q81),"",IF($I82=1,AL81,IF(AND($I82=-1,AJ$9=$Q81),$J82,IF($I82=-1,AK81,""))))))))</f>
        <v/>
      </c>
      <c r="AL82" t="str">
        <f ca="1">IF($E81="","",IF($G82="",AL81,IF(AND($N82=1,AL$9&gt;$B$9),"",IF(AND($N82=1,AL$9&lt;=$B$9),LOOKUP(AL$9,$A$12:$A$111,$B$12:$B$111),IF(AND($I82=1,AM$9=$Q81),"",IF($I82=1,AM81,IF(AND($I82=-1,AK$9=$Q81),$J82,IF($I82=-1,AL81,""))))))))</f>
        <v/>
      </c>
      <c r="AM82" t="str">
        <f ca="1">IF($E81="","",IF($G82="",AM81,IF(AND($N82=1,AM$9&gt;$B$9),"",IF(AND($N82=1,AM$9&lt;=$B$9),LOOKUP(AM$9,$A$12:$A$111,$B$12:$B$111),IF(AND($I82=1,AN$9=$Q81),"",IF($I82=1,AN81,IF(AND($I82=-1,AL$9=$Q81),$J82,IF($I82=-1,AM81,""))))))))</f>
        <v/>
      </c>
      <c r="AN82" t="str">
        <f ca="1">IF($E81="","",IF($G82="",AN81,IF(AND($N82=1,AN$9&gt;$B$9),"",IF(AND($N82=1,AN$9&lt;=$B$9),LOOKUP(AN$9,$A$12:$A$111,$B$12:$B$111),IF(AND($I82=1,AO$9=$Q81),"",IF($I82=1,AO81,IF(AND($I82=-1,AM$9=$Q81),$J82,IF($I82=-1,AN81,""))))))))</f>
        <v/>
      </c>
      <c r="AO82" t="str">
        <f ca="1">IF($E81="","",IF($G82="",AO81,IF(AND($N82=1,AO$9&gt;$B$9),"",IF(AND($N82=1,AO$9&lt;=$B$9),LOOKUP(AO$9,$A$12:$A$111,$B$12:$B$111),IF(AND($I82=1,AP$9=$Q81),"",IF($I82=1,AP81,IF(AND($I82=-1,AN$9=$Q81),$J82,IF($I82=-1,AO81,""))))))))</f>
        <v/>
      </c>
      <c r="AP82" t="str">
        <f ca="1">IF($E81="","",IF($G82="",AP81,IF(AND($N82=1,AP$9&gt;$B$9),"",IF(AND($N82=1,AP$9&lt;=$B$9),LOOKUP(AP$9,$A$12:$A$111,$B$12:$B$111),IF(AND($I82=1,AQ$9=$Q81),"",IF($I82=1,AQ81,IF(AND($I82=-1,AO$9=$Q81),$J82,IF($I82=-1,AP81,""))))))))</f>
        <v/>
      </c>
      <c r="AQ82" t="str">
        <f ca="1">IF($E81="","",IF($G82="",AQ81,IF(AND($N82=1,AQ$9&gt;$B$9),"",IF(AND($N82=1,AQ$9&lt;=$B$9),LOOKUP(AQ$9,$A$12:$A$111,$B$12:$B$111),IF(AND($I82=1,AR$9=$Q81),"",IF($I82=1,AR81,IF(AND($I82=-1,AP$9=$Q81),$J82,IF($I82=-1,AQ81,""))))))))</f>
        <v/>
      </c>
      <c r="AR82" t="str">
        <f ca="1">IF($E81="","",IF($G82="",AR81,IF(AND($N82=1,AR$9&gt;$B$9),"",IF(AND($N82=1,AR$9&lt;=$B$9),LOOKUP(AR$9,$A$12:$A$111,$B$12:$B$111),IF(AND($I82=1,AS$9=$Q81),"",IF($I82=1,AS81,IF(AND($I82=-1,AQ$9=$Q81),$J82,IF($I82=-1,AR81,""))))))))</f>
        <v/>
      </c>
      <c r="AS82" t="str">
        <f ca="1">IF($E81="","",IF($G82="",AS81,IF(AND($N82=1,AS$9&gt;$B$9),"",IF(AND($N82=1,AS$9&lt;=$B$9),LOOKUP(AS$9,$A$12:$A$111,$B$12:$B$111),IF(AND($I82=1,AT$9=$Q81),"",IF($I82=1,AT81,IF(AND($I82=-1,AR$9=$Q81),$J82,IF($I82=-1,AS81,""))))))))</f>
        <v/>
      </c>
      <c r="AT82" t="str">
        <f ca="1">IF($E81="","",IF($G82="",AT81,IF(AND($N82=1,AT$9&gt;$B$9),"",IF(AND($N82=1,AT$9&lt;=$B$9),LOOKUP(AT$9,$A$12:$A$111,$B$12:$B$111),IF(AND($I82=1,AU$9=$Q81),"",IF($I82=1,AU81,IF(AND($I82=-1,AS$9=$Q81),$J82,IF($I82=-1,AT81,""))))))))</f>
        <v/>
      </c>
      <c r="AU82" t="str">
        <f ca="1">IF($E81="","",IF($G82="",AU81,IF(AND($N82=1,AU$9&gt;$B$9),"",IF(AND($N82=1,AU$9&lt;=$B$9),LOOKUP(AU$9,$A$12:$A$111,$B$12:$B$111),IF(AND($I82=1,AV$9=$Q81),"",IF($I82=1,AV81,IF(AND($I82=-1,AT$9=$Q81),$J82,IF($I82=-1,AU81,""))))))))</f>
        <v/>
      </c>
      <c r="AV82" t="str">
        <f ca="1">IF($E81="","",IF($G82="",AV81,IF(AND($N82=1,AV$9&gt;$B$9),"",IF(AND($N82=1,AV$9&lt;=$B$9),LOOKUP(AV$9,$A$12:$A$111,$B$12:$B$111),IF(AND($I82=1,AW$9=$Q81),"",IF($I82=1,AW81,IF(AND($I82=-1,AU$9=$Q81),$J82,IF($I82=-1,AV81,""))))))))</f>
        <v/>
      </c>
      <c r="AW82" t="str">
        <f ca="1">IF($E81="","",IF($G82="",AW81,IF(AND($N82=1,AW$9&gt;$B$9),"",IF(AND($N82=1,AW$9&lt;=$B$9),LOOKUP(AW$9,$A$12:$A$111,$B$12:$B$111),IF(AND($I82=1,AX$9=$Q81),"",IF($I82=1,AX81,IF(AND($I82=-1,AV$9=$Q81),$J82,IF($I82=-1,AW81,""))))))))</f>
        <v/>
      </c>
      <c r="AX82" t="str">
        <f ca="1">IF($E81="","",IF($G82="",AX81,IF(AND($N82=1,AX$9&gt;$B$9),"",IF(AND($N82=1,AX$9&lt;=$B$9),LOOKUP(AX$9,$A$12:$A$111,$B$12:$B$111),IF(AND($I82=1,AY$9=$Q81),"",IF($I82=1,AY81,IF(AND($I82=-1,AW$9=$Q81),$J82,IF($I82=-1,AX81,""))))))))</f>
        <v/>
      </c>
      <c r="AY82" t="str">
        <f ca="1">IF($E81="","",IF($G82="",AY81,IF(AND($N82=1,AY$9&gt;$B$9),"",IF(AND($N82=1,AY$9&lt;=$B$9),LOOKUP(AY$9,$A$12:$A$111,$B$12:$B$111),IF(AND($I82=1,AZ$9=$Q81),"",IF($I82=1,AZ81,IF(AND($I82=-1,AX$9=$Q81),$J82,IF($I82=-1,AY81,""))))))))</f>
        <v/>
      </c>
      <c r="AZ82" t="str">
        <f ca="1">IF($E81="","",IF($G82="",AZ81,IF(AND($N82=1,AZ$9&gt;$B$9),"",IF(AND($N82=1,AZ$9&lt;=$B$9),LOOKUP(AZ$9,$A$12:$A$111,$B$12:$B$111),IF(AND($I82=1,BA$9=$Q81),"",IF($I82=1,BA81,IF(AND($I82=-1,AY$9=$Q81),$J82,IF($I82=-1,AZ81,""))))))))</f>
        <v/>
      </c>
      <c r="BA82" t="str">
        <f ca="1">IF($E81="","",IF($G82="",BA81,IF(AND($N82=1,BA$9&gt;$B$9),"",IF(AND($N82=1,BA$9&lt;=$B$9),LOOKUP(BA$9,$A$12:$A$111,$B$12:$B$111),IF(AND($I82=1,BB$9=$Q81),"",IF($I82=1,BB81,IF(AND($I82=-1,AZ$9=$Q81),$J82,IF($I82=-1,BA81,""))))))))</f>
        <v/>
      </c>
      <c r="BB82" t="str">
        <f ca="1">IF($E81="","",IF($G82="",BB81,IF(AND($N82=1,BB$9&gt;$B$9),"",IF(AND($N82=1,BB$9&lt;=$B$9),LOOKUP(BB$9,$A$12:$A$111,$B$12:$B$111),IF(AND($I82=1,BC$9=$Q81),"",IF($I82=1,BC81,IF(AND($I82=-1,BA$9=$Q81),$J82,IF($I82=-1,BB81,""))))))))</f>
        <v/>
      </c>
      <c r="BC82" t="str">
        <f ca="1">IF($E81="","",IF($G82="",BC81,IF(AND($N82=1,BC$9&gt;$B$9),"",IF(AND($N82=1,BC$9&lt;=$B$9),LOOKUP(BC$9,$A$12:$A$111,$B$12:$B$111),IF(AND($I82=1,BD$9=$Q81),"",IF($I82=1,BD81,IF(AND($I82=-1,BB$9=$Q81),$J82,IF($I82=-1,BC81,""))))))))</f>
        <v/>
      </c>
      <c r="BD82" t="str">
        <f ca="1">IF($E81="","",IF($G82="",BD81,IF(AND($N82=1,BD$9&gt;$B$9),"",IF(AND($N82=1,BD$9&lt;=$B$9),LOOKUP(BD$9,$A$12:$A$111,$B$12:$B$111),IF(AND($I82=1,BE$9=$Q81),"",IF($I82=1,BE81,IF(AND($I82=-1,BC$9=$Q81),$J82,IF($I82=-1,BD81,""))))))))</f>
        <v/>
      </c>
      <c r="BE82" t="str">
        <f ca="1">IF($E81="","",IF($G82="",BE81,IF(AND($N82=1,BE$9&gt;$B$9),"",IF(AND($N82=1,BE$9&lt;=$B$9),LOOKUP(BE$9,$A$12:$A$111,$B$12:$B$111),IF(AND($I82=1,BF$9=$Q81),"",IF($I82=1,BF81,IF(AND($I82=-1,BD$9=$Q81),$J82,IF($I82=-1,BE81,""))))))))</f>
        <v/>
      </c>
      <c r="BF82" t="str">
        <f ca="1">IF($E81="","",IF($G82="",BF81,IF(AND($N82=1,BF$9&gt;$B$9),"",IF(AND($N82=1,BF$9&lt;=$B$9),LOOKUP(BF$9,$A$12:$A$111,$B$12:$B$111),IF(AND($I82=1,BG$9=$Q81),"",IF($I82=1,BG81,IF(AND($I82=-1,BE$9=$Q81),$J82,IF($I82=-1,BF81,""))))))))</f>
        <v/>
      </c>
      <c r="BG82" t="str">
        <f ca="1">IF($E81="","",IF($G82="",BG81,IF(AND($N82=1,BG$9&gt;$B$9),"",IF(AND($N82=1,BG$9&lt;=$B$9),LOOKUP(BG$9,$A$12:$A$111,$B$12:$B$111),IF(AND($I82=1,BH$9=$Q81),"",IF($I82=1,BH81,IF(AND($I82=-1,BF$9=$Q81),$J82,IF($I82=-1,BG81,""))))))))</f>
        <v/>
      </c>
      <c r="BH82" t="str">
        <f ca="1">IF($E81="","",IF($G82="",BH81,IF(AND($N82=1,BH$9&gt;$B$9),"",IF(AND($N82=1,BH$9&lt;=$B$9),LOOKUP(BH$9,$A$12:$A$111,$B$12:$B$111),IF(AND($I82=1,BI$9=$Q81),"",IF($I82=1,BI81,IF(AND($I82=-1,BG$9=$Q81),$J82,IF($I82=-1,BH81,""))))))))</f>
        <v/>
      </c>
      <c r="BI82" t="str">
        <f ca="1">IF($E81="","",IF($G82="",BI81,IF(AND($N82=1,BI$9&gt;$B$9),"",IF(AND($N82=1,BI$9&lt;=$B$9),LOOKUP(BI$9,$A$12:$A$111,$B$12:$B$111),IF(AND($I82=1,BJ$9=$Q81),"",IF($I82=1,BJ81,IF(AND($I82=-1,BH$9=$Q81),$J82,IF($I82=-1,BI81,""))))))))</f>
        <v/>
      </c>
      <c r="BJ82" t="str">
        <f ca="1">IF($E81="","",IF($G82="",BJ81,IF(AND($N82=1,BJ$9&gt;$B$9),"",IF(AND($N82=1,BJ$9&lt;=$B$9),LOOKUP(BJ$9,$A$12:$A$111,$B$12:$B$111),IF(AND($I82=1,BK$9=$Q81),"",IF($I82=1,BK81,IF(AND($I82=-1,BI$9=$Q81),$J82,IF($I82=-1,BJ81,""))))))))</f>
        <v/>
      </c>
      <c r="BK82" t="str">
        <f ca="1">IF($E81="","",IF($G82="",BK81,IF(AND($N82=1,BK$9&gt;$B$9),"",IF(AND($N82=1,BK$9&lt;=$B$9),LOOKUP(BK$9,$A$12:$A$111,$B$12:$B$111),IF(AND($I82=1,BL$9=$Q81),"",IF($I82=1,BL81,IF(AND($I82=-1,BJ$9=$Q81),$J82,IF($I82=-1,BK81,""))))))))</f>
        <v/>
      </c>
      <c r="BL82" t="str">
        <f ca="1">IF($E81="","",IF($G82="",BL81,IF(AND($N82=1,BL$9&gt;$B$9),"",IF(AND($N82=1,BL$9&lt;=$B$9),LOOKUP(BL$9,$A$12:$A$111,$B$12:$B$111),IF(AND($I82=1,BM$9=$Q81),"",IF($I82=1,BM81,IF(AND($I82=-1,BK$9=$Q81),$J82,IF($I82=-1,BL81,""))))))))</f>
        <v/>
      </c>
      <c r="BM82" t="str">
        <f ca="1">IF($E81="","",IF($G82="",BM81,IF(AND($N82=1,BM$9&gt;$B$9),"",IF(AND($N82=1,BM$9&lt;=$B$9),LOOKUP(BM$9,$A$12:$A$111,$B$12:$B$111),IF(AND($I82=1,BN$9=$Q81),"",IF($I82=1,BN81,IF(AND($I82=-1,BL$9=$Q81),$J82,IF($I82=-1,BM81,""))))))))</f>
        <v/>
      </c>
      <c r="BN82" t="str">
        <f ca="1">IF($E81="","",IF($G82="",BN81,IF(AND($N82=1,BN$9&gt;$B$9),"",IF(AND($N82=1,BN$9&lt;=$B$9),LOOKUP(BN$9,$A$12:$A$111,$B$12:$B$111),IF(AND($I82=1,BO$9=$Q81),"",IF($I82=1,BO81,IF(AND($I82=-1,BM$9=$Q81),$J82,IF($I82=-1,BN81,""))))))))</f>
        <v/>
      </c>
      <c r="BO82" t="str">
        <f ca="1">IF($E81="","",IF($G82="",BO81,IF(AND($N82=1,BO$9&gt;$B$9),"",IF(AND($N82=1,BO$9&lt;=$B$9),LOOKUP(BO$9,$A$12:$A$111,$B$12:$B$111),IF(AND($I82=1,BP$9=$Q81),"",IF($I82=1,BP81,IF(AND($I82=-1,BN$9=$Q81),$J82,IF($I82=-1,BO81,""))))))))</f>
        <v/>
      </c>
    </row>
    <row r="83" spans="4:67" x14ac:dyDescent="0.25">
      <c r="D83" s="4">
        <v>73</v>
      </c>
      <c r="E83" s="1">
        <f t="shared" ca="1" si="6"/>
        <v>29</v>
      </c>
      <c r="G83" t="str">
        <f ca="1">IF(E82="","",IF($B$3=Refs!$B$11,Labouchere!F83,IF(AND(B$3="Last",H82="Zero"),G82,IF(B$3="Last",H82,IF(B$3="2nd last","",IF(AND(B$3="Opposite",H82="Zero"),G82,IF(AND(B$3="Opposite",H82="Red"),"Black",IF(AND(B$3="Opposite",H82="Black"),"Red",IF(AND(B$3="Opposite",H82="Odd"),"Even",IF(AND(B$3="Opposite",H82="Even"),"Odd",IF(AND(B$3="Opposite",H82="High"),"Low",IF(AND(B$3="Opposite",H82="Low"),"High",IF(COUNTIF(Refs!$E$5:$I$6,B$3)=1,Labouchere!B$3,"")))))))))))))</f>
        <v>High</v>
      </c>
      <c r="H83" t="str">
        <f ca="1">IF(E83="","",IF(B$2="Red/Black",LOOKUP(E83,Refs!D:D,Refs!F:F),IF(B$2="High/Low",LOOKUP(E83,Refs!D:D,Refs!H:H),IF(B$2="Odd/Even",LOOKUP(E83,Refs!D:D,Refs!J:J),""))))</f>
        <v>High</v>
      </c>
      <c r="I83">
        <f t="shared" ca="1" si="7"/>
        <v>1</v>
      </c>
      <c r="J83">
        <f ca="1">IF(E82="","",IF(G83="","",IF(AND(Q82&gt;1,O82+P82&gt;=$B$4),$B$4,IF(Q82=1,O82,O82+P82))))</f>
        <v>5</v>
      </c>
      <c r="K83">
        <f t="shared" ca="1" si="8"/>
        <v>5</v>
      </c>
      <c r="L83">
        <f t="shared" ca="1" si="9"/>
        <v>-123</v>
      </c>
      <c r="M83">
        <f t="shared" ca="1" si="10"/>
        <v>20</v>
      </c>
      <c r="N83">
        <f ca="1">IF(E82="","",IF(OR(AND($A$6="Yes",$M83&gt;$M82),AND($A$8="Yes",$O82+$P82&gt;=$B$4),AND($Q82&lt;=2,$I83=1)),1,0))</f>
        <v>0</v>
      </c>
      <c r="O83">
        <f ca="1">IF(E83="","",R83)</f>
        <v>2</v>
      </c>
      <c r="P83">
        <f ca="1">IF(E83="","",MAX(R83:DM83))</f>
        <v>3</v>
      </c>
      <c r="Q83" s="2">
        <f ca="1">IF(E83="","",COUNTIF(R83:DM83,"&gt;0"))</f>
        <v>2</v>
      </c>
      <c r="R83" s="4">
        <f ca="1">IF(E82="","",IF($G83="",R82,IF($N83=1,LOOKUP(R$9,$A$12:$A$111,$B$12:$B$111),IF(AND($I83=1,S$9=$Q82),"",IF($I83=1,S82,IF($I83=-1,R82))))))</f>
        <v>2</v>
      </c>
      <c r="S83">
        <f ca="1">IF($E82="","",IF($G83="",S82,IF(AND($N83=1,S$9&gt;$B$9),"",IF(AND($N83=1,S$9&lt;=$B$9),LOOKUP(S$9,$A$12:$A$111,$B$12:$B$111),IF(AND($I83=1,T$9=$Q82),"",IF($I83=1,T82,IF(AND($I83=-1,R$9=$Q82),$J83,IF($I83=-1,S82,""))))))))</f>
        <v>3</v>
      </c>
      <c r="T83" t="str">
        <f ca="1">IF($E82="","",IF($G83="",T82,IF(AND($N83=1,T$9&gt;$B$9),"",IF(AND($N83=1,T$9&lt;=$B$9),LOOKUP(T$9,$A$12:$A$111,$B$12:$B$111),IF(AND($I83=1,U$9=$Q82),"",IF($I83=1,U82,IF(AND($I83=-1,S$9=$Q82),$J83,IF($I83=-1,T82,""))))))))</f>
        <v/>
      </c>
      <c r="U83" t="str">
        <f ca="1">IF($E82="","",IF($G83="",U82,IF(AND($N83=1,U$9&gt;$B$9),"",IF(AND($N83=1,U$9&lt;=$B$9),LOOKUP(U$9,$A$12:$A$111,$B$12:$B$111),IF(AND($I83=1,V$9=$Q82),"",IF($I83=1,V82,IF(AND($I83=-1,T$9=$Q82),$J83,IF($I83=-1,U82,""))))))))</f>
        <v/>
      </c>
      <c r="V83" t="str">
        <f ca="1">IF($E82="","",IF($G83="",V82,IF(AND($N83=1,V$9&gt;$B$9),"",IF(AND($N83=1,V$9&lt;=$B$9),LOOKUP(V$9,$A$12:$A$111,$B$12:$B$111),IF(AND($I83=1,W$9=$Q82),"",IF($I83=1,W82,IF(AND($I83=-1,U$9=$Q82),$J83,IF($I83=-1,V82,""))))))))</f>
        <v/>
      </c>
      <c r="W83" t="str">
        <f ca="1">IF($E82="","",IF($G83="",W82,IF(AND($N83=1,W$9&gt;$B$9),"",IF(AND($N83=1,W$9&lt;=$B$9),LOOKUP(W$9,$A$12:$A$111,$B$12:$B$111),IF(AND($I83=1,X$9=$Q82),"",IF($I83=1,X82,IF(AND($I83=-1,V$9=$Q82),$J83,IF($I83=-1,W82,""))))))))</f>
        <v/>
      </c>
      <c r="X83" t="str">
        <f ca="1">IF($E82="","",IF($G83="",X82,IF(AND($N83=1,X$9&gt;$B$9),"",IF(AND($N83=1,X$9&lt;=$B$9),LOOKUP(X$9,$A$12:$A$111,$B$12:$B$111),IF(AND($I83=1,Y$9=$Q82),"",IF($I83=1,Y82,IF(AND($I83=-1,W$9=$Q82),$J83,IF($I83=-1,X82,""))))))))</f>
        <v/>
      </c>
      <c r="Y83" t="str">
        <f ca="1">IF($E82="","",IF($G83="",Y82,IF(AND($N83=1,Y$9&gt;$B$9),"",IF(AND($N83=1,Y$9&lt;=$B$9),LOOKUP(Y$9,$A$12:$A$111,$B$12:$B$111),IF(AND($I83=1,Z$9=$Q82),"",IF($I83=1,Z82,IF(AND($I83=-1,X$9=$Q82),$J83,IF($I83=-1,Y82,""))))))))</f>
        <v/>
      </c>
      <c r="Z83" t="str">
        <f ca="1">IF($E82="","",IF($G83="",Z82,IF(AND($N83=1,Z$9&gt;$B$9),"",IF(AND($N83=1,Z$9&lt;=$B$9),LOOKUP(Z$9,$A$12:$A$111,$B$12:$B$111),IF(AND($I83=1,AA$9=$Q82),"",IF($I83=1,AA82,IF(AND($I83=-1,Y$9=$Q82),$J83,IF($I83=-1,Z82,""))))))))</f>
        <v/>
      </c>
      <c r="AA83" t="str">
        <f ca="1">IF($E82="","",IF($G83="",AA82,IF(AND($N83=1,AA$9&gt;$B$9),"",IF(AND($N83=1,AA$9&lt;=$B$9),LOOKUP(AA$9,$A$12:$A$111,$B$12:$B$111),IF(AND($I83=1,AB$9=$Q82),"",IF($I83=1,AB82,IF(AND($I83=-1,Z$9=$Q82),$J83,IF($I83=-1,AA82,""))))))))</f>
        <v/>
      </c>
      <c r="AB83" t="str">
        <f ca="1">IF($E82="","",IF($G83="",AB82,IF(AND($N83=1,AB$9&gt;$B$9),"",IF(AND($N83=1,AB$9&lt;=$B$9),LOOKUP(AB$9,$A$12:$A$111,$B$12:$B$111),IF(AND($I83=1,AC$9=$Q82),"",IF($I83=1,AC82,IF(AND($I83=-1,AA$9=$Q82),$J83,IF($I83=-1,AB82,""))))))))</f>
        <v/>
      </c>
      <c r="AC83" t="str">
        <f ca="1">IF($E82="","",IF($G83="",AC82,IF(AND($N83=1,AC$9&gt;$B$9),"",IF(AND($N83=1,AC$9&lt;=$B$9),LOOKUP(AC$9,$A$12:$A$111,$B$12:$B$111),IF(AND($I83=1,AD$9=$Q82),"",IF($I83=1,AD82,IF(AND($I83=-1,AB$9=$Q82),$J83,IF($I83=-1,AC82,""))))))))</f>
        <v/>
      </c>
      <c r="AD83" t="str">
        <f ca="1">IF($E82="","",IF($G83="",AD82,IF(AND($N83=1,AD$9&gt;$B$9),"",IF(AND($N83=1,AD$9&lt;=$B$9),LOOKUP(AD$9,$A$12:$A$111,$B$12:$B$111),IF(AND($I83=1,AE$9=$Q82),"",IF($I83=1,AE82,IF(AND($I83=-1,AC$9=$Q82),$J83,IF($I83=-1,AD82,""))))))))</f>
        <v/>
      </c>
      <c r="AE83" t="str">
        <f ca="1">IF($E82="","",IF($G83="",AE82,IF(AND($N83=1,AE$9&gt;$B$9),"",IF(AND($N83=1,AE$9&lt;=$B$9),LOOKUP(AE$9,$A$12:$A$111,$B$12:$B$111),IF(AND($I83=1,AF$9=$Q82),"",IF($I83=1,AF82,IF(AND($I83=-1,AD$9=$Q82),$J83,IF($I83=-1,AE82,""))))))))</f>
        <v/>
      </c>
      <c r="AF83" t="str">
        <f ca="1">IF($E82="","",IF($G83="",AF82,IF(AND($N83=1,AF$9&gt;$B$9),"",IF(AND($N83=1,AF$9&lt;=$B$9),LOOKUP(AF$9,$A$12:$A$111,$B$12:$B$111),IF(AND($I83=1,AG$9=$Q82),"",IF($I83=1,AG82,IF(AND($I83=-1,AE$9=$Q82),$J83,IF($I83=-1,AF82,""))))))))</f>
        <v/>
      </c>
      <c r="AG83" t="str">
        <f ca="1">IF($E82="","",IF($G83="",AG82,IF(AND($N83=1,AG$9&gt;$B$9),"",IF(AND($N83=1,AG$9&lt;=$B$9),LOOKUP(AG$9,$A$12:$A$111,$B$12:$B$111),IF(AND($I83=1,AH$9=$Q82),"",IF($I83=1,AH82,IF(AND($I83=-1,AF$9=$Q82),$J83,IF($I83=-1,AG82,""))))))))</f>
        <v/>
      </c>
      <c r="AH83" t="str">
        <f ca="1">IF($E82="","",IF($G83="",AH82,IF(AND($N83=1,AH$9&gt;$B$9),"",IF(AND($N83=1,AH$9&lt;=$B$9),LOOKUP(AH$9,$A$12:$A$111,$B$12:$B$111),IF(AND($I83=1,AI$9=$Q82),"",IF($I83=1,AI82,IF(AND($I83=-1,AG$9=$Q82),$J83,IF($I83=-1,AH82,""))))))))</f>
        <v/>
      </c>
      <c r="AI83" t="str">
        <f ca="1">IF($E82="","",IF($G83="",AI82,IF(AND($N83=1,AI$9&gt;$B$9),"",IF(AND($N83=1,AI$9&lt;=$B$9),LOOKUP(AI$9,$A$12:$A$111,$B$12:$B$111),IF(AND($I83=1,AJ$9=$Q82),"",IF($I83=1,AJ82,IF(AND($I83=-1,AH$9=$Q82),$J83,IF($I83=-1,AI82,""))))))))</f>
        <v/>
      </c>
      <c r="AJ83" t="str">
        <f ca="1">IF($E82="","",IF($G83="",AJ82,IF(AND($N83=1,AJ$9&gt;$B$9),"",IF(AND($N83=1,AJ$9&lt;=$B$9),LOOKUP(AJ$9,$A$12:$A$111,$B$12:$B$111),IF(AND($I83=1,AK$9=$Q82),"",IF($I83=1,AK82,IF(AND($I83=-1,AI$9=$Q82),$J83,IF($I83=-1,AJ82,""))))))))</f>
        <v/>
      </c>
      <c r="AK83" t="str">
        <f ca="1">IF($E82="","",IF($G83="",AK82,IF(AND($N83=1,AK$9&gt;$B$9),"",IF(AND($N83=1,AK$9&lt;=$B$9),LOOKUP(AK$9,$A$12:$A$111,$B$12:$B$111),IF(AND($I83=1,AL$9=$Q82),"",IF($I83=1,AL82,IF(AND($I83=-1,AJ$9=$Q82),$J83,IF($I83=-1,AK82,""))))))))</f>
        <v/>
      </c>
      <c r="AL83" t="str">
        <f ca="1">IF($E82="","",IF($G83="",AL82,IF(AND($N83=1,AL$9&gt;$B$9),"",IF(AND($N83=1,AL$9&lt;=$B$9),LOOKUP(AL$9,$A$12:$A$111,$B$12:$B$111),IF(AND($I83=1,AM$9=$Q82),"",IF($I83=1,AM82,IF(AND($I83=-1,AK$9=$Q82),$J83,IF($I83=-1,AL82,""))))))))</f>
        <v/>
      </c>
      <c r="AM83" t="str">
        <f ca="1">IF($E82="","",IF($G83="",AM82,IF(AND($N83=1,AM$9&gt;$B$9),"",IF(AND($N83=1,AM$9&lt;=$B$9),LOOKUP(AM$9,$A$12:$A$111,$B$12:$B$111),IF(AND($I83=1,AN$9=$Q82),"",IF($I83=1,AN82,IF(AND($I83=-1,AL$9=$Q82),$J83,IF($I83=-1,AM82,""))))))))</f>
        <v/>
      </c>
      <c r="AN83" t="str">
        <f ca="1">IF($E82="","",IF($G83="",AN82,IF(AND($N83=1,AN$9&gt;$B$9),"",IF(AND($N83=1,AN$9&lt;=$B$9),LOOKUP(AN$9,$A$12:$A$111,$B$12:$B$111),IF(AND($I83=1,AO$9=$Q82),"",IF($I83=1,AO82,IF(AND($I83=-1,AM$9=$Q82),$J83,IF($I83=-1,AN82,""))))))))</f>
        <v/>
      </c>
      <c r="AO83" t="str">
        <f ca="1">IF($E82="","",IF($G83="",AO82,IF(AND($N83=1,AO$9&gt;$B$9),"",IF(AND($N83=1,AO$9&lt;=$B$9),LOOKUP(AO$9,$A$12:$A$111,$B$12:$B$111),IF(AND($I83=1,AP$9=$Q82),"",IF($I83=1,AP82,IF(AND($I83=-1,AN$9=$Q82),$J83,IF($I83=-1,AO82,""))))))))</f>
        <v/>
      </c>
      <c r="AP83" t="str">
        <f ca="1">IF($E82="","",IF($G83="",AP82,IF(AND($N83=1,AP$9&gt;$B$9),"",IF(AND($N83=1,AP$9&lt;=$B$9),LOOKUP(AP$9,$A$12:$A$111,$B$12:$B$111),IF(AND($I83=1,AQ$9=$Q82),"",IF($I83=1,AQ82,IF(AND($I83=-1,AO$9=$Q82),$J83,IF($I83=-1,AP82,""))))))))</f>
        <v/>
      </c>
      <c r="AQ83" t="str">
        <f ca="1">IF($E82="","",IF($G83="",AQ82,IF(AND($N83=1,AQ$9&gt;$B$9),"",IF(AND($N83=1,AQ$9&lt;=$B$9),LOOKUP(AQ$9,$A$12:$A$111,$B$12:$B$111),IF(AND($I83=1,AR$9=$Q82),"",IF($I83=1,AR82,IF(AND($I83=-1,AP$9=$Q82),$J83,IF($I83=-1,AQ82,""))))))))</f>
        <v/>
      </c>
      <c r="AR83" t="str">
        <f ca="1">IF($E82="","",IF($G83="",AR82,IF(AND($N83=1,AR$9&gt;$B$9),"",IF(AND($N83=1,AR$9&lt;=$B$9),LOOKUP(AR$9,$A$12:$A$111,$B$12:$B$111),IF(AND($I83=1,AS$9=$Q82),"",IF($I83=1,AS82,IF(AND($I83=-1,AQ$9=$Q82),$J83,IF($I83=-1,AR82,""))))))))</f>
        <v/>
      </c>
      <c r="AS83" t="str">
        <f ca="1">IF($E82="","",IF($G83="",AS82,IF(AND($N83=1,AS$9&gt;$B$9),"",IF(AND($N83=1,AS$9&lt;=$B$9),LOOKUP(AS$9,$A$12:$A$111,$B$12:$B$111),IF(AND($I83=1,AT$9=$Q82),"",IF($I83=1,AT82,IF(AND($I83=-1,AR$9=$Q82),$J83,IF($I83=-1,AS82,""))))))))</f>
        <v/>
      </c>
      <c r="AT83" t="str">
        <f ca="1">IF($E82="","",IF($G83="",AT82,IF(AND($N83=1,AT$9&gt;$B$9),"",IF(AND($N83=1,AT$9&lt;=$B$9),LOOKUP(AT$9,$A$12:$A$111,$B$12:$B$111),IF(AND($I83=1,AU$9=$Q82),"",IF($I83=1,AU82,IF(AND($I83=-1,AS$9=$Q82),$J83,IF($I83=-1,AT82,""))))))))</f>
        <v/>
      </c>
      <c r="AU83" t="str">
        <f ca="1">IF($E82="","",IF($G83="",AU82,IF(AND($N83=1,AU$9&gt;$B$9),"",IF(AND($N83=1,AU$9&lt;=$B$9),LOOKUP(AU$9,$A$12:$A$111,$B$12:$B$111),IF(AND($I83=1,AV$9=$Q82),"",IF($I83=1,AV82,IF(AND($I83=-1,AT$9=$Q82),$J83,IF($I83=-1,AU82,""))))))))</f>
        <v/>
      </c>
      <c r="AV83" t="str">
        <f ca="1">IF($E82="","",IF($G83="",AV82,IF(AND($N83=1,AV$9&gt;$B$9),"",IF(AND($N83=1,AV$9&lt;=$B$9),LOOKUP(AV$9,$A$12:$A$111,$B$12:$B$111),IF(AND($I83=1,AW$9=$Q82),"",IF($I83=1,AW82,IF(AND($I83=-1,AU$9=$Q82),$J83,IF($I83=-1,AV82,""))))))))</f>
        <v/>
      </c>
      <c r="AW83" t="str">
        <f ca="1">IF($E82="","",IF($G83="",AW82,IF(AND($N83=1,AW$9&gt;$B$9),"",IF(AND($N83=1,AW$9&lt;=$B$9),LOOKUP(AW$9,$A$12:$A$111,$B$12:$B$111),IF(AND($I83=1,AX$9=$Q82),"",IF($I83=1,AX82,IF(AND($I83=-1,AV$9=$Q82),$J83,IF($I83=-1,AW82,""))))))))</f>
        <v/>
      </c>
      <c r="AX83" t="str">
        <f ca="1">IF($E82="","",IF($G83="",AX82,IF(AND($N83=1,AX$9&gt;$B$9),"",IF(AND($N83=1,AX$9&lt;=$B$9),LOOKUP(AX$9,$A$12:$A$111,$B$12:$B$111),IF(AND($I83=1,AY$9=$Q82),"",IF($I83=1,AY82,IF(AND($I83=-1,AW$9=$Q82),$J83,IF($I83=-1,AX82,""))))))))</f>
        <v/>
      </c>
      <c r="AY83" t="str">
        <f ca="1">IF($E82="","",IF($G83="",AY82,IF(AND($N83=1,AY$9&gt;$B$9),"",IF(AND($N83=1,AY$9&lt;=$B$9),LOOKUP(AY$9,$A$12:$A$111,$B$12:$B$111),IF(AND($I83=1,AZ$9=$Q82),"",IF($I83=1,AZ82,IF(AND($I83=-1,AX$9=$Q82),$J83,IF($I83=-1,AY82,""))))))))</f>
        <v/>
      </c>
      <c r="AZ83" t="str">
        <f ca="1">IF($E82="","",IF($G83="",AZ82,IF(AND($N83=1,AZ$9&gt;$B$9),"",IF(AND($N83=1,AZ$9&lt;=$B$9),LOOKUP(AZ$9,$A$12:$A$111,$B$12:$B$111),IF(AND($I83=1,BA$9=$Q82),"",IF($I83=1,BA82,IF(AND($I83=-1,AY$9=$Q82),$J83,IF($I83=-1,AZ82,""))))))))</f>
        <v/>
      </c>
      <c r="BA83" t="str">
        <f ca="1">IF($E82="","",IF($G83="",BA82,IF(AND($N83=1,BA$9&gt;$B$9),"",IF(AND($N83=1,BA$9&lt;=$B$9),LOOKUP(BA$9,$A$12:$A$111,$B$12:$B$111),IF(AND($I83=1,BB$9=$Q82),"",IF($I83=1,BB82,IF(AND($I83=-1,AZ$9=$Q82),$J83,IF($I83=-1,BA82,""))))))))</f>
        <v/>
      </c>
      <c r="BB83" t="str">
        <f ca="1">IF($E82="","",IF($G83="",BB82,IF(AND($N83=1,BB$9&gt;$B$9),"",IF(AND($N83=1,BB$9&lt;=$B$9),LOOKUP(BB$9,$A$12:$A$111,$B$12:$B$111),IF(AND($I83=1,BC$9=$Q82),"",IF($I83=1,BC82,IF(AND($I83=-1,BA$9=$Q82),$J83,IF($I83=-1,BB82,""))))))))</f>
        <v/>
      </c>
      <c r="BC83" t="str">
        <f ca="1">IF($E82="","",IF($G83="",BC82,IF(AND($N83=1,BC$9&gt;$B$9),"",IF(AND($N83=1,BC$9&lt;=$B$9),LOOKUP(BC$9,$A$12:$A$111,$B$12:$B$111),IF(AND($I83=1,BD$9=$Q82),"",IF($I83=1,BD82,IF(AND($I83=-1,BB$9=$Q82),$J83,IF($I83=-1,BC82,""))))))))</f>
        <v/>
      </c>
      <c r="BD83" t="str">
        <f ca="1">IF($E82="","",IF($G83="",BD82,IF(AND($N83=1,BD$9&gt;$B$9),"",IF(AND($N83=1,BD$9&lt;=$B$9),LOOKUP(BD$9,$A$12:$A$111,$B$12:$B$111),IF(AND($I83=1,BE$9=$Q82),"",IF($I83=1,BE82,IF(AND($I83=-1,BC$9=$Q82),$J83,IF($I83=-1,BD82,""))))))))</f>
        <v/>
      </c>
      <c r="BE83" t="str">
        <f ca="1">IF($E82="","",IF($G83="",BE82,IF(AND($N83=1,BE$9&gt;$B$9),"",IF(AND($N83=1,BE$9&lt;=$B$9),LOOKUP(BE$9,$A$12:$A$111,$B$12:$B$111),IF(AND($I83=1,BF$9=$Q82),"",IF($I83=1,BF82,IF(AND($I83=-1,BD$9=$Q82),$J83,IF($I83=-1,BE82,""))))))))</f>
        <v/>
      </c>
      <c r="BF83" t="str">
        <f ca="1">IF($E82="","",IF($G83="",BF82,IF(AND($N83=1,BF$9&gt;$B$9),"",IF(AND($N83=1,BF$9&lt;=$B$9),LOOKUP(BF$9,$A$12:$A$111,$B$12:$B$111),IF(AND($I83=1,BG$9=$Q82),"",IF($I83=1,BG82,IF(AND($I83=-1,BE$9=$Q82),$J83,IF($I83=-1,BF82,""))))))))</f>
        <v/>
      </c>
      <c r="BG83" t="str">
        <f ca="1">IF($E82="","",IF($G83="",BG82,IF(AND($N83=1,BG$9&gt;$B$9),"",IF(AND($N83=1,BG$9&lt;=$B$9),LOOKUP(BG$9,$A$12:$A$111,$B$12:$B$111),IF(AND($I83=1,BH$9=$Q82),"",IF($I83=1,BH82,IF(AND($I83=-1,BF$9=$Q82),$J83,IF($I83=-1,BG82,""))))))))</f>
        <v/>
      </c>
      <c r="BH83" t="str">
        <f ca="1">IF($E82="","",IF($G83="",BH82,IF(AND($N83=1,BH$9&gt;$B$9),"",IF(AND($N83=1,BH$9&lt;=$B$9),LOOKUP(BH$9,$A$12:$A$111,$B$12:$B$111),IF(AND($I83=1,BI$9=$Q82),"",IF($I83=1,BI82,IF(AND($I83=-1,BG$9=$Q82),$J83,IF($I83=-1,BH82,""))))))))</f>
        <v/>
      </c>
      <c r="BI83" t="str">
        <f ca="1">IF($E82="","",IF($G83="",BI82,IF(AND($N83=1,BI$9&gt;$B$9),"",IF(AND($N83=1,BI$9&lt;=$B$9),LOOKUP(BI$9,$A$12:$A$111,$B$12:$B$111),IF(AND($I83=1,BJ$9=$Q82),"",IF($I83=1,BJ82,IF(AND($I83=-1,BH$9=$Q82),$J83,IF($I83=-1,BI82,""))))))))</f>
        <v/>
      </c>
      <c r="BJ83" t="str">
        <f ca="1">IF($E82="","",IF($G83="",BJ82,IF(AND($N83=1,BJ$9&gt;$B$9),"",IF(AND($N83=1,BJ$9&lt;=$B$9),LOOKUP(BJ$9,$A$12:$A$111,$B$12:$B$111),IF(AND($I83=1,BK$9=$Q82),"",IF($I83=1,BK82,IF(AND($I83=-1,BI$9=$Q82),$J83,IF($I83=-1,BJ82,""))))))))</f>
        <v/>
      </c>
      <c r="BK83" t="str">
        <f ca="1">IF($E82="","",IF($G83="",BK82,IF(AND($N83=1,BK$9&gt;$B$9),"",IF(AND($N83=1,BK$9&lt;=$B$9),LOOKUP(BK$9,$A$12:$A$111,$B$12:$B$111),IF(AND($I83=1,BL$9=$Q82),"",IF($I83=1,BL82,IF(AND($I83=-1,BJ$9=$Q82),$J83,IF($I83=-1,BK82,""))))))))</f>
        <v/>
      </c>
      <c r="BL83" t="str">
        <f ca="1">IF($E82="","",IF($G83="",BL82,IF(AND($N83=1,BL$9&gt;$B$9),"",IF(AND($N83=1,BL$9&lt;=$B$9),LOOKUP(BL$9,$A$12:$A$111,$B$12:$B$111),IF(AND($I83=1,BM$9=$Q82),"",IF($I83=1,BM82,IF(AND($I83=-1,BK$9=$Q82),$J83,IF($I83=-1,BL82,""))))))))</f>
        <v/>
      </c>
      <c r="BM83" t="str">
        <f ca="1">IF($E82="","",IF($G83="",BM82,IF(AND($N83=1,BM$9&gt;$B$9),"",IF(AND($N83=1,BM$9&lt;=$B$9),LOOKUP(BM$9,$A$12:$A$111,$B$12:$B$111),IF(AND($I83=1,BN$9=$Q82),"",IF($I83=1,BN82,IF(AND($I83=-1,BL$9=$Q82),$J83,IF($I83=-1,BM82,""))))))))</f>
        <v/>
      </c>
      <c r="BN83" t="str">
        <f ca="1">IF($E82="","",IF($G83="",BN82,IF(AND($N83=1,BN$9&gt;$B$9),"",IF(AND($N83=1,BN$9&lt;=$B$9),LOOKUP(BN$9,$A$12:$A$111,$B$12:$B$111),IF(AND($I83=1,BO$9=$Q82),"",IF($I83=1,BO82,IF(AND($I83=-1,BM$9=$Q82),$J83,IF($I83=-1,BN82,""))))))))</f>
        <v/>
      </c>
      <c r="BO83">
        <f ca="1">IF($E82="","",IF($G83="",BO82,IF(AND($N83=1,BO$9&gt;$B$9),"",IF(AND($N83=1,BO$9&lt;=$B$9),LOOKUP(BO$9,$A$12:$A$111,$B$12:$B$111),IF(AND($I83=1,BP$9=$Q82),"",IF($I83=1,BP82,IF(AND($I83=-1,BN$9=$Q82),$J83,IF($I83=-1,BO82,""))))))))</f>
        <v>0</v>
      </c>
    </row>
    <row r="84" spans="4:67" x14ac:dyDescent="0.25">
      <c r="D84" s="4">
        <v>74</v>
      </c>
      <c r="E84" s="1">
        <f t="shared" ca="1" si="6"/>
        <v>3</v>
      </c>
      <c r="G84" t="str">
        <f ca="1">IF(E83="","",IF($B$3=Refs!$B$11,Labouchere!F84,IF(AND(B$3="Last",H83="Zero"),G83,IF(B$3="Last",H83,IF(B$3="2nd last","",IF(AND(B$3="Opposite",H83="Zero"),G83,IF(AND(B$3="Opposite",H83="Red"),"Black",IF(AND(B$3="Opposite",H83="Black"),"Red",IF(AND(B$3="Opposite",H83="Odd"),"Even",IF(AND(B$3="Opposite",H83="Even"),"Odd",IF(AND(B$3="Opposite",H83="High"),"Low",IF(AND(B$3="Opposite",H83="Low"),"High",IF(COUNTIF(Refs!$E$5:$I$6,B$3)=1,Labouchere!B$3,"")))))))))))))</f>
        <v>High</v>
      </c>
      <c r="H84" t="str">
        <f ca="1">IF(E84="","",IF(B$2="Red/Black",LOOKUP(E84,Refs!D:D,Refs!F:F),IF(B$2="High/Low",LOOKUP(E84,Refs!D:D,Refs!H:H),IF(B$2="Odd/Even",LOOKUP(E84,Refs!D:D,Refs!J:J),""))))</f>
        <v>Low</v>
      </c>
      <c r="I84">
        <f t="shared" ca="1" si="7"/>
        <v>-1</v>
      </c>
      <c r="J84">
        <f ca="1">IF(E83="","",IF(G84="","",IF(AND(Q83&gt;1,O83+P83&gt;=$B$4),$B$4,IF(Q83=1,O83,O83+P83))))</f>
        <v>5</v>
      </c>
      <c r="K84">
        <f t="shared" ca="1" si="8"/>
        <v>-5</v>
      </c>
      <c r="L84">
        <f t="shared" ca="1" si="9"/>
        <v>-128</v>
      </c>
      <c r="M84">
        <f t="shared" ca="1" si="10"/>
        <v>20</v>
      </c>
      <c r="N84">
        <f ca="1">IF(E83="","",IF(OR(AND($A$6="Yes",$M84&gt;$M83),AND($A$8="Yes",$O83+$P83&gt;=$B$4),AND($Q83&lt;=2,$I84=1)),1,0))</f>
        <v>0</v>
      </c>
      <c r="O84">
        <f ca="1">IF(E84="","",R84)</f>
        <v>2</v>
      </c>
      <c r="P84">
        <f ca="1">IF(E84="","",MAX(R84:DM84))</f>
        <v>5</v>
      </c>
      <c r="Q84" s="2">
        <f ca="1">IF(E84="","",COUNTIF(R84:DM84,"&gt;0"))</f>
        <v>3</v>
      </c>
      <c r="R84" s="4">
        <f ca="1">IF(E83="","",IF($G84="",R83,IF($N84=1,LOOKUP(R$9,$A$12:$A$111,$B$12:$B$111),IF(AND($I84=1,S$9=$Q83),"",IF($I84=1,S83,IF($I84=-1,R83))))))</f>
        <v>2</v>
      </c>
      <c r="S84">
        <f ca="1">IF($E83="","",IF($G84="",S83,IF(AND($N84=1,S$9&gt;$B$9),"",IF(AND($N84=1,S$9&lt;=$B$9),LOOKUP(S$9,$A$12:$A$111,$B$12:$B$111),IF(AND($I84=1,T$9=$Q83),"",IF($I84=1,T83,IF(AND($I84=-1,R$9=$Q83),$J84,IF($I84=-1,S83,""))))))))</f>
        <v>3</v>
      </c>
      <c r="T84">
        <f ca="1">IF($E83="","",IF($G84="",T83,IF(AND($N84=1,T$9&gt;$B$9),"",IF(AND($N84=1,T$9&lt;=$B$9),LOOKUP(T$9,$A$12:$A$111,$B$12:$B$111),IF(AND($I84=1,U$9=$Q83),"",IF($I84=1,U83,IF(AND($I84=-1,S$9=$Q83),$J84,IF($I84=-1,T83,""))))))))</f>
        <v>5</v>
      </c>
      <c r="U84" t="str">
        <f ca="1">IF($E83="","",IF($G84="",U83,IF(AND($N84=1,U$9&gt;$B$9),"",IF(AND($N84=1,U$9&lt;=$B$9),LOOKUP(U$9,$A$12:$A$111,$B$12:$B$111),IF(AND($I84=1,V$9=$Q83),"",IF($I84=1,V83,IF(AND($I84=-1,T$9=$Q83),$J84,IF($I84=-1,U83,""))))))))</f>
        <v/>
      </c>
      <c r="V84" t="str">
        <f ca="1">IF($E83="","",IF($G84="",V83,IF(AND($N84=1,V$9&gt;$B$9),"",IF(AND($N84=1,V$9&lt;=$B$9),LOOKUP(V$9,$A$12:$A$111,$B$12:$B$111),IF(AND($I84=1,W$9=$Q83),"",IF($I84=1,W83,IF(AND($I84=-1,U$9=$Q83),$J84,IF($I84=-1,V83,""))))))))</f>
        <v/>
      </c>
      <c r="W84" t="str">
        <f ca="1">IF($E83="","",IF($G84="",W83,IF(AND($N84=1,W$9&gt;$B$9),"",IF(AND($N84=1,W$9&lt;=$B$9),LOOKUP(W$9,$A$12:$A$111,$B$12:$B$111),IF(AND($I84=1,X$9=$Q83),"",IF($I84=1,X83,IF(AND($I84=-1,V$9=$Q83),$J84,IF($I84=-1,W83,""))))))))</f>
        <v/>
      </c>
      <c r="X84" t="str">
        <f ca="1">IF($E83="","",IF($G84="",X83,IF(AND($N84=1,X$9&gt;$B$9),"",IF(AND($N84=1,X$9&lt;=$B$9),LOOKUP(X$9,$A$12:$A$111,$B$12:$B$111),IF(AND($I84=1,Y$9=$Q83),"",IF($I84=1,Y83,IF(AND($I84=-1,W$9=$Q83),$J84,IF($I84=-1,X83,""))))))))</f>
        <v/>
      </c>
      <c r="Y84" t="str">
        <f ca="1">IF($E83="","",IF($G84="",Y83,IF(AND($N84=1,Y$9&gt;$B$9),"",IF(AND($N84=1,Y$9&lt;=$B$9),LOOKUP(Y$9,$A$12:$A$111,$B$12:$B$111),IF(AND($I84=1,Z$9=$Q83),"",IF($I84=1,Z83,IF(AND($I84=-1,X$9=$Q83),$J84,IF($I84=-1,Y83,""))))))))</f>
        <v/>
      </c>
      <c r="Z84" t="str">
        <f ca="1">IF($E83="","",IF($G84="",Z83,IF(AND($N84=1,Z$9&gt;$B$9),"",IF(AND($N84=1,Z$9&lt;=$B$9),LOOKUP(Z$9,$A$12:$A$111,$B$12:$B$111),IF(AND($I84=1,AA$9=$Q83),"",IF($I84=1,AA83,IF(AND($I84=-1,Y$9=$Q83),$J84,IF($I84=-1,Z83,""))))))))</f>
        <v/>
      </c>
      <c r="AA84" t="str">
        <f ca="1">IF($E83="","",IF($G84="",AA83,IF(AND($N84=1,AA$9&gt;$B$9),"",IF(AND($N84=1,AA$9&lt;=$B$9),LOOKUP(AA$9,$A$12:$A$111,$B$12:$B$111),IF(AND($I84=1,AB$9=$Q83),"",IF($I84=1,AB83,IF(AND($I84=-1,Z$9=$Q83),$J84,IF($I84=-1,AA83,""))))))))</f>
        <v/>
      </c>
      <c r="AB84" t="str">
        <f ca="1">IF($E83="","",IF($G84="",AB83,IF(AND($N84=1,AB$9&gt;$B$9),"",IF(AND($N84=1,AB$9&lt;=$B$9),LOOKUP(AB$9,$A$12:$A$111,$B$12:$B$111),IF(AND($I84=1,AC$9=$Q83),"",IF($I84=1,AC83,IF(AND($I84=-1,AA$9=$Q83),$J84,IF($I84=-1,AB83,""))))))))</f>
        <v/>
      </c>
      <c r="AC84" t="str">
        <f ca="1">IF($E83="","",IF($G84="",AC83,IF(AND($N84=1,AC$9&gt;$B$9),"",IF(AND($N84=1,AC$9&lt;=$B$9),LOOKUP(AC$9,$A$12:$A$111,$B$12:$B$111),IF(AND($I84=1,AD$9=$Q83),"",IF($I84=1,AD83,IF(AND($I84=-1,AB$9=$Q83),$J84,IF($I84=-1,AC83,""))))))))</f>
        <v/>
      </c>
      <c r="AD84" t="str">
        <f ca="1">IF($E83="","",IF($G84="",AD83,IF(AND($N84=1,AD$9&gt;$B$9),"",IF(AND($N84=1,AD$9&lt;=$B$9),LOOKUP(AD$9,$A$12:$A$111,$B$12:$B$111),IF(AND($I84=1,AE$9=$Q83),"",IF($I84=1,AE83,IF(AND($I84=-1,AC$9=$Q83),$J84,IF($I84=-1,AD83,""))))))))</f>
        <v/>
      </c>
      <c r="AE84" t="str">
        <f ca="1">IF($E83="","",IF($G84="",AE83,IF(AND($N84=1,AE$9&gt;$B$9),"",IF(AND($N84=1,AE$9&lt;=$B$9),LOOKUP(AE$9,$A$12:$A$111,$B$12:$B$111),IF(AND($I84=1,AF$9=$Q83),"",IF($I84=1,AF83,IF(AND($I84=-1,AD$9=$Q83),$J84,IF($I84=-1,AE83,""))))))))</f>
        <v/>
      </c>
      <c r="AF84" t="str">
        <f ca="1">IF($E83="","",IF($G84="",AF83,IF(AND($N84=1,AF$9&gt;$B$9),"",IF(AND($N84=1,AF$9&lt;=$B$9),LOOKUP(AF$9,$A$12:$A$111,$B$12:$B$111),IF(AND($I84=1,AG$9=$Q83),"",IF($I84=1,AG83,IF(AND($I84=-1,AE$9=$Q83),$J84,IF($I84=-1,AF83,""))))))))</f>
        <v/>
      </c>
      <c r="AG84" t="str">
        <f ca="1">IF($E83="","",IF($G84="",AG83,IF(AND($N84=1,AG$9&gt;$B$9),"",IF(AND($N84=1,AG$9&lt;=$B$9),LOOKUP(AG$9,$A$12:$A$111,$B$12:$B$111),IF(AND($I84=1,AH$9=$Q83),"",IF($I84=1,AH83,IF(AND($I84=-1,AF$9=$Q83),$J84,IF($I84=-1,AG83,""))))))))</f>
        <v/>
      </c>
      <c r="AH84" t="str">
        <f ca="1">IF($E83="","",IF($G84="",AH83,IF(AND($N84=1,AH$9&gt;$B$9),"",IF(AND($N84=1,AH$9&lt;=$B$9),LOOKUP(AH$9,$A$12:$A$111,$B$12:$B$111),IF(AND($I84=1,AI$9=$Q83),"",IF($I84=1,AI83,IF(AND($I84=-1,AG$9=$Q83),$J84,IF($I84=-1,AH83,""))))))))</f>
        <v/>
      </c>
      <c r="AI84" t="str">
        <f ca="1">IF($E83="","",IF($G84="",AI83,IF(AND($N84=1,AI$9&gt;$B$9),"",IF(AND($N84=1,AI$9&lt;=$B$9),LOOKUP(AI$9,$A$12:$A$111,$B$12:$B$111),IF(AND($I84=1,AJ$9=$Q83),"",IF($I84=1,AJ83,IF(AND($I84=-1,AH$9=$Q83),$J84,IF($I84=-1,AI83,""))))))))</f>
        <v/>
      </c>
      <c r="AJ84" t="str">
        <f ca="1">IF($E83="","",IF($G84="",AJ83,IF(AND($N84=1,AJ$9&gt;$B$9),"",IF(AND($N84=1,AJ$9&lt;=$B$9),LOOKUP(AJ$9,$A$12:$A$111,$B$12:$B$111),IF(AND($I84=1,AK$9=$Q83),"",IF($I84=1,AK83,IF(AND($I84=-1,AI$9=$Q83),$J84,IF($I84=-1,AJ83,""))))))))</f>
        <v/>
      </c>
      <c r="AK84" t="str">
        <f ca="1">IF($E83="","",IF($G84="",AK83,IF(AND($N84=1,AK$9&gt;$B$9),"",IF(AND($N84=1,AK$9&lt;=$B$9),LOOKUP(AK$9,$A$12:$A$111,$B$12:$B$111),IF(AND($I84=1,AL$9=$Q83),"",IF($I84=1,AL83,IF(AND($I84=-1,AJ$9=$Q83),$J84,IF($I84=-1,AK83,""))))))))</f>
        <v/>
      </c>
      <c r="AL84" t="str">
        <f ca="1">IF($E83="","",IF($G84="",AL83,IF(AND($N84=1,AL$9&gt;$B$9),"",IF(AND($N84=1,AL$9&lt;=$B$9),LOOKUP(AL$9,$A$12:$A$111,$B$12:$B$111),IF(AND($I84=1,AM$9=$Q83),"",IF($I84=1,AM83,IF(AND($I84=-1,AK$9=$Q83),$J84,IF($I84=-1,AL83,""))))))))</f>
        <v/>
      </c>
      <c r="AM84" t="str">
        <f ca="1">IF($E83="","",IF($G84="",AM83,IF(AND($N84=1,AM$9&gt;$B$9),"",IF(AND($N84=1,AM$9&lt;=$B$9),LOOKUP(AM$9,$A$12:$A$111,$B$12:$B$111),IF(AND($I84=1,AN$9=$Q83),"",IF($I84=1,AN83,IF(AND($I84=-1,AL$9=$Q83),$J84,IF($I84=-1,AM83,""))))))))</f>
        <v/>
      </c>
      <c r="AN84" t="str">
        <f ca="1">IF($E83="","",IF($G84="",AN83,IF(AND($N84=1,AN$9&gt;$B$9),"",IF(AND($N84=1,AN$9&lt;=$B$9),LOOKUP(AN$9,$A$12:$A$111,$B$12:$B$111),IF(AND($I84=1,AO$9=$Q83),"",IF($I84=1,AO83,IF(AND($I84=-1,AM$9=$Q83),$J84,IF($I84=-1,AN83,""))))))))</f>
        <v/>
      </c>
      <c r="AO84" t="str">
        <f ca="1">IF($E83="","",IF($G84="",AO83,IF(AND($N84=1,AO$9&gt;$B$9),"",IF(AND($N84=1,AO$9&lt;=$B$9),LOOKUP(AO$9,$A$12:$A$111,$B$12:$B$111),IF(AND($I84=1,AP$9=$Q83),"",IF($I84=1,AP83,IF(AND($I84=-1,AN$9=$Q83),$J84,IF($I84=-1,AO83,""))))))))</f>
        <v/>
      </c>
      <c r="AP84" t="str">
        <f ca="1">IF($E83="","",IF($G84="",AP83,IF(AND($N84=1,AP$9&gt;$B$9),"",IF(AND($N84=1,AP$9&lt;=$B$9),LOOKUP(AP$9,$A$12:$A$111,$B$12:$B$111),IF(AND($I84=1,AQ$9=$Q83),"",IF($I84=1,AQ83,IF(AND($I84=-1,AO$9=$Q83),$J84,IF($I84=-1,AP83,""))))))))</f>
        <v/>
      </c>
      <c r="AQ84" t="str">
        <f ca="1">IF($E83="","",IF($G84="",AQ83,IF(AND($N84=1,AQ$9&gt;$B$9),"",IF(AND($N84=1,AQ$9&lt;=$B$9),LOOKUP(AQ$9,$A$12:$A$111,$B$12:$B$111),IF(AND($I84=1,AR$9=$Q83),"",IF($I84=1,AR83,IF(AND($I84=-1,AP$9=$Q83),$J84,IF($I84=-1,AQ83,""))))))))</f>
        <v/>
      </c>
      <c r="AR84" t="str">
        <f ca="1">IF($E83="","",IF($G84="",AR83,IF(AND($N84=1,AR$9&gt;$B$9),"",IF(AND($N84=1,AR$9&lt;=$B$9),LOOKUP(AR$9,$A$12:$A$111,$B$12:$B$111),IF(AND($I84=1,AS$9=$Q83),"",IF($I84=1,AS83,IF(AND($I84=-1,AQ$9=$Q83),$J84,IF($I84=-1,AR83,""))))))))</f>
        <v/>
      </c>
      <c r="AS84" t="str">
        <f ca="1">IF($E83="","",IF($G84="",AS83,IF(AND($N84=1,AS$9&gt;$B$9),"",IF(AND($N84=1,AS$9&lt;=$B$9),LOOKUP(AS$9,$A$12:$A$111,$B$12:$B$111),IF(AND($I84=1,AT$9=$Q83),"",IF($I84=1,AT83,IF(AND($I84=-1,AR$9=$Q83),$J84,IF($I84=-1,AS83,""))))))))</f>
        <v/>
      </c>
      <c r="AT84" t="str">
        <f ca="1">IF($E83="","",IF($G84="",AT83,IF(AND($N84=1,AT$9&gt;$B$9),"",IF(AND($N84=1,AT$9&lt;=$B$9),LOOKUP(AT$9,$A$12:$A$111,$B$12:$B$111),IF(AND($I84=1,AU$9=$Q83),"",IF($I84=1,AU83,IF(AND($I84=-1,AS$9=$Q83),$J84,IF($I84=-1,AT83,""))))))))</f>
        <v/>
      </c>
      <c r="AU84" t="str">
        <f ca="1">IF($E83="","",IF($G84="",AU83,IF(AND($N84=1,AU$9&gt;$B$9),"",IF(AND($N84=1,AU$9&lt;=$B$9),LOOKUP(AU$9,$A$12:$A$111,$B$12:$B$111),IF(AND($I84=1,AV$9=$Q83),"",IF($I84=1,AV83,IF(AND($I84=-1,AT$9=$Q83),$J84,IF($I84=-1,AU83,""))))))))</f>
        <v/>
      </c>
      <c r="AV84" t="str">
        <f ca="1">IF($E83="","",IF($G84="",AV83,IF(AND($N84=1,AV$9&gt;$B$9),"",IF(AND($N84=1,AV$9&lt;=$B$9),LOOKUP(AV$9,$A$12:$A$111,$B$12:$B$111),IF(AND($I84=1,AW$9=$Q83),"",IF($I84=1,AW83,IF(AND($I84=-1,AU$9=$Q83),$J84,IF($I84=-1,AV83,""))))))))</f>
        <v/>
      </c>
      <c r="AW84" t="str">
        <f ca="1">IF($E83="","",IF($G84="",AW83,IF(AND($N84=1,AW$9&gt;$B$9),"",IF(AND($N84=1,AW$9&lt;=$B$9),LOOKUP(AW$9,$A$12:$A$111,$B$12:$B$111),IF(AND($I84=1,AX$9=$Q83),"",IF($I84=1,AX83,IF(AND($I84=-1,AV$9=$Q83),$J84,IF($I84=-1,AW83,""))))))))</f>
        <v/>
      </c>
      <c r="AX84" t="str">
        <f ca="1">IF($E83="","",IF($G84="",AX83,IF(AND($N84=1,AX$9&gt;$B$9),"",IF(AND($N84=1,AX$9&lt;=$B$9),LOOKUP(AX$9,$A$12:$A$111,$B$12:$B$111),IF(AND($I84=1,AY$9=$Q83),"",IF($I84=1,AY83,IF(AND($I84=-1,AW$9=$Q83),$J84,IF($I84=-1,AX83,""))))))))</f>
        <v/>
      </c>
      <c r="AY84" t="str">
        <f ca="1">IF($E83="","",IF($G84="",AY83,IF(AND($N84=1,AY$9&gt;$B$9),"",IF(AND($N84=1,AY$9&lt;=$B$9),LOOKUP(AY$9,$A$12:$A$111,$B$12:$B$111),IF(AND($I84=1,AZ$9=$Q83),"",IF($I84=1,AZ83,IF(AND($I84=-1,AX$9=$Q83),$J84,IF($I84=-1,AY83,""))))))))</f>
        <v/>
      </c>
      <c r="AZ84" t="str">
        <f ca="1">IF($E83="","",IF($G84="",AZ83,IF(AND($N84=1,AZ$9&gt;$B$9),"",IF(AND($N84=1,AZ$9&lt;=$B$9),LOOKUP(AZ$9,$A$12:$A$111,$B$12:$B$111),IF(AND($I84=1,BA$9=$Q83),"",IF($I84=1,BA83,IF(AND($I84=-1,AY$9=$Q83),$J84,IF($I84=-1,AZ83,""))))))))</f>
        <v/>
      </c>
      <c r="BA84" t="str">
        <f ca="1">IF($E83="","",IF($G84="",BA83,IF(AND($N84=1,BA$9&gt;$B$9),"",IF(AND($N84=1,BA$9&lt;=$B$9),LOOKUP(BA$9,$A$12:$A$111,$B$12:$B$111),IF(AND($I84=1,BB$9=$Q83),"",IF($I84=1,BB83,IF(AND($I84=-1,AZ$9=$Q83),$J84,IF($I84=-1,BA83,""))))))))</f>
        <v/>
      </c>
      <c r="BB84" t="str">
        <f ca="1">IF($E83="","",IF($G84="",BB83,IF(AND($N84=1,BB$9&gt;$B$9),"",IF(AND($N84=1,BB$9&lt;=$B$9),LOOKUP(BB$9,$A$12:$A$111,$B$12:$B$111),IF(AND($I84=1,BC$9=$Q83),"",IF($I84=1,BC83,IF(AND($I84=-1,BA$9=$Q83),$J84,IF($I84=-1,BB83,""))))))))</f>
        <v/>
      </c>
      <c r="BC84" t="str">
        <f ca="1">IF($E83="","",IF($G84="",BC83,IF(AND($N84=1,BC$9&gt;$B$9),"",IF(AND($N84=1,BC$9&lt;=$B$9),LOOKUP(BC$9,$A$12:$A$111,$B$12:$B$111),IF(AND($I84=1,BD$9=$Q83),"",IF($I84=1,BD83,IF(AND($I84=-1,BB$9=$Q83),$J84,IF($I84=-1,BC83,""))))))))</f>
        <v/>
      </c>
      <c r="BD84" t="str">
        <f ca="1">IF($E83="","",IF($G84="",BD83,IF(AND($N84=1,BD$9&gt;$B$9),"",IF(AND($N84=1,BD$9&lt;=$B$9),LOOKUP(BD$9,$A$12:$A$111,$B$12:$B$111),IF(AND($I84=1,BE$9=$Q83),"",IF($I84=1,BE83,IF(AND($I84=-1,BC$9=$Q83),$J84,IF($I84=-1,BD83,""))))))))</f>
        <v/>
      </c>
      <c r="BE84" t="str">
        <f ca="1">IF($E83="","",IF($G84="",BE83,IF(AND($N84=1,BE$9&gt;$B$9),"",IF(AND($N84=1,BE$9&lt;=$B$9),LOOKUP(BE$9,$A$12:$A$111,$B$12:$B$111),IF(AND($I84=1,BF$9=$Q83),"",IF($I84=1,BF83,IF(AND($I84=-1,BD$9=$Q83),$J84,IF($I84=-1,BE83,""))))))))</f>
        <v/>
      </c>
      <c r="BF84" t="str">
        <f ca="1">IF($E83="","",IF($G84="",BF83,IF(AND($N84=1,BF$9&gt;$B$9),"",IF(AND($N84=1,BF$9&lt;=$B$9),LOOKUP(BF$9,$A$12:$A$111,$B$12:$B$111),IF(AND($I84=1,BG$9=$Q83),"",IF($I84=1,BG83,IF(AND($I84=-1,BE$9=$Q83),$J84,IF($I84=-1,BF83,""))))))))</f>
        <v/>
      </c>
      <c r="BG84" t="str">
        <f ca="1">IF($E83="","",IF($G84="",BG83,IF(AND($N84=1,BG$9&gt;$B$9),"",IF(AND($N84=1,BG$9&lt;=$B$9),LOOKUP(BG$9,$A$12:$A$111,$B$12:$B$111),IF(AND($I84=1,BH$9=$Q83),"",IF($I84=1,BH83,IF(AND($I84=-1,BF$9=$Q83),$J84,IF($I84=-1,BG83,""))))))))</f>
        <v/>
      </c>
      <c r="BH84" t="str">
        <f ca="1">IF($E83="","",IF($G84="",BH83,IF(AND($N84=1,BH$9&gt;$B$9),"",IF(AND($N84=1,BH$9&lt;=$B$9),LOOKUP(BH$9,$A$12:$A$111,$B$12:$B$111),IF(AND($I84=1,BI$9=$Q83),"",IF($I84=1,BI83,IF(AND($I84=-1,BG$9=$Q83),$J84,IF($I84=-1,BH83,""))))))))</f>
        <v/>
      </c>
      <c r="BI84" t="str">
        <f ca="1">IF($E83="","",IF($G84="",BI83,IF(AND($N84=1,BI$9&gt;$B$9),"",IF(AND($N84=1,BI$9&lt;=$B$9),LOOKUP(BI$9,$A$12:$A$111,$B$12:$B$111),IF(AND($I84=1,BJ$9=$Q83),"",IF($I84=1,BJ83,IF(AND($I84=-1,BH$9=$Q83),$J84,IF($I84=-1,BI83,""))))))))</f>
        <v/>
      </c>
      <c r="BJ84" t="str">
        <f ca="1">IF($E83="","",IF($G84="",BJ83,IF(AND($N84=1,BJ$9&gt;$B$9),"",IF(AND($N84=1,BJ$9&lt;=$B$9),LOOKUP(BJ$9,$A$12:$A$111,$B$12:$B$111),IF(AND($I84=1,BK$9=$Q83),"",IF($I84=1,BK83,IF(AND($I84=-1,BI$9=$Q83),$J84,IF($I84=-1,BJ83,""))))))))</f>
        <v/>
      </c>
      <c r="BK84" t="str">
        <f ca="1">IF($E83="","",IF($G84="",BK83,IF(AND($N84=1,BK$9&gt;$B$9),"",IF(AND($N84=1,BK$9&lt;=$B$9),LOOKUP(BK$9,$A$12:$A$111,$B$12:$B$111),IF(AND($I84=1,BL$9=$Q83),"",IF($I84=1,BL83,IF(AND($I84=-1,BJ$9=$Q83),$J84,IF($I84=-1,BK83,""))))))))</f>
        <v/>
      </c>
      <c r="BL84" t="str">
        <f ca="1">IF($E83="","",IF($G84="",BL83,IF(AND($N84=1,BL$9&gt;$B$9),"",IF(AND($N84=1,BL$9&lt;=$B$9),LOOKUP(BL$9,$A$12:$A$111,$B$12:$B$111),IF(AND($I84=1,BM$9=$Q83),"",IF($I84=1,BM83,IF(AND($I84=-1,BK$9=$Q83),$J84,IF($I84=-1,BL83,""))))))))</f>
        <v/>
      </c>
      <c r="BM84" t="str">
        <f ca="1">IF($E83="","",IF($G84="",BM83,IF(AND($N84=1,BM$9&gt;$B$9),"",IF(AND($N84=1,BM$9&lt;=$B$9),LOOKUP(BM$9,$A$12:$A$111,$B$12:$B$111),IF(AND($I84=1,BN$9=$Q83),"",IF($I84=1,BN83,IF(AND($I84=-1,BL$9=$Q83),$J84,IF($I84=-1,BM83,""))))))))</f>
        <v/>
      </c>
      <c r="BN84" t="str">
        <f ca="1">IF($E83="","",IF($G84="",BN83,IF(AND($N84=1,BN$9&gt;$B$9),"",IF(AND($N84=1,BN$9&lt;=$B$9),LOOKUP(BN$9,$A$12:$A$111,$B$12:$B$111),IF(AND($I84=1,BO$9=$Q83),"",IF($I84=1,BO83,IF(AND($I84=-1,BM$9=$Q83),$J84,IF($I84=-1,BN83,""))))))))</f>
        <v/>
      </c>
      <c r="BO84">
        <f ca="1">IF($E83="","",IF($G84="",BO83,IF(AND($N84=1,BO$9&gt;$B$9),"",IF(AND($N84=1,BO$9&lt;=$B$9),LOOKUP(BO$9,$A$12:$A$111,$B$12:$B$111),IF(AND($I84=1,BP$9=$Q83),"",IF($I84=1,BP83,IF(AND($I84=-1,BN$9=$Q83),$J84,IF($I84=-1,BO83,""))))))))</f>
        <v>0</v>
      </c>
    </row>
    <row r="85" spans="4:67" x14ac:dyDescent="0.25">
      <c r="D85" s="4">
        <v>75</v>
      </c>
      <c r="E85" s="1">
        <f t="shared" ca="1" si="6"/>
        <v>13</v>
      </c>
      <c r="G85" t="str">
        <f ca="1">IF(E84="","",IF($B$3=Refs!$B$11,Labouchere!F85,IF(AND(B$3="Last",H84="Zero"),G84,IF(B$3="Last",H84,IF(B$3="2nd last","",IF(AND(B$3="Opposite",H84="Zero"),G84,IF(AND(B$3="Opposite",H84="Red"),"Black",IF(AND(B$3="Opposite",H84="Black"),"Red",IF(AND(B$3="Opposite",H84="Odd"),"Even",IF(AND(B$3="Opposite",H84="Even"),"Odd",IF(AND(B$3="Opposite",H84="High"),"Low",IF(AND(B$3="Opposite",H84="Low"),"High",IF(COUNTIF(Refs!$E$5:$I$6,B$3)=1,Labouchere!B$3,"")))))))))))))</f>
        <v>High</v>
      </c>
      <c r="H85" t="str">
        <f ca="1">IF(E85="","",IF(B$2="Red/Black",LOOKUP(E85,Refs!D:D,Refs!F:F),IF(B$2="High/Low",LOOKUP(E85,Refs!D:D,Refs!H:H),IF(B$2="Odd/Even",LOOKUP(E85,Refs!D:D,Refs!J:J),""))))</f>
        <v>Low</v>
      </c>
      <c r="I85">
        <f t="shared" ca="1" si="7"/>
        <v>-1</v>
      </c>
      <c r="J85">
        <f ca="1">IF(E84="","",IF(G85="","",IF(AND(Q84&gt;1,O84+P84&gt;=$B$4),$B$4,IF(Q84=1,O84,O84+P84))))</f>
        <v>7</v>
      </c>
      <c r="K85">
        <f t="shared" ca="1" si="8"/>
        <v>-7</v>
      </c>
      <c r="L85">
        <f t="shared" ca="1" si="9"/>
        <v>-135</v>
      </c>
      <c r="M85">
        <f t="shared" ca="1" si="10"/>
        <v>20</v>
      </c>
      <c r="N85">
        <f ca="1">IF(E84="","",IF(OR(AND($A$6="Yes",$M85&gt;$M84),AND($A$8="Yes",$O84+$P84&gt;=$B$4),AND($Q84&lt;=2,$I85=1)),1,0))</f>
        <v>0</v>
      </c>
      <c r="O85">
        <f ca="1">IF(E85="","",R85)</f>
        <v>2</v>
      </c>
      <c r="P85">
        <f ca="1">IF(E85="","",MAX(R85:DM85))</f>
        <v>7</v>
      </c>
      <c r="Q85" s="2">
        <f ca="1">IF(E85="","",COUNTIF(R85:DM85,"&gt;0"))</f>
        <v>4</v>
      </c>
      <c r="R85" s="4">
        <f ca="1">IF(E84="","",IF($G85="",R84,IF($N85=1,LOOKUP(R$9,$A$12:$A$111,$B$12:$B$111),IF(AND($I85=1,S$9=$Q84),"",IF($I85=1,S84,IF($I85=-1,R84))))))</f>
        <v>2</v>
      </c>
      <c r="S85">
        <f ca="1">IF($E84="","",IF($G85="",S84,IF(AND($N85=1,S$9&gt;$B$9),"",IF(AND($N85=1,S$9&lt;=$B$9),LOOKUP(S$9,$A$12:$A$111,$B$12:$B$111),IF(AND($I85=1,T$9=$Q84),"",IF($I85=1,T84,IF(AND($I85=-1,R$9=$Q84),$J85,IF($I85=-1,S84,""))))))))</f>
        <v>3</v>
      </c>
      <c r="T85">
        <f ca="1">IF($E84="","",IF($G85="",T84,IF(AND($N85=1,T$9&gt;$B$9),"",IF(AND($N85=1,T$9&lt;=$B$9),LOOKUP(T$9,$A$12:$A$111,$B$12:$B$111),IF(AND($I85=1,U$9=$Q84),"",IF($I85=1,U84,IF(AND($I85=-1,S$9=$Q84),$J85,IF($I85=-1,T84,""))))))))</f>
        <v>5</v>
      </c>
      <c r="U85">
        <f ca="1">IF($E84="","",IF($G85="",U84,IF(AND($N85=1,U$9&gt;$B$9),"",IF(AND($N85=1,U$9&lt;=$B$9),LOOKUP(U$9,$A$12:$A$111,$B$12:$B$111),IF(AND($I85=1,V$9=$Q84),"",IF($I85=1,V84,IF(AND($I85=-1,T$9=$Q84),$J85,IF($I85=-1,U84,""))))))))</f>
        <v>7</v>
      </c>
      <c r="V85" t="str">
        <f ca="1">IF($E84="","",IF($G85="",V84,IF(AND($N85=1,V$9&gt;$B$9),"",IF(AND($N85=1,V$9&lt;=$B$9),LOOKUP(V$9,$A$12:$A$111,$B$12:$B$111),IF(AND($I85=1,W$9=$Q84),"",IF($I85=1,W84,IF(AND($I85=-1,U$9=$Q84),$J85,IF($I85=-1,V84,""))))))))</f>
        <v/>
      </c>
      <c r="W85" t="str">
        <f ca="1">IF($E84="","",IF($G85="",W84,IF(AND($N85=1,W$9&gt;$B$9),"",IF(AND($N85=1,W$9&lt;=$B$9),LOOKUP(W$9,$A$12:$A$111,$B$12:$B$111),IF(AND($I85=1,X$9=$Q84),"",IF($I85=1,X84,IF(AND($I85=-1,V$9=$Q84),$J85,IF($I85=-1,W84,""))))))))</f>
        <v/>
      </c>
      <c r="X85" t="str">
        <f ca="1">IF($E84="","",IF($G85="",X84,IF(AND($N85=1,X$9&gt;$B$9),"",IF(AND($N85=1,X$9&lt;=$B$9),LOOKUP(X$9,$A$12:$A$111,$B$12:$B$111),IF(AND($I85=1,Y$9=$Q84),"",IF($I85=1,Y84,IF(AND($I85=-1,W$9=$Q84),$J85,IF($I85=-1,X84,""))))))))</f>
        <v/>
      </c>
      <c r="Y85" t="str">
        <f ca="1">IF($E84="","",IF($G85="",Y84,IF(AND($N85=1,Y$9&gt;$B$9),"",IF(AND($N85=1,Y$9&lt;=$B$9),LOOKUP(Y$9,$A$12:$A$111,$B$12:$B$111),IF(AND($I85=1,Z$9=$Q84),"",IF($I85=1,Z84,IF(AND($I85=-1,X$9=$Q84),$J85,IF($I85=-1,Y84,""))))))))</f>
        <v/>
      </c>
      <c r="Z85" t="str">
        <f ca="1">IF($E84="","",IF($G85="",Z84,IF(AND($N85=1,Z$9&gt;$B$9),"",IF(AND($N85=1,Z$9&lt;=$B$9),LOOKUP(Z$9,$A$12:$A$111,$B$12:$B$111),IF(AND($I85=1,AA$9=$Q84),"",IF($I85=1,AA84,IF(AND($I85=-1,Y$9=$Q84),$J85,IF($I85=-1,Z84,""))))))))</f>
        <v/>
      </c>
      <c r="AA85" t="str">
        <f ca="1">IF($E84="","",IF($G85="",AA84,IF(AND($N85=1,AA$9&gt;$B$9),"",IF(AND($N85=1,AA$9&lt;=$B$9),LOOKUP(AA$9,$A$12:$A$111,$B$12:$B$111),IF(AND($I85=1,AB$9=$Q84),"",IF($I85=1,AB84,IF(AND($I85=-1,Z$9=$Q84),$J85,IF($I85=-1,AA84,""))))))))</f>
        <v/>
      </c>
      <c r="AB85" t="str">
        <f ca="1">IF($E84="","",IF($G85="",AB84,IF(AND($N85=1,AB$9&gt;$B$9),"",IF(AND($N85=1,AB$9&lt;=$B$9),LOOKUP(AB$9,$A$12:$A$111,$B$12:$B$111),IF(AND($I85=1,AC$9=$Q84),"",IF($I85=1,AC84,IF(AND($I85=-1,AA$9=$Q84),$J85,IF($I85=-1,AB84,""))))))))</f>
        <v/>
      </c>
      <c r="AC85" t="str">
        <f ca="1">IF($E84="","",IF($G85="",AC84,IF(AND($N85=1,AC$9&gt;$B$9),"",IF(AND($N85=1,AC$9&lt;=$B$9),LOOKUP(AC$9,$A$12:$A$111,$B$12:$B$111),IF(AND($I85=1,AD$9=$Q84),"",IF($I85=1,AD84,IF(AND($I85=-1,AB$9=$Q84),$J85,IF($I85=-1,AC84,""))))))))</f>
        <v/>
      </c>
      <c r="AD85" t="str">
        <f ca="1">IF($E84="","",IF($G85="",AD84,IF(AND($N85=1,AD$9&gt;$B$9),"",IF(AND($N85=1,AD$9&lt;=$B$9),LOOKUP(AD$9,$A$12:$A$111,$B$12:$B$111),IF(AND($I85=1,AE$9=$Q84),"",IF($I85=1,AE84,IF(AND($I85=-1,AC$9=$Q84),$J85,IF($I85=-1,AD84,""))))))))</f>
        <v/>
      </c>
      <c r="AE85" t="str">
        <f ca="1">IF($E84="","",IF($G85="",AE84,IF(AND($N85=1,AE$9&gt;$B$9),"",IF(AND($N85=1,AE$9&lt;=$B$9),LOOKUP(AE$9,$A$12:$A$111,$B$12:$B$111),IF(AND($I85=1,AF$9=$Q84),"",IF($I85=1,AF84,IF(AND($I85=-1,AD$9=$Q84),$J85,IF($I85=-1,AE84,""))))))))</f>
        <v/>
      </c>
      <c r="AF85" t="str">
        <f ca="1">IF($E84="","",IF($G85="",AF84,IF(AND($N85=1,AF$9&gt;$B$9),"",IF(AND($N85=1,AF$9&lt;=$B$9),LOOKUP(AF$9,$A$12:$A$111,$B$12:$B$111),IF(AND($I85=1,AG$9=$Q84),"",IF($I85=1,AG84,IF(AND($I85=-1,AE$9=$Q84),$J85,IF($I85=-1,AF84,""))))))))</f>
        <v/>
      </c>
      <c r="AG85" t="str">
        <f ca="1">IF($E84="","",IF($G85="",AG84,IF(AND($N85=1,AG$9&gt;$B$9),"",IF(AND($N85=1,AG$9&lt;=$B$9),LOOKUP(AG$9,$A$12:$A$111,$B$12:$B$111),IF(AND($I85=1,AH$9=$Q84),"",IF($I85=1,AH84,IF(AND($I85=-1,AF$9=$Q84),$J85,IF($I85=-1,AG84,""))))))))</f>
        <v/>
      </c>
      <c r="AH85" t="str">
        <f ca="1">IF($E84="","",IF($G85="",AH84,IF(AND($N85=1,AH$9&gt;$B$9),"",IF(AND($N85=1,AH$9&lt;=$B$9),LOOKUP(AH$9,$A$12:$A$111,$B$12:$B$111),IF(AND($I85=1,AI$9=$Q84),"",IF($I85=1,AI84,IF(AND($I85=-1,AG$9=$Q84),$J85,IF($I85=-1,AH84,""))))))))</f>
        <v/>
      </c>
      <c r="AI85" t="str">
        <f ca="1">IF($E84="","",IF($G85="",AI84,IF(AND($N85=1,AI$9&gt;$B$9),"",IF(AND($N85=1,AI$9&lt;=$B$9),LOOKUP(AI$9,$A$12:$A$111,$B$12:$B$111),IF(AND($I85=1,AJ$9=$Q84),"",IF($I85=1,AJ84,IF(AND($I85=-1,AH$9=$Q84),$J85,IF($I85=-1,AI84,""))))))))</f>
        <v/>
      </c>
      <c r="AJ85" t="str">
        <f ca="1">IF($E84="","",IF($G85="",AJ84,IF(AND($N85=1,AJ$9&gt;$B$9),"",IF(AND($N85=1,AJ$9&lt;=$B$9),LOOKUP(AJ$9,$A$12:$A$111,$B$12:$B$111),IF(AND($I85=1,AK$9=$Q84),"",IF($I85=1,AK84,IF(AND($I85=-1,AI$9=$Q84),$J85,IF($I85=-1,AJ84,""))))))))</f>
        <v/>
      </c>
      <c r="AK85" t="str">
        <f ca="1">IF($E84="","",IF($G85="",AK84,IF(AND($N85=1,AK$9&gt;$B$9),"",IF(AND($N85=1,AK$9&lt;=$B$9),LOOKUP(AK$9,$A$12:$A$111,$B$12:$B$111),IF(AND($I85=1,AL$9=$Q84),"",IF($I85=1,AL84,IF(AND($I85=-1,AJ$9=$Q84),$J85,IF($I85=-1,AK84,""))))))))</f>
        <v/>
      </c>
      <c r="AL85" t="str">
        <f ca="1">IF($E84="","",IF($G85="",AL84,IF(AND($N85=1,AL$9&gt;$B$9),"",IF(AND($N85=1,AL$9&lt;=$B$9),LOOKUP(AL$9,$A$12:$A$111,$B$12:$B$111),IF(AND($I85=1,AM$9=$Q84),"",IF($I85=1,AM84,IF(AND($I85=-1,AK$9=$Q84),$J85,IF($I85=-1,AL84,""))))))))</f>
        <v/>
      </c>
      <c r="AM85" t="str">
        <f ca="1">IF($E84="","",IF($G85="",AM84,IF(AND($N85=1,AM$9&gt;$B$9),"",IF(AND($N85=1,AM$9&lt;=$B$9),LOOKUP(AM$9,$A$12:$A$111,$B$12:$B$111),IF(AND($I85=1,AN$9=$Q84),"",IF($I85=1,AN84,IF(AND($I85=-1,AL$9=$Q84),$J85,IF($I85=-1,AM84,""))))))))</f>
        <v/>
      </c>
      <c r="AN85" t="str">
        <f ca="1">IF($E84="","",IF($G85="",AN84,IF(AND($N85=1,AN$9&gt;$B$9),"",IF(AND($N85=1,AN$9&lt;=$B$9),LOOKUP(AN$9,$A$12:$A$111,$B$12:$B$111),IF(AND($I85=1,AO$9=$Q84),"",IF($I85=1,AO84,IF(AND($I85=-1,AM$9=$Q84),$J85,IF($I85=-1,AN84,""))))))))</f>
        <v/>
      </c>
      <c r="AO85" t="str">
        <f ca="1">IF($E84="","",IF($G85="",AO84,IF(AND($N85=1,AO$9&gt;$B$9),"",IF(AND($N85=1,AO$9&lt;=$B$9),LOOKUP(AO$9,$A$12:$A$111,$B$12:$B$111),IF(AND($I85=1,AP$9=$Q84),"",IF($I85=1,AP84,IF(AND($I85=-1,AN$9=$Q84),$J85,IF($I85=-1,AO84,""))))))))</f>
        <v/>
      </c>
      <c r="AP85" t="str">
        <f ca="1">IF($E84="","",IF($G85="",AP84,IF(AND($N85=1,AP$9&gt;$B$9),"",IF(AND($N85=1,AP$9&lt;=$B$9),LOOKUP(AP$9,$A$12:$A$111,$B$12:$B$111),IF(AND($I85=1,AQ$9=$Q84),"",IF($I85=1,AQ84,IF(AND($I85=-1,AO$9=$Q84),$J85,IF($I85=-1,AP84,""))))))))</f>
        <v/>
      </c>
      <c r="AQ85" t="str">
        <f ca="1">IF($E84="","",IF($G85="",AQ84,IF(AND($N85=1,AQ$9&gt;$B$9),"",IF(AND($N85=1,AQ$9&lt;=$B$9),LOOKUP(AQ$9,$A$12:$A$111,$B$12:$B$111),IF(AND($I85=1,AR$9=$Q84),"",IF($I85=1,AR84,IF(AND($I85=-1,AP$9=$Q84),$J85,IF($I85=-1,AQ84,""))))))))</f>
        <v/>
      </c>
      <c r="AR85" t="str">
        <f ca="1">IF($E84="","",IF($G85="",AR84,IF(AND($N85=1,AR$9&gt;$B$9),"",IF(AND($N85=1,AR$9&lt;=$B$9),LOOKUP(AR$9,$A$12:$A$111,$B$12:$B$111),IF(AND($I85=1,AS$9=$Q84),"",IF($I85=1,AS84,IF(AND($I85=-1,AQ$9=$Q84),$J85,IF($I85=-1,AR84,""))))))))</f>
        <v/>
      </c>
      <c r="AS85" t="str">
        <f ca="1">IF($E84="","",IF($G85="",AS84,IF(AND($N85=1,AS$9&gt;$B$9),"",IF(AND($N85=1,AS$9&lt;=$B$9),LOOKUP(AS$9,$A$12:$A$111,$B$12:$B$111),IF(AND($I85=1,AT$9=$Q84),"",IF($I85=1,AT84,IF(AND($I85=-1,AR$9=$Q84),$J85,IF($I85=-1,AS84,""))))))))</f>
        <v/>
      </c>
      <c r="AT85" t="str">
        <f ca="1">IF($E84="","",IF($G85="",AT84,IF(AND($N85=1,AT$9&gt;$B$9),"",IF(AND($N85=1,AT$9&lt;=$B$9),LOOKUP(AT$9,$A$12:$A$111,$B$12:$B$111),IF(AND($I85=1,AU$9=$Q84),"",IF($I85=1,AU84,IF(AND($I85=-1,AS$9=$Q84),$J85,IF($I85=-1,AT84,""))))))))</f>
        <v/>
      </c>
      <c r="AU85" t="str">
        <f ca="1">IF($E84="","",IF($G85="",AU84,IF(AND($N85=1,AU$9&gt;$B$9),"",IF(AND($N85=1,AU$9&lt;=$B$9),LOOKUP(AU$9,$A$12:$A$111,$B$12:$B$111),IF(AND($I85=1,AV$9=$Q84),"",IF($I85=1,AV84,IF(AND($I85=-1,AT$9=$Q84),$J85,IF($I85=-1,AU84,""))))))))</f>
        <v/>
      </c>
      <c r="AV85" t="str">
        <f ca="1">IF($E84="","",IF($G85="",AV84,IF(AND($N85=1,AV$9&gt;$B$9),"",IF(AND($N85=1,AV$9&lt;=$B$9),LOOKUP(AV$9,$A$12:$A$111,$B$12:$B$111),IF(AND($I85=1,AW$9=$Q84),"",IF($I85=1,AW84,IF(AND($I85=-1,AU$9=$Q84),$J85,IF($I85=-1,AV84,""))))))))</f>
        <v/>
      </c>
      <c r="AW85" t="str">
        <f ca="1">IF($E84="","",IF($G85="",AW84,IF(AND($N85=1,AW$9&gt;$B$9),"",IF(AND($N85=1,AW$9&lt;=$B$9),LOOKUP(AW$9,$A$12:$A$111,$B$12:$B$111),IF(AND($I85=1,AX$9=$Q84),"",IF($I85=1,AX84,IF(AND($I85=-1,AV$9=$Q84),$J85,IF($I85=-1,AW84,""))))))))</f>
        <v/>
      </c>
      <c r="AX85" t="str">
        <f ca="1">IF($E84="","",IF($G85="",AX84,IF(AND($N85=1,AX$9&gt;$B$9),"",IF(AND($N85=1,AX$9&lt;=$B$9),LOOKUP(AX$9,$A$12:$A$111,$B$12:$B$111),IF(AND($I85=1,AY$9=$Q84),"",IF($I85=1,AY84,IF(AND($I85=-1,AW$9=$Q84),$J85,IF($I85=-1,AX84,""))))))))</f>
        <v/>
      </c>
      <c r="AY85" t="str">
        <f ca="1">IF($E84="","",IF($G85="",AY84,IF(AND($N85=1,AY$9&gt;$B$9),"",IF(AND($N85=1,AY$9&lt;=$B$9),LOOKUP(AY$9,$A$12:$A$111,$B$12:$B$111),IF(AND($I85=1,AZ$9=$Q84),"",IF($I85=1,AZ84,IF(AND($I85=-1,AX$9=$Q84),$J85,IF($I85=-1,AY84,""))))))))</f>
        <v/>
      </c>
      <c r="AZ85" t="str">
        <f ca="1">IF($E84="","",IF($G85="",AZ84,IF(AND($N85=1,AZ$9&gt;$B$9),"",IF(AND($N85=1,AZ$9&lt;=$B$9),LOOKUP(AZ$9,$A$12:$A$111,$B$12:$B$111),IF(AND($I85=1,BA$9=$Q84),"",IF($I85=1,BA84,IF(AND($I85=-1,AY$9=$Q84),$J85,IF($I85=-1,AZ84,""))))))))</f>
        <v/>
      </c>
      <c r="BA85" t="str">
        <f ca="1">IF($E84="","",IF($G85="",BA84,IF(AND($N85=1,BA$9&gt;$B$9),"",IF(AND($N85=1,BA$9&lt;=$B$9),LOOKUP(BA$9,$A$12:$A$111,$B$12:$B$111),IF(AND($I85=1,BB$9=$Q84),"",IF($I85=1,BB84,IF(AND($I85=-1,AZ$9=$Q84),$J85,IF($I85=-1,BA84,""))))))))</f>
        <v/>
      </c>
      <c r="BB85" t="str">
        <f ca="1">IF($E84="","",IF($G85="",BB84,IF(AND($N85=1,BB$9&gt;$B$9),"",IF(AND($N85=1,BB$9&lt;=$B$9),LOOKUP(BB$9,$A$12:$A$111,$B$12:$B$111),IF(AND($I85=1,BC$9=$Q84),"",IF($I85=1,BC84,IF(AND($I85=-1,BA$9=$Q84),$J85,IF($I85=-1,BB84,""))))))))</f>
        <v/>
      </c>
      <c r="BC85" t="str">
        <f ca="1">IF($E84="","",IF($G85="",BC84,IF(AND($N85=1,BC$9&gt;$B$9),"",IF(AND($N85=1,BC$9&lt;=$B$9),LOOKUP(BC$9,$A$12:$A$111,$B$12:$B$111),IF(AND($I85=1,BD$9=$Q84),"",IF($I85=1,BD84,IF(AND($I85=-1,BB$9=$Q84),$J85,IF($I85=-1,BC84,""))))))))</f>
        <v/>
      </c>
      <c r="BD85" t="str">
        <f ca="1">IF($E84="","",IF($G85="",BD84,IF(AND($N85=1,BD$9&gt;$B$9),"",IF(AND($N85=1,BD$9&lt;=$B$9),LOOKUP(BD$9,$A$12:$A$111,$B$12:$B$111),IF(AND($I85=1,BE$9=$Q84),"",IF($I85=1,BE84,IF(AND($I85=-1,BC$9=$Q84),$J85,IF($I85=-1,BD84,""))))))))</f>
        <v/>
      </c>
      <c r="BE85" t="str">
        <f ca="1">IF($E84="","",IF($G85="",BE84,IF(AND($N85=1,BE$9&gt;$B$9),"",IF(AND($N85=1,BE$9&lt;=$B$9),LOOKUP(BE$9,$A$12:$A$111,$B$12:$B$111),IF(AND($I85=1,BF$9=$Q84),"",IF($I85=1,BF84,IF(AND($I85=-1,BD$9=$Q84),$J85,IF($I85=-1,BE84,""))))))))</f>
        <v/>
      </c>
      <c r="BF85" t="str">
        <f ca="1">IF($E84="","",IF($G85="",BF84,IF(AND($N85=1,BF$9&gt;$B$9),"",IF(AND($N85=1,BF$9&lt;=$B$9),LOOKUP(BF$9,$A$12:$A$111,$B$12:$B$111),IF(AND($I85=1,BG$9=$Q84),"",IF($I85=1,BG84,IF(AND($I85=-1,BE$9=$Q84),$J85,IF($I85=-1,BF84,""))))))))</f>
        <v/>
      </c>
      <c r="BG85" t="str">
        <f ca="1">IF($E84="","",IF($G85="",BG84,IF(AND($N85=1,BG$9&gt;$B$9),"",IF(AND($N85=1,BG$9&lt;=$B$9),LOOKUP(BG$9,$A$12:$A$111,$B$12:$B$111),IF(AND($I85=1,BH$9=$Q84),"",IF($I85=1,BH84,IF(AND($I85=-1,BF$9=$Q84),$J85,IF($I85=-1,BG84,""))))))))</f>
        <v/>
      </c>
      <c r="BH85" t="str">
        <f ca="1">IF($E84="","",IF($G85="",BH84,IF(AND($N85=1,BH$9&gt;$B$9),"",IF(AND($N85=1,BH$9&lt;=$B$9),LOOKUP(BH$9,$A$12:$A$111,$B$12:$B$111),IF(AND($I85=1,BI$9=$Q84),"",IF($I85=1,BI84,IF(AND($I85=-1,BG$9=$Q84),$J85,IF($I85=-1,BH84,""))))))))</f>
        <v/>
      </c>
      <c r="BI85" t="str">
        <f ca="1">IF($E84="","",IF($G85="",BI84,IF(AND($N85=1,BI$9&gt;$B$9),"",IF(AND($N85=1,BI$9&lt;=$B$9),LOOKUP(BI$9,$A$12:$A$111,$B$12:$B$111),IF(AND($I85=1,BJ$9=$Q84),"",IF($I85=1,BJ84,IF(AND($I85=-1,BH$9=$Q84),$J85,IF($I85=-1,BI84,""))))))))</f>
        <v/>
      </c>
      <c r="BJ85" t="str">
        <f ca="1">IF($E84="","",IF($G85="",BJ84,IF(AND($N85=1,BJ$9&gt;$B$9),"",IF(AND($N85=1,BJ$9&lt;=$B$9),LOOKUP(BJ$9,$A$12:$A$111,$B$12:$B$111),IF(AND($I85=1,BK$9=$Q84),"",IF($I85=1,BK84,IF(AND($I85=-1,BI$9=$Q84),$J85,IF($I85=-1,BJ84,""))))))))</f>
        <v/>
      </c>
      <c r="BK85" t="str">
        <f ca="1">IF($E84="","",IF($G85="",BK84,IF(AND($N85=1,BK$9&gt;$B$9),"",IF(AND($N85=1,BK$9&lt;=$B$9),LOOKUP(BK$9,$A$12:$A$111,$B$12:$B$111),IF(AND($I85=1,BL$9=$Q84),"",IF($I85=1,BL84,IF(AND($I85=-1,BJ$9=$Q84),$J85,IF($I85=-1,BK84,""))))))))</f>
        <v/>
      </c>
      <c r="BL85" t="str">
        <f ca="1">IF($E84="","",IF($G85="",BL84,IF(AND($N85=1,BL$9&gt;$B$9),"",IF(AND($N85=1,BL$9&lt;=$B$9),LOOKUP(BL$9,$A$12:$A$111,$B$12:$B$111),IF(AND($I85=1,BM$9=$Q84),"",IF($I85=1,BM84,IF(AND($I85=-1,BK$9=$Q84),$J85,IF($I85=-1,BL84,""))))))))</f>
        <v/>
      </c>
      <c r="BM85" t="str">
        <f ca="1">IF($E84="","",IF($G85="",BM84,IF(AND($N85=1,BM$9&gt;$B$9),"",IF(AND($N85=1,BM$9&lt;=$B$9),LOOKUP(BM$9,$A$12:$A$111,$B$12:$B$111),IF(AND($I85=1,BN$9=$Q84),"",IF($I85=1,BN84,IF(AND($I85=-1,BL$9=$Q84),$J85,IF($I85=-1,BM84,""))))))))</f>
        <v/>
      </c>
      <c r="BN85" t="str">
        <f ca="1">IF($E84="","",IF($G85="",BN84,IF(AND($N85=1,BN$9&gt;$B$9),"",IF(AND($N85=1,BN$9&lt;=$B$9),LOOKUP(BN$9,$A$12:$A$111,$B$12:$B$111),IF(AND($I85=1,BO$9=$Q84),"",IF($I85=1,BO84,IF(AND($I85=-1,BM$9=$Q84),$J85,IF($I85=-1,BN84,""))))))))</f>
        <v/>
      </c>
      <c r="BO85">
        <f ca="1">IF($E84="","",IF($G85="",BO84,IF(AND($N85=1,BO$9&gt;$B$9),"",IF(AND($N85=1,BO$9&lt;=$B$9),LOOKUP(BO$9,$A$12:$A$111,$B$12:$B$111),IF(AND($I85=1,BP$9=$Q84),"",IF($I85=1,BP84,IF(AND($I85=-1,BN$9=$Q84),$J85,IF($I85=-1,BO84,""))))))))</f>
        <v>0</v>
      </c>
    </row>
    <row r="86" spans="4:67" x14ac:dyDescent="0.25">
      <c r="D86" s="4">
        <v>76</v>
      </c>
      <c r="E86" s="1">
        <f t="shared" ca="1" si="6"/>
        <v>36</v>
      </c>
      <c r="G86" t="str">
        <f ca="1">IF(E85="","",IF($B$3=Refs!$B$11,Labouchere!F86,IF(AND(B$3="Last",H85="Zero"),G85,IF(B$3="Last",H85,IF(B$3="2nd last","",IF(AND(B$3="Opposite",H85="Zero"),G85,IF(AND(B$3="Opposite",H85="Red"),"Black",IF(AND(B$3="Opposite",H85="Black"),"Red",IF(AND(B$3="Opposite",H85="Odd"),"Even",IF(AND(B$3="Opposite",H85="Even"),"Odd",IF(AND(B$3="Opposite",H85="High"),"Low",IF(AND(B$3="Opposite",H85="Low"),"High",IF(COUNTIF(Refs!$E$5:$I$6,B$3)=1,Labouchere!B$3,"")))))))))))))</f>
        <v>High</v>
      </c>
      <c r="H86" t="str">
        <f ca="1">IF(E86="","",IF(B$2="Red/Black",LOOKUP(E86,Refs!D:D,Refs!F:F),IF(B$2="High/Low",LOOKUP(E86,Refs!D:D,Refs!H:H),IF(B$2="Odd/Even",LOOKUP(E86,Refs!D:D,Refs!J:J),""))))</f>
        <v>High</v>
      </c>
      <c r="I86">
        <f t="shared" ca="1" si="7"/>
        <v>1</v>
      </c>
      <c r="J86">
        <f ca="1">IF(E85="","",IF(G86="","",IF(AND(Q85&gt;1,O85+P85&gt;=$B$4),$B$4,IF(Q85=1,O85,O85+P85))))</f>
        <v>9</v>
      </c>
      <c r="K86">
        <f t="shared" ca="1" si="8"/>
        <v>9</v>
      </c>
      <c r="L86">
        <f t="shared" ca="1" si="9"/>
        <v>-126</v>
      </c>
      <c r="M86">
        <f t="shared" ca="1" si="10"/>
        <v>20</v>
      </c>
      <c r="N86">
        <f ca="1">IF(E85="","",IF(OR(AND($A$6="Yes",$M86&gt;$M85),AND($A$8="Yes",$O85+$P85&gt;=$B$4),AND($Q85&lt;=2,$I86=1)),1,0))</f>
        <v>0</v>
      </c>
      <c r="O86">
        <f ca="1">IF(E86="","",R86)</f>
        <v>3</v>
      </c>
      <c r="P86">
        <f ca="1">IF(E86="","",MAX(R86:DM86))</f>
        <v>5</v>
      </c>
      <c r="Q86" s="2">
        <f ca="1">IF(E86="","",COUNTIF(R86:DM86,"&gt;0"))</f>
        <v>2</v>
      </c>
      <c r="R86" s="4">
        <f ca="1">IF(E85="","",IF($G86="",R85,IF($N86=1,LOOKUP(R$9,$A$12:$A$111,$B$12:$B$111),IF(AND($I86=1,S$9=$Q85),"",IF($I86=1,S85,IF($I86=-1,R85))))))</f>
        <v>3</v>
      </c>
      <c r="S86">
        <f ca="1">IF($E85="","",IF($G86="",S85,IF(AND($N86=1,S$9&gt;$B$9),"",IF(AND($N86=1,S$9&lt;=$B$9),LOOKUP(S$9,$A$12:$A$111,$B$12:$B$111),IF(AND($I86=1,T$9=$Q85),"",IF($I86=1,T85,IF(AND($I86=-1,R$9=$Q85),$J86,IF($I86=-1,S85,""))))))))</f>
        <v>5</v>
      </c>
      <c r="T86" t="str">
        <f ca="1">IF($E85="","",IF($G86="",T85,IF(AND($N86=1,T$9&gt;$B$9),"",IF(AND($N86=1,T$9&lt;=$B$9),LOOKUP(T$9,$A$12:$A$111,$B$12:$B$111),IF(AND($I86=1,U$9=$Q85),"",IF($I86=1,U85,IF(AND($I86=-1,S$9=$Q85),$J86,IF($I86=-1,T85,""))))))))</f>
        <v/>
      </c>
      <c r="U86" t="str">
        <f ca="1">IF($E85="","",IF($G86="",U85,IF(AND($N86=1,U$9&gt;$B$9),"",IF(AND($N86=1,U$9&lt;=$B$9),LOOKUP(U$9,$A$12:$A$111,$B$12:$B$111),IF(AND($I86=1,V$9=$Q85),"",IF($I86=1,V85,IF(AND($I86=-1,T$9=$Q85),$J86,IF($I86=-1,U85,""))))))))</f>
        <v/>
      </c>
      <c r="V86" t="str">
        <f ca="1">IF($E85="","",IF($G86="",V85,IF(AND($N86=1,V$9&gt;$B$9),"",IF(AND($N86=1,V$9&lt;=$B$9),LOOKUP(V$9,$A$12:$A$111,$B$12:$B$111),IF(AND($I86=1,W$9=$Q85),"",IF($I86=1,W85,IF(AND($I86=-1,U$9=$Q85),$J86,IF($I86=-1,V85,""))))))))</f>
        <v/>
      </c>
      <c r="W86" t="str">
        <f ca="1">IF($E85="","",IF($G86="",W85,IF(AND($N86=1,W$9&gt;$B$9),"",IF(AND($N86=1,W$9&lt;=$B$9),LOOKUP(W$9,$A$12:$A$111,$B$12:$B$111),IF(AND($I86=1,X$9=$Q85),"",IF($I86=1,X85,IF(AND($I86=-1,V$9=$Q85),$J86,IF($I86=-1,W85,""))))))))</f>
        <v/>
      </c>
      <c r="X86" t="str">
        <f ca="1">IF($E85="","",IF($G86="",X85,IF(AND($N86=1,X$9&gt;$B$9),"",IF(AND($N86=1,X$9&lt;=$B$9),LOOKUP(X$9,$A$12:$A$111,$B$12:$B$111),IF(AND($I86=1,Y$9=$Q85),"",IF($I86=1,Y85,IF(AND($I86=-1,W$9=$Q85),$J86,IF($I86=-1,X85,""))))))))</f>
        <v/>
      </c>
      <c r="Y86" t="str">
        <f ca="1">IF($E85="","",IF($G86="",Y85,IF(AND($N86=1,Y$9&gt;$B$9),"",IF(AND($N86=1,Y$9&lt;=$B$9),LOOKUP(Y$9,$A$12:$A$111,$B$12:$B$111),IF(AND($I86=1,Z$9=$Q85),"",IF($I86=1,Z85,IF(AND($I86=-1,X$9=$Q85),$J86,IF($I86=-1,Y85,""))))))))</f>
        <v/>
      </c>
      <c r="Z86" t="str">
        <f ca="1">IF($E85="","",IF($G86="",Z85,IF(AND($N86=1,Z$9&gt;$B$9),"",IF(AND($N86=1,Z$9&lt;=$B$9),LOOKUP(Z$9,$A$12:$A$111,$B$12:$B$111),IF(AND($I86=1,AA$9=$Q85),"",IF($I86=1,AA85,IF(AND($I86=-1,Y$9=$Q85),$J86,IF($I86=-1,Z85,""))))))))</f>
        <v/>
      </c>
      <c r="AA86" t="str">
        <f ca="1">IF($E85="","",IF($G86="",AA85,IF(AND($N86=1,AA$9&gt;$B$9),"",IF(AND($N86=1,AA$9&lt;=$B$9),LOOKUP(AA$9,$A$12:$A$111,$B$12:$B$111),IF(AND($I86=1,AB$9=$Q85),"",IF($I86=1,AB85,IF(AND($I86=-1,Z$9=$Q85),$J86,IF($I86=-1,AA85,""))))))))</f>
        <v/>
      </c>
      <c r="AB86" t="str">
        <f ca="1">IF($E85="","",IF($G86="",AB85,IF(AND($N86=1,AB$9&gt;$B$9),"",IF(AND($N86=1,AB$9&lt;=$B$9),LOOKUP(AB$9,$A$12:$A$111,$B$12:$B$111),IF(AND($I86=1,AC$9=$Q85),"",IF($I86=1,AC85,IF(AND($I86=-1,AA$9=$Q85),$J86,IF($I86=-1,AB85,""))))))))</f>
        <v/>
      </c>
      <c r="AC86" t="str">
        <f ca="1">IF($E85="","",IF($G86="",AC85,IF(AND($N86=1,AC$9&gt;$B$9),"",IF(AND($N86=1,AC$9&lt;=$B$9),LOOKUP(AC$9,$A$12:$A$111,$B$12:$B$111),IF(AND($I86=1,AD$9=$Q85),"",IF($I86=1,AD85,IF(AND($I86=-1,AB$9=$Q85),$J86,IF($I86=-1,AC85,""))))))))</f>
        <v/>
      </c>
      <c r="AD86" t="str">
        <f ca="1">IF($E85="","",IF($G86="",AD85,IF(AND($N86=1,AD$9&gt;$B$9),"",IF(AND($N86=1,AD$9&lt;=$B$9),LOOKUP(AD$9,$A$12:$A$111,$B$12:$B$111),IF(AND($I86=1,AE$9=$Q85),"",IF($I86=1,AE85,IF(AND($I86=-1,AC$9=$Q85),$J86,IF($I86=-1,AD85,""))))))))</f>
        <v/>
      </c>
      <c r="AE86" t="str">
        <f ca="1">IF($E85="","",IF($G86="",AE85,IF(AND($N86=1,AE$9&gt;$B$9),"",IF(AND($N86=1,AE$9&lt;=$B$9),LOOKUP(AE$9,$A$12:$A$111,$B$12:$B$111),IF(AND($I86=1,AF$9=$Q85),"",IF($I86=1,AF85,IF(AND($I86=-1,AD$9=$Q85),$J86,IF($I86=-1,AE85,""))))))))</f>
        <v/>
      </c>
      <c r="AF86" t="str">
        <f ca="1">IF($E85="","",IF($G86="",AF85,IF(AND($N86=1,AF$9&gt;$B$9),"",IF(AND($N86=1,AF$9&lt;=$B$9),LOOKUP(AF$9,$A$12:$A$111,$B$12:$B$111),IF(AND($I86=1,AG$9=$Q85),"",IF($I86=1,AG85,IF(AND($I86=-1,AE$9=$Q85),$J86,IF($I86=-1,AF85,""))))))))</f>
        <v/>
      </c>
      <c r="AG86" t="str">
        <f ca="1">IF($E85="","",IF($G86="",AG85,IF(AND($N86=1,AG$9&gt;$B$9),"",IF(AND($N86=1,AG$9&lt;=$B$9),LOOKUP(AG$9,$A$12:$A$111,$B$12:$B$111),IF(AND($I86=1,AH$9=$Q85),"",IF($I86=1,AH85,IF(AND($I86=-1,AF$9=$Q85),$J86,IF($I86=-1,AG85,""))))))))</f>
        <v/>
      </c>
      <c r="AH86" t="str">
        <f ca="1">IF($E85="","",IF($G86="",AH85,IF(AND($N86=1,AH$9&gt;$B$9),"",IF(AND($N86=1,AH$9&lt;=$B$9),LOOKUP(AH$9,$A$12:$A$111,$B$12:$B$111),IF(AND($I86=1,AI$9=$Q85),"",IF($I86=1,AI85,IF(AND($I86=-1,AG$9=$Q85),$J86,IF($I86=-1,AH85,""))))))))</f>
        <v/>
      </c>
      <c r="AI86" t="str">
        <f ca="1">IF($E85="","",IF($G86="",AI85,IF(AND($N86=1,AI$9&gt;$B$9),"",IF(AND($N86=1,AI$9&lt;=$B$9),LOOKUP(AI$9,$A$12:$A$111,$B$12:$B$111),IF(AND($I86=1,AJ$9=$Q85),"",IF($I86=1,AJ85,IF(AND($I86=-1,AH$9=$Q85),$J86,IF($I86=-1,AI85,""))))))))</f>
        <v/>
      </c>
      <c r="AJ86" t="str">
        <f ca="1">IF($E85="","",IF($G86="",AJ85,IF(AND($N86=1,AJ$9&gt;$B$9),"",IF(AND($N86=1,AJ$9&lt;=$B$9),LOOKUP(AJ$9,$A$12:$A$111,$B$12:$B$111),IF(AND($I86=1,AK$9=$Q85),"",IF($I86=1,AK85,IF(AND($I86=-1,AI$9=$Q85),$J86,IF($I86=-1,AJ85,""))))))))</f>
        <v/>
      </c>
      <c r="AK86" t="str">
        <f ca="1">IF($E85="","",IF($G86="",AK85,IF(AND($N86=1,AK$9&gt;$B$9),"",IF(AND($N86=1,AK$9&lt;=$B$9),LOOKUP(AK$9,$A$12:$A$111,$B$12:$B$111),IF(AND($I86=1,AL$9=$Q85),"",IF($I86=1,AL85,IF(AND($I86=-1,AJ$9=$Q85),$J86,IF($I86=-1,AK85,""))))))))</f>
        <v/>
      </c>
      <c r="AL86" t="str">
        <f ca="1">IF($E85="","",IF($G86="",AL85,IF(AND($N86=1,AL$9&gt;$B$9),"",IF(AND($N86=1,AL$9&lt;=$B$9),LOOKUP(AL$9,$A$12:$A$111,$B$12:$B$111),IF(AND($I86=1,AM$9=$Q85),"",IF($I86=1,AM85,IF(AND($I86=-1,AK$9=$Q85),$J86,IF($I86=-1,AL85,""))))))))</f>
        <v/>
      </c>
      <c r="AM86" t="str">
        <f ca="1">IF($E85="","",IF($G86="",AM85,IF(AND($N86=1,AM$9&gt;$B$9),"",IF(AND($N86=1,AM$9&lt;=$B$9),LOOKUP(AM$9,$A$12:$A$111,$B$12:$B$111),IF(AND($I86=1,AN$9=$Q85),"",IF($I86=1,AN85,IF(AND($I86=-1,AL$9=$Q85),$J86,IF($I86=-1,AM85,""))))))))</f>
        <v/>
      </c>
      <c r="AN86" t="str">
        <f ca="1">IF($E85="","",IF($G86="",AN85,IF(AND($N86=1,AN$9&gt;$B$9),"",IF(AND($N86=1,AN$9&lt;=$B$9),LOOKUP(AN$9,$A$12:$A$111,$B$12:$B$111),IF(AND($I86=1,AO$9=$Q85),"",IF($I86=1,AO85,IF(AND($I86=-1,AM$9=$Q85),$J86,IF($I86=-1,AN85,""))))))))</f>
        <v/>
      </c>
      <c r="AO86" t="str">
        <f ca="1">IF($E85="","",IF($G86="",AO85,IF(AND($N86=1,AO$9&gt;$B$9),"",IF(AND($N86=1,AO$9&lt;=$B$9),LOOKUP(AO$9,$A$12:$A$111,$B$12:$B$111),IF(AND($I86=1,AP$9=$Q85),"",IF($I86=1,AP85,IF(AND($I86=-1,AN$9=$Q85),$J86,IF($I86=-1,AO85,""))))))))</f>
        <v/>
      </c>
      <c r="AP86" t="str">
        <f ca="1">IF($E85="","",IF($G86="",AP85,IF(AND($N86=1,AP$9&gt;$B$9),"",IF(AND($N86=1,AP$9&lt;=$B$9),LOOKUP(AP$9,$A$12:$A$111,$B$12:$B$111),IF(AND($I86=1,AQ$9=$Q85),"",IF($I86=1,AQ85,IF(AND($I86=-1,AO$9=$Q85),$J86,IF($I86=-1,AP85,""))))))))</f>
        <v/>
      </c>
      <c r="AQ86" t="str">
        <f ca="1">IF($E85="","",IF($G86="",AQ85,IF(AND($N86=1,AQ$9&gt;$B$9),"",IF(AND($N86=1,AQ$9&lt;=$B$9),LOOKUP(AQ$9,$A$12:$A$111,$B$12:$B$111),IF(AND($I86=1,AR$9=$Q85),"",IF($I86=1,AR85,IF(AND($I86=-1,AP$9=$Q85),$J86,IF($I86=-1,AQ85,""))))))))</f>
        <v/>
      </c>
      <c r="AR86" t="str">
        <f ca="1">IF($E85="","",IF($G86="",AR85,IF(AND($N86=1,AR$9&gt;$B$9),"",IF(AND($N86=1,AR$9&lt;=$B$9),LOOKUP(AR$9,$A$12:$A$111,$B$12:$B$111),IF(AND($I86=1,AS$9=$Q85),"",IF($I86=1,AS85,IF(AND($I86=-1,AQ$9=$Q85),$J86,IF($I86=-1,AR85,""))))))))</f>
        <v/>
      </c>
      <c r="AS86" t="str">
        <f ca="1">IF($E85="","",IF($G86="",AS85,IF(AND($N86=1,AS$9&gt;$B$9),"",IF(AND($N86=1,AS$9&lt;=$B$9),LOOKUP(AS$9,$A$12:$A$111,$B$12:$B$111),IF(AND($I86=1,AT$9=$Q85),"",IF($I86=1,AT85,IF(AND($I86=-1,AR$9=$Q85),$J86,IF($I86=-1,AS85,""))))))))</f>
        <v/>
      </c>
      <c r="AT86" t="str">
        <f ca="1">IF($E85="","",IF($G86="",AT85,IF(AND($N86=1,AT$9&gt;$B$9),"",IF(AND($N86=1,AT$9&lt;=$B$9),LOOKUP(AT$9,$A$12:$A$111,$B$12:$B$111),IF(AND($I86=1,AU$9=$Q85),"",IF($I86=1,AU85,IF(AND($I86=-1,AS$9=$Q85),$J86,IF($I86=-1,AT85,""))))))))</f>
        <v/>
      </c>
      <c r="AU86" t="str">
        <f ca="1">IF($E85="","",IF($G86="",AU85,IF(AND($N86=1,AU$9&gt;$B$9),"",IF(AND($N86=1,AU$9&lt;=$B$9),LOOKUP(AU$9,$A$12:$A$111,$B$12:$B$111),IF(AND($I86=1,AV$9=$Q85),"",IF($I86=1,AV85,IF(AND($I86=-1,AT$9=$Q85),$J86,IF($I86=-1,AU85,""))))))))</f>
        <v/>
      </c>
      <c r="AV86" t="str">
        <f ca="1">IF($E85="","",IF($G86="",AV85,IF(AND($N86=1,AV$9&gt;$B$9),"",IF(AND($N86=1,AV$9&lt;=$B$9),LOOKUP(AV$9,$A$12:$A$111,$B$12:$B$111),IF(AND($I86=1,AW$9=$Q85),"",IF($I86=1,AW85,IF(AND($I86=-1,AU$9=$Q85),$J86,IF($I86=-1,AV85,""))))))))</f>
        <v/>
      </c>
      <c r="AW86" t="str">
        <f ca="1">IF($E85="","",IF($G86="",AW85,IF(AND($N86=1,AW$9&gt;$B$9),"",IF(AND($N86=1,AW$9&lt;=$B$9),LOOKUP(AW$9,$A$12:$A$111,$B$12:$B$111),IF(AND($I86=1,AX$9=$Q85),"",IF($I86=1,AX85,IF(AND($I86=-1,AV$9=$Q85),$J86,IF($I86=-1,AW85,""))))))))</f>
        <v/>
      </c>
      <c r="AX86" t="str">
        <f ca="1">IF($E85="","",IF($G86="",AX85,IF(AND($N86=1,AX$9&gt;$B$9),"",IF(AND($N86=1,AX$9&lt;=$B$9),LOOKUP(AX$9,$A$12:$A$111,$B$12:$B$111),IF(AND($I86=1,AY$9=$Q85),"",IF($I86=1,AY85,IF(AND($I86=-1,AW$9=$Q85),$J86,IF($I86=-1,AX85,""))))))))</f>
        <v/>
      </c>
      <c r="AY86" t="str">
        <f ca="1">IF($E85="","",IF($G86="",AY85,IF(AND($N86=1,AY$9&gt;$B$9),"",IF(AND($N86=1,AY$9&lt;=$B$9),LOOKUP(AY$9,$A$12:$A$111,$B$12:$B$111),IF(AND($I86=1,AZ$9=$Q85),"",IF($I86=1,AZ85,IF(AND($I86=-1,AX$9=$Q85),$J86,IF($I86=-1,AY85,""))))))))</f>
        <v/>
      </c>
      <c r="AZ86" t="str">
        <f ca="1">IF($E85="","",IF($G86="",AZ85,IF(AND($N86=1,AZ$9&gt;$B$9),"",IF(AND($N86=1,AZ$9&lt;=$B$9),LOOKUP(AZ$9,$A$12:$A$111,$B$12:$B$111),IF(AND($I86=1,BA$9=$Q85),"",IF($I86=1,BA85,IF(AND($I86=-1,AY$9=$Q85),$J86,IF($I86=-1,AZ85,""))))))))</f>
        <v/>
      </c>
      <c r="BA86" t="str">
        <f ca="1">IF($E85="","",IF($G86="",BA85,IF(AND($N86=1,BA$9&gt;$B$9),"",IF(AND($N86=1,BA$9&lt;=$B$9),LOOKUP(BA$9,$A$12:$A$111,$B$12:$B$111),IF(AND($I86=1,BB$9=$Q85),"",IF($I86=1,BB85,IF(AND($I86=-1,AZ$9=$Q85),$J86,IF($I86=-1,BA85,""))))))))</f>
        <v/>
      </c>
      <c r="BB86" t="str">
        <f ca="1">IF($E85="","",IF($G86="",BB85,IF(AND($N86=1,BB$9&gt;$B$9),"",IF(AND($N86=1,BB$9&lt;=$B$9),LOOKUP(BB$9,$A$12:$A$111,$B$12:$B$111),IF(AND($I86=1,BC$9=$Q85),"",IF($I86=1,BC85,IF(AND($I86=-1,BA$9=$Q85),$J86,IF($I86=-1,BB85,""))))))))</f>
        <v/>
      </c>
      <c r="BC86" t="str">
        <f ca="1">IF($E85="","",IF($G86="",BC85,IF(AND($N86=1,BC$9&gt;$B$9),"",IF(AND($N86=1,BC$9&lt;=$B$9),LOOKUP(BC$9,$A$12:$A$111,$B$12:$B$111),IF(AND($I86=1,BD$9=$Q85),"",IF($I86=1,BD85,IF(AND($I86=-1,BB$9=$Q85),$J86,IF($I86=-1,BC85,""))))))))</f>
        <v/>
      </c>
      <c r="BD86" t="str">
        <f ca="1">IF($E85="","",IF($G86="",BD85,IF(AND($N86=1,BD$9&gt;$B$9),"",IF(AND($N86=1,BD$9&lt;=$B$9),LOOKUP(BD$9,$A$12:$A$111,$B$12:$B$111),IF(AND($I86=1,BE$9=$Q85),"",IF($I86=1,BE85,IF(AND($I86=-1,BC$9=$Q85),$J86,IF($I86=-1,BD85,""))))))))</f>
        <v/>
      </c>
      <c r="BE86" t="str">
        <f ca="1">IF($E85="","",IF($G86="",BE85,IF(AND($N86=1,BE$9&gt;$B$9),"",IF(AND($N86=1,BE$9&lt;=$B$9),LOOKUP(BE$9,$A$12:$A$111,$B$12:$B$111),IF(AND($I86=1,BF$9=$Q85),"",IF($I86=1,BF85,IF(AND($I86=-1,BD$9=$Q85),$J86,IF($I86=-1,BE85,""))))))))</f>
        <v/>
      </c>
      <c r="BF86" t="str">
        <f ca="1">IF($E85="","",IF($G86="",BF85,IF(AND($N86=1,BF$9&gt;$B$9),"",IF(AND($N86=1,BF$9&lt;=$B$9),LOOKUP(BF$9,$A$12:$A$111,$B$12:$B$111),IF(AND($I86=1,BG$9=$Q85),"",IF($I86=1,BG85,IF(AND($I86=-1,BE$9=$Q85),$J86,IF($I86=-1,BF85,""))))))))</f>
        <v/>
      </c>
      <c r="BG86" t="str">
        <f ca="1">IF($E85="","",IF($G86="",BG85,IF(AND($N86=1,BG$9&gt;$B$9),"",IF(AND($N86=1,BG$9&lt;=$B$9),LOOKUP(BG$9,$A$12:$A$111,$B$12:$B$111),IF(AND($I86=1,BH$9=$Q85),"",IF($I86=1,BH85,IF(AND($I86=-1,BF$9=$Q85),$J86,IF($I86=-1,BG85,""))))))))</f>
        <v/>
      </c>
      <c r="BH86" t="str">
        <f ca="1">IF($E85="","",IF($G86="",BH85,IF(AND($N86=1,BH$9&gt;$B$9),"",IF(AND($N86=1,BH$9&lt;=$B$9),LOOKUP(BH$9,$A$12:$A$111,$B$12:$B$111),IF(AND($I86=1,BI$9=$Q85),"",IF($I86=1,BI85,IF(AND($I86=-1,BG$9=$Q85),$J86,IF($I86=-1,BH85,""))))))))</f>
        <v/>
      </c>
      <c r="BI86" t="str">
        <f ca="1">IF($E85="","",IF($G86="",BI85,IF(AND($N86=1,BI$9&gt;$B$9),"",IF(AND($N86=1,BI$9&lt;=$B$9),LOOKUP(BI$9,$A$12:$A$111,$B$12:$B$111),IF(AND($I86=1,BJ$9=$Q85),"",IF($I86=1,BJ85,IF(AND($I86=-1,BH$9=$Q85),$J86,IF($I86=-1,BI85,""))))))))</f>
        <v/>
      </c>
      <c r="BJ86" t="str">
        <f ca="1">IF($E85="","",IF($G86="",BJ85,IF(AND($N86=1,BJ$9&gt;$B$9),"",IF(AND($N86=1,BJ$9&lt;=$B$9),LOOKUP(BJ$9,$A$12:$A$111,$B$12:$B$111),IF(AND($I86=1,BK$9=$Q85),"",IF($I86=1,BK85,IF(AND($I86=-1,BI$9=$Q85),$J86,IF($I86=-1,BJ85,""))))))))</f>
        <v/>
      </c>
      <c r="BK86" t="str">
        <f ca="1">IF($E85="","",IF($G86="",BK85,IF(AND($N86=1,BK$9&gt;$B$9),"",IF(AND($N86=1,BK$9&lt;=$B$9),LOOKUP(BK$9,$A$12:$A$111,$B$12:$B$111),IF(AND($I86=1,BL$9=$Q85),"",IF($I86=1,BL85,IF(AND($I86=-1,BJ$9=$Q85),$J86,IF($I86=-1,BK85,""))))))))</f>
        <v/>
      </c>
      <c r="BL86" t="str">
        <f ca="1">IF($E85="","",IF($G86="",BL85,IF(AND($N86=1,BL$9&gt;$B$9),"",IF(AND($N86=1,BL$9&lt;=$B$9),LOOKUP(BL$9,$A$12:$A$111,$B$12:$B$111),IF(AND($I86=1,BM$9=$Q85),"",IF($I86=1,BM85,IF(AND($I86=-1,BK$9=$Q85),$J86,IF($I86=-1,BL85,""))))))))</f>
        <v/>
      </c>
      <c r="BM86" t="str">
        <f ca="1">IF($E85="","",IF($G86="",BM85,IF(AND($N86=1,BM$9&gt;$B$9),"",IF(AND($N86=1,BM$9&lt;=$B$9),LOOKUP(BM$9,$A$12:$A$111,$B$12:$B$111),IF(AND($I86=1,BN$9=$Q85),"",IF($I86=1,BN85,IF(AND($I86=-1,BL$9=$Q85),$J86,IF($I86=-1,BM85,""))))))))</f>
        <v/>
      </c>
      <c r="BN86">
        <f ca="1">IF($E85="","",IF($G86="",BN85,IF(AND($N86=1,BN$9&gt;$B$9),"",IF(AND($N86=1,BN$9&lt;=$B$9),LOOKUP(BN$9,$A$12:$A$111,$B$12:$B$111),IF(AND($I86=1,BO$9=$Q85),"",IF($I86=1,BO85,IF(AND($I86=-1,BM$9=$Q85),$J86,IF($I86=-1,BN85,""))))))))</f>
        <v>0</v>
      </c>
      <c r="BO86">
        <f ca="1">IF($E85="","",IF($G86="",BO85,IF(AND($N86=1,BO$9&gt;$B$9),"",IF(AND($N86=1,BO$9&lt;=$B$9),LOOKUP(BO$9,$A$12:$A$111,$B$12:$B$111),IF(AND($I86=1,BP$9=$Q85),"",IF($I86=1,BP85,IF(AND($I86=-1,BN$9=$Q85),$J86,IF($I86=-1,BO85,""))))))))</f>
        <v>0</v>
      </c>
    </row>
    <row r="87" spans="4:67" x14ac:dyDescent="0.25">
      <c r="D87" s="4">
        <v>77</v>
      </c>
      <c r="E87" s="1">
        <f t="shared" ca="1" si="6"/>
        <v>22</v>
      </c>
      <c r="G87" t="str">
        <f ca="1">IF(E86="","",IF($B$3=Refs!$B$11,Labouchere!F87,IF(AND(B$3="Last",H86="Zero"),G86,IF(B$3="Last",H86,IF(B$3="2nd last","",IF(AND(B$3="Opposite",H86="Zero"),G86,IF(AND(B$3="Opposite",H86="Red"),"Black",IF(AND(B$3="Opposite",H86="Black"),"Red",IF(AND(B$3="Opposite",H86="Odd"),"Even",IF(AND(B$3="Opposite",H86="Even"),"Odd",IF(AND(B$3="Opposite",H86="High"),"Low",IF(AND(B$3="Opposite",H86="Low"),"High",IF(COUNTIF(Refs!$E$5:$I$6,B$3)=1,Labouchere!B$3,"")))))))))))))</f>
        <v>High</v>
      </c>
      <c r="H87" t="str">
        <f ca="1">IF(E87="","",IF(B$2="Red/Black",LOOKUP(E87,Refs!D:D,Refs!F:F),IF(B$2="High/Low",LOOKUP(E87,Refs!D:D,Refs!H:H),IF(B$2="Odd/Even",LOOKUP(E87,Refs!D:D,Refs!J:J),""))))</f>
        <v>High</v>
      </c>
      <c r="I87">
        <f t="shared" ca="1" si="7"/>
        <v>1</v>
      </c>
      <c r="J87">
        <f ca="1">IF(E86="","",IF(G87="","",IF(AND(Q86&gt;1,O86+P86&gt;=$B$4),$B$4,IF(Q86=1,O86,O86+P86))))</f>
        <v>8</v>
      </c>
      <c r="K87">
        <f t="shared" ca="1" si="8"/>
        <v>8</v>
      </c>
      <c r="L87">
        <f t="shared" ca="1" si="9"/>
        <v>-118</v>
      </c>
      <c r="M87">
        <f t="shared" ca="1" si="10"/>
        <v>20</v>
      </c>
      <c r="N87">
        <f ca="1">IF(E86="","",IF(OR(AND($A$6="Yes",$M87&gt;$M86),AND($A$8="Yes",$O86+$P86&gt;=$B$4),AND($Q86&lt;=2,$I87=1)),1,0))</f>
        <v>1</v>
      </c>
      <c r="O87">
        <f ca="1">IF(E87="","",R87)</f>
        <v>1</v>
      </c>
      <c r="P87">
        <f ca="1">IF(E87="","",MAX(R87:DM87))</f>
        <v>4</v>
      </c>
      <c r="Q87" s="2">
        <f ca="1">IF(E87="","",COUNTIF(R87:DM87,"&gt;0"))</f>
        <v>4</v>
      </c>
      <c r="R87" s="4">
        <f ca="1">IF(E86="","",IF($G87="",R86,IF($N87=1,LOOKUP(R$9,$A$12:$A$111,$B$12:$B$111),IF(AND($I87=1,S$9=$Q86),"",IF($I87=1,S86,IF($I87=-1,R86))))))</f>
        <v>1</v>
      </c>
      <c r="S87">
        <f ca="1">IF($E86="","",IF($G87="",S86,IF(AND($N87=1,S$9&gt;$B$9),"",IF(AND($N87=1,S$9&lt;=$B$9),LOOKUP(S$9,$A$12:$A$111,$B$12:$B$111),IF(AND($I87=1,T$9=$Q86),"",IF($I87=1,T86,IF(AND($I87=-1,R$9=$Q86),$J87,IF($I87=-1,S86,""))))))))</f>
        <v>2</v>
      </c>
      <c r="T87">
        <f ca="1">IF($E86="","",IF($G87="",T86,IF(AND($N87=1,T$9&gt;$B$9),"",IF(AND($N87=1,T$9&lt;=$B$9),LOOKUP(T$9,$A$12:$A$111,$B$12:$B$111),IF(AND($I87=1,U$9=$Q86),"",IF($I87=1,U86,IF(AND($I87=-1,S$9=$Q86),$J87,IF($I87=-1,T86,""))))))))</f>
        <v>3</v>
      </c>
      <c r="U87">
        <f ca="1">IF($E86="","",IF($G87="",U86,IF(AND($N87=1,U$9&gt;$B$9),"",IF(AND($N87=1,U$9&lt;=$B$9),LOOKUP(U$9,$A$12:$A$111,$B$12:$B$111),IF(AND($I87=1,V$9=$Q86),"",IF($I87=1,V86,IF(AND($I87=-1,T$9=$Q86),$J87,IF($I87=-1,U86,""))))))))</f>
        <v>4</v>
      </c>
      <c r="V87" t="str">
        <f ca="1">IF($E86="","",IF($G87="",V86,IF(AND($N87=1,V$9&gt;$B$9),"",IF(AND($N87=1,V$9&lt;=$B$9),LOOKUP(V$9,$A$12:$A$111,$B$12:$B$111),IF(AND($I87=1,W$9=$Q86),"",IF($I87=1,W86,IF(AND($I87=-1,U$9=$Q86),$J87,IF($I87=-1,V86,""))))))))</f>
        <v/>
      </c>
      <c r="W87" t="str">
        <f ca="1">IF($E86="","",IF($G87="",W86,IF(AND($N87=1,W$9&gt;$B$9),"",IF(AND($N87=1,W$9&lt;=$B$9),LOOKUP(W$9,$A$12:$A$111,$B$12:$B$111),IF(AND($I87=1,X$9=$Q86),"",IF($I87=1,X86,IF(AND($I87=-1,V$9=$Q86),$J87,IF($I87=-1,W86,""))))))))</f>
        <v/>
      </c>
      <c r="X87" t="str">
        <f ca="1">IF($E86="","",IF($G87="",X86,IF(AND($N87=1,X$9&gt;$B$9),"",IF(AND($N87=1,X$9&lt;=$B$9),LOOKUP(X$9,$A$12:$A$111,$B$12:$B$111),IF(AND($I87=1,Y$9=$Q86),"",IF($I87=1,Y86,IF(AND($I87=-1,W$9=$Q86),$J87,IF($I87=-1,X86,""))))))))</f>
        <v/>
      </c>
      <c r="Y87" t="str">
        <f ca="1">IF($E86="","",IF($G87="",Y86,IF(AND($N87=1,Y$9&gt;$B$9),"",IF(AND($N87=1,Y$9&lt;=$B$9),LOOKUP(Y$9,$A$12:$A$111,$B$12:$B$111),IF(AND($I87=1,Z$9=$Q86),"",IF($I87=1,Z86,IF(AND($I87=-1,X$9=$Q86),$J87,IF($I87=-1,Y86,""))))))))</f>
        <v/>
      </c>
      <c r="Z87" t="str">
        <f ca="1">IF($E86="","",IF($G87="",Z86,IF(AND($N87=1,Z$9&gt;$B$9),"",IF(AND($N87=1,Z$9&lt;=$B$9),LOOKUP(Z$9,$A$12:$A$111,$B$12:$B$111),IF(AND($I87=1,AA$9=$Q86),"",IF($I87=1,AA86,IF(AND($I87=-1,Y$9=$Q86),$J87,IF($I87=-1,Z86,""))))))))</f>
        <v/>
      </c>
      <c r="AA87" t="str">
        <f ca="1">IF($E86="","",IF($G87="",AA86,IF(AND($N87=1,AA$9&gt;$B$9),"",IF(AND($N87=1,AA$9&lt;=$B$9),LOOKUP(AA$9,$A$12:$A$111,$B$12:$B$111),IF(AND($I87=1,AB$9=$Q86),"",IF($I87=1,AB86,IF(AND($I87=-1,Z$9=$Q86),$J87,IF($I87=-1,AA86,""))))))))</f>
        <v/>
      </c>
      <c r="AB87" t="str">
        <f ca="1">IF($E86="","",IF($G87="",AB86,IF(AND($N87=1,AB$9&gt;$B$9),"",IF(AND($N87=1,AB$9&lt;=$B$9),LOOKUP(AB$9,$A$12:$A$111,$B$12:$B$111),IF(AND($I87=1,AC$9=$Q86),"",IF($I87=1,AC86,IF(AND($I87=-1,AA$9=$Q86),$J87,IF($I87=-1,AB86,""))))))))</f>
        <v/>
      </c>
      <c r="AC87" t="str">
        <f ca="1">IF($E86="","",IF($G87="",AC86,IF(AND($N87=1,AC$9&gt;$B$9),"",IF(AND($N87=1,AC$9&lt;=$B$9),LOOKUP(AC$9,$A$12:$A$111,$B$12:$B$111),IF(AND($I87=1,AD$9=$Q86),"",IF($I87=1,AD86,IF(AND($I87=-1,AB$9=$Q86),$J87,IF($I87=-1,AC86,""))))))))</f>
        <v/>
      </c>
      <c r="AD87" t="str">
        <f ca="1">IF($E86="","",IF($G87="",AD86,IF(AND($N87=1,AD$9&gt;$B$9),"",IF(AND($N87=1,AD$9&lt;=$B$9),LOOKUP(AD$9,$A$12:$A$111,$B$12:$B$111),IF(AND($I87=1,AE$9=$Q86),"",IF($I87=1,AE86,IF(AND($I87=-1,AC$9=$Q86),$J87,IF($I87=-1,AD86,""))))))))</f>
        <v/>
      </c>
      <c r="AE87" t="str">
        <f ca="1">IF($E86="","",IF($G87="",AE86,IF(AND($N87=1,AE$9&gt;$B$9),"",IF(AND($N87=1,AE$9&lt;=$B$9),LOOKUP(AE$9,$A$12:$A$111,$B$12:$B$111),IF(AND($I87=1,AF$9=$Q86),"",IF($I87=1,AF86,IF(AND($I87=-1,AD$9=$Q86),$J87,IF($I87=-1,AE86,""))))))))</f>
        <v/>
      </c>
      <c r="AF87" t="str">
        <f ca="1">IF($E86="","",IF($G87="",AF86,IF(AND($N87=1,AF$9&gt;$B$9),"",IF(AND($N87=1,AF$9&lt;=$B$9),LOOKUP(AF$9,$A$12:$A$111,$B$12:$B$111),IF(AND($I87=1,AG$9=$Q86),"",IF($I87=1,AG86,IF(AND($I87=-1,AE$9=$Q86),$J87,IF($I87=-1,AF86,""))))))))</f>
        <v/>
      </c>
      <c r="AG87" t="str">
        <f ca="1">IF($E86="","",IF($G87="",AG86,IF(AND($N87=1,AG$9&gt;$B$9),"",IF(AND($N87=1,AG$9&lt;=$B$9),LOOKUP(AG$9,$A$12:$A$111,$B$12:$B$111),IF(AND($I87=1,AH$9=$Q86),"",IF($I87=1,AH86,IF(AND($I87=-1,AF$9=$Q86),$J87,IF($I87=-1,AG86,""))))))))</f>
        <v/>
      </c>
      <c r="AH87" t="str">
        <f ca="1">IF($E86="","",IF($G87="",AH86,IF(AND($N87=1,AH$9&gt;$B$9),"",IF(AND($N87=1,AH$9&lt;=$B$9),LOOKUP(AH$9,$A$12:$A$111,$B$12:$B$111),IF(AND($I87=1,AI$9=$Q86),"",IF($I87=1,AI86,IF(AND($I87=-1,AG$9=$Q86),$J87,IF($I87=-1,AH86,""))))))))</f>
        <v/>
      </c>
      <c r="AI87" t="str">
        <f ca="1">IF($E86="","",IF($G87="",AI86,IF(AND($N87=1,AI$9&gt;$B$9),"",IF(AND($N87=1,AI$9&lt;=$B$9),LOOKUP(AI$9,$A$12:$A$111,$B$12:$B$111),IF(AND($I87=1,AJ$9=$Q86),"",IF($I87=1,AJ86,IF(AND($I87=-1,AH$9=$Q86),$J87,IF($I87=-1,AI86,""))))))))</f>
        <v/>
      </c>
      <c r="AJ87" t="str">
        <f ca="1">IF($E86="","",IF($G87="",AJ86,IF(AND($N87=1,AJ$9&gt;$B$9),"",IF(AND($N87=1,AJ$9&lt;=$B$9),LOOKUP(AJ$9,$A$12:$A$111,$B$12:$B$111),IF(AND($I87=1,AK$9=$Q86),"",IF($I87=1,AK86,IF(AND($I87=-1,AI$9=$Q86),$J87,IF($I87=-1,AJ86,""))))))))</f>
        <v/>
      </c>
      <c r="AK87" t="str">
        <f ca="1">IF($E86="","",IF($G87="",AK86,IF(AND($N87=1,AK$9&gt;$B$9),"",IF(AND($N87=1,AK$9&lt;=$B$9),LOOKUP(AK$9,$A$12:$A$111,$B$12:$B$111),IF(AND($I87=1,AL$9=$Q86),"",IF($I87=1,AL86,IF(AND($I87=-1,AJ$9=$Q86),$J87,IF($I87=-1,AK86,""))))))))</f>
        <v/>
      </c>
      <c r="AL87" t="str">
        <f ca="1">IF($E86="","",IF($G87="",AL86,IF(AND($N87=1,AL$9&gt;$B$9),"",IF(AND($N87=1,AL$9&lt;=$B$9),LOOKUP(AL$9,$A$12:$A$111,$B$12:$B$111),IF(AND($I87=1,AM$9=$Q86),"",IF($I87=1,AM86,IF(AND($I87=-1,AK$9=$Q86),$J87,IF($I87=-1,AL86,""))))))))</f>
        <v/>
      </c>
      <c r="AM87" t="str">
        <f ca="1">IF($E86="","",IF($G87="",AM86,IF(AND($N87=1,AM$9&gt;$B$9),"",IF(AND($N87=1,AM$9&lt;=$B$9),LOOKUP(AM$9,$A$12:$A$111,$B$12:$B$111),IF(AND($I87=1,AN$9=$Q86),"",IF($I87=1,AN86,IF(AND($I87=-1,AL$9=$Q86),$J87,IF($I87=-1,AM86,""))))))))</f>
        <v/>
      </c>
      <c r="AN87" t="str">
        <f ca="1">IF($E86="","",IF($G87="",AN86,IF(AND($N87=1,AN$9&gt;$B$9),"",IF(AND($N87=1,AN$9&lt;=$B$9),LOOKUP(AN$9,$A$12:$A$111,$B$12:$B$111),IF(AND($I87=1,AO$9=$Q86),"",IF($I87=1,AO86,IF(AND($I87=-1,AM$9=$Q86),$J87,IF($I87=-1,AN86,""))))))))</f>
        <v/>
      </c>
      <c r="AO87" t="str">
        <f ca="1">IF($E86="","",IF($G87="",AO86,IF(AND($N87=1,AO$9&gt;$B$9),"",IF(AND($N87=1,AO$9&lt;=$B$9),LOOKUP(AO$9,$A$12:$A$111,$B$12:$B$111),IF(AND($I87=1,AP$9=$Q86),"",IF($I87=1,AP86,IF(AND($I87=-1,AN$9=$Q86),$J87,IF($I87=-1,AO86,""))))))))</f>
        <v/>
      </c>
      <c r="AP87" t="str">
        <f ca="1">IF($E86="","",IF($G87="",AP86,IF(AND($N87=1,AP$9&gt;$B$9),"",IF(AND($N87=1,AP$9&lt;=$B$9),LOOKUP(AP$9,$A$12:$A$111,$B$12:$B$111),IF(AND($I87=1,AQ$9=$Q86),"",IF($I87=1,AQ86,IF(AND($I87=-1,AO$9=$Q86),$J87,IF($I87=-1,AP86,""))))))))</f>
        <v/>
      </c>
      <c r="AQ87" t="str">
        <f ca="1">IF($E86="","",IF($G87="",AQ86,IF(AND($N87=1,AQ$9&gt;$B$9),"",IF(AND($N87=1,AQ$9&lt;=$B$9),LOOKUP(AQ$9,$A$12:$A$111,$B$12:$B$111),IF(AND($I87=1,AR$9=$Q86),"",IF($I87=1,AR86,IF(AND($I87=-1,AP$9=$Q86),$J87,IF($I87=-1,AQ86,""))))))))</f>
        <v/>
      </c>
      <c r="AR87" t="str">
        <f ca="1">IF($E86="","",IF($G87="",AR86,IF(AND($N87=1,AR$9&gt;$B$9),"",IF(AND($N87=1,AR$9&lt;=$B$9),LOOKUP(AR$9,$A$12:$A$111,$B$12:$B$111),IF(AND($I87=1,AS$9=$Q86),"",IF($I87=1,AS86,IF(AND($I87=-1,AQ$9=$Q86),$J87,IF($I87=-1,AR86,""))))))))</f>
        <v/>
      </c>
      <c r="AS87" t="str">
        <f ca="1">IF($E86="","",IF($G87="",AS86,IF(AND($N87=1,AS$9&gt;$B$9),"",IF(AND($N87=1,AS$9&lt;=$B$9),LOOKUP(AS$9,$A$12:$A$111,$B$12:$B$111),IF(AND($I87=1,AT$9=$Q86),"",IF($I87=1,AT86,IF(AND($I87=-1,AR$9=$Q86),$J87,IF($I87=-1,AS86,""))))))))</f>
        <v/>
      </c>
      <c r="AT87" t="str">
        <f ca="1">IF($E86="","",IF($G87="",AT86,IF(AND($N87=1,AT$9&gt;$B$9),"",IF(AND($N87=1,AT$9&lt;=$B$9),LOOKUP(AT$9,$A$12:$A$111,$B$12:$B$111),IF(AND($I87=1,AU$9=$Q86),"",IF($I87=1,AU86,IF(AND($I87=-1,AS$9=$Q86),$J87,IF($I87=-1,AT86,""))))))))</f>
        <v/>
      </c>
      <c r="AU87" t="str">
        <f ca="1">IF($E86="","",IF($G87="",AU86,IF(AND($N87=1,AU$9&gt;$B$9),"",IF(AND($N87=1,AU$9&lt;=$B$9),LOOKUP(AU$9,$A$12:$A$111,$B$12:$B$111),IF(AND($I87=1,AV$9=$Q86),"",IF($I87=1,AV86,IF(AND($I87=-1,AT$9=$Q86),$J87,IF($I87=-1,AU86,""))))))))</f>
        <v/>
      </c>
      <c r="AV87" t="str">
        <f ca="1">IF($E86="","",IF($G87="",AV86,IF(AND($N87=1,AV$9&gt;$B$9),"",IF(AND($N87=1,AV$9&lt;=$B$9),LOOKUP(AV$9,$A$12:$A$111,$B$12:$B$111),IF(AND($I87=1,AW$9=$Q86),"",IF($I87=1,AW86,IF(AND($I87=-1,AU$9=$Q86),$J87,IF($I87=-1,AV86,""))))))))</f>
        <v/>
      </c>
      <c r="AW87" t="str">
        <f ca="1">IF($E86="","",IF($G87="",AW86,IF(AND($N87=1,AW$9&gt;$B$9),"",IF(AND($N87=1,AW$9&lt;=$B$9),LOOKUP(AW$9,$A$12:$A$111,$B$12:$B$111),IF(AND($I87=1,AX$9=$Q86),"",IF($I87=1,AX86,IF(AND($I87=-1,AV$9=$Q86),$J87,IF($I87=-1,AW86,""))))))))</f>
        <v/>
      </c>
      <c r="AX87" t="str">
        <f ca="1">IF($E86="","",IF($G87="",AX86,IF(AND($N87=1,AX$9&gt;$B$9),"",IF(AND($N87=1,AX$9&lt;=$B$9),LOOKUP(AX$9,$A$12:$A$111,$B$12:$B$111),IF(AND($I87=1,AY$9=$Q86),"",IF($I87=1,AY86,IF(AND($I87=-1,AW$9=$Q86),$J87,IF($I87=-1,AX86,""))))))))</f>
        <v/>
      </c>
      <c r="AY87" t="str">
        <f ca="1">IF($E86="","",IF($G87="",AY86,IF(AND($N87=1,AY$9&gt;$B$9),"",IF(AND($N87=1,AY$9&lt;=$B$9),LOOKUP(AY$9,$A$12:$A$111,$B$12:$B$111),IF(AND($I87=1,AZ$9=$Q86),"",IF($I87=1,AZ86,IF(AND($I87=-1,AX$9=$Q86),$J87,IF($I87=-1,AY86,""))))))))</f>
        <v/>
      </c>
      <c r="AZ87" t="str">
        <f ca="1">IF($E86="","",IF($G87="",AZ86,IF(AND($N87=1,AZ$9&gt;$B$9),"",IF(AND($N87=1,AZ$9&lt;=$B$9),LOOKUP(AZ$9,$A$12:$A$111,$B$12:$B$111),IF(AND($I87=1,BA$9=$Q86),"",IF($I87=1,BA86,IF(AND($I87=-1,AY$9=$Q86),$J87,IF($I87=-1,AZ86,""))))))))</f>
        <v/>
      </c>
      <c r="BA87" t="str">
        <f ca="1">IF($E86="","",IF($G87="",BA86,IF(AND($N87=1,BA$9&gt;$B$9),"",IF(AND($N87=1,BA$9&lt;=$B$9),LOOKUP(BA$9,$A$12:$A$111,$B$12:$B$111),IF(AND($I87=1,BB$9=$Q86),"",IF($I87=1,BB86,IF(AND($I87=-1,AZ$9=$Q86),$J87,IF($I87=-1,BA86,""))))))))</f>
        <v/>
      </c>
      <c r="BB87" t="str">
        <f ca="1">IF($E86="","",IF($G87="",BB86,IF(AND($N87=1,BB$9&gt;$B$9),"",IF(AND($N87=1,BB$9&lt;=$B$9),LOOKUP(BB$9,$A$12:$A$111,$B$12:$B$111),IF(AND($I87=1,BC$9=$Q86),"",IF($I87=1,BC86,IF(AND($I87=-1,BA$9=$Q86),$J87,IF($I87=-1,BB86,""))))))))</f>
        <v/>
      </c>
      <c r="BC87" t="str">
        <f ca="1">IF($E86="","",IF($G87="",BC86,IF(AND($N87=1,BC$9&gt;$B$9),"",IF(AND($N87=1,BC$9&lt;=$B$9),LOOKUP(BC$9,$A$12:$A$111,$B$12:$B$111),IF(AND($I87=1,BD$9=$Q86),"",IF($I87=1,BD86,IF(AND($I87=-1,BB$9=$Q86),$J87,IF($I87=-1,BC86,""))))))))</f>
        <v/>
      </c>
      <c r="BD87" t="str">
        <f ca="1">IF($E86="","",IF($G87="",BD86,IF(AND($N87=1,BD$9&gt;$B$9),"",IF(AND($N87=1,BD$9&lt;=$B$9),LOOKUP(BD$9,$A$12:$A$111,$B$12:$B$111),IF(AND($I87=1,BE$9=$Q86),"",IF($I87=1,BE86,IF(AND($I87=-1,BC$9=$Q86),$J87,IF($I87=-1,BD86,""))))))))</f>
        <v/>
      </c>
      <c r="BE87" t="str">
        <f ca="1">IF($E86="","",IF($G87="",BE86,IF(AND($N87=1,BE$9&gt;$B$9),"",IF(AND($N87=1,BE$9&lt;=$B$9),LOOKUP(BE$9,$A$12:$A$111,$B$12:$B$111),IF(AND($I87=1,BF$9=$Q86),"",IF($I87=1,BF86,IF(AND($I87=-1,BD$9=$Q86),$J87,IF($I87=-1,BE86,""))))))))</f>
        <v/>
      </c>
      <c r="BF87" t="str">
        <f ca="1">IF($E86="","",IF($G87="",BF86,IF(AND($N87=1,BF$9&gt;$B$9),"",IF(AND($N87=1,BF$9&lt;=$B$9),LOOKUP(BF$9,$A$12:$A$111,$B$12:$B$111),IF(AND($I87=1,BG$9=$Q86),"",IF($I87=1,BG86,IF(AND($I87=-1,BE$9=$Q86),$J87,IF($I87=-1,BF86,""))))))))</f>
        <v/>
      </c>
      <c r="BG87" t="str">
        <f ca="1">IF($E86="","",IF($G87="",BG86,IF(AND($N87=1,BG$9&gt;$B$9),"",IF(AND($N87=1,BG$9&lt;=$B$9),LOOKUP(BG$9,$A$12:$A$111,$B$12:$B$111),IF(AND($I87=1,BH$9=$Q86),"",IF($I87=1,BH86,IF(AND($I87=-1,BF$9=$Q86),$J87,IF($I87=-1,BG86,""))))))))</f>
        <v/>
      </c>
      <c r="BH87" t="str">
        <f ca="1">IF($E86="","",IF($G87="",BH86,IF(AND($N87=1,BH$9&gt;$B$9),"",IF(AND($N87=1,BH$9&lt;=$B$9),LOOKUP(BH$9,$A$12:$A$111,$B$12:$B$111),IF(AND($I87=1,BI$9=$Q86),"",IF($I87=1,BI86,IF(AND($I87=-1,BG$9=$Q86),$J87,IF($I87=-1,BH86,""))))))))</f>
        <v/>
      </c>
      <c r="BI87" t="str">
        <f ca="1">IF($E86="","",IF($G87="",BI86,IF(AND($N87=1,BI$9&gt;$B$9),"",IF(AND($N87=1,BI$9&lt;=$B$9),LOOKUP(BI$9,$A$12:$A$111,$B$12:$B$111),IF(AND($I87=1,BJ$9=$Q86),"",IF($I87=1,BJ86,IF(AND($I87=-1,BH$9=$Q86),$J87,IF($I87=-1,BI86,""))))))))</f>
        <v/>
      </c>
      <c r="BJ87" t="str">
        <f ca="1">IF($E86="","",IF($G87="",BJ86,IF(AND($N87=1,BJ$9&gt;$B$9),"",IF(AND($N87=1,BJ$9&lt;=$B$9),LOOKUP(BJ$9,$A$12:$A$111,$B$12:$B$111),IF(AND($I87=1,BK$9=$Q86),"",IF($I87=1,BK86,IF(AND($I87=-1,BI$9=$Q86),$J87,IF($I87=-1,BJ86,""))))))))</f>
        <v/>
      </c>
      <c r="BK87" t="str">
        <f ca="1">IF($E86="","",IF($G87="",BK86,IF(AND($N87=1,BK$9&gt;$B$9),"",IF(AND($N87=1,BK$9&lt;=$B$9),LOOKUP(BK$9,$A$12:$A$111,$B$12:$B$111),IF(AND($I87=1,BL$9=$Q86),"",IF($I87=1,BL86,IF(AND($I87=-1,BJ$9=$Q86),$J87,IF($I87=-1,BK86,""))))))))</f>
        <v/>
      </c>
      <c r="BL87" t="str">
        <f ca="1">IF($E86="","",IF($G87="",BL86,IF(AND($N87=1,BL$9&gt;$B$9),"",IF(AND($N87=1,BL$9&lt;=$B$9),LOOKUP(BL$9,$A$12:$A$111,$B$12:$B$111),IF(AND($I87=1,BM$9=$Q86),"",IF($I87=1,BM86,IF(AND($I87=-1,BK$9=$Q86),$J87,IF($I87=-1,BL86,""))))))))</f>
        <v/>
      </c>
      <c r="BM87" t="str">
        <f ca="1">IF($E86="","",IF($G87="",BM86,IF(AND($N87=1,BM$9&gt;$B$9),"",IF(AND($N87=1,BM$9&lt;=$B$9),LOOKUP(BM$9,$A$12:$A$111,$B$12:$B$111),IF(AND($I87=1,BN$9=$Q86),"",IF($I87=1,BN86,IF(AND($I87=-1,BL$9=$Q86),$J87,IF($I87=-1,BM86,""))))))))</f>
        <v/>
      </c>
      <c r="BN87" t="str">
        <f ca="1">IF($E86="","",IF($G87="",BN86,IF(AND($N87=1,BN$9&gt;$B$9),"",IF(AND($N87=1,BN$9&lt;=$B$9),LOOKUP(BN$9,$A$12:$A$111,$B$12:$B$111),IF(AND($I87=1,BO$9=$Q86),"",IF($I87=1,BO86,IF(AND($I87=-1,BM$9=$Q86),$J87,IF($I87=-1,BN86,""))))))))</f>
        <v/>
      </c>
      <c r="BO87" t="str">
        <f ca="1">IF($E86="","",IF($G87="",BO86,IF(AND($N87=1,BO$9&gt;$B$9),"",IF(AND($N87=1,BO$9&lt;=$B$9),LOOKUP(BO$9,$A$12:$A$111,$B$12:$B$111),IF(AND($I87=1,BP$9=$Q86),"",IF($I87=1,BP86,IF(AND($I87=-1,BN$9=$Q86),$J87,IF($I87=-1,BO86,""))))))))</f>
        <v/>
      </c>
    </row>
    <row r="88" spans="4:67" x14ac:dyDescent="0.25">
      <c r="D88" s="4">
        <v>78</v>
      </c>
      <c r="E88" s="1">
        <f t="shared" ca="1" si="6"/>
        <v>2</v>
      </c>
      <c r="G88" t="str">
        <f ca="1">IF(E87="","",IF($B$3=Refs!$B$11,Labouchere!F88,IF(AND(B$3="Last",H87="Zero"),G87,IF(B$3="Last",H87,IF(B$3="2nd last","",IF(AND(B$3="Opposite",H87="Zero"),G87,IF(AND(B$3="Opposite",H87="Red"),"Black",IF(AND(B$3="Opposite",H87="Black"),"Red",IF(AND(B$3="Opposite",H87="Odd"),"Even",IF(AND(B$3="Opposite",H87="Even"),"Odd",IF(AND(B$3="Opposite",H87="High"),"Low",IF(AND(B$3="Opposite",H87="Low"),"High",IF(COUNTIF(Refs!$E$5:$I$6,B$3)=1,Labouchere!B$3,"")))))))))))))</f>
        <v>High</v>
      </c>
      <c r="H88" t="str">
        <f ca="1">IF(E88="","",IF(B$2="Red/Black",LOOKUP(E88,Refs!D:D,Refs!F:F),IF(B$2="High/Low",LOOKUP(E88,Refs!D:D,Refs!H:H),IF(B$2="Odd/Even",LOOKUP(E88,Refs!D:D,Refs!J:J),""))))</f>
        <v>Low</v>
      </c>
      <c r="I88">
        <f t="shared" ca="1" si="7"/>
        <v>-1</v>
      </c>
      <c r="J88">
        <f ca="1">IF(E87="","",IF(G88="","",IF(AND(Q87&gt;1,O87+P87&gt;=$B$4),$B$4,IF(Q87=1,O87,O87+P87))))</f>
        <v>5</v>
      </c>
      <c r="K88">
        <f t="shared" ca="1" si="8"/>
        <v>-5</v>
      </c>
      <c r="L88">
        <f t="shared" ca="1" si="9"/>
        <v>-123</v>
      </c>
      <c r="M88">
        <f t="shared" ca="1" si="10"/>
        <v>20</v>
      </c>
      <c r="N88">
        <f ca="1">IF(E87="","",IF(OR(AND($A$6="Yes",$M88&gt;$M87),AND($A$8="Yes",$O87+$P87&gt;=$B$4),AND($Q87&lt;=2,$I88=1)),1,0))</f>
        <v>0</v>
      </c>
      <c r="O88">
        <f ca="1">IF(E88="","",R88)</f>
        <v>1</v>
      </c>
      <c r="P88">
        <f ca="1">IF(E88="","",MAX(R88:DM88))</f>
        <v>5</v>
      </c>
      <c r="Q88" s="2">
        <f ca="1">IF(E88="","",COUNTIF(R88:DM88,"&gt;0"))</f>
        <v>5</v>
      </c>
      <c r="R88" s="4">
        <f ca="1">IF(E87="","",IF($G88="",R87,IF($N88=1,LOOKUP(R$9,$A$12:$A$111,$B$12:$B$111),IF(AND($I88=1,S$9=$Q87),"",IF($I88=1,S87,IF($I88=-1,R87))))))</f>
        <v>1</v>
      </c>
      <c r="S88">
        <f ca="1">IF($E87="","",IF($G88="",S87,IF(AND($N88=1,S$9&gt;$B$9),"",IF(AND($N88=1,S$9&lt;=$B$9),LOOKUP(S$9,$A$12:$A$111,$B$12:$B$111),IF(AND($I88=1,T$9=$Q87),"",IF($I88=1,T87,IF(AND($I88=-1,R$9=$Q87),$J88,IF($I88=-1,S87,""))))))))</f>
        <v>2</v>
      </c>
      <c r="T88">
        <f ca="1">IF($E87="","",IF($G88="",T87,IF(AND($N88=1,T$9&gt;$B$9),"",IF(AND($N88=1,T$9&lt;=$B$9),LOOKUP(T$9,$A$12:$A$111,$B$12:$B$111),IF(AND($I88=1,U$9=$Q87),"",IF($I88=1,U87,IF(AND($I88=-1,S$9=$Q87),$J88,IF($I88=-1,T87,""))))))))</f>
        <v>3</v>
      </c>
      <c r="U88">
        <f ca="1">IF($E87="","",IF($G88="",U87,IF(AND($N88=1,U$9&gt;$B$9),"",IF(AND($N88=1,U$9&lt;=$B$9),LOOKUP(U$9,$A$12:$A$111,$B$12:$B$111),IF(AND($I88=1,V$9=$Q87),"",IF($I88=1,V87,IF(AND($I88=-1,T$9=$Q87),$J88,IF($I88=-1,U87,""))))))))</f>
        <v>4</v>
      </c>
      <c r="V88">
        <f ca="1">IF($E87="","",IF($G88="",V87,IF(AND($N88=1,V$9&gt;$B$9),"",IF(AND($N88=1,V$9&lt;=$B$9),LOOKUP(V$9,$A$12:$A$111,$B$12:$B$111),IF(AND($I88=1,W$9=$Q87),"",IF($I88=1,W87,IF(AND($I88=-1,U$9=$Q87),$J88,IF($I88=-1,V87,""))))))))</f>
        <v>5</v>
      </c>
      <c r="W88" t="str">
        <f ca="1">IF($E87="","",IF($G88="",W87,IF(AND($N88=1,W$9&gt;$B$9),"",IF(AND($N88=1,W$9&lt;=$B$9),LOOKUP(W$9,$A$12:$A$111,$B$12:$B$111),IF(AND($I88=1,X$9=$Q87),"",IF($I88=1,X87,IF(AND($I88=-1,V$9=$Q87),$J88,IF($I88=-1,W87,""))))))))</f>
        <v/>
      </c>
      <c r="X88" t="str">
        <f ca="1">IF($E87="","",IF($G88="",X87,IF(AND($N88=1,X$9&gt;$B$9),"",IF(AND($N88=1,X$9&lt;=$B$9),LOOKUP(X$9,$A$12:$A$111,$B$12:$B$111),IF(AND($I88=1,Y$9=$Q87),"",IF($I88=1,Y87,IF(AND($I88=-1,W$9=$Q87),$J88,IF($I88=-1,X87,""))))))))</f>
        <v/>
      </c>
      <c r="Y88" t="str">
        <f ca="1">IF($E87="","",IF($G88="",Y87,IF(AND($N88=1,Y$9&gt;$B$9),"",IF(AND($N88=1,Y$9&lt;=$B$9),LOOKUP(Y$9,$A$12:$A$111,$B$12:$B$111),IF(AND($I88=1,Z$9=$Q87),"",IF($I88=1,Z87,IF(AND($I88=-1,X$9=$Q87),$J88,IF($I88=-1,Y87,""))))))))</f>
        <v/>
      </c>
      <c r="Z88" t="str">
        <f ca="1">IF($E87="","",IF($G88="",Z87,IF(AND($N88=1,Z$9&gt;$B$9),"",IF(AND($N88=1,Z$9&lt;=$B$9),LOOKUP(Z$9,$A$12:$A$111,$B$12:$B$111),IF(AND($I88=1,AA$9=$Q87),"",IF($I88=1,AA87,IF(AND($I88=-1,Y$9=$Q87),$J88,IF($I88=-1,Z87,""))))))))</f>
        <v/>
      </c>
      <c r="AA88" t="str">
        <f ca="1">IF($E87="","",IF($G88="",AA87,IF(AND($N88=1,AA$9&gt;$B$9),"",IF(AND($N88=1,AA$9&lt;=$B$9),LOOKUP(AA$9,$A$12:$A$111,$B$12:$B$111),IF(AND($I88=1,AB$9=$Q87),"",IF($I88=1,AB87,IF(AND($I88=-1,Z$9=$Q87),$J88,IF($I88=-1,AA87,""))))))))</f>
        <v/>
      </c>
      <c r="AB88" t="str">
        <f ca="1">IF($E87="","",IF($G88="",AB87,IF(AND($N88=1,AB$9&gt;$B$9),"",IF(AND($N88=1,AB$9&lt;=$B$9),LOOKUP(AB$9,$A$12:$A$111,$B$12:$B$111),IF(AND($I88=1,AC$9=$Q87),"",IF($I88=1,AC87,IF(AND($I88=-1,AA$9=$Q87),$J88,IF($I88=-1,AB87,""))))))))</f>
        <v/>
      </c>
      <c r="AC88" t="str">
        <f ca="1">IF($E87="","",IF($G88="",AC87,IF(AND($N88=1,AC$9&gt;$B$9),"",IF(AND($N88=1,AC$9&lt;=$B$9),LOOKUP(AC$9,$A$12:$A$111,$B$12:$B$111),IF(AND($I88=1,AD$9=$Q87),"",IF($I88=1,AD87,IF(AND($I88=-1,AB$9=$Q87),$J88,IF($I88=-1,AC87,""))))))))</f>
        <v/>
      </c>
      <c r="AD88" t="str">
        <f ca="1">IF($E87="","",IF($G88="",AD87,IF(AND($N88=1,AD$9&gt;$B$9),"",IF(AND($N88=1,AD$9&lt;=$B$9),LOOKUP(AD$9,$A$12:$A$111,$B$12:$B$111),IF(AND($I88=1,AE$9=$Q87),"",IF($I88=1,AE87,IF(AND($I88=-1,AC$9=$Q87),$J88,IF($I88=-1,AD87,""))))))))</f>
        <v/>
      </c>
      <c r="AE88" t="str">
        <f ca="1">IF($E87="","",IF($G88="",AE87,IF(AND($N88=1,AE$9&gt;$B$9),"",IF(AND($N88=1,AE$9&lt;=$B$9),LOOKUP(AE$9,$A$12:$A$111,$B$12:$B$111),IF(AND($I88=1,AF$9=$Q87),"",IF($I88=1,AF87,IF(AND($I88=-1,AD$9=$Q87),$J88,IF($I88=-1,AE87,""))))))))</f>
        <v/>
      </c>
      <c r="AF88" t="str">
        <f ca="1">IF($E87="","",IF($G88="",AF87,IF(AND($N88=1,AF$9&gt;$B$9),"",IF(AND($N88=1,AF$9&lt;=$B$9),LOOKUP(AF$9,$A$12:$A$111,$B$12:$B$111),IF(AND($I88=1,AG$9=$Q87),"",IF($I88=1,AG87,IF(AND($I88=-1,AE$9=$Q87),$J88,IF($I88=-1,AF87,""))))))))</f>
        <v/>
      </c>
      <c r="AG88" t="str">
        <f ca="1">IF($E87="","",IF($G88="",AG87,IF(AND($N88=1,AG$9&gt;$B$9),"",IF(AND($N88=1,AG$9&lt;=$B$9),LOOKUP(AG$9,$A$12:$A$111,$B$12:$B$111),IF(AND($I88=1,AH$9=$Q87),"",IF($I88=1,AH87,IF(AND($I88=-1,AF$9=$Q87),$J88,IF($I88=-1,AG87,""))))))))</f>
        <v/>
      </c>
      <c r="AH88" t="str">
        <f ca="1">IF($E87="","",IF($G88="",AH87,IF(AND($N88=1,AH$9&gt;$B$9),"",IF(AND($N88=1,AH$9&lt;=$B$9),LOOKUP(AH$9,$A$12:$A$111,$B$12:$B$111),IF(AND($I88=1,AI$9=$Q87),"",IF($I88=1,AI87,IF(AND($I88=-1,AG$9=$Q87),$J88,IF($I88=-1,AH87,""))))))))</f>
        <v/>
      </c>
      <c r="AI88" t="str">
        <f ca="1">IF($E87="","",IF($G88="",AI87,IF(AND($N88=1,AI$9&gt;$B$9),"",IF(AND($N88=1,AI$9&lt;=$B$9),LOOKUP(AI$9,$A$12:$A$111,$B$12:$B$111),IF(AND($I88=1,AJ$9=$Q87),"",IF($I88=1,AJ87,IF(AND($I88=-1,AH$9=$Q87),$J88,IF($I88=-1,AI87,""))))))))</f>
        <v/>
      </c>
      <c r="AJ88" t="str">
        <f ca="1">IF($E87="","",IF($G88="",AJ87,IF(AND($N88=1,AJ$9&gt;$B$9),"",IF(AND($N88=1,AJ$9&lt;=$B$9),LOOKUP(AJ$9,$A$12:$A$111,$B$12:$B$111),IF(AND($I88=1,AK$9=$Q87),"",IF($I88=1,AK87,IF(AND($I88=-1,AI$9=$Q87),$J88,IF($I88=-1,AJ87,""))))))))</f>
        <v/>
      </c>
      <c r="AK88" t="str">
        <f ca="1">IF($E87="","",IF($G88="",AK87,IF(AND($N88=1,AK$9&gt;$B$9),"",IF(AND($N88=1,AK$9&lt;=$B$9),LOOKUP(AK$9,$A$12:$A$111,$B$12:$B$111),IF(AND($I88=1,AL$9=$Q87),"",IF($I88=1,AL87,IF(AND($I88=-1,AJ$9=$Q87),$J88,IF($I88=-1,AK87,""))))))))</f>
        <v/>
      </c>
      <c r="AL88" t="str">
        <f ca="1">IF($E87="","",IF($G88="",AL87,IF(AND($N88=1,AL$9&gt;$B$9),"",IF(AND($N88=1,AL$9&lt;=$B$9),LOOKUP(AL$9,$A$12:$A$111,$B$12:$B$111),IF(AND($I88=1,AM$9=$Q87),"",IF($I88=1,AM87,IF(AND($I88=-1,AK$9=$Q87),$J88,IF($I88=-1,AL87,""))))))))</f>
        <v/>
      </c>
      <c r="AM88" t="str">
        <f ca="1">IF($E87="","",IF($G88="",AM87,IF(AND($N88=1,AM$9&gt;$B$9),"",IF(AND($N88=1,AM$9&lt;=$B$9),LOOKUP(AM$9,$A$12:$A$111,$B$12:$B$111),IF(AND($I88=1,AN$9=$Q87),"",IF($I88=1,AN87,IF(AND($I88=-1,AL$9=$Q87),$J88,IF($I88=-1,AM87,""))))))))</f>
        <v/>
      </c>
      <c r="AN88" t="str">
        <f ca="1">IF($E87="","",IF($G88="",AN87,IF(AND($N88=1,AN$9&gt;$B$9),"",IF(AND($N88=1,AN$9&lt;=$B$9),LOOKUP(AN$9,$A$12:$A$111,$B$12:$B$111),IF(AND($I88=1,AO$9=$Q87),"",IF($I88=1,AO87,IF(AND($I88=-1,AM$9=$Q87),$J88,IF($I88=-1,AN87,""))))))))</f>
        <v/>
      </c>
      <c r="AO88" t="str">
        <f ca="1">IF($E87="","",IF($G88="",AO87,IF(AND($N88=1,AO$9&gt;$B$9),"",IF(AND($N88=1,AO$9&lt;=$B$9),LOOKUP(AO$9,$A$12:$A$111,$B$12:$B$111),IF(AND($I88=1,AP$9=$Q87),"",IF($I88=1,AP87,IF(AND($I88=-1,AN$9=$Q87),$J88,IF($I88=-1,AO87,""))))))))</f>
        <v/>
      </c>
      <c r="AP88" t="str">
        <f ca="1">IF($E87="","",IF($G88="",AP87,IF(AND($N88=1,AP$9&gt;$B$9),"",IF(AND($N88=1,AP$9&lt;=$B$9),LOOKUP(AP$9,$A$12:$A$111,$B$12:$B$111),IF(AND($I88=1,AQ$9=$Q87),"",IF($I88=1,AQ87,IF(AND($I88=-1,AO$9=$Q87),$J88,IF($I88=-1,AP87,""))))))))</f>
        <v/>
      </c>
      <c r="AQ88" t="str">
        <f ca="1">IF($E87="","",IF($G88="",AQ87,IF(AND($N88=1,AQ$9&gt;$B$9),"",IF(AND($N88=1,AQ$9&lt;=$B$9),LOOKUP(AQ$9,$A$12:$A$111,$B$12:$B$111),IF(AND($I88=1,AR$9=$Q87),"",IF($I88=1,AR87,IF(AND($I88=-1,AP$9=$Q87),$J88,IF($I88=-1,AQ87,""))))))))</f>
        <v/>
      </c>
      <c r="AR88" t="str">
        <f ca="1">IF($E87="","",IF($G88="",AR87,IF(AND($N88=1,AR$9&gt;$B$9),"",IF(AND($N88=1,AR$9&lt;=$B$9),LOOKUP(AR$9,$A$12:$A$111,$B$12:$B$111),IF(AND($I88=1,AS$9=$Q87),"",IF($I88=1,AS87,IF(AND($I88=-1,AQ$9=$Q87),$J88,IF($I88=-1,AR87,""))))))))</f>
        <v/>
      </c>
      <c r="AS88" t="str">
        <f ca="1">IF($E87="","",IF($G88="",AS87,IF(AND($N88=1,AS$9&gt;$B$9),"",IF(AND($N88=1,AS$9&lt;=$B$9),LOOKUP(AS$9,$A$12:$A$111,$B$12:$B$111),IF(AND($I88=1,AT$9=$Q87),"",IF($I88=1,AT87,IF(AND($I88=-1,AR$9=$Q87),$J88,IF($I88=-1,AS87,""))))))))</f>
        <v/>
      </c>
      <c r="AT88" t="str">
        <f ca="1">IF($E87="","",IF($G88="",AT87,IF(AND($N88=1,AT$9&gt;$B$9),"",IF(AND($N88=1,AT$9&lt;=$B$9),LOOKUP(AT$9,$A$12:$A$111,$B$12:$B$111),IF(AND($I88=1,AU$9=$Q87),"",IF($I88=1,AU87,IF(AND($I88=-1,AS$9=$Q87),$J88,IF($I88=-1,AT87,""))))))))</f>
        <v/>
      </c>
      <c r="AU88" t="str">
        <f ca="1">IF($E87="","",IF($G88="",AU87,IF(AND($N88=1,AU$9&gt;$B$9),"",IF(AND($N88=1,AU$9&lt;=$B$9),LOOKUP(AU$9,$A$12:$A$111,$B$12:$B$111),IF(AND($I88=1,AV$9=$Q87),"",IF($I88=1,AV87,IF(AND($I88=-1,AT$9=$Q87),$J88,IF($I88=-1,AU87,""))))))))</f>
        <v/>
      </c>
      <c r="AV88" t="str">
        <f ca="1">IF($E87="","",IF($G88="",AV87,IF(AND($N88=1,AV$9&gt;$B$9),"",IF(AND($N88=1,AV$9&lt;=$B$9),LOOKUP(AV$9,$A$12:$A$111,$B$12:$B$111),IF(AND($I88=1,AW$9=$Q87),"",IF($I88=1,AW87,IF(AND($I88=-1,AU$9=$Q87),$J88,IF($I88=-1,AV87,""))))))))</f>
        <v/>
      </c>
      <c r="AW88" t="str">
        <f ca="1">IF($E87="","",IF($G88="",AW87,IF(AND($N88=1,AW$9&gt;$B$9),"",IF(AND($N88=1,AW$9&lt;=$B$9),LOOKUP(AW$9,$A$12:$A$111,$B$12:$B$111),IF(AND($I88=1,AX$9=$Q87),"",IF($I88=1,AX87,IF(AND($I88=-1,AV$9=$Q87),$J88,IF($I88=-1,AW87,""))))))))</f>
        <v/>
      </c>
      <c r="AX88" t="str">
        <f ca="1">IF($E87="","",IF($G88="",AX87,IF(AND($N88=1,AX$9&gt;$B$9),"",IF(AND($N88=1,AX$9&lt;=$B$9),LOOKUP(AX$9,$A$12:$A$111,$B$12:$B$111),IF(AND($I88=1,AY$9=$Q87),"",IF($I88=1,AY87,IF(AND($I88=-1,AW$9=$Q87),$J88,IF($I88=-1,AX87,""))))))))</f>
        <v/>
      </c>
      <c r="AY88" t="str">
        <f ca="1">IF($E87="","",IF($G88="",AY87,IF(AND($N88=1,AY$9&gt;$B$9),"",IF(AND($N88=1,AY$9&lt;=$B$9),LOOKUP(AY$9,$A$12:$A$111,$B$12:$B$111),IF(AND($I88=1,AZ$9=$Q87),"",IF($I88=1,AZ87,IF(AND($I88=-1,AX$9=$Q87),$J88,IF($I88=-1,AY87,""))))))))</f>
        <v/>
      </c>
      <c r="AZ88" t="str">
        <f ca="1">IF($E87="","",IF($G88="",AZ87,IF(AND($N88=1,AZ$9&gt;$B$9),"",IF(AND($N88=1,AZ$9&lt;=$B$9),LOOKUP(AZ$9,$A$12:$A$111,$B$12:$B$111),IF(AND($I88=1,BA$9=$Q87),"",IF($I88=1,BA87,IF(AND($I88=-1,AY$9=$Q87),$J88,IF($I88=-1,AZ87,""))))))))</f>
        <v/>
      </c>
      <c r="BA88" t="str">
        <f ca="1">IF($E87="","",IF($G88="",BA87,IF(AND($N88=1,BA$9&gt;$B$9),"",IF(AND($N88=1,BA$9&lt;=$B$9),LOOKUP(BA$9,$A$12:$A$111,$B$12:$B$111),IF(AND($I88=1,BB$9=$Q87),"",IF($I88=1,BB87,IF(AND($I88=-1,AZ$9=$Q87),$J88,IF($I88=-1,BA87,""))))))))</f>
        <v/>
      </c>
      <c r="BB88" t="str">
        <f ca="1">IF($E87="","",IF($G88="",BB87,IF(AND($N88=1,BB$9&gt;$B$9),"",IF(AND($N88=1,BB$9&lt;=$B$9),LOOKUP(BB$9,$A$12:$A$111,$B$12:$B$111),IF(AND($I88=1,BC$9=$Q87),"",IF($I88=1,BC87,IF(AND($I88=-1,BA$9=$Q87),$J88,IF($I88=-1,BB87,""))))))))</f>
        <v/>
      </c>
      <c r="BC88" t="str">
        <f ca="1">IF($E87="","",IF($G88="",BC87,IF(AND($N88=1,BC$9&gt;$B$9),"",IF(AND($N88=1,BC$9&lt;=$B$9),LOOKUP(BC$9,$A$12:$A$111,$B$12:$B$111),IF(AND($I88=1,BD$9=$Q87),"",IF($I88=1,BD87,IF(AND($I88=-1,BB$9=$Q87),$J88,IF($I88=-1,BC87,""))))))))</f>
        <v/>
      </c>
      <c r="BD88" t="str">
        <f ca="1">IF($E87="","",IF($G88="",BD87,IF(AND($N88=1,BD$9&gt;$B$9),"",IF(AND($N88=1,BD$9&lt;=$B$9),LOOKUP(BD$9,$A$12:$A$111,$B$12:$B$111),IF(AND($I88=1,BE$9=$Q87),"",IF($I88=1,BE87,IF(AND($I88=-1,BC$9=$Q87),$J88,IF($I88=-1,BD87,""))))))))</f>
        <v/>
      </c>
      <c r="BE88" t="str">
        <f ca="1">IF($E87="","",IF($G88="",BE87,IF(AND($N88=1,BE$9&gt;$B$9),"",IF(AND($N88=1,BE$9&lt;=$B$9),LOOKUP(BE$9,$A$12:$A$111,$B$12:$B$111),IF(AND($I88=1,BF$9=$Q87),"",IF($I88=1,BF87,IF(AND($I88=-1,BD$9=$Q87),$J88,IF($I88=-1,BE87,""))))))))</f>
        <v/>
      </c>
      <c r="BF88" t="str">
        <f ca="1">IF($E87="","",IF($G88="",BF87,IF(AND($N88=1,BF$9&gt;$B$9),"",IF(AND($N88=1,BF$9&lt;=$B$9),LOOKUP(BF$9,$A$12:$A$111,$B$12:$B$111),IF(AND($I88=1,BG$9=$Q87),"",IF($I88=1,BG87,IF(AND($I88=-1,BE$9=$Q87),$J88,IF($I88=-1,BF87,""))))))))</f>
        <v/>
      </c>
      <c r="BG88" t="str">
        <f ca="1">IF($E87="","",IF($G88="",BG87,IF(AND($N88=1,BG$9&gt;$B$9),"",IF(AND($N88=1,BG$9&lt;=$B$9),LOOKUP(BG$9,$A$12:$A$111,$B$12:$B$111),IF(AND($I88=1,BH$9=$Q87),"",IF($I88=1,BH87,IF(AND($I88=-1,BF$9=$Q87),$J88,IF($I88=-1,BG87,""))))))))</f>
        <v/>
      </c>
      <c r="BH88" t="str">
        <f ca="1">IF($E87="","",IF($G88="",BH87,IF(AND($N88=1,BH$9&gt;$B$9),"",IF(AND($N88=1,BH$9&lt;=$B$9),LOOKUP(BH$9,$A$12:$A$111,$B$12:$B$111),IF(AND($I88=1,BI$9=$Q87),"",IF($I88=1,BI87,IF(AND($I88=-1,BG$9=$Q87),$J88,IF($I88=-1,BH87,""))))))))</f>
        <v/>
      </c>
      <c r="BI88" t="str">
        <f ca="1">IF($E87="","",IF($G88="",BI87,IF(AND($N88=1,BI$9&gt;$B$9),"",IF(AND($N88=1,BI$9&lt;=$B$9),LOOKUP(BI$9,$A$12:$A$111,$B$12:$B$111),IF(AND($I88=1,BJ$9=$Q87),"",IF($I88=1,BJ87,IF(AND($I88=-1,BH$9=$Q87),$J88,IF($I88=-1,BI87,""))))))))</f>
        <v/>
      </c>
      <c r="BJ88" t="str">
        <f ca="1">IF($E87="","",IF($G88="",BJ87,IF(AND($N88=1,BJ$9&gt;$B$9),"",IF(AND($N88=1,BJ$9&lt;=$B$9),LOOKUP(BJ$9,$A$12:$A$111,$B$12:$B$111),IF(AND($I88=1,BK$9=$Q87),"",IF($I88=1,BK87,IF(AND($I88=-1,BI$9=$Q87),$J88,IF($I88=-1,BJ87,""))))))))</f>
        <v/>
      </c>
      <c r="BK88" t="str">
        <f ca="1">IF($E87="","",IF($G88="",BK87,IF(AND($N88=1,BK$9&gt;$B$9),"",IF(AND($N88=1,BK$9&lt;=$B$9),LOOKUP(BK$9,$A$12:$A$111,$B$12:$B$111),IF(AND($I88=1,BL$9=$Q87),"",IF($I88=1,BL87,IF(AND($I88=-1,BJ$9=$Q87),$J88,IF($I88=-1,BK87,""))))))))</f>
        <v/>
      </c>
      <c r="BL88" t="str">
        <f ca="1">IF($E87="","",IF($G88="",BL87,IF(AND($N88=1,BL$9&gt;$B$9),"",IF(AND($N88=1,BL$9&lt;=$B$9),LOOKUP(BL$9,$A$12:$A$111,$B$12:$B$111),IF(AND($I88=1,BM$9=$Q87),"",IF($I88=1,BM87,IF(AND($I88=-1,BK$9=$Q87),$J88,IF($I88=-1,BL87,""))))))))</f>
        <v/>
      </c>
      <c r="BM88" t="str">
        <f ca="1">IF($E87="","",IF($G88="",BM87,IF(AND($N88=1,BM$9&gt;$B$9),"",IF(AND($N88=1,BM$9&lt;=$B$9),LOOKUP(BM$9,$A$12:$A$111,$B$12:$B$111),IF(AND($I88=1,BN$9=$Q87),"",IF($I88=1,BN87,IF(AND($I88=-1,BL$9=$Q87),$J88,IF($I88=-1,BM87,""))))))))</f>
        <v/>
      </c>
      <c r="BN88" t="str">
        <f ca="1">IF($E87="","",IF($G88="",BN87,IF(AND($N88=1,BN$9&gt;$B$9),"",IF(AND($N88=1,BN$9&lt;=$B$9),LOOKUP(BN$9,$A$12:$A$111,$B$12:$B$111),IF(AND($I88=1,BO$9=$Q87),"",IF($I88=1,BO87,IF(AND($I88=-1,BM$9=$Q87),$J88,IF($I88=-1,BN87,""))))))))</f>
        <v/>
      </c>
      <c r="BO88" t="str">
        <f ca="1">IF($E87="","",IF($G88="",BO87,IF(AND($N88=1,BO$9&gt;$B$9),"",IF(AND($N88=1,BO$9&lt;=$B$9),LOOKUP(BO$9,$A$12:$A$111,$B$12:$B$111),IF(AND($I88=1,BP$9=$Q87),"",IF($I88=1,BP87,IF(AND($I88=-1,BN$9=$Q87),$J88,IF($I88=-1,BO87,""))))))))</f>
        <v/>
      </c>
    </row>
    <row r="89" spans="4:67" x14ac:dyDescent="0.25">
      <c r="D89" s="4">
        <v>79</v>
      </c>
      <c r="E89" s="1">
        <f t="shared" ref="E89:E152" ca="1" si="11">RANDBETWEEN(0,36)</f>
        <v>21</v>
      </c>
      <c r="G89" t="str">
        <f ca="1">IF(E88="","",IF($B$3=Refs!$B$11,Labouchere!F89,IF(AND(B$3="Last",H88="Zero"),G88,IF(B$3="Last",H88,IF(B$3="2nd last","",IF(AND(B$3="Opposite",H88="Zero"),G88,IF(AND(B$3="Opposite",H88="Red"),"Black",IF(AND(B$3="Opposite",H88="Black"),"Red",IF(AND(B$3="Opposite",H88="Odd"),"Even",IF(AND(B$3="Opposite",H88="Even"),"Odd",IF(AND(B$3="Opposite",H88="High"),"Low",IF(AND(B$3="Opposite",H88="Low"),"High",IF(COUNTIF(Refs!$E$5:$I$6,B$3)=1,Labouchere!B$3,"")))))))))))))</f>
        <v>High</v>
      </c>
      <c r="H89" t="str">
        <f ca="1">IF(E89="","",IF(B$2="Red/Black",LOOKUP(E89,Refs!D:D,Refs!F:F),IF(B$2="High/Low",LOOKUP(E89,Refs!D:D,Refs!H:H),IF(B$2="Odd/Even",LOOKUP(E89,Refs!D:D,Refs!J:J),""))))</f>
        <v>High</v>
      </c>
      <c r="I89">
        <f t="shared" ca="1" si="7"/>
        <v>1</v>
      </c>
      <c r="J89">
        <f ca="1">IF(E88="","",IF(G89="","",IF(AND(Q88&gt;1,O88+P88&gt;=$B$4),$B$4,IF(Q88=1,O88,O88+P88))))</f>
        <v>6</v>
      </c>
      <c r="K89">
        <f t="shared" ca="1" si="8"/>
        <v>6</v>
      </c>
      <c r="L89">
        <f t="shared" ca="1" si="9"/>
        <v>-117</v>
      </c>
      <c r="M89">
        <f t="shared" ca="1" si="10"/>
        <v>20</v>
      </c>
      <c r="N89">
        <f ca="1">IF(E88="","",IF(OR(AND($A$6="Yes",$M89&gt;$M88),AND($A$8="Yes",$O88+$P88&gt;=$B$4),AND($Q88&lt;=2,$I89=1)),1,0))</f>
        <v>0</v>
      </c>
      <c r="O89">
        <f ca="1">IF(E89="","",R89)</f>
        <v>2</v>
      </c>
      <c r="P89">
        <f ca="1">IF(E89="","",MAX(R89:DM89))</f>
        <v>4</v>
      </c>
      <c r="Q89" s="2">
        <f ca="1">IF(E89="","",COUNTIF(R89:DM89,"&gt;0"))</f>
        <v>3</v>
      </c>
      <c r="R89" s="4">
        <f ca="1">IF(E88="","",IF($G89="",R88,IF($N89=1,LOOKUP(R$9,$A$12:$A$111,$B$12:$B$111),IF(AND($I89=1,S$9=$Q88),"",IF($I89=1,S88,IF($I89=-1,R88))))))</f>
        <v>2</v>
      </c>
      <c r="S89">
        <f ca="1">IF($E88="","",IF($G89="",S88,IF(AND($N89=1,S$9&gt;$B$9),"",IF(AND($N89=1,S$9&lt;=$B$9),LOOKUP(S$9,$A$12:$A$111,$B$12:$B$111),IF(AND($I89=1,T$9=$Q88),"",IF($I89=1,T88,IF(AND($I89=-1,R$9=$Q88),$J89,IF($I89=-1,S88,""))))))))</f>
        <v>3</v>
      </c>
      <c r="T89">
        <f ca="1">IF($E88="","",IF($G89="",T88,IF(AND($N89=1,T$9&gt;$B$9),"",IF(AND($N89=1,T$9&lt;=$B$9),LOOKUP(T$9,$A$12:$A$111,$B$12:$B$111),IF(AND($I89=1,U$9=$Q88),"",IF($I89=1,U88,IF(AND($I89=-1,S$9=$Q88),$J89,IF($I89=-1,T88,""))))))))</f>
        <v>4</v>
      </c>
      <c r="U89" t="str">
        <f ca="1">IF($E88="","",IF($G89="",U88,IF(AND($N89=1,U$9&gt;$B$9),"",IF(AND($N89=1,U$9&lt;=$B$9),LOOKUP(U$9,$A$12:$A$111,$B$12:$B$111),IF(AND($I89=1,V$9=$Q88),"",IF($I89=1,V88,IF(AND($I89=-1,T$9=$Q88),$J89,IF($I89=-1,U88,""))))))))</f>
        <v/>
      </c>
      <c r="V89" t="str">
        <f ca="1">IF($E88="","",IF($G89="",V88,IF(AND($N89=1,V$9&gt;$B$9),"",IF(AND($N89=1,V$9&lt;=$B$9),LOOKUP(V$9,$A$12:$A$111,$B$12:$B$111),IF(AND($I89=1,W$9=$Q88),"",IF($I89=1,W88,IF(AND($I89=-1,U$9=$Q88),$J89,IF($I89=-1,V88,""))))))))</f>
        <v/>
      </c>
      <c r="W89" t="str">
        <f ca="1">IF($E88="","",IF($G89="",W88,IF(AND($N89=1,W$9&gt;$B$9),"",IF(AND($N89=1,W$9&lt;=$B$9),LOOKUP(W$9,$A$12:$A$111,$B$12:$B$111),IF(AND($I89=1,X$9=$Q88),"",IF($I89=1,X88,IF(AND($I89=-1,V$9=$Q88),$J89,IF($I89=-1,W88,""))))))))</f>
        <v/>
      </c>
      <c r="X89" t="str">
        <f ca="1">IF($E88="","",IF($G89="",X88,IF(AND($N89=1,X$9&gt;$B$9),"",IF(AND($N89=1,X$9&lt;=$B$9),LOOKUP(X$9,$A$12:$A$111,$B$12:$B$111),IF(AND($I89=1,Y$9=$Q88),"",IF($I89=1,Y88,IF(AND($I89=-1,W$9=$Q88),$J89,IF($I89=-1,X88,""))))))))</f>
        <v/>
      </c>
      <c r="Y89" t="str">
        <f ca="1">IF($E88="","",IF($G89="",Y88,IF(AND($N89=1,Y$9&gt;$B$9),"",IF(AND($N89=1,Y$9&lt;=$B$9),LOOKUP(Y$9,$A$12:$A$111,$B$12:$B$111),IF(AND($I89=1,Z$9=$Q88),"",IF($I89=1,Z88,IF(AND($I89=-1,X$9=$Q88),$J89,IF($I89=-1,Y88,""))))))))</f>
        <v/>
      </c>
      <c r="Z89" t="str">
        <f ca="1">IF($E88="","",IF($G89="",Z88,IF(AND($N89=1,Z$9&gt;$B$9),"",IF(AND($N89=1,Z$9&lt;=$B$9),LOOKUP(Z$9,$A$12:$A$111,$B$12:$B$111),IF(AND($I89=1,AA$9=$Q88),"",IF($I89=1,AA88,IF(AND($I89=-1,Y$9=$Q88),$J89,IF($I89=-1,Z88,""))))))))</f>
        <v/>
      </c>
      <c r="AA89" t="str">
        <f ca="1">IF($E88="","",IF($G89="",AA88,IF(AND($N89=1,AA$9&gt;$B$9),"",IF(AND($N89=1,AA$9&lt;=$B$9),LOOKUP(AA$9,$A$12:$A$111,$B$12:$B$111),IF(AND($I89=1,AB$9=$Q88),"",IF($I89=1,AB88,IF(AND($I89=-1,Z$9=$Q88),$J89,IF($I89=-1,AA88,""))))))))</f>
        <v/>
      </c>
      <c r="AB89" t="str">
        <f ca="1">IF($E88="","",IF($G89="",AB88,IF(AND($N89=1,AB$9&gt;$B$9),"",IF(AND($N89=1,AB$9&lt;=$B$9),LOOKUP(AB$9,$A$12:$A$111,$B$12:$B$111),IF(AND($I89=1,AC$9=$Q88),"",IF($I89=1,AC88,IF(AND($I89=-1,AA$9=$Q88),$J89,IF($I89=-1,AB88,""))))))))</f>
        <v/>
      </c>
      <c r="AC89" t="str">
        <f ca="1">IF($E88="","",IF($G89="",AC88,IF(AND($N89=1,AC$9&gt;$B$9),"",IF(AND($N89=1,AC$9&lt;=$B$9),LOOKUP(AC$9,$A$12:$A$111,$B$12:$B$111),IF(AND($I89=1,AD$9=$Q88),"",IF($I89=1,AD88,IF(AND($I89=-1,AB$9=$Q88),$J89,IF($I89=-1,AC88,""))))))))</f>
        <v/>
      </c>
      <c r="AD89" t="str">
        <f ca="1">IF($E88="","",IF($G89="",AD88,IF(AND($N89=1,AD$9&gt;$B$9),"",IF(AND($N89=1,AD$9&lt;=$B$9),LOOKUP(AD$9,$A$12:$A$111,$B$12:$B$111),IF(AND($I89=1,AE$9=$Q88),"",IF($I89=1,AE88,IF(AND($I89=-1,AC$9=$Q88),$J89,IF($I89=-1,AD88,""))))))))</f>
        <v/>
      </c>
      <c r="AE89" t="str">
        <f ca="1">IF($E88="","",IF($G89="",AE88,IF(AND($N89=1,AE$9&gt;$B$9),"",IF(AND($N89=1,AE$9&lt;=$B$9),LOOKUP(AE$9,$A$12:$A$111,$B$12:$B$111),IF(AND($I89=1,AF$9=$Q88),"",IF($I89=1,AF88,IF(AND($I89=-1,AD$9=$Q88),$J89,IF($I89=-1,AE88,""))))))))</f>
        <v/>
      </c>
      <c r="AF89" t="str">
        <f ca="1">IF($E88="","",IF($G89="",AF88,IF(AND($N89=1,AF$9&gt;$B$9),"",IF(AND($N89=1,AF$9&lt;=$B$9),LOOKUP(AF$9,$A$12:$A$111,$B$12:$B$111),IF(AND($I89=1,AG$9=$Q88),"",IF($I89=1,AG88,IF(AND($I89=-1,AE$9=$Q88),$J89,IF($I89=-1,AF88,""))))))))</f>
        <v/>
      </c>
      <c r="AG89" t="str">
        <f ca="1">IF($E88="","",IF($G89="",AG88,IF(AND($N89=1,AG$9&gt;$B$9),"",IF(AND($N89=1,AG$9&lt;=$B$9),LOOKUP(AG$9,$A$12:$A$111,$B$12:$B$111),IF(AND($I89=1,AH$9=$Q88),"",IF($I89=1,AH88,IF(AND($I89=-1,AF$9=$Q88),$J89,IF($I89=-1,AG88,""))))))))</f>
        <v/>
      </c>
      <c r="AH89" t="str">
        <f ca="1">IF($E88="","",IF($G89="",AH88,IF(AND($N89=1,AH$9&gt;$B$9),"",IF(AND($N89=1,AH$9&lt;=$B$9),LOOKUP(AH$9,$A$12:$A$111,$B$12:$B$111),IF(AND($I89=1,AI$9=$Q88),"",IF($I89=1,AI88,IF(AND($I89=-1,AG$9=$Q88),$J89,IF($I89=-1,AH88,""))))))))</f>
        <v/>
      </c>
      <c r="AI89" t="str">
        <f ca="1">IF($E88="","",IF($G89="",AI88,IF(AND($N89=1,AI$9&gt;$B$9),"",IF(AND($N89=1,AI$9&lt;=$B$9),LOOKUP(AI$9,$A$12:$A$111,$B$12:$B$111),IF(AND($I89=1,AJ$9=$Q88),"",IF($I89=1,AJ88,IF(AND($I89=-1,AH$9=$Q88),$J89,IF($I89=-1,AI88,""))))))))</f>
        <v/>
      </c>
      <c r="AJ89" t="str">
        <f ca="1">IF($E88="","",IF($G89="",AJ88,IF(AND($N89=1,AJ$9&gt;$B$9),"",IF(AND($N89=1,AJ$9&lt;=$B$9),LOOKUP(AJ$9,$A$12:$A$111,$B$12:$B$111),IF(AND($I89=1,AK$9=$Q88),"",IF($I89=1,AK88,IF(AND($I89=-1,AI$9=$Q88),$J89,IF($I89=-1,AJ88,""))))))))</f>
        <v/>
      </c>
      <c r="AK89" t="str">
        <f ca="1">IF($E88="","",IF($G89="",AK88,IF(AND($N89=1,AK$9&gt;$B$9),"",IF(AND($N89=1,AK$9&lt;=$B$9),LOOKUP(AK$9,$A$12:$A$111,$B$12:$B$111),IF(AND($I89=1,AL$9=$Q88),"",IF($I89=1,AL88,IF(AND($I89=-1,AJ$9=$Q88),$J89,IF($I89=-1,AK88,""))))))))</f>
        <v/>
      </c>
      <c r="AL89" t="str">
        <f ca="1">IF($E88="","",IF($G89="",AL88,IF(AND($N89=1,AL$9&gt;$B$9),"",IF(AND($N89=1,AL$9&lt;=$B$9),LOOKUP(AL$9,$A$12:$A$111,$B$12:$B$111),IF(AND($I89=1,AM$9=$Q88),"",IF($I89=1,AM88,IF(AND($I89=-1,AK$9=$Q88),$J89,IF($I89=-1,AL88,""))))))))</f>
        <v/>
      </c>
      <c r="AM89" t="str">
        <f ca="1">IF($E88="","",IF($G89="",AM88,IF(AND($N89=1,AM$9&gt;$B$9),"",IF(AND($N89=1,AM$9&lt;=$B$9),LOOKUP(AM$9,$A$12:$A$111,$B$12:$B$111),IF(AND($I89=1,AN$9=$Q88),"",IF($I89=1,AN88,IF(AND($I89=-1,AL$9=$Q88),$J89,IF($I89=-1,AM88,""))))))))</f>
        <v/>
      </c>
      <c r="AN89" t="str">
        <f ca="1">IF($E88="","",IF($G89="",AN88,IF(AND($N89=1,AN$9&gt;$B$9),"",IF(AND($N89=1,AN$9&lt;=$B$9),LOOKUP(AN$9,$A$12:$A$111,$B$12:$B$111),IF(AND($I89=1,AO$9=$Q88),"",IF($I89=1,AO88,IF(AND($I89=-1,AM$9=$Q88),$J89,IF($I89=-1,AN88,""))))))))</f>
        <v/>
      </c>
      <c r="AO89" t="str">
        <f ca="1">IF($E88="","",IF($G89="",AO88,IF(AND($N89=1,AO$9&gt;$B$9),"",IF(AND($N89=1,AO$9&lt;=$B$9),LOOKUP(AO$9,$A$12:$A$111,$B$12:$B$111),IF(AND($I89=1,AP$9=$Q88),"",IF($I89=1,AP88,IF(AND($I89=-1,AN$9=$Q88),$J89,IF($I89=-1,AO88,""))))))))</f>
        <v/>
      </c>
      <c r="AP89" t="str">
        <f ca="1">IF($E88="","",IF($G89="",AP88,IF(AND($N89=1,AP$9&gt;$B$9),"",IF(AND($N89=1,AP$9&lt;=$B$9),LOOKUP(AP$9,$A$12:$A$111,$B$12:$B$111),IF(AND($I89=1,AQ$9=$Q88),"",IF($I89=1,AQ88,IF(AND($I89=-1,AO$9=$Q88),$J89,IF($I89=-1,AP88,""))))))))</f>
        <v/>
      </c>
      <c r="AQ89" t="str">
        <f ca="1">IF($E88="","",IF($G89="",AQ88,IF(AND($N89=1,AQ$9&gt;$B$9),"",IF(AND($N89=1,AQ$9&lt;=$B$9),LOOKUP(AQ$9,$A$12:$A$111,$B$12:$B$111),IF(AND($I89=1,AR$9=$Q88),"",IF($I89=1,AR88,IF(AND($I89=-1,AP$9=$Q88),$J89,IF($I89=-1,AQ88,""))))))))</f>
        <v/>
      </c>
      <c r="AR89" t="str">
        <f ca="1">IF($E88="","",IF($G89="",AR88,IF(AND($N89=1,AR$9&gt;$B$9),"",IF(AND($N89=1,AR$9&lt;=$B$9),LOOKUP(AR$9,$A$12:$A$111,$B$12:$B$111),IF(AND($I89=1,AS$9=$Q88),"",IF($I89=1,AS88,IF(AND($I89=-1,AQ$9=$Q88),$J89,IF($I89=-1,AR88,""))))))))</f>
        <v/>
      </c>
      <c r="AS89" t="str">
        <f ca="1">IF($E88="","",IF($G89="",AS88,IF(AND($N89=1,AS$9&gt;$B$9),"",IF(AND($N89=1,AS$9&lt;=$B$9),LOOKUP(AS$9,$A$12:$A$111,$B$12:$B$111),IF(AND($I89=1,AT$9=$Q88),"",IF($I89=1,AT88,IF(AND($I89=-1,AR$9=$Q88),$J89,IF($I89=-1,AS88,""))))))))</f>
        <v/>
      </c>
      <c r="AT89" t="str">
        <f ca="1">IF($E88="","",IF($G89="",AT88,IF(AND($N89=1,AT$9&gt;$B$9),"",IF(AND($N89=1,AT$9&lt;=$B$9),LOOKUP(AT$9,$A$12:$A$111,$B$12:$B$111),IF(AND($I89=1,AU$9=$Q88),"",IF($I89=1,AU88,IF(AND($I89=-1,AS$9=$Q88),$J89,IF($I89=-1,AT88,""))))))))</f>
        <v/>
      </c>
      <c r="AU89" t="str">
        <f ca="1">IF($E88="","",IF($G89="",AU88,IF(AND($N89=1,AU$9&gt;$B$9),"",IF(AND($N89=1,AU$9&lt;=$B$9),LOOKUP(AU$9,$A$12:$A$111,$B$12:$B$111),IF(AND($I89=1,AV$9=$Q88),"",IF($I89=1,AV88,IF(AND($I89=-1,AT$9=$Q88),$J89,IF($I89=-1,AU88,""))))))))</f>
        <v/>
      </c>
      <c r="AV89" t="str">
        <f ca="1">IF($E88="","",IF($G89="",AV88,IF(AND($N89=1,AV$9&gt;$B$9),"",IF(AND($N89=1,AV$9&lt;=$B$9),LOOKUP(AV$9,$A$12:$A$111,$B$12:$B$111),IF(AND($I89=1,AW$9=$Q88),"",IF($I89=1,AW88,IF(AND($I89=-1,AU$9=$Q88),$J89,IF($I89=-1,AV88,""))))))))</f>
        <v/>
      </c>
      <c r="AW89" t="str">
        <f ca="1">IF($E88="","",IF($G89="",AW88,IF(AND($N89=1,AW$9&gt;$B$9),"",IF(AND($N89=1,AW$9&lt;=$B$9),LOOKUP(AW$9,$A$12:$A$111,$B$12:$B$111),IF(AND($I89=1,AX$9=$Q88),"",IF($I89=1,AX88,IF(AND($I89=-1,AV$9=$Q88),$J89,IF($I89=-1,AW88,""))))))))</f>
        <v/>
      </c>
      <c r="AX89" t="str">
        <f ca="1">IF($E88="","",IF($G89="",AX88,IF(AND($N89=1,AX$9&gt;$B$9),"",IF(AND($N89=1,AX$9&lt;=$B$9),LOOKUP(AX$9,$A$12:$A$111,$B$12:$B$111),IF(AND($I89=1,AY$9=$Q88),"",IF($I89=1,AY88,IF(AND($I89=-1,AW$9=$Q88),$J89,IF($I89=-1,AX88,""))))))))</f>
        <v/>
      </c>
      <c r="AY89" t="str">
        <f ca="1">IF($E88="","",IF($G89="",AY88,IF(AND($N89=1,AY$9&gt;$B$9),"",IF(AND($N89=1,AY$9&lt;=$B$9),LOOKUP(AY$9,$A$12:$A$111,$B$12:$B$111),IF(AND($I89=1,AZ$9=$Q88),"",IF($I89=1,AZ88,IF(AND($I89=-1,AX$9=$Q88),$J89,IF($I89=-1,AY88,""))))))))</f>
        <v/>
      </c>
      <c r="AZ89" t="str">
        <f ca="1">IF($E88="","",IF($G89="",AZ88,IF(AND($N89=1,AZ$9&gt;$B$9),"",IF(AND($N89=1,AZ$9&lt;=$B$9),LOOKUP(AZ$9,$A$12:$A$111,$B$12:$B$111),IF(AND($I89=1,BA$9=$Q88),"",IF($I89=1,BA88,IF(AND($I89=-1,AY$9=$Q88),$J89,IF($I89=-1,AZ88,""))))))))</f>
        <v/>
      </c>
      <c r="BA89" t="str">
        <f ca="1">IF($E88="","",IF($G89="",BA88,IF(AND($N89=1,BA$9&gt;$B$9),"",IF(AND($N89=1,BA$9&lt;=$B$9),LOOKUP(BA$9,$A$12:$A$111,$B$12:$B$111),IF(AND($I89=1,BB$9=$Q88),"",IF($I89=1,BB88,IF(AND($I89=-1,AZ$9=$Q88),$J89,IF($I89=-1,BA88,""))))))))</f>
        <v/>
      </c>
      <c r="BB89" t="str">
        <f ca="1">IF($E88="","",IF($G89="",BB88,IF(AND($N89=1,BB$9&gt;$B$9),"",IF(AND($N89=1,BB$9&lt;=$B$9),LOOKUP(BB$9,$A$12:$A$111,$B$12:$B$111),IF(AND($I89=1,BC$9=$Q88),"",IF($I89=1,BC88,IF(AND($I89=-1,BA$9=$Q88),$J89,IF($I89=-1,BB88,""))))))))</f>
        <v/>
      </c>
      <c r="BC89" t="str">
        <f ca="1">IF($E88="","",IF($G89="",BC88,IF(AND($N89=1,BC$9&gt;$B$9),"",IF(AND($N89=1,BC$9&lt;=$B$9),LOOKUP(BC$9,$A$12:$A$111,$B$12:$B$111),IF(AND($I89=1,BD$9=$Q88),"",IF($I89=1,BD88,IF(AND($I89=-1,BB$9=$Q88),$J89,IF($I89=-1,BC88,""))))))))</f>
        <v/>
      </c>
      <c r="BD89" t="str">
        <f ca="1">IF($E88="","",IF($G89="",BD88,IF(AND($N89=1,BD$9&gt;$B$9),"",IF(AND($N89=1,BD$9&lt;=$B$9),LOOKUP(BD$9,$A$12:$A$111,$B$12:$B$111),IF(AND($I89=1,BE$9=$Q88),"",IF($I89=1,BE88,IF(AND($I89=-1,BC$9=$Q88),$J89,IF($I89=-1,BD88,""))))))))</f>
        <v/>
      </c>
      <c r="BE89" t="str">
        <f ca="1">IF($E88="","",IF($G89="",BE88,IF(AND($N89=1,BE$9&gt;$B$9),"",IF(AND($N89=1,BE$9&lt;=$B$9),LOOKUP(BE$9,$A$12:$A$111,$B$12:$B$111),IF(AND($I89=1,BF$9=$Q88),"",IF($I89=1,BF88,IF(AND($I89=-1,BD$9=$Q88),$J89,IF($I89=-1,BE88,""))))))))</f>
        <v/>
      </c>
      <c r="BF89" t="str">
        <f ca="1">IF($E88="","",IF($G89="",BF88,IF(AND($N89=1,BF$9&gt;$B$9),"",IF(AND($N89=1,BF$9&lt;=$B$9),LOOKUP(BF$9,$A$12:$A$111,$B$12:$B$111),IF(AND($I89=1,BG$9=$Q88),"",IF($I89=1,BG88,IF(AND($I89=-1,BE$9=$Q88),$J89,IF($I89=-1,BF88,""))))))))</f>
        <v/>
      </c>
      <c r="BG89" t="str">
        <f ca="1">IF($E88="","",IF($G89="",BG88,IF(AND($N89=1,BG$9&gt;$B$9),"",IF(AND($N89=1,BG$9&lt;=$B$9),LOOKUP(BG$9,$A$12:$A$111,$B$12:$B$111),IF(AND($I89=1,BH$9=$Q88),"",IF($I89=1,BH88,IF(AND($I89=-1,BF$9=$Q88),$J89,IF($I89=-1,BG88,""))))))))</f>
        <v/>
      </c>
      <c r="BH89" t="str">
        <f ca="1">IF($E88="","",IF($G89="",BH88,IF(AND($N89=1,BH$9&gt;$B$9),"",IF(AND($N89=1,BH$9&lt;=$B$9),LOOKUP(BH$9,$A$12:$A$111,$B$12:$B$111),IF(AND($I89=1,BI$9=$Q88),"",IF($I89=1,BI88,IF(AND($I89=-1,BG$9=$Q88),$J89,IF($I89=-1,BH88,""))))))))</f>
        <v/>
      </c>
      <c r="BI89" t="str">
        <f ca="1">IF($E88="","",IF($G89="",BI88,IF(AND($N89=1,BI$9&gt;$B$9),"",IF(AND($N89=1,BI$9&lt;=$B$9),LOOKUP(BI$9,$A$12:$A$111,$B$12:$B$111),IF(AND($I89=1,BJ$9=$Q88),"",IF($I89=1,BJ88,IF(AND($I89=-1,BH$9=$Q88),$J89,IF($I89=-1,BI88,""))))))))</f>
        <v/>
      </c>
      <c r="BJ89" t="str">
        <f ca="1">IF($E88="","",IF($G89="",BJ88,IF(AND($N89=1,BJ$9&gt;$B$9),"",IF(AND($N89=1,BJ$9&lt;=$B$9),LOOKUP(BJ$9,$A$12:$A$111,$B$12:$B$111),IF(AND($I89=1,BK$9=$Q88),"",IF($I89=1,BK88,IF(AND($I89=-1,BI$9=$Q88),$J89,IF($I89=-1,BJ88,""))))))))</f>
        <v/>
      </c>
      <c r="BK89" t="str">
        <f ca="1">IF($E88="","",IF($G89="",BK88,IF(AND($N89=1,BK$9&gt;$B$9),"",IF(AND($N89=1,BK$9&lt;=$B$9),LOOKUP(BK$9,$A$12:$A$111,$B$12:$B$111),IF(AND($I89=1,BL$9=$Q88),"",IF($I89=1,BL88,IF(AND($I89=-1,BJ$9=$Q88),$J89,IF($I89=-1,BK88,""))))))))</f>
        <v/>
      </c>
      <c r="BL89" t="str">
        <f ca="1">IF($E88="","",IF($G89="",BL88,IF(AND($N89=1,BL$9&gt;$B$9),"",IF(AND($N89=1,BL$9&lt;=$B$9),LOOKUP(BL$9,$A$12:$A$111,$B$12:$B$111),IF(AND($I89=1,BM$9=$Q88),"",IF($I89=1,BM88,IF(AND($I89=-1,BK$9=$Q88),$J89,IF($I89=-1,BL88,""))))))))</f>
        <v/>
      </c>
      <c r="BM89" t="str">
        <f ca="1">IF($E88="","",IF($G89="",BM88,IF(AND($N89=1,BM$9&gt;$B$9),"",IF(AND($N89=1,BM$9&lt;=$B$9),LOOKUP(BM$9,$A$12:$A$111,$B$12:$B$111),IF(AND($I89=1,BN$9=$Q88),"",IF($I89=1,BN88,IF(AND($I89=-1,BL$9=$Q88),$J89,IF($I89=-1,BM88,""))))))))</f>
        <v/>
      </c>
      <c r="BN89" t="str">
        <f ca="1">IF($E88="","",IF($G89="",BN88,IF(AND($N89=1,BN$9&gt;$B$9),"",IF(AND($N89=1,BN$9&lt;=$B$9),LOOKUP(BN$9,$A$12:$A$111,$B$12:$B$111),IF(AND($I89=1,BO$9=$Q88),"",IF($I89=1,BO88,IF(AND($I89=-1,BM$9=$Q88),$J89,IF($I89=-1,BN88,""))))))))</f>
        <v/>
      </c>
      <c r="BO89">
        <f ca="1">IF($E88="","",IF($G89="",BO88,IF(AND($N89=1,BO$9&gt;$B$9),"",IF(AND($N89=1,BO$9&lt;=$B$9),LOOKUP(BO$9,$A$12:$A$111,$B$12:$B$111),IF(AND($I89=1,BP$9=$Q88),"",IF($I89=1,BP88,IF(AND($I89=-1,BN$9=$Q88),$J89,IF($I89=-1,BO88,""))))))))</f>
        <v>0</v>
      </c>
    </row>
    <row r="90" spans="4:67" x14ac:dyDescent="0.25">
      <c r="D90" s="4">
        <v>80</v>
      </c>
      <c r="E90" s="1">
        <f t="shared" ca="1" si="11"/>
        <v>5</v>
      </c>
      <c r="G90" t="str">
        <f ca="1">IF(E89="","",IF($B$3=Refs!$B$11,Labouchere!F90,IF(AND(B$3="Last",H89="Zero"),G89,IF(B$3="Last",H89,IF(B$3="2nd last","",IF(AND(B$3="Opposite",H89="Zero"),G89,IF(AND(B$3="Opposite",H89="Red"),"Black",IF(AND(B$3="Opposite",H89="Black"),"Red",IF(AND(B$3="Opposite",H89="Odd"),"Even",IF(AND(B$3="Opposite",H89="Even"),"Odd",IF(AND(B$3="Opposite",H89="High"),"Low",IF(AND(B$3="Opposite",H89="Low"),"High",IF(COUNTIF(Refs!$E$5:$I$6,B$3)=1,Labouchere!B$3,"")))))))))))))</f>
        <v>High</v>
      </c>
      <c r="H90" t="str">
        <f ca="1">IF(E90="","",IF(B$2="Red/Black",LOOKUP(E90,Refs!D:D,Refs!F:F),IF(B$2="High/Low",LOOKUP(E90,Refs!D:D,Refs!H:H),IF(B$2="Odd/Even",LOOKUP(E90,Refs!D:D,Refs!J:J),""))))</f>
        <v>Low</v>
      </c>
      <c r="I90">
        <f t="shared" ca="1" si="7"/>
        <v>-1</v>
      </c>
      <c r="J90">
        <f ca="1">IF(E89="","",IF(G90="","",IF(AND(Q89&gt;1,O89+P89&gt;=$B$4),$B$4,IF(Q89=1,O89,O89+P89))))</f>
        <v>6</v>
      </c>
      <c r="K90">
        <f t="shared" ca="1" si="8"/>
        <v>-6</v>
      </c>
      <c r="L90">
        <f t="shared" ca="1" si="9"/>
        <v>-123</v>
      </c>
      <c r="M90">
        <f t="shared" ca="1" si="10"/>
        <v>20</v>
      </c>
      <c r="N90">
        <f ca="1">IF(E89="","",IF(OR(AND($A$6="Yes",$M90&gt;$M89),AND($A$8="Yes",$O89+$P89&gt;=$B$4),AND($Q89&lt;=2,$I90=1)),1,0))</f>
        <v>0</v>
      </c>
      <c r="O90">
        <f ca="1">IF(E90="","",R90)</f>
        <v>2</v>
      </c>
      <c r="P90">
        <f ca="1">IF(E90="","",MAX(R90:DM90))</f>
        <v>6</v>
      </c>
      <c r="Q90" s="2">
        <f ca="1">IF(E90="","",COUNTIF(R90:DM90,"&gt;0"))</f>
        <v>4</v>
      </c>
      <c r="R90" s="4">
        <f ca="1">IF(E89="","",IF($G90="",R89,IF($N90=1,LOOKUP(R$9,$A$12:$A$111,$B$12:$B$111),IF(AND($I90=1,S$9=$Q89),"",IF($I90=1,S89,IF($I90=-1,R89))))))</f>
        <v>2</v>
      </c>
      <c r="S90">
        <f ca="1">IF($E89="","",IF($G90="",S89,IF(AND($N90=1,S$9&gt;$B$9),"",IF(AND($N90=1,S$9&lt;=$B$9),LOOKUP(S$9,$A$12:$A$111,$B$12:$B$111),IF(AND($I90=1,T$9=$Q89),"",IF($I90=1,T89,IF(AND($I90=-1,R$9=$Q89),$J90,IF($I90=-1,S89,""))))))))</f>
        <v>3</v>
      </c>
      <c r="T90">
        <f ca="1">IF($E89="","",IF($G90="",T89,IF(AND($N90=1,T$9&gt;$B$9),"",IF(AND($N90=1,T$9&lt;=$B$9),LOOKUP(T$9,$A$12:$A$111,$B$12:$B$111),IF(AND($I90=1,U$9=$Q89),"",IF($I90=1,U89,IF(AND($I90=-1,S$9=$Q89),$J90,IF($I90=-1,T89,""))))))))</f>
        <v>4</v>
      </c>
      <c r="U90">
        <f ca="1">IF($E89="","",IF($G90="",U89,IF(AND($N90=1,U$9&gt;$B$9),"",IF(AND($N90=1,U$9&lt;=$B$9),LOOKUP(U$9,$A$12:$A$111,$B$12:$B$111),IF(AND($I90=1,V$9=$Q89),"",IF($I90=1,V89,IF(AND($I90=-1,T$9=$Q89),$J90,IF($I90=-1,U89,""))))))))</f>
        <v>6</v>
      </c>
      <c r="V90" t="str">
        <f ca="1">IF($E89="","",IF($G90="",V89,IF(AND($N90=1,V$9&gt;$B$9),"",IF(AND($N90=1,V$9&lt;=$B$9),LOOKUP(V$9,$A$12:$A$111,$B$12:$B$111),IF(AND($I90=1,W$9=$Q89),"",IF($I90=1,W89,IF(AND($I90=-1,U$9=$Q89),$J90,IF($I90=-1,V89,""))))))))</f>
        <v/>
      </c>
      <c r="W90" t="str">
        <f ca="1">IF($E89="","",IF($G90="",W89,IF(AND($N90=1,W$9&gt;$B$9),"",IF(AND($N90=1,W$9&lt;=$B$9),LOOKUP(W$9,$A$12:$A$111,$B$12:$B$111),IF(AND($I90=1,X$9=$Q89),"",IF($I90=1,X89,IF(AND($I90=-1,V$9=$Q89),$J90,IF($I90=-1,W89,""))))))))</f>
        <v/>
      </c>
      <c r="X90" t="str">
        <f ca="1">IF($E89="","",IF($G90="",X89,IF(AND($N90=1,X$9&gt;$B$9),"",IF(AND($N90=1,X$9&lt;=$B$9),LOOKUP(X$9,$A$12:$A$111,$B$12:$B$111),IF(AND($I90=1,Y$9=$Q89),"",IF($I90=1,Y89,IF(AND($I90=-1,W$9=$Q89),$J90,IF($I90=-1,X89,""))))))))</f>
        <v/>
      </c>
      <c r="Y90" t="str">
        <f ca="1">IF($E89="","",IF($G90="",Y89,IF(AND($N90=1,Y$9&gt;$B$9),"",IF(AND($N90=1,Y$9&lt;=$B$9),LOOKUP(Y$9,$A$12:$A$111,$B$12:$B$111),IF(AND($I90=1,Z$9=$Q89),"",IF($I90=1,Z89,IF(AND($I90=-1,X$9=$Q89),$J90,IF($I90=-1,Y89,""))))))))</f>
        <v/>
      </c>
      <c r="Z90" t="str">
        <f ca="1">IF($E89="","",IF($G90="",Z89,IF(AND($N90=1,Z$9&gt;$B$9),"",IF(AND($N90=1,Z$9&lt;=$B$9),LOOKUP(Z$9,$A$12:$A$111,$B$12:$B$111),IF(AND($I90=1,AA$9=$Q89),"",IF($I90=1,AA89,IF(AND($I90=-1,Y$9=$Q89),$J90,IF($I90=-1,Z89,""))))))))</f>
        <v/>
      </c>
      <c r="AA90" t="str">
        <f ca="1">IF($E89="","",IF($G90="",AA89,IF(AND($N90=1,AA$9&gt;$B$9),"",IF(AND($N90=1,AA$9&lt;=$B$9),LOOKUP(AA$9,$A$12:$A$111,$B$12:$B$111),IF(AND($I90=1,AB$9=$Q89),"",IF($I90=1,AB89,IF(AND($I90=-1,Z$9=$Q89),$J90,IF($I90=-1,AA89,""))))))))</f>
        <v/>
      </c>
      <c r="AB90" t="str">
        <f ca="1">IF($E89="","",IF($G90="",AB89,IF(AND($N90=1,AB$9&gt;$B$9),"",IF(AND($N90=1,AB$9&lt;=$B$9),LOOKUP(AB$9,$A$12:$A$111,$B$12:$B$111),IF(AND($I90=1,AC$9=$Q89),"",IF($I90=1,AC89,IF(AND($I90=-1,AA$9=$Q89),$J90,IF($I90=-1,AB89,""))))))))</f>
        <v/>
      </c>
      <c r="AC90" t="str">
        <f ca="1">IF($E89="","",IF($G90="",AC89,IF(AND($N90=1,AC$9&gt;$B$9),"",IF(AND($N90=1,AC$9&lt;=$B$9),LOOKUP(AC$9,$A$12:$A$111,$B$12:$B$111),IF(AND($I90=1,AD$9=$Q89),"",IF($I90=1,AD89,IF(AND($I90=-1,AB$9=$Q89),$J90,IF($I90=-1,AC89,""))))))))</f>
        <v/>
      </c>
      <c r="AD90" t="str">
        <f ca="1">IF($E89="","",IF($G90="",AD89,IF(AND($N90=1,AD$9&gt;$B$9),"",IF(AND($N90=1,AD$9&lt;=$B$9),LOOKUP(AD$9,$A$12:$A$111,$B$12:$B$111),IF(AND($I90=1,AE$9=$Q89),"",IF($I90=1,AE89,IF(AND($I90=-1,AC$9=$Q89),$J90,IF($I90=-1,AD89,""))))))))</f>
        <v/>
      </c>
      <c r="AE90" t="str">
        <f ca="1">IF($E89="","",IF($G90="",AE89,IF(AND($N90=1,AE$9&gt;$B$9),"",IF(AND($N90=1,AE$9&lt;=$B$9),LOOKUP(AE$9,$A$12:$A$111,$B$12:$B$111),IF(AND($I90=1,AF$9=$Q89),"",IF($I90=1,AF89,IF(AND($I90=-1,AD$9=$Q89),$J90,IF($I90=-1,AE89,""))))))))</f>
        <v/>
      </c>
      <c r="AF90" t="str">
        <f ca="1">IF($E89="","",IF($G90="",AF89,IF(AND($N90=1,AF$9&gt;$B$9),"",IF(AND($N90=1,AF$9&lt;=$B$9),LOOKUP(AF$9,$A$12:$A$111,$B$12:$B$111),IF(AND($I90=1,AG$9=$Q89),"",IF($I90=1,AG89,IF(AND($I90=-1,AE$9=$Q89),$J90,IF($I90=-1,AF89,""))))))))</f>
        <v/>
      </c>
      <c r="AG90" t="str">
        <f ca="1">IF($E89="","",IF($G90="",AG89,IF(AND($N90=1,AG$9&gt;$B$9),"",IF(AND($N90=1,AG$9&lt;=$B$9),LOOKUP(AG$9,$A$12:$A$111,$B$12:$B$111),IF(AND($I90=1,AH$9=$Q89),"",IF($I90=1,AH89,IF(AND($I90=-1,AF$9=$Q89),$J90,IF($I90=-1,AG89,""))))))))</f>
        <v/>
      </c>
      <c r="AH90" t="str">
        <f ca="1">IF($E89="","",IF($G90="",AH89,IF(AND($N90=1,AH$9&gt;$B$9),"",IF(AND($N90=1,AH$9&lt;=$B$9),LOOKUP(AH$9,$A$12:$A$111,$B$12:$B$111),IF(AND($I90=1,AI$9=$Q89),"",IF($I90=1,AI89,IF(AND($I90=-1,AG$9=$Q89),$J90,IF($I90=-1,AH89,""))))))))</f>
        <v/>
      </c>
      <c r="AI90" t="str">
        <f ca="1">IF($E89="","",IF($G90="",AI89,IF(AND($N90=1,AI$9&gt;$B$9),"",IF(AND($N90=1,AI$9&lt;=$B$9),LOOKUP(AI$9,$A$12:$A$111,$B$12:$B$111),IF(AND($I90=1,AJ$9=$Q89),"",IF($I90=1,AJ89,IF(AND($I90=-1,AH$9=$Q89),$J90,IF($I90=-1,AI89,""))))))))</f>
        <v/>
      </c>
      <c r="AJ90" t="str">
        <f ca="1">IF($E89="","",IF($G90="",AJ89,IF(AND($N90=1,AJ$9&gt;$B$9),"",IF(AND($N90=1,AJ$9&lt;=$B$9),LOOKUP(AJ$9,$A$12:$A$111,$B$12:$B$111),IF(AND($I90=1,AK$9=$Q89),"",IF($I90=1,AK89,IF(AND($I90=-1,AI$9=$Q89),$J90,IF($I90=-1,AJ89,""))))))))</f>
        <v/>
      </c>
      <c r="AK90" t="str">
        <f ca="1">IF($E89="","",IF($G90="",AK89,IF(AND($N90=1,AK$9&gt;$B$9),"",IF(AND($N90=1,AK$9&lt;=$B$9),LOOKUP(AK$9,$A$12:$A$111,$B$12:$B$111),IF(AND($I90=1,AL$9=$Q89),"",IF($I90=1,AL89,IF(AND($I90=-1,AJ$9=$Q89),$J90,IF($I90=-1,AK89,""))))))))</f>
        <v/>
      </c>
      <c r="AL90" t="str">
        <f ca="1">IF($E89="","",IF($G90="",AL89,IF(AND($N90=1,AL$9&gt;$B$9),"",IF(AND($N90=1,AL$9&lt;=$B$9),LOOKUP(AL$9,$A$12:$A$111,$B$12:$B$111),IF(AND($I90=1,AM$9=$Q89),"",IF($I90=1,AM89,IF(AND($I90=-1,AK$9=$Q89),$J90,IF($I90=-1,AL89,""))))))))</f>
        <v/>
      </c>
      <c r="AM90" t="str">
        <f ca="1">IF($E89="","",IF($G90="",AM89,IF(AND($N90=1,AM$9&gt;$B$9),"",IF(AND($N90=1,AM$9&lt;=$B$9),LOOKUP(AM$9,$A$12:$A$111,$B$12:$B$111),IF(AND($I90=1,AN$9=$Q89),"",IF($I90=1,AN89,IF(AND($I90=-1,AL$9=$Q89),$J90,IF($I90=-1,AM89,""))))))))</f>
        <v/>
      </c>
      <c r="AN90" t="str">
        <f ca="1">IF($E89="","",IF($G90="",AN89,IF(AND($N90=1,AN$9&gt;$B$9),"",IF(AND($N90=1,AN$9&lt;=$B$9),LOOKUP(AN$9,$A$12:$A$111,$B$12:$B$111),IF(AND($I90=1,AO$9=$Q89),"",IF($I90=1,AO89,IF(AND($I90=-1,AM$9=$Q89),$J90,IF($I90=-1,AN89,""))))))))</f>
        <v/>
      </c>
      <c r="AO90" t="str">
        <f ca="1">IF($E89="","",IF($G90="",AO89,IF(AND($N90=1,AO$9&gt;$B$9),"",IF(AND($N90=1,AO$9&lt;=$B$9),LOOKUP(AO$9,$A$12:$A$111,$B$12:$B$111),IF(AND($I90=1,AP$9=$Q89),"",IF($I90=1,AP89,IF(AND($I90=-1,AN$9=$Q89),$J90,IF($I90=-1,AO89,""))))))))</f>
        <v/>
      </c>
      <c r="AP90" t="str">
        <f ca="1">IF($E89="","",IF($G90="",AP89,IF(AND($N90=1,AP$9&gt;$B$9),"",IF(AND($N90=1,AP$9&lt;=$B$9),LOOKUP(AP$9,$A$12:$A$111,$B$12:$B$111),IF(AND($I90=1,AQ$9=$Q89),"",IF($I90=1,AQ89,IF(AND($I90=-1,AO$9=$Q89),$J90,IF($I90=-1,AP89,""))))))))</f>
        <v/>
      </c>
      <c r="AQ90" t="str">
        <f ca="1">IF($E89="","",IF($G90="",AQ89,IF(AND($N90=1,AQ$9&gt;$B$9),"",IF(AND($N90=1,AQ$9&lt;=$B$9),LOOKUP(AQ$9,$A$12:$A$111,$B$12:$B$111),IF(AND($I90=1,AR$9=$Q89),"",IF($I90=1,AR89,IF(AND($I90=-1,AP$9=$Q89),$J90,IF($I90=-1,AQ89,""))))))))</f>
        <v/>
      </c>
      <c r="AR90" t="str">
        <f ca="1">IF($E89="","",IF($G90="",AR89,IF(AND($N90=1,AR$9&gt;$B$9),"",IF(AND($N90=1,AR$9&lt;=$B$9),LOOKUP(AR$9,$A$12:$A$111,$B$12:$B$111),IF(AND($I90=1,AS$9=$Q89),"",IF($I90=1,AS89,IF(AND($I90=-1,AQ$9=$Q89),$J90,IF($I90=-1,AR89,""))))))))</f>
        <v/>
      </c>
      <c r="AS90" t="str">
        <f ca="1">IF($E89="","",IF($G90="",AS89,IF(AND($N90=1,AS$9&gt;$B$9),"",IF(AND($N90=1,AS$9&lt;=$B$9),LOOKUP(AS$9,$A$12:$A$111,$B$12:$B$111),IF(AND($I90=1,AT$9=$Q89),"",IF($I90=1,AT89,IF(AND($I90=-1,AR$9=$Q89),$J90,IF($I90=-1,AS89,""))))))))</f>
        <v/>
      </c>
      <c r="AT90" t="str">
        <f ca="1">IF($E89="","",IF($G90="",AT89,IF(AND($N90=1,AT$9&gt;$B$9),"",IF(AND($N90=1,AT$9&lt;=$B$9),LOOKUP(AT$9,$A$12:$A$111,$B$12:$B$111),IF(AND($I90=1,AU$9=$Q89),"",IF($I90=1,AU89,IF(AND($I90=-1,AS$9=$Q89),$J90,IF($I90=-1,AT89,""))))))))</f>
        <v/>
      </c>
      <c r="AU90" t="str">
        <f ca="1">IF($E89="","",IF($G90="",AU89,IF(AND($N90=1,AU$9&gt;$B$9),"",IF(AND($N90=1,AU$9&lt;=$B$9),LOOKUP(AU$9,$A$12:$A$111,$B$12:$B$111),IF(AND($I90=1,AV$9=$Q89),"",IF($I90=1,AV89,IF(AND($I90=-1,AT$9=$Q89),$J90,IF($I90=-1,AU89,""))))))))</f>
        <v/>
      </c>
      <c r="AV90" t="str">
        <f ca="1">IF($E89="","",IF($G90="",AV89,IF(AND($N90=1,AV$9&gt;$B$9),"",IF(AND($N90=1,AV$9&lt;=$B$9),LOOKUP(AV$9,$A$12:$A$111,$B$12:$B$111),IF(AND($I90=1,AW$9=$Q89),"",IF($I90=1,AW89,IF(AND($I90=-1,AU$9=$Q89),$J90,IF($I90=-1,AV89,""))))))))</f>
        <v/>
      </c>
      <c r="AW90" t="str">
        <f ca="1">IF($E89="","",IF($G90="",AW89,IF(AND($N90=1,AW$9&gt;$B$9),"",IF(AND($N90=1,AW$9&lt;=$B$9),LOOKUP(AW$9,$A$12:$A$111,$B$12:$B$111),IF(AND($I90=1,AX$9=$Q89),"",IF($I90=1,AX89,IF(AND($I90=-1,AV$9=$Q89),$J90,IF($I90=-1,AW89,""))))))))</f>
        <v/>
      </c>
      <c r="AX90" t="str">
        <f ca="1">IF($E89="","",IF($G90="",AX89,IF(AND($N90=1,AX$9&gt;$B$9),"",IF(AND($N90=1,AX$9&lt;=$B$9),LOOKUP(AX$9,$A$12:$A$111,$B$12:$B$111),IF(AND($I90=1,AY$9=$Q89),"",IF($I90=1,AY89,IF(AND($I90=-1,AW$9=$Q89),$J90,IF($I90=-1,AX89,""))))))))</f>
        <v/>
      </c>
      <c r="AY90" t="str">
        <f ca="1">IF($E89="","",IF($G90="",AY89,IF(AND($N90=1,AY$9&gt;$B$9),"",IF(AND($N90=1,AY$9&lt;=$B$9),LOOKUP(AY$9,$A$12:$A$111,$B$12:$B$111),IF(AND($I90=1,AZ$9=$Q89),"",IF($I90=1,AZ89,IF(AND($I90=-1,AX$9=$Q89),$J90,IF($I90=-1,AY89,""))))))))</f>
        <v/>
      </c>
      <c r="AZ90" t="str">
        <f ca="1">IF($E89="","",IF($G90="",AZ89,IF(AND($N90=1,AZ$9&gt;$B$9),"",IF(AND($N90=1,AZ$9&lt;=$B$9),LOOKUP(AZ$9,$A$12:$A$111,$B$12:$B$111),IF(AND($I90=1,BA$9=$Q89),"",IF($I90=1,BA89,IF(AND($I90=-1,AY$9=$Q89),$J90,IF($I90=-1,AZ89,""))))))))</f>
        <v/>
      </c>
      <c r="BA90" t="str">
        <f ca="1">IF($E89="","",IF($G90="",BA89,IF(AND($N90=1,BA$9&gt;$B$9),"",IF(AND($N90=1,BA$9&lt;=$B$9),LOOKUP(BA$9,$A$12:$A$111,$B$12:$B$111),IF(AND($I90=1,BB$9=$Q89),"",IF($I90=1,BB89,IF(AND($I90=-1,AZ$9=$Q89),$J90,IF($I90=-1,BA89,""))))))))</f>
        <v/>
      </c>
      <c r="BB90" t="str">
        <f ca="1">IF($E89="","",IF($G90="",BB89,IF(AND($N90=1,BB$9&gt;$B$9),"",IF(AND($N90=1,BB$9&lt;=$B$9),LOOKUP(BB$9,$A$12:$A$111,$B$12:$B$111),IF(AND($I90=1,BC$9=$Q89),"",IF($I90=1,BC89,IF(AND($I90=-1,BA$9=$Q89),$J90,IF($I90=-1,BB89,""))))))))</f>
        <v/>
      </c>
      <c r="BC90" t="str">
        <f ca="1">IF($E89="","",IF($G90="",BC89,IF(AND($N90=1,BC$9&gt;$B$9),"",IF(AND($N90=1,BC$9&lt;=$B$9),LOOKUP(BC$9,$A$12:$A$111,$B$12:$B$111),IF(AND($I90=1,BD$9=$Q89),"",IF($I90=1,BD89,IF(AND($I90=-1,BB$9=$Q89),$J90,IF($I90=-1,BC89,""))))))))</f>
        <v/>
      </c>
      <c r="BD90" t="str">
        <f ca="1">IF($E89="","",IF($G90="",BD89,IF(AND($N90=1,BD$9&gt;$B$9),"",IF(AND($N90=1,BD$9&lt;=$B$9),LOOKUP(BD$9,$A$12:$A$111,$B$12:$B$111),IF(AND($I90=1,BE$9=$Q89),"",IF($I90=1,BE89,IF(AND($I90=-1,BC$9=$Q89),$J90,IF($I90=-1,BD89,""))))))))</f>
        <v/>
      </c>
      <c r="BE90" t="str">
        <f ca="1">IF($E89="","",IF($G90="",BE89,IF(AND($N90=1,BE$9&gt;$B$9),"",IF(AND($N90=1,BE$9&lt;=$B$9),LOOKUP(BE$9,$A$12:$A$111,$B$12:$B$111),IF(AND($I90=1,BF$9=$Q89),"",IF($I90=1,BF89,IF(AND($I90=-1,BD$9=$Q89),$J90,IF($I90=-1,BE89,""))))))))</f>
        <v/>
      </c>
      <c r="BF90" t="str">
        <f ca="1">IF($E89="","",IF($G90="",BF89,IF(AND($N90=1,BF$9&gt;$B$9),"",IF(AND($N90=1,BF$9&lt;=$B$9),LOOKUP(BF$9,$A$12:$A$111,$B$12:$B$111),IF(AND($I90=1,BG$9=$Q89),"",IF($I90=1,BG89,IF(AND($I90=-1,BE$9=$Q89),$J90,IF($I90=-1,BF89,""))))))))</f>
        <v/>
      </c>
      <c r="BG90" t="str">
        <f ca="1">IF($E89="","",IF($G90="",BG89,IF(AND($N90=1,BG$9&gt;$B$9),"",IF(AND($N90=1,BG$9&lt;=$B$9),LOOKUP(BG$9,$A$12:$A$111,$B$12:$B$111),IF(AND($I90=1,BH$9=$Q89),"",IF($I90=1,BH89,IF(AND($I90=-1,BF$9=$Q89),$J90,IF($I90=-1,BG89,""))))))))</f>
        <v/>
      </c>
      <c r="BH90" t="str">
        <f ca="1">IF($E89="","",IF($G90="",BH89,IF(AND($N90=1,BH$9&gt;$B$9),"",IF(AND($N90=1,BH$9&lt;=$B$9),LOOKUP(BH$9,$A$12:$A$111,$B$12:$B$111),IF(AND($I90=1,BI$9=$Q89),"",IF($I90=1,BI89,IF(AND($I90=-1,BG$9=$Q89),$J90,IF($I90=-1,BH89,""))))))))</f>
        <v/>
      </c>
      <c r="BI90" t="str">
        <f ca="1">IF($E89="","",IF($G90="",BI89,IF(AND($N90=1,BI$9&gt;$B$9),"",IF(AND($N90=1,BI$9&lt;=$B$9),LOOKUP(BI$9,$A$12:$A$111,$B$12:$B$111),IF(AND($I90=1,BJ$9=$Q89),"",IF($I90=1,BJ89,IF(AND($I90=-1,BH$9=$Q89),$J90,IF($I90=-1,BI89,""))))))))</f>
        <v/>
      </c>
      <c r="BJ90" t="str">
        <f ca="1">IF($E89="","",IF($G90="",BJ89,IF(AND($N90=1,BJ$9&gt;$B$9),"",IF(AND($N90=1,BJ$9&lt;=$B$9),LOOKUP(BJ$9,$A$12:$A$111,$B$12:$B$111),IF(AND($I90=1,BK$9=$Q89),"",IF($I90=1,BK89,IF(AND($I90=-1,BI$9=$Q89),$J90,IF($I90=-1,BJ89,""))))))))</f>
        <v/>
      </c>
      <c r="BK90" t="str">
        <f ca="1">IF($E89="","",IF($G90="",BK89,IF(AND($N90=1,BK$9&gt;$B$9),"",IF(AND($N90=1,BK$9&lt;=$B$9),LOOKUP(BK$9,$A$12:$A$111,$B$12:$B$111),IF(AND($I90=1,BL$9=$Q89),"",IF($I90=1,BL89,IF(AND($I90=-1,BJ$9=$Q89),$J90,IF($I90=-1,BK89,""))))))))</f>
        <v/>
      </c>
      <c r="BL90" t="str">
        <f ca="1">IF($E89="","",IF($G90="",BL89,IF(AND($N90=1,BL$9&gt;$B$9),"",IF(AND($N90=1,BL$9&lt;=$B$9),LOOKUP(BL$9,$A$12:$A$111,$B$12:$B$111),IF(AND($I90=1,BM$9=$Q89),"",IF($I90=1,BM89,IF(AND($I90=-1,BK$9=$Q89),$J90,IF($I90=-1,BL89,""))))))))</f>
        <v/>
      </c>
      <c r="BM90" t="str">
        <f ca="1">IF($E89="","",IF($G90="",BM89,IF(AND($N90=1,BM$9&gt;$B$9),"",IF(AND($N90=1,BM$9&lt;=$B$9),LOOKUP(BM$9,$A$12:$A$111,$B$12:$B$111),IF(AND($I90=1,BN$9=$Q89),"",IF($I90=1,BN89,IF(AND($I90=-1,BL$9=$Q89),$J90,IF($I90=-1,BM89,""))))))))</f>
        <v/>
      </c>
      <c r="BN90" t="str">
        <f ca="1">IF($E89="","",IF($G90="",BN89,IF(AND($N90=1,BN$9&gt;$B$9),"",IF(AND($N90=1,BN$9&lt;=$B$9),LOOKUP(BN$9,$A$12:$A$111,$B$12:$B$111),IF(AND($I90=1,BO$9=$Q89),"",IF($I90=1,BO89,IF(AND($I90=-1,BM$9=$Q89),$J90,IF($I90=-1,BN89,""))))))))</f>
        <v/>
      </c>
      <c r="BO90">
        <f ca="1">IF($E89="","",IF($G90="",BO89,IF(AND($N90=1,BO$9&gt;$B$9),"",IF(AND($N90=1,BO$9&lt;=$B$9),LOOKUP(BO$9,$A$12:$A$111,$B$12:$B$111),IF(AND($I90=1,BP$9=$Q89),"",IF($I90=1,BP89,IF(AND($I90=-1,BN$9=$Q89),$J90,IF($I90=-1,BO89,""))))))))</f>
        <v>0</v>
      </c>
    </row>
    <row r="91" spans="4:67" x14ac:dyDescent="0.25">
      <c r="D91" s="4">
        <v>81</v>
      </c>
      <c r="E91" s="1">
        <f t="shared" ca="1" si="11"/>
        <v>23</v>
      </c>
      <c r="G91" t="str">
        <f ca="1">IF(E90="","",IF($B$3=Refs!$B$11,Labouchere!F91,IF(AND(B$3="Last",H90="Zero"),G90,IF(B$3="Last",H90,IF(B$3="2nd last","",IF(AND(B$3="Opposite",H90="Zero"),G90,IF(AND(B$3="Opposite",H90="Red"),"Black",IF(AND(B$3="Opposite",H90="Black"),"Red",IF(AND(B$3="Opposite",H90="Odd"),"Even",IF(AND(B$3="Opposite",H90="Even"),"Odd",IF(AND(B$3="Opposite",H90="High"),"Low",IF(AND(B$3="Opposite",H90="Low"),"High",IF(COUNTIF(Refs!$E$5:$I$6,B$3)=1,Labouchere!B$3,"")))))))))))))</f>
        <v>High</v>
      </c>
      <c r="H91" t="str">
        <f ca="1">IF(E91="","",IF(B$2="Red/Black",LOOKUP(E91,Refs!D:D,Refs!F:F),IF(B$2="High/Low",LOOKUP(E91,Refs!D:D,Refs!H:H),IF(B$2="Odd/Even",LOOKUP(E91,Refs!D:D,Refs!J:J),""))))</f>
        <v>High</v>
      </c>
      <c r="I91">
        <f t="shared" ca="1" si="7"/>
        <v>1</v>
      </c>
      <c r="J91">
        <f ca="1">IF(E90="","",IF(G91="","",IF(AND(Q90&gt;1,O90+P90&gt;=$B$4),$B$4,IF(Q90=1,O90,O90+P90))))</f>
        <v>8</v>
      </c>
      <c r="K91">
        <f t="shared" ca="1" si="8"/>
        <v>8</v>
      </c>
      <c r="L91">
        <f t="shared" ca="1" si="9"/>
        <v>-115</v>
      </c>
      <c r="M91">
        <f t="shared" ca="1" si="10"/>
        <v>20</v>
      </c>
      <c r="N91">
        <f ca="1">IF(E90="","",IF(OR(AND($A$6="Yes",$M91&gt;$M90),AND($A$8="Yes",$O90+$P90&gt;=$B$4),AND($Q90&lt;=2,$I91=1)),1,0))</f>
        <v>0</v>
      </c>
      <c r="O91">
        <f ca="1">IF(E91="","",R91)</f>
        <v>3</v>
      </c>
      <c r="P91">
        <f ca="1">IF(E91="","",MAX(R91:DM91))</f>
        <v>4</v>
      </c>
      <c r="Q91" s="2">
        <f ca="1">IF(E91="","",COUNTIF(R91:DM91,"&gt;0"))</f>
        <v>2</v>
      </c>
      <c r="R91" s="4">
        <f ca="1">IF(E90="","",IF($G91="",R90,IF($N91=1,LOOKUP(R$9,$A$12:$A$111,$B$12:$B$111),IF(AND($I91=1,S$9=$Q90),"",IF($I91=1,S90,IF($I91=-1,R90))))))</f>
        <v>3</v>
      </c>
      <c r="S91">
        <f ca="1">IF($E90="","",IF($G91="",S90,IF(AND($N91=1,S$9&gt;$B$9),"",IF(AND($N91=1,S$9&lt;=$B$9),LOOKUP(S$9,$A$12:$A$111,$B$12:$B$111),IF(AND($I91=1,T$9=$Q90),"",IF($I91=1,T90,IF(AND($I91=-1,R$9=$Q90),$J91,IF($I91=-1,S90,""))))))))</f>
        <v>4</v>
      </c>
      <c r="T91" t="str">
        <f ca="1">IF($E90="","",IF($G91="",T90,IF(AND($N91=1,T$9&gt;$B$9),"",IF(AND($N91=1,T$9&lt;=$B$9),LOOKUP(T$9,$A$12:$A$111,$B$12:$B$111),IF(AND($I91=1,U$9=$Q90),"",IF($I91=1,U90,IF(AND($I91=-1,S$9=$Q90),$J91,IF($I91=-1,T90,""))))))))</f>
        <v/>
      </c>
      <c r="U91" t="str">
        <f ca="1">IF($E90="","",IF($G91="",U90,IF(AND($N91=1,U$9&gt;$B$9),"",IF(AND($N91=1,U$9&lt;=$B$9),LOOKUP(U$9,$A$12:$A$111,$B$12:$B$111),IF(AND($I91=1,V$9=$Q90),"",IF($I91=1,V90,IF(AND($I91=-1,T$9=$Q90),$J91,IF($I91=-1,U90,""))))))))</f>
        <v/>
      </c>
      <c r="V91" t="str">
        <f ca="1">IF($E90="","",IF($G91="",V90,IF(AND($N91=1,V$9&gt;$B$9),"",IF(AND($N91=1,V$9&lt;=$B$9),LOOKUP(V$9,$A$12:$A$111,$B$12:$B$111),IF(AND($I91=1,W$9=$Q90),"",IF($I91=1,W90,IF(AND($I91=-1,U$9=$Q90),$J91,IF($I91=-1,V90,""))))))))</f>
        <v/>
      </c>
      <c r="W91" t="str">
        <f ca="1">IF($E90="","",IF($G91="",W90,IF(AND($N91=1,W$9&gt;$B$9),"",IF(AND($N91=1,W$9&lt;=$B$9),LOOKUP(W$9,$A$12:$A$111,$B$12:$B$111),IF(AND($I91=1,X$9=$Q90),"",IF($I91=1,X90,IF(AND($I91=-1,V$9=$Q90),$J91,IF($I91=-1,W90,""))))))))</f>
        <v/>
      </c>
      <c r="X91" t="str">
        <f ca="1">IF($E90="","",IF($G91="",X90,IF(AND($N91=1,X$9&gt;$B$9),"",IF(AND($N91=1,X$9&lt;=$B$9),LOOKUP(X$9,$A$12:$A$111,$B$12:$B$111),IF(AND($I91=1,Y$9=$Q90),"",IF($I91=1,Y90,IF(AND($I91=-1,W$9=$Q90),$J91,IF($I91=-1,X90,""))))))))</f>
        <v/>
      </c>
      <c r="Y91" t="str">
        <f ca="1">IF($E90="","",IF($G91="",Y90,IF(AND($N91=1,Y$9&gt;$B$9),"",IF(AND($N91=1,Y$9&lt;=$B$9),LOOKUP(Y$9,$A$12:$A$111,$B$12:$B$111),IF(AND($I91=1,Z$9=$Q90),"",IF($I91=1,Z90,IF(AND($I91=-1,X$9=$Q90),$J91,IF($I91=-1,Y90,""))))))))</f>
        <v/>
      </c>
      <c r="Z91" t="str">
        <f ca="1">IF($E90="","",IF($G91="",Z90,IF(AND($N91=1,Z$9&gt;$B$9),"",IF(AND($N91=1,Z$9&lt;=$B$9),LOOKUP(Z$9,$A$12:$A$111,$B$12:$B$111),IF(AND($I91=1,AA$9=$Q90),"",IF($I91=1,AA90,IF(AND($I91=-1,Y$9=$Q90),$J91,IF($I91=-1,Z90,""))))))))</f>
        <v/>
      </c>
      <c r="AA91" t="str">
        <f ca="1">IF($E90="","",IF($G91="",AA90,IF(AND($N91=1,AA$9&gt;$B$9),"",IF(AND($N91=1,AA$9&lt;=$B$9),LOOKUP(AA$9,$A$12:$A$111,$B$12:$B$111),IF(AND($I91=1,AB$9=$Q90),"",IF($I91=1,AB90,IF(AND($I91=-1,Z$9=$Q90),$J91,IF($I91=-1,AA90,""))))))))</f>
        <v/>
      </c>
      <c r="AB91" t="str">
        <f ca="1">IF($E90="","",IF($G91="",AB90,IF(AND($N91=1,AB$9&gt;$B$9),"",IF(AND($N91=1,AB$9&lt;=$B$9),LOOKUP(AB$9,$A$12:$A$111,$B$12:$B$111),IF(AND($I91=1,AC$9=$Q90),"",IF($I91=1,AC90,IF(AND($I91=-1,AA$9=$Q90),$J91,IF($I91=-1,AB90,""))))))))</f>
        <v/>
      </c>
      <c r="AC91" t="str">
        <f ca="1">IF($E90="","",IF($G91="",AC90,IF(AND($N91=1,AC$9&gt;$B$9),"",IF(AND($N91=1,AC$9&lt;=$B$9),LOOKUP(AC$9,$A$12:$A$111,$B$12:$B$111),IF(AND($I91=1,AD$9=$Q90),"",IF($I91=1,AD90,IF(AND($I91=-1,AB$9=$Q90),$J91,IF($I91=-1,AC90,""))))))))</f>
        <v/>
      </c>
      <c r="AD91" t="str">
        <f ca="1">IF($E90="","",IF($G91="",AD90,IF(AND($N91=1,AD$9&gt;$B$9),"",IF(AND($N91=1,AD$9&lt;=$B$9),LOOKUP(AD$9,$A$12:$A$111,$B$12:$B$111),IF(AND($I91=1,AE$9=$Q90),"",IF($I91=1,AE90,IF(AND($I91=-1,AC$9=$Q90),$J91,IF($I91=-1,AD90,""))))))))</f>
        <v/>
      </c>
      <c r="AE91" t="str">
        <f ca="1">IF($E90="","",IF($G91="",AE90,IF(AND($N91=1,AE$9&gt;$B$9),"",IF(AND($N91=1,AE$9&lt;=$B$9),LOOKUP(AE$9,$A$12:$A$111,$B$12:$B$111),IF(AND($I91=1,AF$9=$Q90),"",IF($I91=1,AF90,IF(AND($I91=-1,AD$9=$Q90),$J91,IF($I91=-1,AE90,""))))))))</f>
        <v/>
      </c>
      <c r="AF91" t="str">
        <f ca="1">IF($E90="","",IF($G91="",AF90,IF(AND($N91=1,AF$9&gt;$B$9),"",IF(AND($N91=1,AF$9&lt;=$B$9),LOOKUP(AF$9,$A$12:$A$111,$B$12:$B$111),IF(AND($I91=1,AG$9=$Q90),"",IF($I91=1,AG90,IF(AND($I91=-1,AE$9=$Q90),$J91,IF($I91=-1,AF90,""))))))))</f>
        <v/>
      </c>
      <c r="AG91" t="str">
        <f ca="1">IF($E90="","",IF($G91="",AG90,IF(AND($N91=1,AG$9&gt;$B$9),"",IF(AND($N91=1,AG$9&lt;=$B$9),LOOKUP(AG$9,$A$12:$A$111,$B$12:$B$111),IF(AND($I91=1,AH$9=$Q90),"",IF($I91=1,AH90,IF(AND($I91=-1,AF$9=$Q90),$J91,IF($I91=-1,AG90,""))))))))</f>
        <v/>
      </c>
      <c r="AH91" t="str">
        <f ca="1">IF($E90="","",IF($G91="",AH90,IF(AND($N91=1,AH$9&gt;$B$9),"",IF(AND($N91=1,AH$9&lt;=$B$9),LOOKUP(AH$9,$A$12:$A$111,$B$12:$B$111),IF(AND($I91=1,AI$9=$Q90),"",IF($I91=1,AI90,IF(AND($I91=-1,AG$9=$Q90),$J91,IF($I91=-1,AH90,""))))))))</f>
        <v/>
      </c>
      <c r="AI91" t="str">
        <f ca="1">IF($E90="","",IF($G91="",AI90,IF(AND($N91=1,AI$9&gt;$B$9),"",IF(AND($N91=1,AI$9&lt;=$B$9),LOOKUP(AI$9,$A$12:$A$111,$B$12:$B$111),IF(AND($I91=1,AJ$9=$Q90),"",IF($I91=1,AJ90,IF(AND($I91=-1,AH$9=$Q90),$J91,IF($I91=-1,AI90,""))))))))</f>
        <v/>
      </c>
      <c r="AJ91" t="str">
        <f ca="1">IF($E90="","",IF($G91="",AJ90,IF(AND($N91=1,AJ$9&gt;$B$9),"",IF(AND($N91=1,AJ$9&lt;=$B$9),LOOKUP(AJ$9,$A$12:$A$111,$B$12:$B$111),IF(AND($I91=1,AK$9=$Q90),"",IF($I91=1,AK90,IF(AND($I91=-1,AI$9=$Q90),$J91,IF($I91=-1,AJ90,""))))))))</f>
        <v/>
      </c>
      <c r="AK91" t="str">
        <f ca="1">IF($E90="","",IF($G91="",AK90,IF(AND($N91=1,AK$9&gt;$B$9),"",IF(AND($N91=1,AK$9&lt;=$B$9),LOOKUP(AK$9,$A$12:$A$111,$B$12:$B$111),IF(AND($I91=1,AL$9=$Q90),"",IF($I91=1,AL90,IF(AND($I91=-1,AJ$9=$Q90),$J91,IF($I91=-1,AK90,""))))))))</f>
        <v/>
      </c>
      <c r="AL91" t="str">
        <f ca="1">IF($E90="","",IF($G91="",AL90,IF(AND($N91=1,AL$9&gt;$B$9),"",IF(AND($N91=1,AL$9&lt;=$B$9),LOOKUP(AL$9,$A$12:$A$111,$B$12:$B$111),IF(AND($I91=1,AM$9=$Q90),"",IF($I91=1,AM90,IF(AND($I91=-1,AK$9=$Q90),$J91,IF($I91=-1,AL90,""))))))))</f>
        <v/>
      </c>
      <c r="AM91" t="str">
        <f ca="1">IF($E90="","",IF($G91="",AM90,IF(AND($N91=1,AM$9&gt;$B$9),"",IF(AND($N91=1,AM$9&lt;=$B$9),LOOKUP(AM$9,$A$12:$A$111,$B$12:$B$111),IF(AND($I91=1,AN$9=$Q90),"",IF($I91=1,AN90,IF(AND($I91=-1,AL$9=$Q90),$J91,IF($I91=-1,AM90,""))))))))</f>
        <v/>
      </c>
      <c r="AN91" t="str">
        <f ca="1">IF($E90="","",IF($G91="",AN90,IF(AND($N91=1,AN$9&gt;$B$9),"",IF(AND($N91=1,AN$9&lt;=$B$9),LOOKUP(AN$9,$A$12:$A$111,$B$12:$B$111),IF(AND($I91=1,AO$9=$Q90),"",IF($I91=1,AO90,IF(AND($I91=-1,AM$9=$Q90),$J91,IF($I91=-1,AN90,""))))))))</f>
        <v/>
      </c>
      <c r="AO91" t="str">
        <f ca="1">IF($E90="","",IF($G91="",AO90,IF(AND($N91=1,AO$9&gt;$B$9),"",IF(AND($N91=1,AO$9&lt;=$B$9),LOOKUP(AO$9,$A$12:$A$111,$B$12:$B$111),IF(AND($I91=1,AP$9=$Q90),"",IF($I91=1,AP90,IF(AND($I91=-1,AN$9=$Q90),$J91,IF($I91=-1,AO90,""))))))))</f>
        <v/>
      </c>
      <c r="AP91" t="str">
        <f ca="1">IF($E90="","",IF($G91="",AP90,IF(AND($N91=1,AP$9&gt;$B$9),"",IF(AND($N91=1,AP$9&lt;=$B$9),LOOKUP(AP$9,$A$12:$A$111,$B$12:$B$111),IF(AND($I91=1,AQ$9=$Q90),"",IF($I91=1,AQ90,IF(AND($I91=-1,AO$9=$Q90),$J91,IF($I91=-1,AP90,""))))))))</f>
        <v/>
      </c>
      <c r="AQ91" t="str">
        <f ca="1">IF($E90="","",IF($G91="",AQ90,IF(AND($N91=1,AQ$9&gt;$B$9),"",IF(AND($N91=1,AQ$9&lt;=$B$9),LOOKUP(AQ$9,$A$12:$A$111,$B$12:$B$111),IF(AND($I91=1,AR$9=$Q90),"",IF($I91=1,AR90,IF(AND($I91=-1,AP$9=$Q90),$J91,IF($I91=-1,AQ90,""))))))))</f>
        <v/>
      </c>
      <c r="AR91" t="str">
        <f ca="1">IF($E90="","",IF($G91="",AR90,IF(AND($N91=1,AR$9&gt;$B$9),"",IF(AND($N91=1,AR$9&lt;=$B$9),LOOKUP(AR$9,$A$12:$A$111,$B$12:$B$111),IF(AND($I91=1,AS$9=$Q90),"",IF($I91=1,AS90,IF(AND($I91=-1,AQ$9=$Q90),$J91,IF($I91=-1,AR90,""))))))))</f>
        <v/>
      </c>
      <c r="AS91" t="str">
        <f ca="1">IF($E90="","",IF($G91="",AS90,IF(AND($N91=1,AS$9&gt;$B$9),"",IF(AND($N91=1,AS$9&lt;=$B$9),LOOKUP(AS$9,$A$12:$A$111,$B$12:$B$111),IF(AND($I91=1,AT$9=$Q90),"",IF($I91=1,AT90,IF(AND($I91=-1,AR$9=$Q90),$J91,IF($I91=-1,AS90,""))))))))</f>
        <v/>
      </c>
      <c r="AT91" t="str">
        <f ca="1">IF($E90="","",IF($G91="",AT90,IF(AND($N91=1,AT$9&gt;$B$9),"",IF(AND($N91=1,AT$9&lt;=$B$9),LOOKUP(AT$9,$A$12:$A$111,$B$12:$B$111),IF(AND($I91=1,AU$9=$Q90),"",IF($I91=1,AU90,IF(AND($I91=-1,AS$9=$Q90),$J91,IF($I91=-1,AT90,""))))))))</f>
        <v/>
      </c>
      <c r="AU91" t="str">
        <f ca="1">IF($E90="","",IF($G91="",AU90,IF(AND($N91=1,AU$9&gt;$B$9),"",IF(AND($N91=1,AU$9&lt;=$B$9),LOOKUP(AU$9,$A$12:$A$111,$B$12:$B$111),IF(AND($I91=1,AV$9=$Q90),"",IF($I91=1,AV90,IF(AND($I91=-1,AT$9=$Q90),$J91,IF($I91=-1,AU90,""))))))))</f>
        <v/>
      </c>
      <c r="AV91" t="str">
        <f ca="1">IF($E90="","",IF($G91="",AV90,IF(AND($N91=1,AV$9&gt;$B$9),"",IF(AND($N91=1,AV$9&lt;=$B$9),LOOKUP(AV$9,$A$12:$A$111,$B$12:$B$111),IF(AND($I91=1,AW$9=$Q90),"",IF($I91=1,AW90,IF(AND($I91=-1,AU$9=$Q90),$J91,IF($I91=-1,AV90,""))))))))</f>
        <v/>
      </c>
      <c r="AW91" t="str">
        <f ca="1">IF($E90="","",IF($G91="",AW90,IF(AND($N91=1,AW$9&gt;$B$9),"",IF(AND($N91=1,AW$9&lt;=$B$9),LOOKUP(AW$9,$A$12:$A$111,$B$12:$B$111),IF(AND($I91=1,AX$9=$Q90),"",IF($I91=1,AX90,IF(AND($I91=-1,AV$9=$Q90),$J91,IF($I91=-1,AW90,""))))))))</f>
        <v/>
      </c>
      <c r="AX91" t="str">
        <f ca="1">IF($E90="","",IF($G91="",AX90,IF(AND($N91=1,AX$9&gt;$B$9),"",IF(AND($N91=1,AX$9&lt;=$B$9),LOOKUP(AX$9,$A$12:$A$111,$B$12:$B$111),IF(AND($I91=1,AY$9=$Q90),"",IF($I91=1,AY90,IF(AND($I91=-1,AW$9=$Q90),$J91,IF($I91=-1,AX90,""))))))))</f>
        <v/>
      </c>
      <c r="AY91" t="str">
        <f ca="1">IF($E90="","",IF($G91="",AY90,IF(AND($N91=1,AY$9&gt;$B$9),"",IF(AND($N91=1,AY$9&lt;=$B$9),LOOKUP(AY$9,$A$12:$A$111,$B$12:$B$111),IF(AND($I91=1,AZ$9=$Q90),"",IF($I91=1,AZ90,IF(AND($I91=-1,AX$9=$Q90),$J91,IF($I91=-1,AY90,""))))))))</f>
        <v/>
      </c>
      <c r="AZ91" t="str">
        <f ca="1">IF($E90="","",IF($G91="",AZ90,IF(AND($N91=1,AZ$9&gt;$B$9),"",IF(AND($N91=1,AZ$9&lt;=$B$9),LOOKUP(AZ$9,$A$12:$A$111,$B$12:$B$111),IF(AND($I91=1,BA$9=$Q90),"",IF($I91=1,BA90,IF(AND($I91=-1,AY$9=$Q90),$J91,IF($I91=-1,AZ90,""))))))))</f>
        <v/>
      </c>
      <c r="BA91" t="str">
        <f ca="1">IF($E90="","",IF($G91="",BA90,IF(AND($N91=1,BA$9&gt;$B$9),"",IF(AND($N91=1,BA$9&lt;=$B$9),LOOKUP(BA$9,$A$12:$A$111,$B$12:$B$111),IF(AND($I91=1,BB$9=$Q90),"",IF($I91=1,BB90,IF(AND($I91=-1,AZ$9=$Q90),$J91,IF($I91=-1,BA90,""))))))))</f>
        <v/>
      </c>
      <c r="BB91" t="str">
        <f ca="1">IF($E90="","",IF($G91="",BB90,IF(AND($N91=1,BB$9&gt;$B$9),"",IF(AND($N91=1,BB$9&lt;=$B$9),LOOKUP(BB$9,$A$12:$A$111,$B$12:$B$111),IF(AND($I91=1,BC$9=$Q90),"",IF($I91=1,BC90,IF(AND($I91=-1,BA$9=$Q90),$J91,IF($I91=-1,BB90,""))))))))</f>
        <v/>
      </c>
      <c r="BC91" t="str">
        <f ca="1">IF($E90="","",IF($G91="",BC90,IF(AND($N91=1,BC$9&gt;$B$9),"",IF(AND($N91=1,BC$9&lt;=$B$9),LOOKUP(BC$9,$A$12:$A$111,$B$12:$B$111),IF(AND($I91=1,BD$9=$Q90),"",IF($I91=1,BD90,IF(AND($I91=-1,BB$9=$Q90),$J91,IF($I91=-1,BC90,""))))))))</f>
        <v/>
      </c>
      <c r="BD91" t="str">
        <f ca="1">IF($E90="","",IF($G91="",BD90,IF(AND($N91=1,BD$9&gt;$B$9),"",IF(AND($N91=1,BD$9&lt;=$B$9),LOOKUP(BD$9,$A$12:$A$111,$B$12:$B$111),IF(AND($I91=1,BE$9=$Q90),"",IF($I91=1,BE90,IF(AND($I91=-1,BC$9=$Q90),$J91,IF($I91=-1,BD90,""))))))))</f>
        <v/>
      </c>
      <c r="BE91" t="str">
        <f ca="1">IF($E90="","",IF($G91="",BE90,IF(AND($N91=1,BE$9&gt;$B$9),"",IF(AND($N91=1,BE$9&lt;=$B$9),LOOKUP(BE$9,$A$12:$A$111,$B$12:$B$111),IF(AND($I91=1,BF$9=$Q90),"",IF($I91=1,BF90,IF(AND($I91=-1,BD$9=$Q90),$J91,IF($I91=-1,BE90,""))))))))</f>
        <v/>
      </c>
      <c r="BF91" t="str">
        <f ca="1">IF($E90="","",IF($G91="",BF90,IF(AND($N91=1,BF$9&gt;$B$9),"",IF(AND($N91=1,BF$9&lt;=$B$9),LOOKUP(BF$9,$A$12:$A$111,$B$12:$B$111),IF(AND($I91=1,BG$9=$Q90),"",IF($I91=1,BG90,IF(AND($I91=-1,BE$9=$Q90),$J91,IF($I91=-1,BF90,""))))))))</f>
        <v/>
      </c>
      <c r="BG91" t="str">
        <f ca="1">IF($E90="","",IF($G91="",BG90,IF(AND($N91=1,BG$9&gt;$B$9),"",IF(AND($N91=1,BG$9&lt;=$B$9),LOOKUP(BG$9,$A$12:$A$111,$B$12:$B$111),IF(AND($I91=1,BH$9=$Q90),"",IF($I91=1,BH90,IF(AND($I91=-1,BF$9=$Q90),$J91,IF($I91=-1,BG90,""))))))))</f>
        <v/>
      </c>
      <c r="BH91" t="str">
        <f ca="1">IF($E90="","",IF($G91="",BH90,IF(AND($N91=1,BH$9&gt;$B$9),"",IF(AND($N91=1,BH$9&lt;=$B$9),LOOKUP(BH$9,$A$12:$A$111,$B$12:$B$111),IF(AND($I91=1,BI$9=$Q90),"",IF($I91=1,BI90,IF(AND($I91=-1,BG$9=$Q90),$J91,IF($I91=-1,BH90,""))))))))</f>
        <v/>
      </c>
      <c r="BI91" t="str">
        <f ca="1">IF($E90="","",IF($G91="",BI90,IF(AND($N91=1,BI$9&gt;$B$9),"",IF(AND($N91=1,BI$9&lt;=$B$9),LOOKUP(BI$9,$A$12:$A$111,$B$12:$B$111),IF(AND($I91=1,BJ$9=$Q90),"",IF($I91=1,BJ90,IF(AND($I91=-1,BH$9=$Q90),$J91,IF($I91=-1,BI90,""))))))))</f>
        <v/>
      </c>
      <c r="BJ91" t="str">
        <f ca="1">IF($E90="","",IF($G91="",BJ90,IF(AND($N91=1,BJ$9&gt;$B$9),"",IF(AND($N91=1,BJ$9&lt;=$B$9),LOOKUP(BJ$9,$A$12:$A$111,$B$12:$B$111),IF(AND($I91=1,BK$9=$Q90),"",IF($I91=1,BK90,IF(AND($I91=-1,BI$9=$Q90),$J91,IF($I91=-1,BJ90,""))))))))</f>
        <v/>
      </c>
      <c r="BK91" t="str">
        <f ca="1">IF($E90="","",IF($G91="",BK90,IF(AND($N91=1,BK$9&gt;$B$9),"",IF(AND($N91=1,BK$9&lt;=$B$9),LOOKUP(BK$9,$A$12:$A$111,$B$12:$B$111),IF(AND($I91=1,BL$9=$Q90),"",IF($I91=1,BL90,IF(AND($I91=-1,BJ$9=$Q90),$J91,IF($I91=-1,BK90,""))))))))</f>
        <v/>
      </c>
      <c r="BL91" t="str">
        <f ca="1">IF($E90="","",IF($G91="",BL90,IF(AND($N91=1,BL$9&gt;$B$9),"",IF(AND($N91=1,BL$9&lt;=$B$9),LOOKUP(BL$9,$A$12:$A$111,$B$12:$B$111),IF(AND($I91=1,BM$9=$Q90),"",IF($I91=1,BM90,IF(AND($I91=-1,BK$9=$Q90),$J91,IF($I91=-1,BL90,""))))))))</f>
        <v/>
      </c>
      <c r="BM91" t="str">
        <f ca="1">IF($E90="","",IF($G91="",BM90,IF(AND($N91=1,BM$9&gt;$B$9),"",IF(AND($N91=1,BM$9&lt;=$B$9),LOOKUP(BM$9,$A$12:$A$111,$B$12:$B$111),IF(AND($I91=1,BN$9=$Q90),"",IF($I91=1,BN90,IF(AND($I91=-1,BL$9=$Q90),$J91,IF($I91=-1,BM90,""))))))))</f>
        <v/>
      </c>
      <c r="BN91">
        <f ca="1">IF($E90="","",IF($G91="",BN90,IF(AND($N91=1,BN$9&gt;$B$9),"",IF(AND($N91=1,BN$9&lt;=$B$9),LOOKUP(BN$9,$A$12:$A$111,$B$12:$B$111),IF(AND($I91=1,BO$9=$Q90),"",IF($I91=1,BO90,IF(AND($I91=-1,BM$9=$Q90),$J91,IF($I91=-1,BN90,""))))))))</f>
        <v>0</v>
      </c>
      <c r="BO91">
        <f ca="1">IF($E90="","",IF($G91="",BO90,IF(AND($N91=1,BO$9&gt;$B$9),"",IF(AND($N91=1,BO$9&lt;=$B$9),LOOKUP(BO$9,$A$12:$A$111,$B$12:$B$111),IF(AND($I91=1,BP$9=$Q90),"",IF($I91=1,BP90,IF(AND($I91=-1,BN$9=$Q90),$J91,IF($I91=-1,BO90,""))))))))</f>
        <v>0</v>
      </c>
    </row>
    <row r="92" spans="4:67" x14ac:dyDescent="0.25">
      <c r="D92" s="4">
        <v>82</v>
      </c>
      <c r="E92" s="1">
        <f t="shared" ca="1" si="11"/>
        <v>15</v>
      </c>
      <c r="G92" t="str">
        <f ca="1">IF(E91="","",IF($B$3=Refs!$B$11,Labouchere!F92,IF(AND(B$3="Last",H91="Zero"),G91,IF(B$3="Last",H91,IF(B$3="2nd last","",IF(AND(B$3="Opposite",H91="Zero"),G91,IF(AND(B$3="Opposite",H91="Red"),"Black",IF(AND(B$3="Opposite",H91="Black"),"Red",IF(AND(B$3="Opposite",H91="Odd"),"Even",IF(AND(B$3="Opposite",H91="Even"),"Odd",IF(AND(B$3="Opposite",H91="High"),"Low",IF(AND(B$3="Opposite",H91="Low"),"High",IF(COUNTIF(Refs!$E$5:$I$6,B$3)=1,Labouchere!B$3,"")))))))))))))</f>
        <v>High</v>
      </c>
      <c r="H92" t="str">
        <f ca="1">IF(E92="","",IF(B$2="Red/Black",LOOKUP(E92,Refs!D:D,Refs!F:F),IF(B$2="High/Low",LOOKUP(E92,Refs!D:D,Refs!H:H),IF(B$2="Odd/Even",LOOKUP(E92,Refs!D:D,Refs!J:J),""))))</f>
        <v>Low</v>
      </c>
      <c r="I92">
        <f t="shared" ca="1" si="7"/>
        <v>-1</v>
      </c>
      <c r="J92">
        <f ca="1">IF(E91="","",IF(G92="","",IF(AND(Q91&gt;1,O91+P91&gt;=$B$4),$B$4,IF(Q91=1,O91,O91+P91))))</f>
        <v>7</v>
      </c>
      <c r="K92">
        <f t="shared" ca="1" si="8"/>
        <v>-7</v>
      </c>
      <c r="L92">
        <f t="shared" ca="1" si="9"/>
        <v>-122</v>
      </c>
      <c r="M92">
        <f t="shared" ca="1" si="10"/>
        <v>20</v>
      </c>
      <c r="N92">
        <f ca="1">IF(E91="","",IF(OR(AND($A$6="Yes",$M92&gt;$M91),AND($A$8="Yes",$O91+$P91&gt;=$B$4),AND($Q91&lt;=2,$I92=1)),1,0))</f>
        <v>0</v>
      </c>
      <c r="O92">
        <f ca="1">IF(E92="","",R92)</f>
        <v>3</v>
      </c>
      <c r="P92">
        <f ca="1">IF(E92="","",MAX(R92:DM92))</f>
        <v>7</v>
      </c>
      <c r="Q92" s="2">
        <f ca="1">IF(E92="","",COUNTIF(R92:DM92,"&gt;0"))</f>
        <v>3</v>
      </c>
      <c r="R92" s="4">
        <f ca="1">IF(E91="","",IF($G92="",R91,IF($N92=1,LOOKUP(R$9,$A$12:$A$111,$B$12:$B$111),IF(AND($I92=1,S$9=$Q91),"",IF($I92=1,S91,IF($I92=-1,R91))))))</f>
        <v>3</v>
      </c>
      <c r="S92">
        <f ca="1">IF($E91="","",IF($G92="",S91,IF(AND($N92=1,S$9&gt;$B$9),"",IF(AND($N92=1,S$9&lt;=$B$9),LOOKUP(S$9,$A$12:$A$111,$B$12:$B$111),IF(AND($I92=1,T$9=$Q91),"",IF($I92=1,T91,IF(AND($I92=-1,R$9=$Q91),$J92,IF($I92=-1,S91,""))))))))</f>
        <v>4</v>
      </c>
      <c r="T92">
        <f ca="1">IF($E91="","",IF($G92="",T91,IF(AND($N92=1,T$9&gt;$B$9),"",IF(AND($N92=1,T$9&lt;=$B$9),LOOKUP(T$9,$A$12:$A$111,$B$12:$B$111),IF(AND($I92=1,U$9=$Q91),"",IF($I92=1,U91,IF(AND($I92=-1,S$9=$Q91),$J92,IF($I92=-1,T91,""))))))))</f>
        <v>7</v>
      </c>
      <c r="U92" t="str">
        <f ca="1">IF($E91="","",IF($G92="",U91,IF(AND($N92=1,U$9&gt;$B$9),"",IF(AND($N92=1,U$9&lt;=$B$9),LOOKUP(U$9,$A$12:$A$111,$B$12:$B$111),IF(AND($I92=1,V$9=$Q91),"",IF($I92=1,V91,IF(AND($I92=-1,T$9=$Q91),$J92,IF($I92=-1,U91,""))))))))</f>
        <v/>
      </c>
      <c r="V92" t="str">
        <f ca="1">IF($E91="","",IF($G92="",V91,IF(AND($N92=1,V$9&gt;$B$9),"",IF(AND($N92=1,V$9&lt;=$B$9),LOOKUP(V$9,$A$12:$A$111,$B$12:$B$111),IF(AND($I92=1,W$9=$Q91),"",IF($I92=1,W91,IF(AND($I92=-1,U$9=$Q91),$J92,IF($I92=-1,V91,""))))))))</f>
        <v/>
      </c>
      <c r="W92" t="str">
        <f ca="1">IF($E91="","",IF($G92="",W91,IF(AND($N92=1,W$9&gt;$B$9),"",IF(AND($N92=1,W$9&lt;=$B$9),LOOKUP(W$9,$A$12:$A$111,$B$12:$B$111),IF(AND($I92=1,X$9=$Q91),"",IF($I92=1,X91,IF(AND($I92=-1,V$9=$Q91),$J92,IF($I92=-1,W91,""))))))))</f>
        <v/>
      </c>
      <c r="X92" t="str">
        <f ca="1">IF($E91="","",IF($G92="",X91,IF(AND($N92=1,X$9&gt;$B$9),"",IF(AND($N92=1,X$9&lt;=$B$9),LOOKUP(X$9,$A$12:$A$111,$B$12:$B$111),IF(AND($I92=1,Y$9=$Q91),"",IF($I92=1,Y91,IF(AND($I92=-1,W$9=$Q91),$J92,IF($I92=-1,X91,""))))))))</f>
        <v/>
      </c>
      <c r="Y92" t="str">
        <f ca="1">IF($E91="","",IF($G92="",Y91,IF(AND($N92=1,Y$9&gt;$B$9),"",IF(AND($N92=1,Y$9&lt;=$B$9),LOOKUP(Y$9,$A$12:$A$111,$B$12:$B$111),IF(AND($I92=1,Z$9=$Q91),"",IF($I92=1,Z91,IF(AND($I92=-1,X$9=$Q91),$J92,IF($I92=-1,Y91,""))))))))</f>
        <v/>
      </c>
      <c r="Z92" t="str">
        <f ca="1">IF($E91="","",IF($G92="",Z91,IF(AND($N92=1,Z$9&gt;$B$9),"",IF(AND($N92=1,Z$9&lt;=$B$9),LOOKUP(Z$9,$A$12:$A$111,$B$12:$B$111),IF(AND($I92=1,AA$9=$Q91),"",IF($I92=1,AA91,IF(AND($I92=-1,Y$9=$Q91),$J92,IF($I92=-1,Z91,""))))))))</f>
        <v/>
      </c>
      <c r="AA92" t="str">
        <f ca="1">IF($E91="","",IF($G92="",AA91,IF(AND($N92=1,AA$9&gt;$B$9),"",IF(AND($N92=1,AA$9&lt;=$B$9),LOOKUP(AA$9,$A$12:$A$111,$B$12:$B$111),IF(AND($I92=1,AB$9=$Q91),"",IF($I92=1,AB91,IF(AND($I92=-1,Z$9=$Q91),$J92,IF($I92=-1,AA91,""))))))))</f>
        <v/>
      </c>
      <c r="AB92" t="str">
        <f ca="1">IF($E91="","",IF($G92="",AB91,IF(AND($N92=1,AB$9&gt;$B$9),"",IF(AND($N92=1,AB$9&lt;=$B$9),LOOKUP(AB$9,$A$12:$A$111,$B$12:$B$111),IF(AND($I92=1,AC$9=$Q91),"",IF($I92=1,AC91,IF(AND($I92=-1,AA$9=$Q91),$J92,IF($I92=-1,AB91,""))))))))</f>
        <v/>
      </c>
      <c r="AC92" t="str">
        <f ca="1">IF($E91="","",IF($G92="",AC91,IF(AND($N92=1,AC$9&gt;$B$9),"",IF(AND($N92=1,AC$9&lt;=$B$9),LOOKUP(AC$9,$A$12:$A$111,$B$12:$B$111),IF(AND($I92=1,AD$9=$Q91),"",IF($I92=1,AD91,IF(AND($I92=-1,AB$9=$Q91),$J92,IF($I92=-1,AC91,""))))))))</f>
        <v/>
      </c>
      <c r="AD92" t="str">
        <f ca="1">IF($E91="","",IF($G92="",AD91,IF(AND($N92=1,AD$9&gt;$B$9),"",IF(AND($N92=1,AD$9&lt;=$B$9),LOOKUP(AD$9,$A$12:$A$111,$B$12:$B$111),IF(AND($I92=1,AE$9=$Q91),"",IF($I92=1,AE91,IF(AND($I92=-1,AC$9=$Q91),$J92,IF($I92=-1,AD91,""))))))))</f>
        <v/>
      </c>
      <c r="AE92" t="str">
        <f ca="1">IF($E91="","",IF($G92="",AE91,IF(AND($N92=1,AE$9&gt;$B$9),"",IF(AND($N92=1,AE$9&lt;=$B$9),LOOKUP(AE$9,$A$12:$A$111,$B$12:$B$111),IF(AND($I92=1,AF$9=$Q91),"",IF($I92=1,AF91,IF(AND($I92=-1,AD$9=$Q91),$J92,IF($I92=-1,AE91,""))))))))</f>
        <v/>
      </c>
      <c r="AF92" t="str">
        <f ca="1">IF($E91="","",IF($G92="",AF91,IF(AND($N92=1,AF$9&gt;$B$9),"",IF(AND($N92=1,AF$9&lt;=$B$9),LOOKUP(AF$9,$A$12:$A$111,$B$12:$B$111),IF(AND($I92=1,AG$9=$Q91),"",IF($I92=1,AG91,IF(AND($I92=-1,AE$9=$Q91),$J92,IF($I92=-1,AF91,""))))))))</f>
        <v/>
      </c>
      <c r="AG92" t="str">
        <f ca="1">IF($E91="","",IF($G92="",AG91,IF(AND($N92=1,AG$9&gt;$B$9),"",IF(AND($N92=1,AG$9&lt;=$B$9),LOOKUP(AG$9,$A$12:$A$111,$B$12:$B$111),IF(AND($I92=1,AH$9=$Q91),"",IF($I92=1,AH91,IF(AND($I92=-1,AF$9=$Q91),$J92,IF($I92=-1,AG91,""))))))))</f>
        <v/>
      </c>
      <c r="AH92" t="str">
        <f ca="1">IF($E91="","",IF($G92="",AH91,IF(AND($N92=1,AH$9&gt;$B$9),"",IF(AND($N92=1,AH$9&lt;=$B$9),LOOKUP(AH$9,$A$12:$A$111,$B$12:$B$111),IF(AND($I92=1,AI$9=$Q91),"",IF($I92=1,AI91,IF(AND($I92=-1,AG$9=$Q91),$J92,IF($I92=-1,AH91,""))))))))</f>
        <v/>
      </c>
      <c r="AI92" t="str">
        <f ca="1">IF($E91="","",IF($G92="",AI91,IF(AND($N92=1,AI$9&gt;$B$9),"",IF(AND($N92=1,AI$9&lt;=$B$9),LOOKUP(AI$9,$A$12:$A$111,$B$12:$B$111),IF(AND($I92=1,AJ$9=$Q91),"",IF($I92=1,AJ91,IF(AND($I92=-1,AH$9=$Q91),$J92,IF($I92=-1,AI91,""))))))))</f>
        <v/>
      </c>
      <c r="AJ92" t="str">
        <f ca="1">IF($E91="","",IF($G92="",AJ91,IF(AND($N92=1,AJ$9&gt;$B$9),"",IF(AND($N92=1,AJ$9&lt;=$B$9),LOOKUP(AJ$9,$A$12:$A$111,$B$12:$B$111),IF(AND($I92=1,AK$9=$Q91),"",IF($I92=1,AK91,IF(AND($I92=-1,AI$9=$Q91),$J92,IF($I92=-1,AJ91,""))))))))</f>
        <v/>
      </c>
      <c r="AK92" t="str">
        <f ca="1">IF($E91="","",IF($G92="",AK91,IF(AND($N92=1,AK$9&gt;$B$9),"",IF(AND($N92=1,AK$9&lt;=$B$9),LOOKUP(AK$9,$A$12:$A$111,$B$12:$B$111),IF(AND($I92=1,AL$9=$Q91),"",IF($I92=1,AL91,IF(AND($I92=-1,AJ$9=$Q91),$J92,IF($I92=-1,AK91,""))))))))</f>
        <v/>
      </c>
      <c r="AL92" t="str">
        <f ca="1">IF($E91="","",IF($G92="",AL91,IF(AND($N92=1,AL$9&gt;$B$9),"",IF(AND($N92=1,AL$9&lt;=$B$9),LOOKUP(AL$9,$A$12:$A$111,$B$12:$B$111),IF(AND($I92=1,AM$9=$Q91),"",IF($I92=1,AM91,IF(AND($I92=-1,AK$9=$Q91),$J92,IF($I92=-1,AL91,""))))))))</f>
        <v/>
      </c>
      <c r="AM92" t="str">
        <f ca="1">IF($E91="","",IF($G92="",AM91,IF(AND($N92=1,AM$9&gt;$B$9),"",IF(AND($N92=1,AM$9&lt;=$B$9),LOOKUP(AM$9,$A$12:$A$111,$B$12:$B$111),IF(AND($I92=1,AN$9=$Q91),"",IF($I92=1,AN91,IF(AND($I92=-1,AL$9=$Q91),$J92,IF($I92=-1,AM91,""))))))))</f>
        <v/>
      </c>
      <c r="AN92" t="str">
        <f ca="1">IF($E91="","",IF($G92="",AN91,IF(AND($N92=1,AN$9&gt;$B$9),"",IF(AND($N92=1,AN$9&lt;=$B$9),LOOKUP(AN$9,$A$12:$A$111,$B$12:$B$111),IF(AND($I92=1,AO$9=$Q91),"",IF($I92=1,AO91,IF(AND($I92=-1,AM$9=$Q91),$J92,IF($I92=-1,AN91,""))))))))</f>
        <v/>
      </c>
      <c r="AO92" t="str">
        <f ca="1">IF($E91="","",IF($G92="",AO91,IF(AND($N92=1,AO$9&gt;$B$9),"",IF(AND($N92=1,AO$9&lt;=$B$9),LOOKUP(AO$9,$A$12:$A$111,$B$12:$B$111),IF(AND($I92=1,AP$9=$Q91),"",IF($I92=1,AP91,IF(AND($I92=-1,AN$9=$Q91),$J92,IF($I92=-1,AO91,""))))))))</f>
        <v/>
      </c>
      <c r="AP92" t="str">
        <f ca="1">IF($E91="","",IF($G92="",AP91,IF(AND($N92=1,AP$9&gt;$B$9),"",IF(AND($N92=1,AP$9&lt;=$B$9),LOOKUP(AP$9,$A$12:$A$111,$B$12:$B$111),IF(AND($I92=1,AQ$9=$Q91),"",IF($I92=1,AQ91,IF(AND($I92=-1,AO$9=$Q91),$J92,IF($I92=-1,AP91,""))))))))</f>
        <v/>
      </c>
      <c r="AQ92" t="str">
        <f ca="1">IF($E91="","",IF($G92="",AQ91,IF(AND($N92=1,AQ$9&gt;$B$9),"",IF(AND($N92=1,AQ$9&lt;=$B$9),LOOKUP(AQ$9,$A$12:$A$111,$B$12:$B$111),IF(AND($I92=1,AR$9=$Q91),"",IF($I92=1,AR91,IF(AND($I92=-1,AP$9=$Q91),$J92,IF($I92=-1,AQ91,""))))))))</f>
        <v/>
      </c>
      <c r="AR92" t="str">
        <f ca="1">IF($E91="","",IF($G92="",AR91,IF(AND($N92=1,AR$9&gt;$B$9),"",IF(AND($N92=1,AR$9&lt;=$B$9),LOOKUP(AR$9,$A$12:$A$111,$B$12:$B$111),IF(AND($I92=1,AS$9=$Q91),"",IF($I92=1,AS91,IF(AND($I92=-1,AQ$9=$Q91),$J92,IF($I92=-1,AR91,""))))))))</f>
        <v/>
      </c>
      <c r="AS92" t="str">
        <f ca="1">IF($E91="","",IF($G92="",AS91,IF(AND($N92=1,AS$9&gt;$B$9),"",IF(AND($N92=1,AS$9&lt;=$B$9),LOOKUP(AS$9,$A$12:$A$111,$B$12:$B$111),IF(AND($I92=1,AT$9=$Q91),"",IF($I92=1,AT91,IF(AND($I92=-1,AR$9=$Q91),$J92,IF($I92=-1,AS91,""))))))))</f>
        <v/>
      </c>
      <c r="AT92" t="str">
        <f ca="1">IF($E91="","",IF($G92="",AT91,IF(AND($N92=1,AT$9&gt;$B$9),"",IF(AND($N92=1,AT$9&lt;=$B$9),LOOKUP(AT$9,$A$12:$A$111,$B$12:$B$111),IF(AND($I92=1,AU$9=$Q91),"",IF($I92=1,AU91,IF(AND($I92=-1,AS$9=$Q91),$J92,IF($I92=-1,AT91,""))))))))</f>
        <v/>
      </c>
      <c r="AU92" t="str">
        <f ca="1">IF($E91="","",IF($G92="",AU91,IF(AND($N92=1,AU$9&gt;$B$9),"",IF(AND($N92=1,AU$9&lt;=$B$9),LOOKUP(AU$9,$A$12:$A$111,$B$12:$B$111),IF(AND($I92=1,AV$9=$Q91),"",IF($I92=1,AV91,IF(AND($I92=-1,AT$9=$Q91),$J92,IF($I92=-1,AU91,""))))))))</f>
        <v/>
      </c>
      <c r="AV92" t="str">
        <f ca="1">IF($E91="","",IF($G92="",AV91,IF(AND($N92=1,AV$9&gt;$B$9),"",IF(AND($N92=1,AV$9&lt;=$B$9),LOOKUP(AV$9,$A$12:$A$111,$B$12:$B$111),IF(AND($I92=1,AW$9=$Q91),"",IF($I92=1,AW91,IF(AND($I92=-1,AU$9=$Q91),$J92,IF($I92=-1,AV91,""))))))))</f>
        <v/>
      </c>
      <c r="AW92" t="str">
        <f ca="1">IF($E91="","",IF($G92="",AW91,IF(AND($N92=1,AW$9&gt;$B$9),"",IF(AND($N92=1,AW$9&lt;=$B$9),LOOKUP(AW$9,$A$12:$A$111,$B$12:$B$111),IF(AND($I92=1,AX$9=$Q91),"",IF($I92=1,AX91,IF(AND($I92=-1,AV$9=$Q91),$J92,IF($I92=-1,AW91,""))))))))</f>
        <v/>
      </c>
      <c r="AX92" t="str">
        <f ca="1">IF($E91="","",IF($G92="",AX91,IF(AND($N92=1,AX$9&gt;$B$9),"",IF(AND($N92=1,AX$9&lt;=$B$9),LOOKUP(AX$9,$A$12:$A$111,$B$12:$B$111),IF(AND($I92=1,AY$9=$Q91),"",IF($I92=1,AY91,IF(AND($I92=-1,AW$9=$Q91),$J92,IF($I92=-1,AX91,""))))))))</f>
        <v/>
      </c>
      <c r="AY92" t="str">
        <f ca="1">IF($E91="","",IF($G92="",AY91,IF(AND($N92=1,AY$9&gt;$B$9),"",IF(AND($N92=1,AY$9&lt;=$B$9),LOOKUP(AY$9,$A$12:$A$111,$B$12:$B$111),IF(AND($I92=1,AZ$9=$Q91),"",IF($I92=1,AZ91,IF(AND($I92=-1,AX$9=$Q91),$J92,IF($I92=-1,AY91,""))))))))</f>
        <v/>
      </c>
      <c r="AZ92" t="str">
        <f ca="1">IF($E91="","",IF($G92="",AZ91,IF(AND($N92=1,AZ$9&gt;$B$9),"",IF(AND($N92=1,AZ$9&lt;=$B$9),LOOKUP(AZ$9,$A$12:$A$111,$B$12:$B$111),IF(AND($I92=1,BA$9=$Q91),"",IF($I92=1,BA91,IF(AND($I92=-1,AY$9=$Q91),$J92,IF($I92=-1,AZ91,""))))))))</f>
        <v/>
      </c>
      <c r="BA92" t="str">
        <f ca="1">IF($E91="","",IF($G92="",BA91,IF(AND($N92=1,BA$9&gt;$B$9),"",IF(AND($N92=1,BA$9&lt;=$B$9),LOOKUP(BA$9,$A$12:$A$111,$B$12:$B$111),IF(AND($I92=1,BB$9=$Q91),"",IF($I92=1,BB91,IF(AND($I92=-1,AZ$9=$Q91),$J92,IF($I92=-1,BA91,""))))))))</f>
        <v/>
      </c>
      <c r="BB92" t="str">
        <f ca="1">IF($E91="","",IF($G92="",BB91,IF(AND($N92=1,BB$9&gt;$B$9),"",IF(AND($N92=1,BB$9&lt;=$B$9),LOOKUP(BB$9,$A$12:$A$111,$B$12:$B$111),IF(AND($I92=1,BC$9=$Q91),"",IF($I92=1,BC91,IF(AND($I92=-1,BA$9=$Q91),$J92,IF($I92=-1,BB91,""))))))))</f>
        <v/>
      </c>
      <c r="BC92" t="str">
        <f ca="1">IF($E91="","",IF($G92="",BC91,IF(AND($N92=1,BC$9&gt;$B$9),"",IF(AND($N92=1,BC$9&lt;=$B$9),LOOKUP(BC$9,$A$12:$A$111,$B$12:$B$111),IF(AND($I92=1,BD$9=$Q91),"",IF($I92=1,BD91,IF(AND($I92=-1,BB$9=$Q91),$J92,IF($I92=-1,BC91,""))))))))</f>
        <v/>
      </c>
      <c r="BD92" t="str">
        <f ca="1">IF($E91="","",IF($G92="",BD91,IF(AND($N92=1,BD$9&gt;$B$9),"",IF(AND($N92=1,BD$9&lt;=$B$9),LOOKUP(BD$9,$A$12:$A$111,$B$12:$B$111),IF(AND($I92=1,BE$9=$Q91),"",IF($I92=1,BE91,IF(AND($I92=-1,BC$9=$Q91),$J92,IF($I92=-1,BD91,""))))))))</f>
        <v/>
      </c>
      <c r="BE92" t="str">
        <f ca="1">IF($E91="","",IF($G92="",BE91,IF(AND($N92=1,BE$9&gt;$B$9),"",IF(AND($N92=1,BE$9&lt;=$B$9),LOOKUP(BE$9,$A$12:$A$111,$B$12:$B$111),IF(AND($I92=1,BF$9=$Q91),"",IF($I92=1,BF91,IF(AND($I92=-1,BD$9=$Q91),$J92,IF($I92=-1,BE91,""))))))))</f>
        <v/>
      </c>
      <c r="BF92" t="str">
        <f ca="1">IF($E91="","",IF($G92="",BF91,IF(AND($N92=1,BF$9&gt;$B$9),"",IF(AND($N92=1,BF$9&lt;=$B$9),LOOKUP(BF$9,$A$12:$A$111,$B$12:$B$111),IF(AND($I92=1,BG$9=$Q91),"",IF($I92=1,BG91,IF(AND($I92=-1,BE$9=$Q91),$J92,IF($I92=-1,BF91,""))))))))</f>
        <v/>
      </c>
      <c r="BG92" t="str">
        <f ca="1">IF($E91="","",IF($G92="",BG91,IF(AND($N92=1,BG$9&gt;$B$9),"",IF(AND($N92=1,BG$9&lt;=$B$9),LOOKUP(BG$9,$A$12:$A$111,$B$12:$B$111),IF(AND($I92=1,BH$9=$Q91),"",IF($I92=1,BH91,IF(AND($I92=-1,BF$9=$Q91),$J92,IF($I92=-1,BG91,""))))))))</f>
        <v/>
      </c>
      <c r="BH92" t="str">
        <f ca="1">IF($E91="","",IF($G92="",BH91,IF(AND($N92=1,BH$9&gt;$B$9),"",IF(AND($N92=1,BH$9&lt;=$B$9),LOOKUP(BH$9,$A$12:$A$111,$B$12:$B$111),IF(AND($I92=1,BI$9=$Q91),"",IF($I92=1,BI91,IF(AND($I92=-1,BG$9=$Q91),$J92,IF($I92=-1,BH91,""))))))))</f>
        <v/>
      </c>
      <c r="BI92" t="str">
        <f ca="1">IF($E91="","",IF($G92="",BI91,IF(AND($N92=1,BI$9&gt;$B$9),"",IF(AND($N92=1,BI$9&lt;=$B$9),LOOKUP(BI$9,$A$12:$A$111,$B$12:$B$111),IF(AND($I92=1,BJ$9=$Q91),"",IF($I92=1,BJ91,IF(AND($I92=-1,BH$9=$Q91),$J92,IF($I92=-1,BI91,""))))))))</f>
        <v/>
      </c>
      <c r="BJ92" t="str">
        <f ca="1">IF($E91="","",IF($G92="",BJ91,IF(AND($N92=1,BJ$9&gt;$B$9),"",IF(AND($N92=1,BJ$9&lt;=$B$9),LOOKUP(BJ$9,$A$12:$A$111,$B$12:$B$111),IF(AND($I92=1,BK$9=$Q91),"",IF($I92=1,BK91,IF(AND($I92=-1,BI$9=$Q91),$J92,IF($I92=-1,BJ91,""))))))))</f>
        <v/>
      </c>
      <c r="BK92" t="str">
        <f ca="1">IF($E91="","",IF($G92="",BK91,IF(AND($N92=1,BK$9&gt;$B$9),"",IF(AND($N92=1,BK$9&lt;=$B$9),LOOKUP(BK$9,$A$12:$A$111,$B$12:$B$111),IF(AND($I92=1,BL$9=$Q91),"",IF($I92=1,BL91,IF(AND($I92=-1,BJ$9=$Q91),$J92,IF($I92=-1,BK91,""))))))))</f>
        <v/>
      </c>
      <c r="BL92" t="str">
        <f ca="1">IF($E91="","",IF($G92="",BL91,IF(AND($N92=1,BL$9&gt;$B$9),"",IF(AND($N92=1,BL$9&lt;=$B$9),LOOKUP(BL$9,$A$12:$A$111,$B$12:$B$111),IF(AND($I92=1,BM$9=$Q91),"",IF($I92=1,BM91,IF(AND($I92=-1,BK$9=$Q91),$J92,IF($I92=-1,BL91,""))))))))</f>
        <v/>
      </c>
      <c r="BM92" t="str">
        <f ca="1">IF($E91="","",IF($G92="",BM91,IF(AND($N92=1,BM$9&gt;$B$9),"",IF(AND($N92=1,BM$9&lt;=$B$9),LOOKUP(BM$9,$A$12:$A$111,$B$12:$B$111),IF(AND($I92=1,BN$9=$Q91),"",IF($I92=1,BN91,IF(AND($I92=-1,BL$9=$Q91),$J92,IF($I92=-1,BM91,""))))))))</f>
        <v/>
      </c>
      <c r="BN92">
        <f ca="1">IF($E91="","",IF($G92="",BN91,IF(AND($N92=1,BN$9&gt;$B$9),"",IF(AND($N92=1,BN$9&lt;=$B$9),LOOKUP(BN$9,$A$12:$A$111,$B$12:$B$111),IF(AND($I92=1,BO$9=$Q91),"",IF($I92=1,BO91,IF(AND($I92=-1,BM$9=$Q91),$J92,IF($I92=-1,BN91,""))))))))</f>
        <v>0</v>
      </c>
      <c r="BO92">
        <f ca="1">IF($E91="","",IF($G92="",BO91,IF(AND($N92=1,BO$9&gt;$B$9),"",IF(AND($N92=1,BO$9&lt;=$B$9),LOOKUP(BO$9,$A$12:$A$111,$B$12:$B$111),IF(AND($I92=1,BP$9=$Q91),"",IF($I92=1,BP91,IF(AND($I92=-1,BN$9=$Q91),$J92,IF($I92=-1,BO91,""))))))))</f>
        <v>0</v>
      </c>
    </row>
    <row r="93" spans="4:67" x14ac:dyDescent="0.25">
      <c r="D93" s="4">
        <v>83</v>
      </c>
      <c r="E93" s="1">
        <f t="shared" ca="1" si="11"/>
        <v>6</v>
      </c>
      <c r="G93" t="str">
        <f ca="1">IF(E92="","",IF($B$3=Refs!$B$11,Labouchere!F93,IF(AND(B$3="Last",H92="Zero"),G92,IF(B$3="Last",H92,IF(B$3="2nd last","",IF(AND(B$3="Opposite",H92="Zero"),G92,IF(AND(B$3="Opposite",H92="Red"),"Black",IF(AND(B$3="Opposite",H92="Black"),"Red",IF(AND(B$3="Opposite",H92="Odd"),"Even",IF(AND(B$3="Opposite",H92="Even"),"Odd",IF(AND(B$3="Opposite",H92="High"),"Low",IF(AND(B$3="Opposite",H92="Low"),"High",IF(COUNTIF(Refs!$E$5:$I$6,B$3)=1,Labouchere!B$3,"")))))))))))))</f>
        <v>High</v>
      </c>
      <c r="H93" t="str">
        <f ca="1">IF(E93="","",IF(B$2="Red/Black",LOOKUP(E93,Refs!D:D,Refs!F:F),IF(B$2="High/Low",LOOKUP(E93,Refs!D:D,Refs!H:H),IF(B$2="Odd/Even",LOOKUP(E93,Refs!D:D,Refs!J:J),""))))</f>
        <v>Low</v>
      </c>
      <c r="I93">
        <f t="shared" ca="1" si="7"/>
        <v>-1</v>
      </c>
      <c r="J93">
        <f ca="1">IF(E92="","",IF(G93="","",IF(AND(Q92&gt;1,O92+P92&gt;=$B$4),$B$4,IF(Q92=1,O92,O92+P92))))</f>
        <v>10</v>
      </c>
      <c r="K93">
        <f t="shared" ca="1" si="8"/>
        <v>-10</v>
      </c>
      <c r="L93">
        <f t="shared" ca="1" si="9"/>
        <v>-132</v>
      </c>
      <c r="M93">
        <f t="shared" ca="1" si="10"/>
        <v>20</v>
      </c>
      <c r="N93">
        <f ca="1">IF(E92="","",IF(OR(AND($A$6="Yes",$M93&gt;$M92),AND($A$8="Yes",$O92+$P92&gt;=$B$4),AND($Q92&lt;=2,$I93=1)),1,0))</f>
        <v>0</v>
      </c>
      <c r="O93">
        <f ca="1">IF(E93="","",R93)</f>
        <v>3</v>
      </c>
      <c r="P93">
        <f ca="1">IF(E93="","",MAX(R93:DM93))</f>
        <v>10</v>
      </c>
      <c r="Q93" s="2">
        <f ca="1">IF(E93="","",COUNTIF(R93:DM93,"&gt;0"))</f>
        <v>4</v>
      </c>
      <c r="R93" s="4">
        <f ca="1">IF(E92="","",IF($G93="",R92,IF($N93=1,LOOKUP(R$9,$A$12:$A$111,$B$12:$B$111),IF(AND($I93=1,S$9=$Q92),"",IF($I93=1,S92,IF($I93=-1,R92))))))</f>
        <v>3</v>
      </c>
      <c r="S93">
        <f ca="1">IF($E92="","",IF($G93="",S92,IF(AND($N93=1,S$9&gt;$B$9),"",IF(AND($N93=1,S$9&lt;=$B$9),LOOKUP(S$9,$A$12:$A$111,$B$12:$B$111),IF(AND($I93=1,T$9=$Q92),"",IF($I93=1,T92,IF(AND($I93=-1,R$9=$Q92),$J93,IF($I93=-1,S92,""))))))))</f>
        <v>4</v>
      </c>
      <c r="T93">
        <f ca="1">IF($E92="","",IF($G93="",T92,IF(AND($N93=1,T$9&gt;$B$9),"",IF(AND($N93=1,T$9&lt;=$B$9),LOOKUP(T$9,$A$12:$A$111,$B$12:$B$111),IF(AND($I93=1,U$9=$Q92),"",IF($I93=1,U92,IF(AND($I93=-1,S$9=$Q92),$J93,IF($I93=-1,T92,""))))))))</f>
        <v>7</v>
      </c>
      <c r="U93">
        <f ca="1">IF($E92="","",IF($G93="",U92,IF(AND($N93=1,U$9&gt;$B$9),"",IF(AND($N93=1,U$9&lt;=$B$9),LOOKUP(U$9,$A$12:$A$111,$B$12:$B$111),IF(AND($I93=1,V$9=$Q92),"",IF($I93=1,V92,IF(AND($I93=-1,T$9=$Q92),$J93,IF($I93=-1,U92,""))))))))</f>
        <v>10</v>
      </c>
      <c r="V93" t="str">
        <f ca="1">IF($E92="","",IF($G93="",V92,IF(AND($N93=1,V$9&gt;$B$9),"",IF(AND($N93=1,V$9&lt;=$B$9),LOOKUP(V$9,$A$12:$A$111,$B$12:$B$111),IF(AND($I93=1,W$9=$Q92),"",IF($I93=1,W92,IF(AND($I93=-1,U$9=$Q92),$J93,IF($I93=-1,V92,""))))))))</f>
        <v/>
      </c>
      <c r="W93" t="str">
        <f ca="1">IF($E92="","",IF($G93="",W92,IF(AND($N93=1,W$9&gt;$B$9),"",IF(AND($N93=1,W$9&lt;=$B$9),LOOKUP(W$9,$A$12:$A$111,$B$12:$B$111),IF(AND($I93=1,X$9=$Q92),"",IF($I93=1,X92,IF(AND($I93=-1,V$9=$Q92),$J93,IF($I93=-1,W92,""))))))))</f>
        <v/>
      </c>
      <c r="X93" t="str">
        <f ca="1">IF($E92="","",IF($G93="",X92,IF(AND($N93=1,X$9&gt;$B$9),"",IF(AND($N93=1,X$9&lt;=$B$9),LOOKUP(X$9,$A$12:$A$111,$B$12:$B$111),IF(AND($I93=1,Y$9=$Q92),"",IF($I93=1,Y92,IF(AND($I93=-1,W$9=$Q92),$J93,IF($I93=-1,X92,""))))))))</f>
        <v/>
      </c>
      <c r="Y93" t="str">
        <f ca="1">IF($E92="","",IF($G93="",Y92,IF(AND($N93=1,Y$9&gt;$B$9),"",IF(AND($N93=1,Y$9&lt;=$B$9),LOOKUP(Y$9,$A$12:$A$111,$B$12:$B$111),IF(AND($I93=1,Z$9=$Q92),"",IF($I93=1,Z92,IF(AND($I93=-1,X$9=$Q92),$J93,IF($I93=-1,Y92,""))))))))</f>
        <v/>
      </c>
      <c r="Z93" t="str">
        <f ca="1">IF($E92="","",IF($G93="",Z92,IF(AND($N93=1,Z$9&gt;$B$9),"",IF(AND($N93=1,Z$9&lt;=$B$9),LOOKUP(Z$9,$A$12:$A$111,$B$12:$B$111),IF(AND($I93=1,AA$9=$Q92),"",IF($I93=1,AA92,IF(AND($I93=-1,Y$9=$Q92),$J93,IF($I93=-1,Z92,""))))))))</f>
        <v/>
      </c>
      <c r="AA93" t="str">
        <f ca="1">IF($E92="","",IF($G93="",AA92,IF(AND($N93=1,AA$9&gt;$B$9),"",IF(AND($N93=1,AA$9&lt;=$B$9),LOOKUP(AA$9,$A$12:$A$111,$B$12:$B$111),IF(AND($I93=1,AB$9=$Q92),"",IF($I93=1,AB92,IF(AND($I93=-1,Z$9=$Q92),$J93,IF($I93=-1,AA92,""))))))))</f>
        <v/>
      </c>
      <c r="AB93" t="str">
        <f ca="1">IF($E92="","",IF($G93="",AB92,IF(AND($N93=1,AB$9&gt;$B$9),"",IF(AND($N93=1,AB$9&lt;=$B$9),LOOKUP(AB$9,$A$12:$A$111,$B$12:$B$111),IF(AND($I93=1,AC$9=$Q92),"",IF($I93=1,AC92,IF(AND($I93=-1,AA$9=$Q92),$J93,IF($I93=-1,AB92,""))))))))</f>
        <v/>
      </c>
      <c r="AC93" t="str">
        <f ca="1">IF($E92="","",IF($G93="",AC92,IF(AND($N93=1,AC$9&gt;$B$9),"",IF(AND($N93=1,AC$9&lt;=$B$9),LOOKUP(AC$9,$A$12:$A$111,$B$12:$B$111),IF(AND($I93=1,AD$9=$Q92),"",IF($I93=1,AD92,IF(AND($I93=-1,AB$9=$Q92),$J93,IF($I93=-1,AC92,""))))))))</f>
        <v/>
      </c>
      <c r="AD93" t="str">
        <f ca="1">IF($E92="","",IF($G93="",AD92,IF(AND($N93=1,AD$9&gt;$B$9),"",IF(AND($N93=1,AD$9&lt;=$B$9),LOOKUP(AD$9,$A$12:$A$111,$B$12:$B$111),IF(AND($I93=1,AE$9=$Q92),"",IF($I93=1,AE92,IF(AND($I93=-1,AC$9=$Q92),$J93,IF($I93=-1,AD92,""))))))))</f>
        <v/>
      </c>
      <c r="AE93" t="str">
        <f ca="1">IF($E92="","",IF($G93="",AE92,IF(AND($N93=1,AE$9&gt;$B$9),"",IF(AND($N93=1,AE$9&lt;=$B$9),LOOKUP(AE$9,$A$12:$A$111,$B$12:$B$111),IF(AND($I93=1,AF$9=$Q92),"",IF($I93=1,AF92,IF(AND($I93=-1,AD$9=$Q92),$J93,IF($I93=-1,AE92,""))))))))</f>
        <v/>
      </c>
      <c r="AF93" t="str">
        <f ca="1">IF($E92="","",IF($G93="",AF92,IF(AND($N93=1,AF$9&gt;$B$9),"",IF(AND($N93=1,AF$9&lt;=$B$9),LOOKUP(AF$9,$A$12:$A$111,$B$12:$B$111),IF(AND($I93=1,AG$9=$Q92),"",IF($I93=1,AG92,IF(AND($I93=-1,AE$9=$Q92),$J93,IF($I93=-1,AF92,""))))))))</f>
        <v/>
      </c>
      <c r="AG93" t="str">
        <f ca="1">IF($E92="","",IF($G93="",AG92,IF(AND($N93=1,AG$9&gt;$B$9),"",IF(AND($N93=1,AG$9&lt;=$B$9),LOOKUP(AG$9,$A$12:$A$111,$B$12:$B$111),IF(AND($I93=1,AH$9=$Q92),"",IF($I93=1,AH92,IF(AND($I93=-1,AF$9=$Q92),$J93,IF($I93=-1,AG92,""))))))))</f>
        <v/>
      </c>
      <c r="AH93" t="str">
        <f ca="1">IF($E92="","",IF($G93="",AH92,IF(AND($N93=1,AH$9&gt;$B$9),"",IF(AND($N93=1,AH$9&lt;=$B$9),LOOKUP(AH$9,$A$12:$A$111,$B$12:$B$111),IF(AND($I93=1,AI$9=$Q92),"",IF($I93=1,AI92,IF(AND($I93=-1,AG$9=$Q92),$J93,IF($I93=-1,AH92,""))))))))</f>
        <v/>
      </c>
      <c r="AI93" t="str">
        <f ca="1">IF($E92="","",IF($G93="",AI92,IF(AND($N93=1,AI$9&gt;$B$9),"",IF(AND($N93=1,AI$9&lt;=$B$9),LOOKUP(AI$9,$A$12:$A$111,$B$12:$B$111),IF(AND($I93=1,AJ$9=$Q92),"",IF($I93=1,AJ92,IF(AND($I93=-1,AH$9=$Q92),$J93,IF($I93=-1,AI92,""))))))))</f>
        <v/>
      </c>
      <c r="AJ93" t="str">
        <f ca="1">IF($E92="","",IF($G93="",AJ92,IF(AND($N93=1,AJ$9&gt;$B$9),"",IF(AND($N93=1,AJ$9&lt;=$B$9),LOOKUP(AJ$9,$A$12:$A$111,$B$12:$B$111),IF(AND($I93=1,AK$9=$Q92),"",IF($I93=1,AK92,IF(AND($I93=-1,AI$9=$Q92),$J93,IF($I93=-1,AJ92,""))))))))</f>
        <v/>
      </c>
      <c r="AK93" t="str">
        <f ca="1">IF($E92="","",IF($G93="",AK92,IF(AND($N93=1,AK$9&gt;$B$9),"",IF(AND($N93=1,AK$9&lt;=$B$9),LOOKUP(AK$9,$A$12:$A$111,$B$12:$B$111),IF(AND($I93=1,AL$9=$Q92),"",IF($I93=1,AL92,IF(AND($I93=-1,AJ$9=$Q92),$J93,IF($I93=-1,AK92,""))))))))</f>
        <v/>
      </c>
      <c r="AL93" t="str">
        <f ca="1">IF($E92="","",IF($G93="",AL92,IF(AND($N93=1,AL$9&gt;$B$9),"",IF(AND($N93=1,AL$9&lt;=$B$9),LOOKUP(AL$9,$A$12:$A$111,$B$12:$B$111),IF(AND($I93=1,AM$9=$Q92),"",IF($I93=1,AM92,IF(AND($I93=-1,AK$9=$Q92),$J93,IF($I93=-1,AL92,""))))))))</f>
        <v/>
      </c>
      <c r="AM93" t="str">
        <f ca="1">IF($E92="","",IF($G93="",AM92,IF(AND($N93=1,AM$9&gt;$B$9),"",IF(AND($N93=1,AM$9&lt;=$B$9),LOOKUP(AM$9,$A$12:$A$111,$B$12:$B$111),IF(AND($I93=1,AN$9=$Q92),"",IF($I93=1,AN92,IF(AND($I93=-1,AL$9=$Q92),$J93,IF($I93=-1,AM92,""))))))))</f>
        <v/>
      </c>
      <c r="AN93" t="str">
        <f ca="1">IF($E92="","",IF($G93="",AN92,IF(AND($N93=1,AN$9&gt;$B$9),"",IF(AND($N93=1,AN$9&lt;=$B$9),LOOKUP(AN$9,$A$12:$A$111,$B$12:$B$111),IF(AND($I93=1,AO$9=$Q92),"",IF($I93=1,AO92,IF(AND($I93=-1,AM$9=$Q92),$J93,IF($I93=-1,AN92,""))))))))</f>
        <v/>
      </c>
      <c r="AO93" t="str">
        <f ca="1">IF($E92="","",IF($G93="",AO92,IF(AND($N93=1,AO$9&gt;$B$9),"",IF(AND($N93=1,AO$9&lt;=$B$9),LOOKUP(AO$9,$A$12:$A$111,$B$12:$B$111),IF(AND($I93=1,AP$9=$Q92),"",IF($I93=1,AP92,IF(AND($I93=-1,AN$9=$Q92),$J93,IF($I93=-1,AO92,""))))))))</f>
        <v/>
      </c>
      <c r="AP93" t="str">
        <f ca="1">IF($E92="","",IF($G93="",AP92,IF(AND($N93=1,AP$9&gt;$B$9),"",IF(AND($N93=1,AP$9&lt;=$B$9),LOOKUP(AP$9,$A$12:$A$111,$B$12:$B$111),IF(AND($I93=1,AQ$9=$Q92),"",IF($I93=1,AQ92,IF(AND($I93=-1,AO$9=$Q92),$J93,IF($I93=-1,AP92,""))))))))</f>
        <v/>
      </c>
      <c r="AQ93" t="str">
        <f ca="1">IF($E92="","",IF($G93="",AQ92,IF(AND($N93=1,AQ$9&gt;$B$9),"",IF(AND($N93=1,AQ$9&lt;=$B$9),LOOKUP(AQ$9,$A$12:$A$111,$B$12:$B$111),IF(AND($I93=1,AR$9=$Q92),"",IF($I93=1,AR92,IF(AND($I93=-1,AP$9=$Q92),$J93,IF($I93=-1,AQ92,""))))))))</f>
        <v/>
      </c>
      <c r="AR93" t="str">
        <f ca="1">IF($E92="","",IF($G93="",AR92,IF(AND($N93=1,AR$9&gt;$B$9),"",IF(AND($N93=1,AR$9&lt;=$B$9),LOOKUP(AR$9,$A$12:$A$111,$B$12:$B$111),IF(AND($I93=1,AS$9=$Q92),"",IF($I93=1,AS92,IF(AND($I93=-1,AQ$9=$Q92),$J93,IF($I93=-1,AR92,""))))))))</f>
        <v/>
      </c>
      <c r="AS93" t="str">
        <f ca="1">IF($E92="","",IF($G93="",AS92,IF(AND($N93=1,AS$9&gt;$B$9),"",IF(AND($N93=1,AS$9&lt;=$B$9),LOOKUP(AS$9,$A$12:$A$111,$B$12:$B$111),IF(AND($I93=1,AT$9=$Q92),"",IF($I93=1,AT92,IF(AND($I93=-1,AR$9=$Q92),$J93,IF($I93=-1,AS92,""))))))))</f>
        <v/>
      </c>
      <c r="AT93" t="str">
        <f ca="1">IF($E92="","",IF($G93="",AT92,IF(AND($N93=1,AT$9&gt;$B$9),"",IF(AND($N93=1,AT$9&lt;=$B$9),LOOKUP(AT$9,$A$12:$A$111,$B$12:$B$111),IF(AND($I93=1,AU$9=$Q92),"",IF($I93=1,AU92,IF(AND($I93=-1,AS$9=$Q92),$J93,IF($I93=-1,AT92,""))))))))</f>
        <v/>
      </c>
      <c r="AU93" t="str">
        <f ca="1">IF($E92="","",IF($G93="",AU92,IF(AND($N93=1,AU$9&gt;$B$9),"",IF(AND($N93=1,AU$9&lt;=$B$9),LOOKUP(AU$9,$A$12:$A$111,$B$12:$B$111),IF(AND($I93=1,AV$9=$Q92),"",IF($I93=1,AV92,IF(AND($I93=-1,AT$9=$Q92),$J93,IF($I93=-1,AU92,""))))))))</f>
        <v/>
      </c>
      <c r="AV93" t="str">
        <f ca="1">IF($E92="","",IF($G93="",AV92,IF(AND($N93=1,AV$9&gt;$B$9),"",IF(AND($N93=1,AV$9&lt;=$B$9),LOOKUP(AV$9,$A$12:$A$111,$B$12:$B$111),IF(AND($I93=1,AW$9=$Q92),"",IF($I93=1,AW92,IF(AND($I93=-1,AU$9=$Q92),$J93,IF($I93=-1,AV92,""))))))))</f>
        <v/>
      </c>
      <c r="AW93" t="str">
        <f ca="1">IF($E92="","",IF($G93="",AW92,IF(AND($N93=1,AW$9&gt;$B$9),"",IF(AND($N93=1,AW$9&lt;=$B$9),LOOKUP(AW$9,$A$12:$A$111,$B$12:$B$111),IF(AND($I93=1,AX$9=$Q92),"",IF($I93=1,AX92,IF(AND($I93=-1,AV$9=$Q92),$J93,IF($I93=-1,AW92,""))))))))</f>
        <v/>
      </c>
      <c r="AX93" t="str">
        <f ca="1">IF($E92="","",IF($G93="",AX92,IF(AND($N93=1,AX$9&gt;$B$9),"",IF(AND($N93=1,AX$9&lt;=$B$9),LOOKUP(AX$9,$A$12:$A$111,$B$12:$B$111),IF(AND($I93=1,AY$9=$Q92),"",IF($I93=1,AY92,IF(AND($I93=-1,AW$9=$Q92),$J93,IF($I93=-1,AX92,""))))))))</f>
        <v/>
      </c>
      <c r="AY93" t="str">
        <f ca="1">IF($E92="","",IF($G93="",AY92,IF(AND($N93=1,AY$9&gt;$B$9),"",IF(AND($N93=1,AY$9&lt;=$B$9),LOOKUP(AY$9,$A$12:$A$111,$B$12:$B$111),IF(AND($I93=1,AZ$9=$Q92),"",IF($I93=1,AZ92,IF(AND($I93=-1,AX$9=$Q92),$J93,IF($I93=-1,AY92,""))))))))</f>
        <v/>
      </c>
      <c r="AZ93" t="str">
        <f ca="1">IF($E92="","",IF($G93="",AZ92,IF(AND($N93=1,AZ$9&gt;$B$9),"",IF(AND($N93=1,AZ$9&lt;=$B$9),LOOKUP(AZ$9,$A$12:$A$111,$B$12:$B$111),IF(AND($I93=1,BA$9=$Q92),"",IF($I93=1,BA92,IF(AND($I93=-1,AY$9=$Q92),$J93,IF($I93=-1,AZ92,""))))))))</f>
        <v/>
      </c>
      <c r="BA93" t="str">
        <f ca="1">IF($E92="","",IF($G93="",BA92,IF(AND($N93=1,BA$9&gt;$B$9),"",IF(AND($N93=1,BA$9&lt;=$B$9),LOOKUP(BA$9,$A$12:$A$111,$B$12:$B$111),IF(AND($I93=1,BB$9=$Q92),"",IF($I93=1,BB92,IF(AND($I93=-1,AZ$9=$Q92),$J93,IF($I93=-1,BA92,""))))))))</f>
        <v/>
      </c>
      <c r="BB93" t="str">
        <f ca="1">IF($E92="","",IF($G93="",BB92,IF(AND($N93=1,BB$9&gt;$B$9),"",IF(AND($N93=1,BB$9&lt;=$B$9),LOOKUP(BB$9,$A$12:$A$111,$B$12:$B$111),IF(AND($I93=1,BC$9=$Q92),"",IF($I93=1,BC92,IF(AND($I93=-1,BA$9=$Q92),$J93,IF($I93=-1,BB92,""))))))))</f>
        <v/>
      </c>
      <c r="BC93" t="str">
        <f ca="1">IF($E92="","",IF($G93="",BC92,IF(AND($N93=1,BC$9&gt;$B$9),"",IF(AND($N93=1,BC$9&lt;=$B$9),LOOKUP(BC$9,$A$12:$A$111,$B$12:$B$111),IF(AND($I93=1,BD$9=$Q92),"",IF($I93=1,BD92,IF(AND($I93=-1,BB$9=$Q92),$J93,IF($I93=-1,BC92,""))))))))</f>
        <v/>
      </c>
      <c r="BD93" t="str">
        <f ca="1">IF($E92="","",IF($G93="",BD92,IF(AND($N93=1,BD$9&gt;$B$9),"",IF(AND($N93=1,BD$9&lt;=$B$9),LOOKUP(BD$9,$A$12:$A$111,$B$12:$B$111),IF(AND($I93=1,BE$9=$Q92),"",IF($I93=1,BE92,IF(AND($I93=-1,BC$9=$Q92),$J93,IF($I93=-1,BD92,""))))))))</f>
        <v/>
      </c>
      <c r="BE93" t="str">
        <f ca="1">IF($E92="","",IF($G93="",BE92,IF(AND($N93=1,BE$9&gt;$B$9),"",IF(AND($N93=1,BE$9&lt;=$B$9),LOOKUP(BE$9,$A$12:$A$111,$B$12:$B$111),IF(AND($I93=1,BF$9=$Q92),"",IF($I93=1,BF92,IF(AND($I93=-1,BD$9=$Q92),$J93,IF($I93=-1,BE92,""))))))))</f>
        <v/>
      </c>
      <c r="BF93" t="str">
        <f ca="1">IF($E92="","",IF($G93="",BF92,IF(AND($N93=1,BF$9&gt;$B$9),"",IF(AND($N93=1,BF$9&lt;=$B$9),LOOKUP(BF$9,$A$12:$A$111,$B$12:$B$111),IF(AND($I93=1,BG$9=$Q92),"",IF($I93=1,BG92,IF(AND($I93=-1,BE$9=$Q92),$J93,IF($I93=-1,BF92,""))))))))</f>
        <v/>
      </c>
      <c r="BG93" t="str">
        <f ca="1">IF($E92="","",IF($G93="",BG92,IF(AND($N93=1,BG$9&gt;$B$9),"",IF(AND($N93=1,BG$9&lt;=$B$9),LOOKUP(BG$9,$A$12:$A$111,$B$12:$B$111),IF(AND($I93=1,BH$9=$Q92),"",IF($I93=1,BH92,IF(AND($I93=-1,BF$9=$Q92),$J93,IF($I93=-1,BG92,""))))))))</f>
        <v/>
      </c>
      <c r="BH93" t="str">
        <f ca="1">IF($E92="","",IF($G93="",BH92,IF(AND($N93=1,BH$9&gt;$B$9),"",IF(AND($N93=1,BH$9&lt;=$B$9),LOOKUP(BH$9,$A$12:$A$111,$B$12:$B$111),IF(AND($I93=1,BI$9=$Q92),"",IF($I93=1,BI92,IF(AND($I93=-1,BG$9=$Q92),$J93,IF($I93=-1,BH92,""))))))))</f>
        <v/>
      </c>
      <c r="BI93" t="str">
        <f ca="1">IF($E92="","",IF($G93="",BI92,IF(AND($N93=1,BI$9&gt;$B$9),"",IF(AND($N93=1,BI$9&lt;=$B$9),LOOKUP(BI$9,$A$12:$A$111,$B$12:$B$111),IF(AND($I93=1,BJ$9=$Q92),"",IF($I93=1,BJ92,IF(AND($I93=-1,BH$9=$Q92),$J93,IF($I93=-1,BI92,""))))))))</f>
        <v/>
      </c>
      <c r="BJ93" t="str">
        <f ca="1">IF($E92="","",IF($G93="",BJ92,IF(AND($N93=1,BJ$9&gt;$B$9),"",IF(AND($N93=1,BJ$9&lt;=$B$9),LOOKUP(BJ$9,$A$12:$A$111,$B$12:$B$111),IF(AND($I93=1,BK$9=$Q92),"",IF($I93=1,BK92,IF(AND($I93=-1,BI$9=$Q92),$J93,IF($I93=-1,BJ92,""))))))))</f>
        <v/>
      </c>
      <c r="BK93" t="str">
        <f ca="1">IF($E92="","",IF($G93="",BK92,IF(AND($N93=1,BK$9&gt;$B$9),"",IF(AND($N93=1,BK$9&lt;=$B$9),LOOKUP(BK$9,$A$12:$A$111,$B$12:$B$111),IF(AND($I93=1,BL$9=$Q92),"",IF($I93=1,BL92,IF(AND($I93=-1,BJ$9=$Q92),$J93,IF($I93=-1,BK92,""))))))))</f>
        <v/>
      </c>
      <c r="BL93" t="str">
        <f ca="1">IF($E92="","",IF($G93="",BL92,IF(AND($N93=1,BL$9&gt;$B$9),"",IF(AND($N93=1,BL$9&lt;=$B$9),LOOKUP(BL$9,$A$12:$A$111,$B$12:$B$111),IF(AND($I93=1,BM$9=$Q92),"",IF($I93=1,BM92,IF(AND($I93=-1,BK$9=$Q92),$J93,IF($I93=-1,BL92,""))))))))</f>
        <v/>
      </c>
      <c r="BM93" t="str">
        <f ca="1">IF($E92="","",IF($G93="",BM92,IF(AND($N93=1,BM$9&gt;$B$9),"",IF(AND($N93=1,BM$9&lt;=$B$9),LOOKUP(BM$9,$A$12:$A$111,$B$12:$B$111),IF(AND($I93=1,BN$9=$Q92),"",IF($I93=1,BN92,IF(AND($I93=-1,BL$9=$Q92),$J93,IF($I93=-1,BM92,""))))))))</f>
        <v/>
      </c>
      <c r="BN93">
        <f ca="1">IF($E92="","",IF($G93="",BN92,IF(AND($N93=1,BN$9&gt;$B$9),"",IF(AND($N93=1,BN$9&lt;=$B$9),LOOKUP(BN$9,$A$12:$A$111,$B$12:$B$111),IF(AND($I93=1,BO$9=$Q92),"",IF($I93=1,BO92,IF(AND($I93=-1,BM$9=$Q92),$J93,IF($I93=-1,BN92,""))))))))</f>
        <v>0</v>
      </c>
      <c r="BO93">
        <f ca="1">IF($E92="","",IF($G93="",BO92,IF(AND($N93=1,BO$9&gt;$B$9),"",IF(AND($N93=1,BO$9&lt;=$B$9),LOOKUP(BO$9,$A$12:$A$111,$B$12:$B$111),IF(AND($I93=1,BP$9=$Q92),"",IF($I93=1,BP92,IF(AND($I93=-1,BN$9=$Q92),$J93,IF($I93=-1,BO92,""))))))))</f>
        <v>0</v>
      </c>
    </row>
    <row r="94" spans="4:67" x14ac:dyDescent="0.25">
      <c r="D94" s="4">
        <v>84</v>
      </c>
      <c r="E94" s="1">
        <f t="shared" ca="1" si="11"/>
        <v>30</v>
      </c>
      <c r="G94" t="str">
        <f ca="1">IF(E93="","",IF($B$3=Refs!$B$11,Labouchere!F94,IF(AND(B$3="Last",H93="Zero"),G93,IF(B$3="Last",H93,IF(B$3="2nd last","",IF(AND(B$3="Opposite",H93="Zero"),G93,IF(AND(B$3="Opposite",H93="Red"),"Black",IF(AND(B$3="Opposite",H93="Black"),"Red",IF(AND(B$3="Opposite",H93="Odd"),"Even",IF(AND(B$3="Opposite",H93="Even"),"Odd",IF(AND(B$3="Opposite",H93="High"),"Low",IF(AND(B$3="Opposite",H93="Low"),"High",IF(COUNTIF(Refs!$E$5:$I$6,B$3)=1,Labouchere!B$3,"")))))))))))))</f>
        <v>High</v>
      </c>
      <c r="H94" t="str">
        <f ca="1">IF(E94="","",IF(B$2="Red/Black",LOOKUP(E94,Refs!D:D,Refs!F:F),IF(B$2="High/Low",LOOKUP(E94,Refs!D:D,Refs!H:H),IF(B$2="Odd/Even",LOOKUP(E94,Refs!D:D,Refs!J:J),""))))</f>
        <v>High</v>
      </c>
      <c r="I94">
        <f t="shared" ca="1" si="7"/>
        <v>1</v>
      </c>
      <c r="J94">
        <f ca="1">IF(E93="","",IF(G94="","",IF(AND(Q93&gt;1,O93+P93&gt;=$B$4),$B$4,IF(Q93=1,O93,O93+P93))))</f>
        <v>13</v>
      </c>
      <c r="K94">
        <f t="shared" ca="1" si="8"/>
        <v>13</v>
      </c>
      <c r="L94">
        <f t="shared" ca="1" si="9"/>
        <v>-119</v>
      </c>
      <c r="M94">
        <f t="shared" ca="1" si="10"/>
        <v>20</v>
      </c>
      <c r="N94">
        <f ca="1">IF(E93="","",IF(OR(AND($A$6="Yes",$M94&gt;$M93),AND($A$8="Yes",$O93+$P93&gt;=$B$4),AND($Q93&lt;=2,$I94=1)),1,0))</f>
        <v>0</v>
      </c>
      <c r="O94">
        <f ca="1">IF(E94="","",R94)</f>
        <v>4</v>
      </c>
      <c r="P94">
        <f ca="1">IF(E94="","",MAX(R94:DM94))</f>
        <v>7</v>
      </c>
      <c r="Q94" s="2">
        <f ca="1">IF(E94="","",COUNTIF(R94:DM94,"&gt;0"))</f>
        <v>2</v>
      </c>
      <c r="R94" s="4">
        <f ca="1">IF(E93="","",IF($G94="",R93,IF($N94=1,LOOKUP(R$9,$A$12:$A$111,$B$12:$B$111),IF(AND($I94=1,S$9=$Q93),"",IF($I94=1,S93,IF($I94=-1,R93))))))</f>
        <v>4</v>
      </c>
      <c r="S94">
        <f ca="1">IF($E93="","",IF($G94="",S93,IF(AND($N94=1,S$9&gt;$B$9),"",IF(AND($N94=1,S$9&lt;=$B$9),LOOKUP(S$9,$A$12:$A$111,$B$12:$B$111),IF(AND($I94=1,T$9=$Q93),"",IF($I94=1,T93,IF(AND($I94=-1,R$9=$Q93),$J94,IF($I94=-1,S93,""))))))))</f>
        <v>7</v>
      </c>
      <c r="T94" t="str">
        <f ca="1">IF($E93="","",IF($G94="",T93,IF(AND($N94=1,T$9&gt;$B$9),"",IF(AND($N94=1,T$9&lt;=$B$9),LOOKUP(T$9,$A$12:$A$111,$B$12:$B$111),IF(AND($I94=1,U$9=$Q93),"",IF($I94=1,U93,IF(AND($I94=-1,S$9=$Q93),$J94,IF($I94=-1,T93,""))))))))</f>
        <v/>
      </c>
      <c r="U94" t="str">
        <f ca="1">IF($E93="","",IF($G94="",U93,IF(AND($N94=1,U$9&gt;$B$9),"",IF(AND($N94=1,U$9&lt;=$B$9),LOOKUP(U$9,$A$12:$A$111,$B$12:$B$111),IF(AND($I94=1,V$9=$Q93),"",IF($I94=1,V93,IF(AND($I94=-1,T$9=$Q93),$J94,IF($I94=-1,U93,""))))))))</f>
        <v/>
      </c>
      <c r="V94" t="str">
        <f ca="1">IF($E93="","",IF($G94="",V93,IF(AND($N94=1,V$9&gt;$B$9),"",IF(AND($N94=1,V$9&lt;=$B$9),LOOKUP(V$9,$A$12:$A$111,$B$12:$B$111),IF(AND($I94=1,W$9=$Q93),"",IF($I94=1,W93,IF(AND($I94=-1,U$9=$Q93),$J94,IF($I94=-1,V93,""))))))))</f>
        <v/>
      </c>
      <c r="W94" t="str">
        <f ca="1">IF($E93="","",IF($G94="",W93,IF(AND($N94=1,W$9&gt;$B$9),"",IF(AND($N94=1,W$9&lt;=$B$9),LOOKUP(W$9,$A$12:$A$111,$B$12:$B$111),IF(AND($I94=1,X$9=$Q93),"",IF($I94=1,X93,IF(AND($I94=-1,V$9=$Q93),$J94,IF($I94=-1,W93,""))))))))</f>
        <v/>
      </c>
      <c r="X94" t="str">
        <f ca="1">IF($E93="","",IF($G94="",X93,IF(AND($N94=1,X$9&gt;$B$9),"",IF(AND($N94=1,X$9&lt;=$B$9),LOOKUP(X$9,$A$12:$A$111,$B$12:$B$111),IF(AND($I94=1,Y$9=$Q93),"",IF($I94=1,Y93,IF(AND($I94=-1,W$9=$Q93),$J94,IF($I94=-1,X93,""))))))))</f>
        <v/>
      </c>
      <c r="Y94" t="str">
        <f ca="1">IF($E93="","",IF($G94="",Y93,IF(AND($N94=1,Y$9&gt;$B$9),"",IF(AND($N94=1,Y$9&lt;=$B$9),LOOKUP(Y$9,$A$12:$A$111,$B$12:$B$111),IF(AND($I94=1,Z$9=$Q93),"",IF($I94=1,Z93,IF(AND($I94=-1,X$9=$Q93),$J94,IF($I94=-1,Y93,""))))))))</f>
        <v/>
      </c>
      <c r="Z94" t="str">
        <f ca="1">IF($E93="","",IF($G94="",Z93,IF(AND($N94=1,Z$9&gt;$B$9),"",IF(AND($N94=1,Z$9&lt;=$B$9),LOOKUP(Z$9,$A$12:$A$111,$B$12:$B$111),IF(AND($I94=1,AA$9=$Q93),"",IF($I94=1,AA93,IF(AND($I94=-1,Y$9=$Q93),$J94,IF($I94=-1,Z93,""))))))))</f>
        <v/>
      </c>
      <c r="AA94" t="str">
        <f ca="1">IF($E93="","",IF($G94="",AA93,IF(AND($N94=1,AA$9&gt;$B$9),"",IF(AND($N94=1,AA$9&lt;=$B$9),LOOKUP(AA$9,$A$12:$A$111,$B$12:$B$111),IF(AND($I94=1,AB$9=$Q93),"",IF($I94=1,AB93,IF(AND($I94=-1,Z$9=$Q93),$J94,IF($I94=-1,AA93,""))))))))</f>
        <v/>
      </c>
      <c r="AB94" t="str">
        <f ca="1">IF($E93="","",IF($G94="",AB93,IF(AND($N94=1,AB$9&gt;$B$9),"",IF(AND($N94=1,AB$9&lt;=$B$9),LOOKUP(AB$9,$A$12:$A$111,$B$12:$B$111),IF(AND($I94=1,AC$9=$Q93),"",IF($I94=1,AC93,IF(AND($I94=-1,AA$9=$Q93),$J94,IF($I94=-1,AB93,""))))))))</f>
        <v/>
      </c>
      <c r="AC94" t="str">
        <f ca="1">IF($E93="","",IF($G94="",AC93,IF(AND($N94=1,AC$9&gt;$B$9),"",IF(AND($N94=1,AC$9&lt;=$B$9),LOOKUP(AC$9,$A$12:$A$111,$B$12:$B$111),IF(AND($I94=1,AD$9=$Q93),"",IF($I94=1,AD93,IF(AND($I94=-1,AB$9=$Q93),$J94,IF($I94=-1,AC93,""))))))))</f>
        <v/>
      </c>
      <c r="AD94" t="str">
        <f ca="1">IF($E93="","",IF($G94="",AD93,IF(AND($N94=1,AD$9&gt;$B$9),"",IF(AND($N94=1,AD$9&lt;=$B$9),LOOKUP(AD$9,$A$12:$A$111,$B$12:$B$111),IF(AND($I94=1,AE$9=$Q93),"",IF($I94=1,AE93,IF(AND($I94=-1,AC$9=$Q93),$J94,IF($I94=-1,AD93,""))))))))</f>
        <v/>
      </c>
      <c r="AE94" t="str">
        <f ca="1">IF($E93="","",IF($G94="",AE93,IF(AND($N94=1,AE$9&gt;$B$9),"",IF(AND($N94=1,AE$9&lt;=$B$9),LOOKUP(AE$9,$A$12:$A$111,$B$12:$B$111),IF(AND($I94=1,AF$9=$Q93),"",IF($I94=1,AF93,IF(AND($I94=-1,AD$9=$Q93),$J94,IF($I94=-1,AE93,""))))))))</f>
        <v/>
      </c>
      <c r="AF94" t="str">
        <f ca="1">IF($E93="","",IF($G94="",AF93,IF(AND($N94=1,AF$9&gt;$B$9),"",IF(AND($N94=1,AF$9&lt;=$B$9),LOOKUP(AF$9,$A$12:$A$111,$B$12:$B$111),IF(AND($I94=1,AG$9=$Q93),"",IF($I94=1,AG93,IF(AND($I94=-1,AE$9=$Q93),$J94,IF($I94=-1,AF93,""))))))))</f>
        <v/>
      </c>
      <c r="AG94" t="str">
        <f ca="1">IF($E93="","",IF($G94="",AG93,IF(AND($N94=1,AG$9&gt;$B$9),"",IF(AND($N94=1,AG$9&lt;=$B$9),LOOKUP(AG$9,$A$12:$A$111,$B$12:$B$111),IF(AND($I94=1,AH$9=$Q93),"",IF($I94=1,AH93,IF(AND($I94=-1,AF$9=$Q93),$J94,IF($I94=-1,AG93,""))))))))</f>
        <v/>
      </c>
      <c r="AH94" t="str">
        <f ca="1">IF($E93="","",IF($G94="",AH93,IF(AND($N94=1,AH$9&gt;$B$9),"",IF(AND($N94=1,AH$9&lt;=$B$9),LOOKUP(AH$9,$A$12:$A$111,$B$12:$B$111),IF(AND($I94=1,AI$9=$Q93),"",IF($I94=1,AI93,IF(AND($I94=-1,AG$9=$Q93),$J94,IF($I94=-1,AH93,""))))))))</f>
        <v/>
      </c>
      <c r="AI94" t="str">
        <f ca="1">IF($E93="","",IF($G94="",AI93,IF(AND($N94=1,AI$9&gt;$B$9),"",IF(AND($N94=1,AI$9&lt;=$B$9),LOOKUP(AI$9,$A$12:$A$111,$B$12:$B$111),IF(AND($I94=1,AJ$9=$Q93),"",IF($I94=1,AJ93,IF(AND($I94=-1,AH$9=$Q93),$J94,IF($I94=-1,AI93,""))))))))</f>
        <v/>
      </c>
      <c r="AJ94" t="str">
        <f ca="1">IF($E93="","",IF($G94="",AJ93,IF(AND($N94=1,AJ$9&gt;$B$9),"",IF(AND($N94=1,AJ$9&lt;=$B$9),LOOKUP(AJ$9,$A$12:$A$111,$B$12:$B$111),IF(AND($I94=1,AK$9=$Q93),"",IF($I94=1,AK93,IF(AND($I94=-1,AI$9=$Q93),$J94,IF($I94=-1,AJ93,""))))))))</f>
        <v/>
      </c>
      <c r="AK94" t="str">
        <f ca="1">IF($E93="","",IF($G94="",AK93,IF(AND($N94=1,AK$9&gt;$B$9),"",IF(AND($N94=1,AK$9&lt;=$B$9),LOOKUP(AK$9,$A$12:$A$111,$B$12:$B$111),IF(AND($I94=1,AL$9=$Q93),"",IF($I94=1,AL93,IF(AND($I94=-1,AJ$9=$Q93),$J94,IF($I94=-1,AK93,""))))))))</f>
        <v/>
      </c>
      <c r="AL94" t="str">
        <f ca="1">IF($E93="","",IF($G94="",AL93,IF(AND($N94=1,AL$9&gt;$B$9),"",IF(AND($N94=1,AL$9&lt;=$B$9),LOOKUP(AL$9,$A$12:$A$111,$B$12:$B$111),IF(AND($I94=1,AM$9=$Q93),"",IF($I94=1,AM93,IF(AND($I94=-1,AK$9=$Q93),$J94,IF($I94=-1,AL93,""))))))))</f>
        <v/>
      </c>
      <c r="AM94" t="str">
        <f ca="1">IF($E93="","",IF($G94="",AM93,IF(AND($N94=1,AM$9&gt;$B$9),"",IF(AND($N94=1,AM$9&lt;=$B$9),LOOKUP(AM$9,$A$12:$A$111,$B$12:$B$111),IF(AND($I94=1,AN$9=$Q93),"",IF($I94=1,AN93,IF(AND($I94=-1,AL$9=$Q93),$J94,IF($I94=-1,AM93,""))))))))</f>
        <v/>
      </c>
      <c r="AN94" t="str">
        <f ca="1">IF($E93="","",IF($G94="",AN93,IF(AND($N94=1,AN$9&gt;$B$9),"",IF(AND($N94=1,AN$9&lt;=$B$9),LOOKUP(AN$9,$A$12:$A$111,$B$12:$B$111),IF(AND($I94=1,AO$9=$Q93),"",IF($I94=1,AO93,IF(AND($I94=-1,AM$9=$Q93),$J94,IF($I94=-1,AN93,""))))))))</f>
        <v/>
      </c>
      <c r="AO94" t="str">
        <f ca="1">IF($E93="","",IF($G94="",AO93,IF(AND($N94=1,AO$9&gt;$B$9),"",IF(AND($N94=1,AO$9&lt;=$B$9),LOOKUP(AO$9,$A$12:$A$111,$B$12:$B$111),IF(AND($I94=1,AP$9=$Q93),"",IF($I94=1,AP93,IF(AND($I94=-1,AN$9=$Q93),$J94,IF($I94=-1,AO93,""))))))))</f>
        <v/>
      </c>
      <c r="AP94" t="str">
        <f ca="1">IF($E93="","",IF($G94="",AP93,IF(AND($N94=1,AP$9&gt;$B$9),"",IF(AND($N94=1,AP$9&lt;=$B$9),LOOKUP(AP$9,$A$12:$A$111,$B$12:$B$111),IF(AND($I94=1,AQ$9=$Q93),"",IF($I94=1,AQ93,IF(AND($I94=-1,AO$9=$Q93),$J94,IF($I94=-1,AP93,""))))))))</f>
        <v/>
      </c>
      <c r="AQ94" t="str">
        <f ca="1">IF($E93="","",IF($G94="",AQ93,IF(AND($N94=1,AQ$9&gt;$B$9),"",IF(AND($N94=1,AQ$9&lt;=$B$9),LOOKUP(AQ$9,$A$12:$A$111,$B$12:$B$111),IF(AND($I94=1,AR$9=$Q93),"",IF($I94=1,AR93,IF(AND($I94=-1,AP$9=$Q93),$J94,IF($I94=-1,AQ93,""))))))))</f>
        <v/>
      </c>
      <c r="AR94" t="str">
        <f ca="1">IF($E93="","",IF($G94="",AR93,IF(AND($N94=1,AR$9&gt;$B$9),"",IF(AND($N94=1,AR$9&lt;=$B$9),LOOKUP(AR$9,$A$12:$A$111,$B$12:$B$111),IF(AND($I94=1,AS$9=$Q93),"",IF($I94=1,AS93,IF(AND($I94=-1,AQ$9=$Q93),$J94,IF($I94=-1,AR93,""))))))))</f>
        <v/>
      </c>
      <c r="AS94" t="str">
        <f ca="1">IF($E93="","",IF($G94="",AS93,IF(AND($N94=1,AS$9&gt;$B$9),"",IF(AND($N94=1,AS$9&lt;=$B$9),LOOKUP(AS$9,$A$12:$A$111,$B$12:$B$111),IF(AND($I94=1,AT$9=$Q93),"",IF($I94=1,AT93,IF(AND($I94=-1,AR$9=$Q93),$J94,IF($I94=-1,AS93,""))))))))</f>
        <v/>
      </c>
      <c r="AT94" t="str">
        <f ca="1">IF($E93="","",IF($G94="",AT93,IF(AND($N94=1,AT$9&gt;$B$9),"",IF(AND($N94=1,AT$9&lt;=$B$9),LOOKUP(AT$9,$A$12:$A$111,$B$12:$B$111),IF(AND($I94=1,AU$9=$Q93),"",IF($I94=1,AU93,IF(AND($I94=-1,AS$9=$Q93),$J94,IF($I94=-1,AT93,""))))))))</f>
        <v/>
      </c>
      <c r="AU94" t="str">
        <f ca="1">IF($E93="","",IF($G94="",AU93,IF(AND($N94=1,AU$9&gt;$B$9),"",IF(AND($N94=1,AU$9&lt;=$B$9),LOOKUP(AU$9,$A$12:$A$111,$B$12:$B$111),IF(AND($I94=1,AV$9=$Q93),"",IF($I94=1,AV93,IF(AND($I94=-1,AT$9=$Q93),$J94,IF($I94=-1,AU93,""))))))))</f>
        <v/>
      </c>
      <c r="AV94" t="str">
        <f ca="1">IF($E93="","",IF($G94="",AV93,IF(AND($N94=1,AV$9&gt;$B$9),"",IF(AND($N94=1,AV$9&lt;=$B$9),LOOKUP(AV$9,$A$12:$A$111,$B$12:$B$111),IF(AND($I94=1,AW$9=$Q93),"",IF($I94=1,AW93,IF(AND($I94=-1,AU$9=$Q93),$J94,IF($I94=-1,AV93,""))))))))</f>
        <v/>
      </c>
      <c r="AW94" t="str">
        <f ca="1">IF($E93="","",IF($G94="",AW93,IF(AND($N94=1,AW$9&gt;$B$9),"",IF(AND($N94=1,AW$9&lt;=$B$9),LOOKUP(AW$9,$A$12:$A$111,$B$12:$B$111),IF(AND($I94=1,AX$9=$Q93),"",IF($I94=1,AX93,IF(AND($I94=-1,AV$9=$Q93),$J94,IF($I94=-1,AW93,""))))))))</f>
        <v/>
      </c>
      <c r="AX94" t="str">
        <f ca="1">IF($E93="","",IF($G94="",AX93,IF(AND($N94=1,AX$9&gt;$B$9),"",IF(AND($N94=1,AX$9&lt;=$B$9),LOOKUP(AX$9,$A$12:$A$111,$B$12:$B$111),IF(AND($I94=1,AY$9=$Q93),"",IF($I94=1,AY93,IF(AND($I94=-1,AW$9=$Q93),$J94,IF($I94=-1,AX93,""))))))))</f>
        <v/>
      </c>
      <c r="AY94" t="str">
        <f ca="1">IF($E93="","",IF($G94="",AY93,IF(AND($N94=1,AY$9&gt;$B$9),"",IF(AND($N94=1,AY$9&lt;=$B$9),LOOKUP(AY$9,$A$12:$A$111,$B$12:$B$111),IF(AND($I94=1,AZ$9=$Q93),"",IF($I94=1,AZ93,IF(AND($I94=-1,AX$9=$Q93),$J94,IF($I94=-1,AY93,""))))))))</f>
        <v/>
      </c>
      <c r="AZ94" t="str">
        <f ca="1">IF($E93="","",IF($G94="",AZ93,IF(AND($N94=1,AZ$9&gt;$B$9),"",IF(AND($N94=1,AZ$9&lt;=$B$9),LOOKUP(AZ$9,$A$12:$A$111,$B$12:$B$111),IF(AND($I94=1,BA$9=$Q93),"",IF($I94=1,BA93,IF(AND($I94=-1,AY$9=$Q93),$J94,IF($I94=-1,AZ93,""))))))))</f>
        <v/>
      </c>
      <c r="BA94" t="str">
        <f ca="1">IF($E93="","",IF($G94="",BA93,IF(AND($N94=1,BA$9&gt;$B$9),"",IF(AND($N94=1,BA$9&lt;=$B$9),LOOKUP(BA$9,$A$12:$A$111,$B$12:$B$111),IF(AND($I94=1,BB$9=$Q93),"",IF($I94=1,BB93,IF(AND($I94=-1,AZ$9=$Q93),$J94,IF($I94=-1,BA93,""))))))))</f>
        <v/>
      </c>
      <c r="BB94" t="str">
        <f ca="1">IF($E93="","",IF($G94="",BB93,IF(AND($N94=1,BB$9&gt;$B$9),"",IF(AND($N94=1,BB$9&lt;=$B$9),LOOKUP(BB$9,$A$12:$A$111,$B$12:$B$111),IF(AND($I94=1,BC$9=$Q93),"",IF($I94=1,BC93,IF(AND($I94=-1,BA$9=$Q93),$J94,IF($I94=-1,BB93,""))))))))</f>
        <v/>
      </c>
      <c r="BC94" t="str">
        <f ca="1">IF($E93="","",IF($G94="",BC93,IF(AND($N94=1,BC$9&gt;$B$9),"",IF(AND($N94=1,BC$9&lt;=$B$9),LOOKUP(BC$9,$A$12:$A$111,$B$12:$B$111),IF(AND($I94=1,BD$9=$Q93),"",IF($I94=1,BD93,IF(AND($I94=-1,BB$9=$Q93),$J94,IF($I94=-1,BC93,""))))))))</f>
        <v/>
      </c>
      <c r="BD94" t="str">
        <f ca="1">IF($E93="","",IF($G94="",BD93,IF(AND($N94=1,BD$9&gt;$B$9),"",IF(AND($N94=1,BD$9&lt;=$B$9),LOOKUP(BD$9,$A$12:$A$111,$B$12:$B$111),IF(AND($I94=1,BE$9=$Q93),"",IF($I94=1,BE93,IF(AND($I94=-1,BC$9=$Q93),$J94,IF($I94=-1,BD93,""))))))))</f>
        <v/>
      </c>
      <c r="BE94" t="str">
        <f ca="1">IF($E93="","",IF($G94="",BE93,IF(AND($N94=1,BE$9&gt;$B$9),"",IF(AND($N94=1,BE$9&lt;=$B$9),LOOKUP(BE$9,$A$12:$A$111,$B$12:$B$111),IF(AND($I94=1,BF$9=$Q93),"",IF($I94=1,BF93,IF(AND($I94=-1,BD$9=$Q93),$J94,IF($I94=-1,BE93,""))))))))</f>
        <v/>
      </c>
      <c r="BF94" t="str">
        <f ca="1">IF($E93="","",IF($G94="",BF93,IF(AND($N94=1,BF$9&gt;$B$9),"",IF(AND($N94=1,BF$9&lt;=$B$9),LOOKUP(BF$9,$A$12:$A$111,$B$12:$B$111),IF(AND($I94=1,BG$9=$Q93),"",IF($I94=1,BG93,IF(AND($I94=-1,BE$9=$Q93),$J94,IF($I94=-1,BF93,""))))))))</f>
        <v/>
      </c>
      <c r="BG94" t="str">
        <f ca="1">IF($E93="","",IF($G94="",BG93,IF(AND($N94=1,BG$9&gt;$B$9),"",IF(AND($N94=1,BG$9&lt;=$B$9),LOOKUP(BG$9,$A$12:$A$111,$B$12:$B$111),IF(AND($I94=1,BH$9=$Q93),"",IF($I94=1,BH93,IF(AND($I94=-1,BF$9=$Q93),$J94,IF($I94=-1,BG93,""))))))))</f>
        <v/>
      </c>
      <c r="BH94" t="str">
        <f ca="1">IF($E93="","",IF($G94="",BH93,IF(AND($N94=1,BH$9&gt;$B$9),"",IF(AND($N94=1,BH$9&lt;=$B$9),LOOKUP(BH$9,$A$12:$A$111,$B$12:$B$111),IF(AND($I94=1,BI$9=$Q93),"",IF($I94=1,BI93,IF(AND($I94=-1,BG$9=$Q93),$J94,IF($I94=-1,BH93,""))))))))</f>
        <v/>
      </c>
      <c r="BI94" t="str">
        <f ca="1">IF($E93="","",IF($G94="",BI93,IF(AND($N94=1,BI$9&gt;$B$9),"",IF(AND($N94=1,BI$9&lt;=$B$9),LOOKUP(BI$9,$A$12:$A$111,$B$12:$B$111),IF(AND($I94=1,BJ$9=$Q93),"",IF($I94=1,BJ93,IF(AND($I94=-1,BH$9=$Q93),$J94,IF($I94=-1,BI93,""))))))))</f>
        <v/>
      </c>
      <c r="BJ94" t="str">
        <f ca="1">IF($E93="","",IF($G94="",BJ93,IF(AND($N94=1,BJ$9&gt;$B$9),"",IF(AND($N94=1,BJ$9&lt;=$B$9),LOOKUP(BJ$9,$A$12:$A$111,$B$12:$B$111),IF(AND($I94=1,BK$9=$Q93),"",IF($I94=1,BK93,IF(AND($I94=-1,BI$9=$Q93),$J94,IF($I94=-1,BJ93,""))))))))</f>
        <v/>
      </c>
      <c r="BK94" t="str">
        <f ca="1">IF($E93="","",IF($G94="",BK93,IF(AND($N94=1,BK$9&gt;$B$9),"",IF(AND($N94=1,BK$9&lt;=$B$9),LOOKUP(BK$9,$A$12:$A$111,$B$12:$B$111),IF(AND($I94=1,BL$9=$Q93),"",IF($I94=1,BL93,IF(AND($I94=-1,BJ$9=$Q93),$J94,IF($I94=-1,BK93,""))))))))</f>
        <v/>
      </c>
      <c r="BL94" t="str">
        <f ca="1">IF($E93="","",IF($G94="",BL93,IF(AND($N94=1,BL$9&gt;$B$9),"",IF(AND($N94=1,BL$9&lt;=$B$9),LOOKUP(BL$9,$A$12:$A$111,$B$12:$B$111),IF(AND($I94=1,BM$9=$Q93),"",IF($I94=1,BM93,IF(AND($I94=-1,BK$9=$Q93),$J94,IF($I94=-1,BL93,""))))))))</f>
        <v/>
      </c>
      <c r="BM94">
        <f ca="1">IF($E93="","",IF($G94="",BM93,IF(AND($N94=1,BM$9&gt;$B$9),"",IF(AND($N94=1,BM$9&lt;=$B$9),LOOKUP(BM$9,$A$12:$A$111,$B$12:$B$111),IF(AND($I94=1,BN$9=$Q93),"",IF($I94=1,BN93,IF(AND($I94=-1,BL$9=$Q93),$J94,IF($I94=-1,BM93,""))))))))</f>
        <v>0</v>
      </c>
      <c r="BN94">
        <f ca="1">IF($E93="","",IF($G94="",BN93,IF(AND($N94=1,BN$9&gt;$B$9),"",IF(AND($N94=1,BN$9&lt;=$B$9),LOOKUP(BN$9,$A$12:$A$111,$B$12:$B$111),IF(AND($I94=1,BO$9=$Q93),"",IF($I94=1,BO93,IF(AND($I94=-1,BM$9=$Q93),$J94,IF($I94=-1,BN93,""))))))))</f>
        <v>0</v>
      </c>
      <c r="BO94">
        <f ca="1">IF($E93="","",IF($G94="",BO93,IF(AND($N94=1,BO$9&gt;$B$9),"",IF(AND($N94=1,BO$9&lt;=$B$9),LOOKUP(BO$9,$A$12:$A$111,$B$12:$B$111),IF(AND($I94=1,BP$9=$Q93),"",IF($I94=1,BP93,IF(AND($I94=-1,BN$9=$Q93),$J94,IF($I94=-1,BO93,""))))))))</f>
        <v>0</v>
      </c>
    </row>
    <row r="95" spans="4:67" x14ac:dyDescent="0.25">
      <c r="D95" s="4">
        <v>85</v>
      </c>
      <c r="E95" s="1">
        <f t="shared" ca="1" si="11"/>
        <v>22</v>
      </c>
      <c r="G95" t="str">
        <f ca="1">IF(E94="","",IF($B$3=Refs!$B$11,Labouchere!F95,IF(AND(B$3="Last",H94="Zero"),G94,IF(B$3="Last",H94,IF(B$3="2nd last","",IF(AND(B$3="Opposite",H94="Zero"),G94,IF(AND(B$3="Opposite",H94="Red"),"Black",IF(AND(B$3="Opposite",H94="Black"),"Red",IF(AND(B$3="Opposite",H94="Odd"),"Even",IF(AND(B$3="Opposite",H94="Even"),"Odd",IF(AND(B$3="Opposite",H94="High"),"Low",IF(AND(B$3="Opposite",H94="Low"),"High",IF(COUNTIF(Refs!$E$5:$I$6,B$3)=1,Labouchere!B$3,"")))))))))))))</f>
        <v>High</v>
      </c>
      <c r="H95" t="str">
        <f ca="1">IF(E95="","",IF(B$2="Red/Black",LOOKUP(E95,Refs!D:D,Refs!F:F),IF(B$2="High/Low",LOOKUP(E95,Refs!D:D,Refs!H:H),IF(B$2="Odd/Even",LOOKUP(E95,Refs!D:D,Refs!J:J),""))))</f>
        <v>High</v>
      </c>
      <c r="I95">
        <f t="shared" ca="1" si="7"/>
        <v>1</v>
      </c>
      <c r="J95">
        <f ca="1">IF(E94="","",IF(G95="","",IF(AND(Q94&gt;1,O94+P94&gt;=$B$4),$B$4,IF(Q94=1,O94,O94+P94))))</f>
        <v>11</v>
      </c>
      <c r="K95">
        <f t="shared" ca="1" si="8"/>
        <v>11</v>
      </c>
      <c r="L95">
        <f t="shared" ca="1" si="9"/>
        <v>-108</v>
      </c>
      <c r="M95">
        <f t="shared" ca="1" si="10"/>
        <v>20</v>
      </c>
      <c r="N95">
        <f ca="1">IF(E94="","",IF(OR(AND($A$6="Yes",$M95&gt;$M94),AND($A$8="Yes",$O94+$P94&gt;=$B$4),AND($Q94&lt;=2,$I95=1)),1,0))</f>
        <v>1</v>
      </c>
      <c r="O95">
        <f ca="1">IF(E95="","",R95)</f>
        <v>1</v>
      </c>
      <c r="P95">
        <f ca="1">IF(E95="","",MAX(R95:DM95))</f>
        <v>4</v>
      </c>
      <c r="Q95" s="2">
        <f ca="1">IF(E95="","",COUNTIF(R95:DM95,"&gt;0"))</f>
        <v>4</v>
      </c>
      <c r="R95" s="4">
        <f ca="1">IF(E94="","",IF($G95="",R94,IF($N95=1,LOOKUP(R$9,$A$12:$A$111,$B$12:$B$111),IF(AND($I95=1,S$9=$Q94),"",IF($I95=1,S94,IF($I95=-1,R94))))))</f>
        <v>1</v>
      </c>
      <c r="S95">
        <f ca="1">IF($E94="","",IF($G95="",S94,IF(AND($N95=1,S$9&gt;$B$9),"",IF(AND($N95=1,S$9&lt;=$B$9),LOOKUP(S$9,$A$12:$A$111,$B$12:$B$111),IF(AND($I95=1,T$9=$Q94),"",IF($I95=1,T94,IF(AND($I95=-1,R$9=$Q94),$J95,IF($I95=-1,S94,""))))))))</f>
        <v>2</v>
      </c>
      <c r="T95">
        <f ca="1">IF($E94="","",IF($G95="",T94,IF(AND($N95=1,T$9&gt;$B$9),"",IF(AND($N95=1,T$9&lt;=$B$9),LOOKUP(T$9,$A$12:$A$111,$B$12:$B$111),IF(AND($I95=1,U$9=$Q94),"",IF($I95=1,U94,IF(AND($I95=-1,S$9=$Q94),$J95,IF($I95=-1,T94,""))))))))</f>
        <v>3</v>
      </c>
      <c r="U95">
        <f ca="1">IF($E94="","",IF($G95="",U94,IF(AND($N95=1,U$9&gt;$B$9),"",IF(AND($N95=1,U$9&lt;=$B$9),LOOKUP(U$9,$A$12:$A$111,$B$12:$B$111),IF(AND($I95=1,V$9=$Q94),"",IF($I95=1,V94,IF(AND($I95=-1,T$9=$Q94),$J95,IF($I95=-1,U94,""))))))))</f>
        <v>4</v>
      </c>
      <c r="V95" t="str">
        <f ca="1">IF($E94="","",IF($G95="",V94,IF(AND($N95=1,V$9&gt;$B$9),"",IF(AND($N95=1,V$9&lt;=$B$9),LOOKUP(V$9,$A$12:$A$111,$B$12:$B$111),IF(AND($I95=1,W$9=$Q94),"",IF($I95=1,W94,IF(AND($I95=-1,U$9=$Q94),$J95,IF($I95=-1,V94,""))))))))</f>
        <v/>
      </c>
      <c r="W95" t="str">
        <f ca="1">IF($E94="","",IF($G95="",W94,IF(AND($N95=1,W$9&gt;$B$9),"",IF(AND($N95=1,W$9&lt;=$B$9),LOOKUP(W$9,$A$12:$A$111,$B$12:$B$111),IF(AND($I95=1,X$9=$Q94),"",IF($I95=1,X94,IF(AND($I95=-1,V$9=$Q94),$J95,IF($I95=-1,W94,""))))))))</f>
        <v/>
      </c>
      <c r="X95" t="str">
        <f ca="1">IF($E94="","",IF($G95="",X94,IF(AND($N95=1,X$9&gt;$B$9),"",IF(AND($N95=1,X$9&lt;=$B$9),LOOKUP(X$9,$A$12:$A$111,$B$12:$B$111),IF(AND($I95=1,Y$9=$Q94),"",IF($I95=1,Y94,IF(AND($I95=-1,W$9=$Q94),$J95,IF($I95=-1,X94,""))))))))</f>
        <v/>
      </c>
      <c r="Y95" t="str">
        <f ca="1">IF($E94="","",IF($G95="",Y94,IF(AND($N95=1,Y$9&gt;$B$9),"",IF(AND($N95=1,Y$9&lt;=$B$9),LOOKUP(Y$9,$A$12:$A$111,$B$12:$B$111),IF(AND($I95=1,Z$9=$Q94),"",IF($I95=1,Z94,IF(AND($I95=-1,X$9=$Q94),$J95,IF($I95=-1,Y94,""))))))))</f>
        <v/>
      </c>
      <c r="Z95" t="str">
        <f ca="1">IF($E94="","",IF($G95="",Z94,IF(AND($N95=1,Z$9&gt;$B$9),"",IF(AND($N95=1,Z$9&lt;=$B$9),LOOKUP(Z$9,$A$12:$A$111,$B$12:$B$111),IF(AND($I95=1,AA$9=$Q94),"",IF($I95=1,AA94,IF(AND($I95=-1,Y$9=$Q94),$J95,IF($I95=-1,Z94,""))))))))</f>
        <v/>
      </c>
      <c r="AA95" t="str">
        <f ca="1">IF($E94="","",IF($G95="",AA94,IF(AND($N95=1,AA$9&gt;$B$9),"",IF(AND($N95=1,AA$9&lt;=$B$9),LOOKUP(AA$9,$A$12:$A$111,$B$12:$B$111),IF(AND($I95=1,AB$9=$Q94),"",IF($I95=1,AB94,IF(AND($I95=-1,Z$9=$Q94),$J95,IF($I95=-1,AA94,""))))))))</f>
        <v/>
      </c>
      <c r="AB95" t="str">
        <f ca="1">IF($E94="","",IF($G95="",AB94,IF(AND($N95=1,AB$9&gt;$B$9),"",IF(AND($N95=1,AB$9&lt;=$B$9),LOOKUP(AB$9,$A$12:$A$111,$B$12:$B$111),IF(AND($I95=1,AC$9=$Q94),"",IF($I95=1,AC94,IF(AND($I95=-1,AA$9=$Q94),$J95,IF($I95=-1,AB94,""))))))))</f>
        <v/>
      </c>
      <c r="AC95" t="str">
        <f ca="1">IF($E94="","",IF($G95="",AC94,IF(AND($N95=1,AC$9&gt;$B$9),"",IF(AND($N95=1,AC$9&lt;=$B$9),LOOKUP(AC$9,$A$12:$A$111,$B$12:$B$111),IF(AND($I95=1,AD$9=$Q94),"",IF($I95=1,AD94,IF(AND($I95=-1,AB$9=$Q94),$J95,IF($I95=-1,AC94,""))))))))</f>
        <v/>
      </c>
      <c r="AD95" t="str">
        <f ca="1">IF($E94="","",IF($G95="",AD94,IF(AND($N95=1,AD$9&gt;$B$9),"",IF(AND($N95=1,AD$9&lt;=$B$9),LOOKUP(AD$9,$A$12:$A$111,$B$12:$B$111),IF(AND($I95=1,AE$9=$Q94),"",IF($I95=1,AE94,IF(AND($I95=-1,AC$9=$Q94),$J95,IF($I95=-1,AD94,""))))))))</f>
        <v/>
      </c>
      <c r="AE95" t="str">
        <f ca="1">IF($E94="","",IF($G95="",AE94,IF(AND($N95=1,AE$9&gt;$B$9),"",IF(AND($N95=1,AE$9&lt;=$B$9),LOOKUP(AE$9,$A$12:$A$111,$B$12:$B$111),IF(AND($I95=1,AF$9=$Q94),"",IF($I95=1,AF94,IF(AND($I95=-1,AD$9=$Q94),$J95,IF($I95=-1,AE94,""))))))))</f>
        <v/>
      </c>
      <c r="AF95" t="str">
        <f ca="1">IF($E94="","",IF($G95="",AF94,IF(AND($N95=1,AF$9&gt;$B$9),"",IF(AND($N95=1,AF$9&lt;=$B$9),LOOKUP(AF$9,$A$12:$A$111,$B$12:$B$111),IF(AND($I95=1,AG$9=$Q94),"",IF($I95=1,AG94,IF(AND($I95=-1,AE$9=$Q94),$J95,IF($I95=-1,AF94,""))))))))</f>
        <v/>
      </c>
      <c r="AG95" t="str">
        <f ca="1">IF($E94="","",IF($G95="",AG94,IF(AND($N95=1,AG$9&gt;$B$9),"",IF(AND($N95=1,AG$9&lt;=$B$9),LOOKUP(AG$9,$A$12:$A$111,$B$12:$B$111),IF(AND($I95=1,AH$9=$Q94),"",IF($I95=1,AH94,IF(AND($I95=-1,AF$9=$Q94),$J95,IF($I95=-1,AG94,""))))))))</f>
        <v/>
      </c>
      <c r="AH95" t="str">
        <f ca="1">IF($E94="","",IF($G95="",AH94,IF(AND($N95=1,AH$9&gt;$B$9),"",IF(AND($N95=1,AH$9&lt;=$B$9),LOOKUP(AH$9,$A$12:$A$111,$B$12:$B$111),IF(AND($I95=1,AI$9=$Q94),"",IF($I95=1,AI94,IF(AND($I95=-1,AG$9=$Q94),$J95,IF($I95=-1,AH94,""))))))))</f>
        <v/>
      </c>
      <c r="AI95" t="str">
        <f ca="1">IF($E94="","",IF($G95="",AI94,IF(AND($N95=1,AI$9&gt;$B$9),"",IF(AND($N95=1,AI$9&lt;=$B$9),LOOKUP(AI$9,$A$12:$A$111,$B$12:$B$111),IF(AND($I95=1,AJ$9=$Q94),"",IF($I95=1,AJ94,IF(AND($I95=-1,AH$9=$Q94),$J95,IF($I95=-1,AI94,""))))))))</f>
        <v/>
      </c>
      <c r="AJ95" t="str">
        <f ca="1">IF($E94="","",IF($G95="",AJ94,IF(AND($N95=1,AJ$9&gt;$B$9),"",IF(AND($N95=1,AJ$9&lt;=$B$9),LOOKUP(AJ$9,$A$12:$A$111,$B$12:$B$111),IF(AND($I95=1,AK$9=$Q94),"",IF($I95=1,AK94,IF(AND($I95=-1,AI$9=$Q94),$J95,IF($I95=-1,AJ94,""))))))))</f>
        <v/>
      </c>
      <c r="AK95" t="str">
        <f ca="1">IF($E94="","",IF($G95="",AK94,IF(AND($N95=1,AK$9&gt;$B$9),"",IF(AND($N95=1,AK$9&lt;=$B$9),LOOKUP(AK$9,$A$12:$A$111,$B$12:$B$111),IF(AND($I95=1,AL$9=$Q94),"",IF($I95=1,AL94,IF(AND($I95=-1,AJ$9=$Q94),$J95,IF($I95=-1,AK94,""))))))))</f>
        <v/>
      </c>
      <c r="AL95" t="str">
        <f ca="1">IF($E94="","",IF($G95="",AL94,IF(AND($N95=1,AL$9&gt;$B$9),"",IF(AND($N95=1,AL$9&lt;=$B$9),LOOKUP(AL$9,$A$12:$A$111,$B$12:$B$111),IF(AND($I95=1,AM$9=$Q94),"",IF($I95=1,AM94,IF(AND($I95=-1,AK$9=$Q94),$J95,IF($I95=-1,AL94,""))))))))</f>
        <v/>
      </c>
      <c r="AM95" t="str">
        <f ca="1">IF($E94="","",IF($G95="",AM94,IF(AND($N95=1,AM$9&gt;$B$9),"",IF(AND($N95=1,AM$9&lt;=$B$9),LOOKUP(AM$9,$A$12:$A$111,$B$12:$B$111),IF(AND($I95=1,AN$9=$Q94),"",IF($I95=1,AN94,IF(AND($I95=-1,AL$9=$Q94),$J95,IF($I95=-1,AM94,""))))))))</f>
        <v/>
      </c>
      <c r="AN95" t="str">
        <f ca="1">IF($E94="","",IF($G95="",AN94,IF(AND($N95=1,AN$9&gt;$B$9),"",IF(AND($N95=1,AN$9&lt;=$B$9),LOOKUP(AN$9,$A$12:$A$111,$B$12:$B$111),IF(AND($I95=1,AO$9=$Q94),"",IF($I95=1,AO94,IF(AND($I95=-1,AM$9=$Q94),$J95,IF($I95=-1,AN94,""))))))))</f>
        <v/>
      </c>
      <c r="AO95" t="str">
        <f ca="1">IF($E94="","",IF($G95="",AO94,IF(AND($N95=1,AO$9&gt;$B$9),"",IF(AND($N95=1,AO$9&lt;=$B$9),LOOKUP(AO$9,$A$12:$A$111,$B$12:$B$111),IF(AND($I95=1,AP$9=$Q94),"",IF($I95=1,AP94,IF(AND($I95=-1,AN$9=$Q94),$J95,IF($I95=-1,AO94,""))))))))</f>
        <v/>
      </c>
      <c r="AP95" t="str">
        <f ca="1">IF($E94="","",IF($G95="",AP94,IF(AND($N95=1,AP$9&gt;$B$9),"",IF(AND($N95=1,AP$9&lt;=$B$9),LOOKUP(AP$9,$A$12:$A$111,$B$12:$B$111),IF(AND($I95=1,AQ$9=$Q94),"",IF($I95=1,AQ94,IF(AND($I95=-1,AO$9=$Q94),$J95,IF($I95=-1,AP94,""))))))))</f>
        <v/>
      </c>
      <c r="AQ95" t="str">
        <f ca="1">IF($E94="","",IF($G95="",AQ94,IF(AND($N95=1,AQ$9&gt;$B$9),"",IF(AND($N95=1,AQ$9&lt;=$B$9),LOOKUP(AQ$9,$A$12:$A$111,$B$12:$B$111),IF(AND($I95=1,AR$9=$Q94),"",IF($I95=1,AR94,IF(AND($I95=-1,AP$9=$Q94),$J95,IF($I95=-1,AQ94,""))))))))</f>
        <v/>
      </c>
      <c r="AR95" t="str">
        <f ca="1">IF($E94="","",IF($G95="",AR94,IF(AND($N95=1,AR$9&gt;$B$9),"",IF(AND($N95=1,AR$9&lt;=$B$9),LOOKUP(AR$9,$A$12:$A$111,$B$12:$B$111),IF(AND($I95=1,AS$9=$Q94),"",IF($I95=1,AS94,IF(AND($I95=-1,AQ$9=$Q94),$J95,IF($I95=-1,AR94,""))))))))</f>
        <v/>
      </c>
      <c r="AS95" t="str">
        <f ca="1">IF($E94="","",IF($G95="",AS94,IF(AND($N95=1,AS$9&gt;$B$9),"",IF(AND($N95=1,AS$9&lt;=$B$9),LOOKUP(AS$9,$A$12:$A$111,$B$12:$B$111),IF(AND($I95=1,AT$9=$Q94),"",IF($I95=1,AT94,IF(AND($I95=-1,AR$9=$Q94),$J95,IF($I95=-1,AS94,""))))))))</f>
        <v/>
      </c>
      <c r="AT95" t="str">
        <f ca="1">IF($E94="","",IF($G95="",AT94,IF(AND($N95=1,AT$9&gt;$B$9),"",IF(AND($N95=1,AT$9&lt;=$B$9),LOOKUP(AT$9,$A$12:$A$111,$B$12:$B$111),IF(AND($I95=1,AU$9=$Q94),"",IF($I95=1,AU94,IF(AND($I95=-1,AS$9=$Q94),$J95,IF($I95=-1,AT94,""))))))))</f>
        <v/>
      </c>
      <c r="AU95" t="str">
        <f ca="1">IF($E94="","",IF($G95="",AU94,IF(AND($N95=1,AU$9&gt;$B$9),"",IF(AND($N95=1,AU$9&lt;=$B$9),LOOKUP(AU$9,$A$12:$A$111,$B$12:$B$111),IF(AND($I95=1,AV$9=$Q94),"",IF($I95=1,AV94,IF(AND($I95=-1,AT$9=$Q94),$J95,IF($I95=-1,AU94,""))))))))</f>
        <v/>
      </c>
      <c r="AV95" t="str">
        <f ca="1">IF($E94="","",IF($G95="",AV94,IF(AND($N95=1,AV$9&gt;$B$9),"",IF(AND($N95=1,AV$9&lt;=$B$9),LOOKUP(AV$9,$A$12:$A$111,$B$12:$B$111),IF(AND($I95=1,AW$9=$Q94),"",IF($I95=1,AW94,IF(AND($I95=-1,AU$9=$Q94),$J95,IF($I95=-1,AV94,""))))))))</f>
        <v/>
      </c>
      <c r="AW95" t="str">
        <f ca="1">IF($E94="","",IF($G95="",AW94,IF(AND($N95=1,AW$9&gt;$B$9),"",IF(AND($N95=1,AW$9&lt;=$B$9),LOOKUP(AW$9,$A$12:$A$111,$B$12:$B$111),IF(AND($I95=1,AX$9=$Q94),"",IF($I95=1,AX94,IF(AND($I95=-1,AV$9=$Q94),$J95,IF($I95=-1,AW94,""))))))))</f>
        <v/>
      </c>
      <c r="AX95" t="str">
        <f ca="1">IF($E94="","",IF($G95="",AX94,IF(AND($N95=1,AX$9&gt;$B$9),"",IF(AND($N95=1,AX$9&lt;=$B$9),LOOKUP(AX$9,$A$12:$A$111,$B$12:$B$111),IF(AND($I95=1,AY$9=$Q94),"",IF($I95=1,AY94,IF(AND($I95=-1,AW$9=$Q94),$J95,IF($I95=-1,AX94,""))))))))</f>
        <v/>
      </c>
      <c r="AY95" t="str">
        <f ca="1">IF($E94="","",IF($G95="",AY94,IF(AND($N95=1,AY$9&gt;$B$9),"",IF(AND($N95=1,AY$9&lt;=$B$9),LOOKUP(AY$9,$A$12:$A$111,$B$12:$B$111),IF(AND($I95=1,AZ$9=$Q94),"",IF($I95=1,AZ94,IF(AND($I95=-1,AX$9=$Q94),$J95,IF($I95=-1,AY94,""))))))))</f>
        <v/>
      </c>
      <c r="AZ95" t="str">
        <f ca="1">IF($E94="","",IF($G95="",AZ94,IF(AND($N95=1,AZ$9&gt;$B$9),"",IF(AND($N95=1,AZ$9&lt;=$B$9),LOOKUP(AZ$9,$A$12:$A$111,$B$12:$B$111),IF(AND($I95=1,BA$9=$Q94),"",IF($I95=1,BA94,IF(AND($I95=-1,AY$9=$Q94),$J95,IF($I95=-1,AZ94,""))))))))</f>
        <v/>
      </c>
      <c r="BA95" t="str">
        <f ca="1">IF($E94="","",IF($G95="",BA94,IF(AND($N95=1,BA$9&gt;$B$9),"",IF(AND($N95=1,BA$9&lt;=$B$9),LOOKUP(BA$9,$A$12:$A$111,$B$12:$B$111),IF(AND($I95=1,BB$9=$Q94),"",IF($I95=1,BB94,IF(AND($I95=-1,AZ$9=$Q94),$J95,IF($I95=-1,BA94,""))))))))</f>
        <v/>
      </c>
      <c r="BB95" t="str">
        <f ca="1">IF($E94="","",IF($G95="",BB94,IF(AND($N95=1,BB$9&gt;$B$9),"",IF(AND($N95=1,BB$9&lt;=$B$9),LOOKUP(BB$9,$A$12:$A$111,$B$12:$B$111),IF(AND($I95=1,BC$9=$Q94),"",IF($I95=1,BC94,IF(AND($I95=-1,BA$9=$Q94),$J95,IF($I95=-1,BB94,""))))))))</f>
        <v/>
      </c>
      <c r="BC95" t="str">
        <f ca="1">IF($E94="","",IF($G95="",BC94,IF(AND($N95=1,BC$9&gt;$B$9),"",IF(AND($N95=1,BC$9&lt;=$B$9),LOOKUP(BC$9,$A$12:$A$111,$B$12:$B$111),IF(AND($I95=1,BD$9=$Q94),"",IF($I95=1,BD94,IF(AND($I95=-1,BB$9=$Q94),$J95,IF($I95=-1,BC94,""))))))))</f>
        <v/>
      </c>
      <c r="BD95" t="str">
        <f ca="1">IF($E94="","",IF($G95="",BD94,IF(AND($N95=1,BD$9&gt;$B$9),"",IF(AND($N95=1,BD$9&lt;=$B$9),LOOKUP(BD$9,$A$12:$A$111,$B$12:$B$111),IF(AND($I95=1,BE$9=$Q94),"",IF($I95=1,BE94,IF(AND($I95=-1,BC$9=$Q94),$J95,IF($I95=-1,BD94,""))))))))</f>
        <v/>
      </c>
      <c r="BE95" t="str">
        <f ca="1">IF($E94="","",IF($G95="",BE94,IF(AND($N95=1,BE$9&gt;$B$9),"",IF(AND($N95=1,BE$9&lt;=$B$9),LOOKUP(BE$9,$A$12:$A$111,$B$12:$B$111),IF(AND($I95=1,BF$9=$Q94),"",IF($I95=1,BF94,IF(AND($I95=-1,BD$9=$Q94),$J95,IF($I95=-1,BE94,""))))))))</f>
        <v/>
      </c>
      <c r="BF95" t="str">
        <f ca="1">IF($E94="","",IF($G95="",BF94,IF(AND($N95=1,BF$9&gt;$B$9),"",IF(AND($N95=1,BF$9&lt;=$B$9),LOOKUP(BF$9,$A$12:$A$111,$B$12:$B$111),IF(AND($I95=1,BG$9=$Q94),"",IF($I95=1,BG94,IF(AND($I95=-1,BE$9=$Q94),$J95,IF($I95=-1,BF94,""))))))))</f>
        <v/>
      </c>
      <c r="BG95" t="str">
        <f ca="1">IF($E94="","",IF($G95="",BG94,IF(AND($N95=1,BG$9&gt;$B$9),"",IF(AND($N95=1,BG$9&lt;=$B$9),LOOKUP(BG$9,$A$12:$A$111,$B$12:$B$111),IF(AND($I95=1,BH$9=$Q94),"",IF($I95=1,BH94,IF(AND($I95=-1,BF$9=$Q94),$J95,IF($I95=-1,BG94,""))))))))</f>
        <v/>
      </c>
      <c r="BH95" t="str">
        <f ca="1">IF($E94="","",IF($G95="",BH94,IF(AND($N95=1,BH$9&gt;$B$9),"",IF(AND($N95=1,BH$9&lt;=$B$9),LOOKUP(BH$9,$A$12:$A$111,$B$12:$B$111),IF(AND($I95=1,BI$9=$Q94),"",IF($I95=1,BI94,IF(AND($I95=-1,BG$9=$Q94),$J95,IF($I95=-1,BH94,""))))))))</f>
        <v/>
      </c>
      <c r="BI95" t="str">
        <f ca="1">IF($E94="","",IF($G95="",BI94,IF(AND($N95=1,BI$9&gt;$B$9),"",IF(AND($N95=1,BI$9&lt;=$B$9),LOOKUP(BI$9,$A$12:$A$111,$B$12:$B$111),IF(AND($I95=1,BJ$9=$Q94),"",IF($I95=1,BJ94,IF(AND($I95=-1,BH$9=$Q94),$J95,IF($I95=-1,BI94,""))))))))</f>
        <v/>
      </c>
      <c r="BJ95" t="str">
        <f ca="1">IF($E94="","",IF($G95="",BJ94,IF(AND($N95=1,BJ$9&gt;$B$9),"",IF(AND($N95=1,BJ$9&lt;=$B$9),LOOKUP(BJ$9,$A$12:$A$111,$B$12:$B$111),IF(AND($I95=1,BK$9=$Q94),"",IF($I95=1,BK94,IF(AND($I95=-1,BI$9=$Q94),$J95,IF($I95=-1,BJ94,""))))))))</f>
        <v/>
      </c>
      <c r="BK95" t="str">
        <f ca="1">IF($E94="","",IF($G95="",BK94,IF(AND($N95=1,BK$9&gt;$B$9),"",IF(AND($N95=1,BK$9&lt;=$B$9),LOOKUP(BK$9,$A$12:$A$111,$B$12:$B$111),IF(AND($I95=1,BL$9=$Q94),"",IF($I95=1,BL94,IF(AND($I95=-1,BJ$9=$Q94),$J95,IF($I95=-1,BK94,""))))))))</f>
        <v/>
      </c>
      <c r="BL95" t="str">
        <f ca="1">IF($E94="","",IF($G95="",BL94,IF(AND($N95=1,BL$9&gt;$B$9),"",IF(AND($N95=1,BL$9&lt;=$B$9),LOOKUP(BL$9,$A$12:$A$111,$B$12:$B$111),IF(AND($I95=1,BM$9=$Q94),"",IF($I95=1,BM94,IF(AND($I95=-1,BK$9=$Q94),$J95,IF($I95=-1,BL94,""))))))))</f>
        <v/>
      </c>
      <c r="BM95" t="str">
        <f ca="1">IF($E94="","",IF($G95="",BM94,IF(AND($N95=1,BM$9&gt;$B$9),"",IF(AND($N95=1,BM$9&lt;=$B$9),LOOKUP(BM$9,$A$12:$A$111,$B$12:$B$111),IF(AND($I95=1,BN$9=$Q94),"",IF($I95=1,BN94,IF(AND($I95=-1,BL$9=$Q94),$J95,IF($I95=-1,BM94,""))))))))</f>
        <v/>
      </c>
      <c r="BN95" t="str">
        <f ca="1">IF($E94="","",IF($G95="",BN94,IF(AND($N95=1,BN$9&gt;$B$9),"",IF(AND($N95=1,BN$9&lt;=$B$9),LOOKUP(BN$9,$A$12:$A$111,$B$12:$B$111),IF(AND($I95=1,BO$9=$Q94),"",IF($I95=1,BO94,IF(AND($I95=-1,BM$9=$Q94),$J95,IF($I95=-1,BN94,""))))))))</f>
        <v/>
      </c>
      <c r="BO95" t="str">
        <f ca="1">IF($E94="","",IF($G95="",BO94,IF(AND($N95=1,BO$9&gt;$B$9),"",IF(AND($N95=1,BO$9&lt;=$B$9),LOOKUP(BO$9,$A$12:$A$111,$B$12:$B$111),IF(AND($I95=1,BP$9=$Q94),"",IF($I95=1,BP94,IF(AND($I95=-1,BN$9=$Q94),$J95,IF($I95=-1,BO94,""))))))))</f>
        <v/>
      </c>
    </row>
    <row r="96" spans="4:67" x14ac:dyDescent="0.25">
      <c r="D96" s="4">
        <v>86</v>
      </c>
      <c r="E96" s="1">
        <f t="shared" ca="1" si="11"/>
        <v>34</v>
      </c>
      <c r="G96" t="str">
        <f ca="1">IF(E95="","",IF($B$3=Refs!$B$11,Labouchere!F96,IF(AND(B$3="Last",H95="Zero"),G95,IF(B$3="Last",H95,IF(B$3="2nd last","",IF(AND(B$3="Opposite",H95="Zero"),G95,IF(AND(B$3="Opposite",H95="Red"),"Black",IF(AND(B$3="Opposite",H95="Black"),"Red",IF(AND(B$3="Opposite",H95="Odd"),"Even",IF(AND(B$3="Opposite",H95="Even"),"Odd",IF(AND(B$3="Opposite",H95="High"),"Low",IF(AND(B$3="Opposite",H95="Low"),"High",IF(COUNTIF(Refs!$E$5:$I$6,B$3)=1,Labouchere!B$3,"")))))))))))))</f>
        <v>High</v>
      </c>
      <c r="H96" t="str">
        <f ca="1">IF(E96="","",IF(B$2="Red/Black",LOOKUP(E96,Refs!D:D,Refs!F:F),IF(B$2="High/Low",LOOKUP(E96,Refs!D:D,Refs!H:H),IF(B$2="Odd/Even",LOOKUP(E96,Refs!D:D,Refs!J:J),""))))</f>
        <v>High</v>
      </c>
      <c r="I96">
        <f t="shared" ca="1" si="7"/>
        <v>1</v>
      </c>
      <c r="J96">
        <f ca="1">IF(E95="","",IF(G96="","",IF(AND(Q95&gt;1,O95+P95&gt;=$B$4),$B$4,IF(Q95=1,O95,O95+P95))))</f>
        <v>5</v>
      </c>
      <c r="K96">
        <f t="shared" ca="1" si="8"/>
        <v>5</v>
      </c>
      <c r="L96">
        <f t="shared" ca="1" si="9"/>
        <v>-103</v>
      </c>
      <c r="M96">
        <f t="shared" ca="1" si="10"/>
        <v>20</v>
      </c>
      <c r="N96">
        <f ca="1">IF(E95="","",IF(OR(AND($A$6="Yes",$M96&gt;$M95),AND($A$8="Yes",$O95+$P95&gt;=$B$4),AND($Q95&lt;=2,$I96=1)),1,0))</f>
        <v>0</v>
      </c>
      <c r="O96">
        <f ca="1">IF(E96="","",R96)</f>
        <v>2</v>
      </c>
      <c r="P96">
        <f ca="1">IF(E96="","",MAX(R96:DM96))</f>
        <v>3</v>
      </c>
      <c r="Q96" s="2">
        <f ca="1">IF(E96="","",COUNTIF(R96:DM96,"&gt;0"))</f>
        <v>2</v>
      </c>
      <c r="R96" s="4">
        <f ca="1">IF(E95="","",IF($G96="",R95,IF($N96=1,LOOKUP(R$9,$A$12:$A$111,$B$12:$B$111),IF(AND($I96=1,S$9=$Q95),"",IF($I96=1,S95,IF($I96=-1,R95))))))</f>
        <v>2</v>
      </c>
      <c r="S96">
        <f ca="1">IF($E95="","",IF($G96="",S95,IF(AND($N96=1,S$9&gt;$B$9),"",IF(AND($N96=1,S$9&lt;=$B$9),LOOKUP(S$9,$A$12:$A$111,$B$12:$B$111),IF(AND($I96=1,T$9=$Q95),"",IF($I96=1,T95,IF(AND($I96=-1,R$9=$Q95),$J96,IF($I96=-1,S95,""))))))))</f>
        <v>3</v>
      </c>
      <c r="T96" t="str">
        <f ca="1">IF($E95="","",IF($G96="",T95,IF(AND($N96=1,T$9&gt;$B$9),"",IF(AND($N96=1,T$9&lt;=$B$9),LOOKUP(T$9,$A$12:$A$111,$B$12:$B$111),IF(AND($I96=1,U$9=$Q95),"",IF($I96=1,U95,IF(AND($I96=-1,S$9=$Q95),$J96,IF($I96=-1,T95,""))))))))</f>
        <v/>
      </c>
      <c r="U96" t="str">
        <f ca="1">IF($E95="","",IF($G96="",U95,IF(AND($N96=1,U$9&gt;$B$9),"",IF(AND($N96=1,U$9&lt;=$B$9),LOOKUP(U$9,$A$12:$A$111,$B$12:$B$111),IF(AND($I96=1,V$9=$Q95),"",IF($I96=1,V95,IF(AND($I96=-1,T$9=$Q95),$J96,IF($I96=-1,U95,""))))))))</f>
        <v/>
      </c>
      <c r="V96" t="str">
        <f ca="1">IF($E95="","",IF($G96="",V95,IF(AND($N96=1,V$9&gt;$B$9),"",IF(AND($N96=1,V$9&lt;=$B$9),LOOKUP(V$9,$A$12:$A$111,$B$12:$B$111),IF(AND($I96=1,W$9=$Q95),"",IF($I96=1,W95,IF(AND($I96=-1,U$9=$Q95),$J96,IF($I96=-1,V95,""))))))))</f>
        <v/>
      </c>
      <c r="W96" t="str">
        <f ca="1">IF($E95="","",IF($G96="",W95,IF(AND($N96=1,W$9&gt;$B$9),"",IF(AND($N96=1,W$9&lt;=$B$9),LOOKUP(W$9,$A$12:$A$111,$B$12:$B$111),IF(AND($I96=1,X$9=$Q95),"",IF($I96=1,X95,IF(AND($I96=-1,V$9=$Q95),$J96,IF($I96=-1,W95,""))))))))</f>
        <v/>
      </c>
      <c r="X96" t="str">
        <f ca="1">IF($E95="","",IF($G96="",X95,IF(AND($N96=1,X$9&gt;$B$9),"",IF(AND($N96=1,X$9&lt;=$B$9),LOOKUP(X$9,$A$12:$A$111,$B$12:$B$111),IF(AND($I96=1,Y$9=$Q95),"",IF($I96=1,Y95,IF(AND($I96=-1,W$9=$Q95),$J96,IF($I96=-1,X95,""))))))))</f>
        <v/>
      </c>
      <c r="Y96" t="str">
        <f ca="1">IF($E95="","",IF($G96="",Y95,IF(AND($N96=1,Y$9&gt;$B$9),"",IF(AND($N96=1,Y$9&lt;=$B$9),LOOKUP(Y$9,$A$12:$A$111,$B$12:$B$111),IF(AND($I96=1,Z$9=$Q95),"",IF($I96=1,Z95,IF(AND($I96=-1,X$9=$Q95),$J96,IF($I96=-1,Y95,""))))))))</f>
        <v/>
      </c>
      <c r="Z96" t="str">
        <f ca="1">IF($E95="","",IF($G96="",Z95,IF(AND($N96=1,Z$9&gt;$B$9),"",IF(AND($N96=1,Z$9&lt;=$B$9),LOOKUP(Z$9,$A$12:$A$111,$B$12:$B$111),IF(AND($I96=1,AA$9=$Q95),"",IF($I96=1,AA95,IF(AND($I96=-1,Y$9=$Q95),$J96,IF($I96=-1,Z95,""))))))))</f>
        <v/>
      </c>
      <c r="AA96" t="str">
        <f ca="1">IF($E95="","",IF($G96="",AA95,IF(AND($N96=1,AA$9&gt;$B$9),"",IF(AND($N96=1,AA$9&lt;=$B$9),LOOKUP(AA$9,$A$12:$A$111,$B$12:$B$111),IF(AND($I96=1,AB$9=$Q95),"",IF($I96=1,AB95,IF(AND($I96=-1,Z$9=$Q95),$J96,IF($I96=-1,AA95,""))))))))</f>
        <v/>
      </c>
      <c r="AB96" t="str">
        <f ca="1">IF($E95="","",IF($G96="",AB95,IF(AND($N96=1,AB$9&gt;$B$9),"",IF(AND($N96=1,AB$9&lt;=$B$9),LOOKUP(AB$9,$A$12:$A$111,$B$12:$B$111),IF(AND($I96=1,AC$9=$Q95),"",IF($I96=1,AC95,IF(AND($I96=-1,AA$9=$Q95),$J96,IF($I96=-1,AB95,""))))))))</f>
        <v/>
      </c>
      <c r="AC96" t="str">
        <f ca="1">IF($E95="","",IF($G96="",AC95,IF(AND($N96=1,AC$9&gt;$B$9),"",IF(AND($N96=1,AC$9&lt;=$B$9),LOOKUP(AC$9,$A$12:$A$111,$B$12:$B$111),IF(AND($I96=1,AD$9=$Q95),"",IF($I96=1,AD95,IF(AND($I96=-1,AB$9=$Q95),$J96,IF($I96=-1,AC95,""))))))))</f>
        <v/>
      </c>
      <c r="AD96" t="str">
        <f ca="1">IF($E95="","",IF($G96="",AD95,IF(AND($N96=1,AD$9&gt;$B$9),"",IF(AND($N96=1,AD$9&lt;=$B$9),LOOKUP(AD$9,$A$12:$A$111,$B$12:$B$111),IF(AND($I96=1,AE$9=$Q95),"",IF($I96=1,AE95,IF(AND($I96=-1,AC$9=$Q95),$J96,IF($I96=-1,AD95,""))))))))</f>
        <v/>
      </c>
      <c r="AE96" t="str">
        <f ca="1">IF($E95="","",IF($G96="",AE95,IF(AND($N96=1,AE$9&gt;$B$9),"",IF(AND($N96=1,AE$9&lt;=$B$9),LOOKUP(AE$9,$A$12:$A$111,$B$12:$B$111),IF(AND($I96=1,AF$9=$Q95),"",IF($I96=1,AF95,IF(AND($I96=-1,AD$9=$Q95),$J96,IF($I96=-1,AE95,""))))))))</f>
        <v/>
      </c>
      <c r="AF96" t="str">
        <f ca="1">IF($E95="","",IF($G96="",AF95,IF(AND($N96=1,AF$9&gt;$B$9),"",IF(AND($N96=1,AF$9&lt;=$B$9),LOOKUP(AF$9,$A$12:$A$111,$B$12:$B$111),IF(AND($I96=1,AG$9=$Q95),"",IF($I96=1,AG95,IF(AND($I96=-1,AE$9=$Q95),$J96,IF($I96=-1,AF95,""))))))))</f>
        <v/>
      </c>
      <c r="AG96" t="str">
        <f ca="1">IF($E95="","",IF($G96="",AG95,IF(AND($N96=1,AG$9&gt;$B$9),"",IF(AND($N96=1,AG$9&lt;=$B$9),LOOKUP(AG$9,$A$12:$A$111,$B$12:$B$111),IF(AND($I96=1,AH$9=$Q95),"",IF($I96=1,AH95,IF(AND($I96=-1,AF$9=$Q95),$J96,IF($I96=-1,AG95,""))))))))</f>
        <v/>
      </c>
      <c r="AH96" t="str">
        <f ca="1">IF($E95="","",IF($G96="",AH95,IF(AND($N96=1,AH$9&gt;$B$9),"",IF(AND($N96=1,AH$9&lt;=$B$9),LOOKUP(AH$9,$A$12:$A$111,$B$12:$B$111),IF(AND($I96=1,AI$9=$Q95),"",IF($I96=1,AI95,IF(AND($I96=-1,AG$9=$Q95),$J96,IF($I96=-1,AH95,""))))))))</f>
        <v/>
      </c>
      <c r="AI96" t="str">
        <f ca="1">IF($E95="","",IF($G96="",AI95,IF(AND($N96=1,AI$9&gt;$B$9),"",IF(AND($N96=1,AI$9&lt;=$B$9),LOOKUP(AI$9,$A$12:$A$111,$B$12:$B$111),IF(AND($I96=1,AJ$9=$Q95),"",IF($I96=1,AJ95,IF(AND($I96=-1,AH$9=$Q95),$J96,IF($I96=-1,AI95,""))))))))</f>
        <v/>
      </c>
      <c r="AJ96" t="str">
        <f ca="1">IF($E95="","",IF($G96="",AJ95,IF(AND($N96=1,AJ$9&gt;$B$9),"",IF(AND($N96=1,AJ$9&lt;=$B$9),LOOKUP(AJ$9,$A$12:$A$111,$B$12:$B$111),IF(AND($I96=1,AK$9=$Q95),"",IF($I96=1,AK95,IF(AND($I96=-1,AI$9=$Q95),$J96,IF($I96=-1,AJ95,""))))))))</f>
        <v/>
      </c>
      <c r="AK96" t="str">
        <f ca="1">IF($E95="","",IF($G96="",AK95,IF(AND($N96=1,AK$9&gt;$B$9),"",IF(AND($N96=1,AK$9&lt;=$B$9),LOOKUP(AK$9,$A$12:$A$111,$B$12:$B$111),IF(AND($I96=1,AL$9=$Q95),"",IF($I96=1,AL95,IF(AND($I96=-1,AJ$9=$Q95),$J96,IF($I96=-1,AK95,""))))))))</f>
        <v/>
      </c>
      <c r="AL96" t="str">
        <f ca="1">IF($E95="","",IF($G96="",AL95,IF(AND($N96=1,AL$9&gt;$B$9),"",IF(AND($N96=1,AL$9&lt;=$B$9),LOOKUP(AL$9,$A$12:$A$111,$B$12:$B$111),IF(AND($I96=1,AM$9=$Q95),"",IF($I96=1,AM95,IF(AND($I96=-1,AK$9=$Q95),$J96,IF($I96=-1,AL95,""))))))))</f>
        <v/>
      </c>
      <c r="AM96" t="str">
        <f ca="1">IF($E95="","",IF($G96="",AM95,IF(AND($N96=1,AM$9&gt;$B$9),"",IF(AND($N96=1,AM$9&lt;=$B$9),LOOKUP(AM$9,$A$12:$A$111,$B$12:$B$111),IF(AND($I96=1,AN$9=$Q95),"",IF($I96=1,AN95,IF(AND($I96=-1,AL$9=$Q95),$J96,IF($I96=-1,AM95,""))))))))</f>
        <v/>
      </c>
      <c r="AN96" t="str">
        <f ca="1">IF($E95="","",IF($G96="",AN95,IF(AND($N96=1,AN$9&gt;$B$9),"",IF(AND($N96=1,AN$9&lt;=$B$9),LOOKUP(AN$9,$A$12:$A$111,$B$12:$B$111),IF(AND($I96=1,AO$9=$Q95),"",IF($I96=1,AO95,IF(AND($I96=-1,AM$9=$Q95),$J96,IF($I96=-1,AN95,""))))))))</f>
        <v/>
      </c>
      <c r="AO96" t="str">
        <f ca="1">IF($E95="","",IF($G96="",AO95,IF(AND($N96=1,AO$9&gt;$B$9),"",IF(AND($N96=1,AO$9&lt;=$B$9),LOOKUP(AO$9,$A$12:$A$111,$B$12:$B$111),IF(AND($I96=1,AP$9=$Q95),"",IF($I96=1,AP95,IF(AND($I96=-1,AN$9=$Q95),$J96,IF($I96=-1,AO95,""))))))))</f>
        <v/>
      </c>
      <c r="AP96" t="str">
        <f ca="1">IF($E95="","",IF($G96="",AP95,IF(AND($N96=1,AP$9&gt;$B$9),"",IF(AND($N96=1,AP$9&lt;=$B$9),LOOKUP(AP$9,$A$12:$A$111,$B$12:$B$111),IF(AND($I96=1,AQ$9=$Q95),"",IF($I96=1,AQ95,IF(AND($I96=-1,AO$9=$Q95),$J96,IF($I96=-1,AP95,""))))))))</f>
        <v/>
      </c>
      <c r="AQ96" t="str">
        <f ca="1">IF($E95="","",IF($G96="",AQ95,IF(AND($N96=1,AQ$9&gt;$B$9),"",IF(AND($N96=1,AQ$9&lt;=$B$9),LOOKUP(AQ$9,$A$12:$A$111,$B$12:$B$111),IF(AND($I96=1,AR$9=$Q95),"",IF($I96=1,AR95,IF(AND($I96=-1,AP$9=$Q95),$J96,IF($I96=-1,AQ95,""))))))))</f>
        <v/>
      </c>
      <c r="AR96" t="str">
        <f ca="1">IF($E95="","",IF($G96="",AR95,IF(AND($N96=1,AR$9&gt;$B$9),"",IF(AND($N96=1,AR$9&lt;=$B$9),LOOKUP(AR$9,$A$12:$A$111,$B$12:$B$111),IF(AND($I96=1,AS$9=$Q95),"",IF($I96=1,AS95,IF(AND($I96=-1,AQ$9=$Q95),$J96,IF($I96=-1,AR95,""))))))))</f>
        <v/>
      </c>
      <c r="AS96" t="str">
        <f ca="1">IF($E95="","",IF($G96="",AS95,IF(AND($N96=1,AS$9&gt;$B$9),"",IF(AND($N96=1,AS$9&lt;=$B$9),LOOKUP(AS$9,$A$12:$A$111,$B$12:$B$111),IF(AND($I96=1,AT$9=$Q95),"",IF($I96=1,AT95,IF(AND($I96=-1,AR$9=$Q95),$J96,IF($I96=-1,AS95,""))))))))</f>
        <v/>
      </c>
      <c r="AT96" t="str">
        <f ca="1">IF($E95="","",IF($G96="",AT95,IF(AND($N96=1,AT$9&gt;$B$9),"",IF(AND($N96=1,AT$9&lt;=$B$9),LOOKUP(AT$9,$A$12:$A$111,$B$12:$B$111),IF(AND($I96=1,AU$9=$Q95),"",IF($I96=1,AU95,IF(AND($I96=-1,AS$9=$Q95),$J96,IF($I96=-1,AT95,""))))))))</f>
        <v/>
      </c>
      <c r="AU96" t="str">
        <f ca="1">IF($E95="","",IF($G96="",AU95,IF(AND($N96=1,AU$9&gt;$B$9),"",IF(AND($N96=1,AU$9&lt;=$B$9),LOOKUP(AU$9,$A$12:$A$111,$B$12:$B$111),IF(AND($I96=1,AV$9=$Q95),"",IF($I96=1,AV95,IF(AND($I96=-1,AT$9=$Q95),$J96,IF($I96=-1,AU95,""))))))))</f>
        <v/>
      </c>
      <c r="AV96" t="str">
        <f ca="1">IF($E95="","",IF($G96="",AV95,IF(AND($N96=1,AV$9&gt;$B$9),"",IF(AND($N96=1,AV$9&lt;=$B$9),LOOKUP(AV$9,$A$12:$A$111,$B$12:$B$111),IF(AND($I96=1,AW$9=$Q95),"",IF($I96=1,AW95,IF(AND($I96=-1,AU$9=$Q95),$J96,IF($I96=-1,AV95,""))))))))</f>
        <v/>
      </c>
      <c r="AW96" t="str">
        <f ca="1">IF($E95="","",IF($G96="",AW95,IF(AND($N96=1,AW$9&gt;$B$9),"",IF(AND($N96=1,AW$9&lt;=$B$9),LOOKUP(AW$9,$A$12:$A$111,$B$12:$B$111),IF(AND($I96=1,AX$9=$Q95),"",IF($I96=1,AX95,IF(AND($I96=-1,AV$9=$Q95),$J96,IF($I96=-1,AW95,""))))))))</f>
        <v/>
      </c>
      <c r="AX96" t="str">
        <f ca="1">IF($E95="","",IF($G96="",AX95,IF(AND($N96=1,AX$9&gt;$B$9),"",IF(AND($N96=1,AX$9&lt;=$B$9),LOOKUP(AX$9,$A$12:$A$111,$B$12:$B$111),IF(AND($I96=1,AY$9=$Q95),"",IF($I96=1,AY95,IF(AND($I96=-1,AW$9=$Q95),$J96,IF($I96=-1,AX95,""))))))))</f>
        <v/>
      </c>
      <c r="AY96" t="str">
        <f ca="1">IF($E95="","",IF($G96="",AY95,IF(AND($N96=1,AY$9&gt;$B$9),"",IF(AND($N96=1,AY$9&lt;=$B$9),LOOKUP(AY$9,$A$12:$A$111,$B$12:$B$111),IF(AND($I96=1,AZ$9=$Q95),"",IF($I96=1,AZ95,IF(AND($I96=-1,AX$9=$Q95),$J96,IF($I96=-1,AY95,""))))))))</f>
        <v/>
      </c>
      <c r="AZ96" t="str">
        <f ca="1">IF($E95="","",IF($G96="",AZ95,IF(AND($N96=1,AZ$9&gt;$B$9),"",IF(AND($N96=1,AZ$9&lt;=$B$9),LOOKUP(AZ$9,$A$12:$A$111,$B$12:$B$111),IF(AND($I96=1,BA$9=$Q95),"",IF($I96=1,BA95,IF(AND($I96=-1,AY$9=$Q95),$J96,IF($I96=-1,AZ95,""))))))))</f>
        <v/>
      </c>
      <c r="BA96" t="str">
        <f ca="1">IF($E95="","",IF($G96="",BA95,IF(AND($N96=1,BA$9&gt;$B$9),"",IF(AND($N96=1,BA$9&lt;=$B$9),LOOKUP(BA$9,$A$12:$A$111,$B$12:$B$111),IF(AND($I96=1,BB$9=$Q95),"",IF($I96=1,BB95,IF(AND($I96=-1,AZ$9=$Q95),$J96,IF($I96=-1,BA95,""))))))))</f>
        <v/>
      </c>
      <c r="BB96" t="str">
        <f ca="1">IF($E95="","",IF($G96="",BB95,IF(AND($N96=1,BB$9&gt;$B$9),"",IF(AND($N96=1,BB$9&lt;=$B$9),LOOKUP(BB$9,$A$12:$A$111,$B$12:$B$111),IF(AND($I96=1,BC$9=$Q95),"",IF($I96=1,BC95,IF(AND($I96=-1,BA$9=$Q95),$J96,IF($I96=-1,BB95,""))))))))</f>
        <v/>
      </c>
      <c r="BC96" t="str">
        <f ca="1">IF($E95="","",IF($G96="",BC95,IF(AND($N96=1,BC$9&gt;$B$9),"",IF(AND($N96=1,BC$9&lt;=$B$9),LOOKUP(BC$9,$A$12:$A$111,$B$12:$B$111),IF(AND($I96=1,BD$9=$Q95),"",IF($I96=1,BD95,IF(AND($I96=-1,BB$9=$Q95),$J96,IF($I96=-1,BC95,""))))))))</f>
        <v/>
      </c>
      <c r="BD96" t="str">
        <f ca="1">IF($E95="","",IF($G96="",BD95,IF(AND($N96=1,BD$9&gt;$B$9),"",IF(AND($N96=1,BD$9&lt;=$B$9),LOOKUP(BD$9,$A$12:$A$111,$B$12:$B$111),IF(AND($I96=1,BE$9=$Q95),"",IF($I96=1,BE95,IF(AND($I96=-1,BC$9=$Q95),$J96,IF($I96=-1,BD95,""))))))))</f>
        <v/>
      </c>
      <c r="BE96" t="str">
        <f ca="1">IF($E95="","",IF($G96="",BE95,IF(AND($N96=1,BE$9&gt;$B$9),"",IF(AND($N96=1,BE$9&lt;=$B$9),LOOKUP(BE$9,$A$12:$A$111,$B$12:$B$111),IF(AND($I96=1,BF$9=$Q95),"",IF($I96=1,BF95,IF(AND($I96=-1,BD$9=$Q95),$J96,IF($I96=-1,BE95,""))))))))</f>
        <v/>
      </c>
      <c r="BF96" t="str">
        <f ca="1">IF($E95="","",IF($G96="",BF95,IF(AND($N96=1,BF$9&gt;$B$9),"",IF(AND($N96=1,BF$9&lt;=$B$9),LOOKUP(BF$9,$A$12:$A$111,$B$12:$B$111),IF(AND($I96=1,BG$9=$Q95),"",IF($I96=1,BG95,IF(AND($I96=-1,BE$9=$Q95),$J96,IF($I96=-1,BF95,""))))))))</f>
        <v/>
      </c>
      <c r="BG96" t="str">
        <f ca="1">IF($E95="","",IF($G96="",BG95,IF(AND($N96=1,BG$9&gt;$B$9),"",IF(AND($N96=1,BG$9&lt;=$B$9),LOOKUP(BG$9,$A$12:$A$111,$B$12:$B$111),IF(AND($I96=1,BH$9=$Q95),"",IF($I96=1,BH95,IF(AND($I96=-1,BF$9=$Q95),$J96,IF($I96=-1,BG95,""))))))))</f>
        <v/>
      </c>
      <c r="BH96" t="str">
        <f ca="1">IF($E95="","",IF($G96="",BH95,IF(AND($N96=1,BH$9&gt;$B$9),"",IF(AND($N96=1,BH$9&lt;=$B$9),LOOKUP(BH$9,$A$12:$A$111,$B$12:$B$111),IF(AND($I96=1,BI$9=$Q95),"",IF($I96=1,BI95,IF(AND($I96=-1,BG$9=$Q95),$J96,IF($I96=-1,BH95,""))))))))</f>
        <v/>
      </c>
      <c r="BI96" t="str">
        <f ca="1">IF($E95="","",IF($G96="",BI95,IF(AND($N96=1,BI$9&gt;$B$9),"",IF(AND($N96=1,BI$9&lt;=$B$9),LOOKUP(BI$9,$A$12:$A$111,$B$12:$B$111),IF(AND($I96=1,BJ$9=$Q95),"",IF($I96=1,BJ95,IF(AND($I96=-1,BH$9=$Q95),$J96,IF($I96=-1,BI95,""))))))))</f>
        <v/>
      </c>
      <c r="BJ96" t="str">
        <f ca="1">IF($E95="","",IF($G96="",BJ95,IF(AND($N96=1,BJ$9&gt;$B$9),"",IF(AND($N96=1,BJ$9&lt;=$B$9),LOOKUP(BJ$9,$A$12:$A$111,$B$12:$B$111),IF(AND($I96=1,BK$9=$Q95),"",IF($I96=1,BK95,IF(AND($I96=-1,BI$9=$Q95),$J96,IF($I96=-1,BJ95,""))))))))</f>
        <v/>
      </c>
      <c r="BK96" t="str">
        <f ca="1">IF($E95="","",IF($G96="",BK95,IF(AND($N96=1,BK$9&gt;$B$9),"",IF(AND($N96=1,BK$9&lt;=$B$9),LOOKUP(BK$9,$A$12:$A$111,$B$12:$B$111),IF(AND($I96=1,BL$9=$Q95),"",IF($I96=1,BL95,IF(AND($I96=-1,BJ$9=$Q95),$J96,IF($I96=-1,BK95,""))))))))</f>
        <v/>
      </c>
      <c r="BL96" t="str">
        <f ca="1">IF($E95="","",IF($G96="",BL95,IF(AND($N96=1,BL$9&gt;$B$9),"",IF(AND($N96=1,BL$9&lt;=$B$9),LOOKUP(BL$9,$A$12:$A$111,$B$12:$B$111),IF(AND($I96=1,BM$9=$Q95),"",IF($I96=1,BM95,IF(AND($I96=-1,BK$9=$Q95),$J96,IF($I96=-1,BL95,""))))))))</f>
        <v/>
      </c>
      <c r="BM96" t="str">
        <f ca="1">IF($E95="","",IF($G96="",BM95,IF(AND($N96=1,BM$9&gt;$B$9),"",IF(AND($N96=1,BM$9&lt;=$B$9),LOOKUP(BM$9,$A$12:$A$111,$B$12:$B$111),IF(AND($I96=1,BN$9=$Q95),"",IF($I96=1,BN95,IF(AND($I96=-1,BL$9=$Q95),$J96,IF($I96=-1,BM95,""))))))))</f>
        <v/>
      </c>
      <c r="BN96" t="str">
        <f ca="1">IF($E95="","",IF($G96="",BN95,IF(AND($N96=1,BN$9&gt;$B$9),"",IF(AND($N96=1,BN$9&lt;=$B$9),LOOKUP(BN$9,$A$12:$A$111,$B$12:$B$111),IF(AND($I96=1,BO$9=$Q95),"",IF($I96=1,BO95,IF(AND($I96=-1,BM$9=$Q95),$J96,IF($I96=-1,BN95,""))))))))</f>
        <v/>
      </c>
      <c r="BO96">
        <f ca="1">IF($E95="","",IF($G96="",BO95,IF(AND($N96=1,BO$9&gt;$B$9),"",IF(AND($N96=1,BO$9&lt;=$B$9),LOOKUP(BO$9,$A$12:$A$111,$B$12:$B$111),IF(AND($I96=1,BP$9=$Q95),"",IF($I96=1,BP95,IF(AND($I96=-1,BN$9=$Q95),$J96,IF($I96=-1,BO95,""))))))))</f>
        <v>0</v>
      </c>
    </row>
    <row r="97" spans="4:67" x14ac:dyDescent="0.25">
      <c r="D97" s="4">
        <v>87</v>
      </c>
      <c r="E97" s="1">
        <f t="shared" ca="1" si="11"/>
        <v>6</v>
      </c>
      <c r="G97" t="str">
        <f ca="1">IF(E96="","",IF($B$3=Refs!$B$11,Labouchere!F97,IF(AND(B$3="Last",H96="Zero"),G96,IF(B$3="Last",H96,IF(B$3="2nd last","",IF(AND(B$3="Opposite",H96="Zero"),G96,IF(AND(B$3="Opposite",H96="Red"),"Black",IF(AND(B$3="Opposite",H96="Black"),"Red",IF(AND(B$3="Opposite",H96="Odd"),"Even",IF(AND(B$3="Opposite",H96="Even"),"Odd",IF(AND(B$3="Opposite",H96="High"),"Low",IF(AND(B$3="Opposite",H96="Low"),"High",IF(COUNTIF(Refs!$E$5:$I$6,B$3)=1,Labouchere!B$3,"")))))))))))))</f>
        <v>High</v>
      </c>
      <c r="H97" t="str">
        <f ca="1">IF(E97="","",IF(B$2="Red/Black",LOOKUP(E97,Refs!D:D,Refs!F:F),IF(B$2="High/Low",LOOKUP(E97,Refs!D:D,Refs!H:H),IF(B$2="Odd/Even",LOOKUP(E97,Refs!D:D,Refs!J:J),""))))</f>
        <v>Low</v>
      </c>
      <c r="I97">
        <f t="shared" ca="1" si="7"/>
        <v>-1</v>
      </c>
      <c r="J97">
        <f ca="1">IF(E96="","",IF(G97="","",IF(AND(Q96&gt;1,O96+P96&gt;=$B$4),$B$4,IF(Q96=1,O96,O96+P96))))</f>
        <v>5</v>
      </c>
      <c r="K97">
        <f t="shared" ca="1" si="8"/>
        <v>-5</v>
      </c>
      <c r="L97">
        <f t="shared" ca="1" si="9"/>
        <v>-108</v>
      </c>
      <c r="M97">
        <f t="shared" ca="1" si="10"/>
        <v>20</v>
      </c>
      <c r="N97">
        <f ca="1">IF(E96="","",IF(OR(AND($A$6="Yes",$M97&gt;$M96),AND($A$8="Yes",$O96+$P96&gt;=$B$4),AND($Q96&lt;=2,$I97=1)),1,0))</f>
        <v>0</v>
      </c>
      <c r="O97">
        <f ca="1">IF(E97="","",R97)</f>
        <v>2</v>
      </c>
      <c r="P97">
        <f ca="1">IF(E97="","",MAX(R97:DM97))</f>
        <v>5</v>
      </c>
      <c r="Q97" s="2">
        <f ca="1">IF(E97="","",COUNTIF(R97:DM97,"&gt;0"))</f>
        <v>3</v>
      </c>
      <c r="R97" s="4">
        <f ca="1">IF(E96="","",IF($G97="",R96,IF($N97=1,LOOKUP(R$9,$A$12:$A$111,$B$12:$B$111),IF(AND($I97=1,S$9=$Q96),"",IF($I97=1,S96,IF($I97=-1,R96))))))</f>
        <v>2</v>
      </c>
      <c r="S97">
        <f ca="1">IF($E96="","",IF($G97="",S96,IF(AND($N97=1,S$9&gt;$B$9),"",IF(AND($N97=1,S$9&lt;=$B$9),LOOKUP(S$9,$A$12:$A$111,$B$12:$B$111),IF(AND($I97=1,T$9=$Q96),"",IF($I97=1,T96,IF(AND($I97=-1,R$9=$Q96),$J97,IF($I97=-1,S96,""))))))))</f>
        <v>3</v>
      </c>
      <c r="T97">
        <f ca="1">IF($E96="","",IF($G97="",T96,IF(AND($N97=1,T$9&gt;$B$9),"",IF(AND($N97=1,T$9&lt;=$B$9),LOOKUP(T$9,$A$12:$A$111,$B$12:$B$111),IF(AND($I97=1,U$9=$Q96),"",IF($I97=1,U96,IF(AND($I97=-1,S$9=$Q96),$J97,IF($I97=-1,T96,""))))))))</f>
        <v>5</v>
      </c>
      <c r="U97" t="str">
        <f ca="1">IF($E96="","",IF($G97="",U96,IF(AND($N97=1,U$9&gt;$B$9),"",IF(AND($N97=1,U$9&lt;=$B$9),LOOKUP(U$9,$A$12:$A$111,$B$12:$B$111),IF(AND($I97=1,V$9=$Q96),"",IF($I97=1,V96,IF(AND($I97=-1,T$9=$Q96),$J97,IF($I97=-1,U96,""))))))))</f>
        <v/>
      </c>
      <c r="V97" t="str">
        <f ca="1">IF($E96="","",IF($G97="",V96,IF(AND($N97=1,V$9&gt;$B$9),"",IF(AND($N97=1,V$9&lt;=$B$9),LOOKUP(V$9,$A$12:$A$111,$B$12:$B$111),IF(AND($I97=1,W$9=$Q96),"",IF($I97=1,W96,IF(AND($I97=-1,U$9=$Q96),$J97,IF($I97=-1,V96,""))))))))</f>
        <v/>
      </c>
      <c r="W97" t="str">
        <f ca="1">IF($E96="","",IF($G97="",W96,IF(AND($N97=1,W$9&gt;$B$9),"",IF(AND($N97=1,W$9&lt;=$B$9),LOOKUP(W$9,$A$12:$A$111,$B$12:$B$111),IF(AND($I97=1,X$9=$Q96),"",IF($I97=1,X96,IF(AND($I97=-1,V$9=$Q96),$J97,IF($I97=-1,W96,""))))))))</f>
        <v/>
      </c>
      <c r="X97" t="str">
        <f ca="1">IF($E96="","",IF($G97="",X96,IF(AND($N97=1,X$9&gt;$B$9),"",IF(AND($N97=1,X$9&lt;=$B$9),LOOKUP(X$9,$A$12:$A$111,$B$12:$B$111),IF(AND($I97=1,Y$9=$Q96),"",IF($I97=1,Y96,IF(AND($I97=-1,W$9=$Q96),$J97,IF($I97=-1,X96,""))))))))</f>
        <v/>
      </c>
      <c r="Y97" t="str">
        <f ca="1">IF($E96="","",IF($G97="",Y96,IF(AND($N97=1,Y$9&gt;$B$9),"",IF(AND($N97=1,Y$9&lt;=$B$9),LOOKUP(Y$9,$A$12:$A$111,$B$12:$B$111),IF(AND($I97=1,Z$9=$Q96),"",IF($I97=1,Z96,IF(AND($I97=-1,X$9=$Q96),$J97,IF($I97=-1,Y96,""))))))))</f>
        <v/>
      </c>
      <c r="Z97" t="str">
        <f ca="1">IF($E96="","",IF($G97="",Z96,IF(AND($N97=1,Z$9&gt;$B$9),"",IF(AND($N97=1,Z$9&lt;=$B$9),LOOKUP(Z$9,$A$12:$A$111,$B$12:$B$111),IF(AND($I97=1,AA$9=$Q96),"",IF($I97=1,AA96,IF(AND($I97=-1,Y$9=$Q96),$J97,IF($I97=-1,Z96,""))))))))</f>
        <v/>
      </c>
      <c r="AA97" t="str">
        <f ca="1">IF($E96="","",IF($G97="",AA96,IF(AND($N97=1,AA$9&gt;$B$9),"",IF(AND($N97=1,AA$9&lt;=$B$9),LOOKUP(AA$9,$A$12:$A$111,$B$12:$B$111),IF(AND($I97=1,AB$9=$Q96),"",IF($I97=1,AB96,IF(AND($I97=-1,Z$9=$Q96),$J97,IF($I97=-1,AA96,""))))))))</f>
        <v/>
      </c>
      <c r="AB97" t="str">
        <f ca="1">IF($E96="","",IF($G97="",AB96,IF(AND($N97=1,AB$9&gt;$B$9),"",IF(AND($N97=1,AB$9&lt;=$B$9),LOOKUP(AB$9,$A$12:$A$111,$B$12:$B$111),IF(AND($I97=1,AC$9=$Q96),"",IF($I97=1,AC96,IF(AND($I97=-1,AA$9=$Q96),$J97,IF($I97=-1,AB96,""))))))))</f>
        <v/>
      </c>
      <c r="AC97" t="str">
        <f ca="1">IF($E96="","",IF($G97="",AC96,IF(AND($N97=1,AC$9&gt;$B$9),"",IF(AND($N97=1,AC$9&lt;=$B$9),LOOKUP(AC$9,$A$12:$A$111,$B$12:$B$111),IF(AND($I97=1,AD$9=$Q96),"",IF($I97=1,AD96,IF(AND($I97=-1,AB$9=$Q96),$J97,IF($I97=-1,AC96,""))))))))</f>
        <v/>
      </c>
      <c r="AD97" t="str">
        <f ca="1">IF($E96="","",IF($G97="",AD96,IF(AND($N97=1,AD$9&gt;$B$9),"",IF(AND($N97=1,AD$9&lt;=$B$9),LOOKUP(AD$9,$A$12:$A$111,$B$12:$B$111),IF(AND($I97=1,AE$9=$Q96),"",IF($I97=1,AE96,IF(AND($I97=-1,AC$9=$Q96),$J97,IF($I97=-1,AD96,""))))))))</f>
        <v/>
      </c>
      <c r="AE97" t="str">
        <f ca="1">IF($E96="","",IF($G97="",AE96,IF(AND($N97=1,AE$9&gt;$B$9),"",IF(AND($N97=1,AE$9&lt;=$B$9),LOOKUP(AE$9,$A$12:$A$111,$B$12:$B$111),IF(AND($I97=1,AF$9=$Q96),"",IF($I97=1,AF96,IF(AND($I97=-1,AD$9=$Q96),$J97,IF($I97=-1,AE96,""))))))))</f>
        <v/>
      </c>
      <c r="AF97" t="str">
        <f ca="1">IF($E96="","",IF($G97="",AF96,IF(AND($N97=1,AF$9&gt;$B$9),"",IF(AND($N97=1,AF$9&lt;=$B$9),LOOKUP(AF$9,$A$12:$A$111,$B$12:$B$111),IF(AND($I97=1,AG$9=$Q96),"",IF($I97=1,AG96,IF(AND($I97=-1,AE$9=$Q96),$J97,IF($I97=-1,AF96,""))))))))</f>
        <v/>
      </c>
      <c r="AG97" t="str">
        <f ca="1">IF($E96="","",IF($G97="",AG96,IF(AND($N97=1,AG$9&gt;$B$9),"",IF(AND($N97=1,AG$9&lt;=$B$9),LOOKUP(AG$9,$A$12:$A$111,$B$12:$B$111),IF(AND($I97=1,AH$9=$Q96),"",IF($I97=1,AH96,IF(AND($I97=-1,AF$9=$Q96),$J97,IF($I97=-1,AG96,""))))))))</f>
        <v/>
      </c>
      <c r="AH97" t="str">
        <f ca="1">IF($E96="","",IF($G97="",AH96,IF(AND($N97=1,AH$9&gt;$B$9),"",IF(AND($N97=1,AH$9&lt;=$B$9),LOOKUP(AH$9,$A$12:$A$111,$B$12:$B$111),IF(AND($I97=1,AI$9=$Q96),"",IF($I97=1,AI96,IF(AND($I97=-1,AG$9=$Q96),$J97,IF($I97=-1,AH96,""))))))))</f>
        <v/>
      </c>
      <c r="AI97" t="str">
        <f ca="1">IF($E96="","",IF($G97="",AI96,IF(AND($N97=1,AI$9&gt;$B$9),"",IF(AND($N97=1,AI$9&lt;=$B$9),LOOKUP(AI$9,$A$12:$A$111,$B$12:$B$111),IF(AND($I97=1,AJ$9=$Q96),"",IF($I97=1,AJ96,IF(AND($I97=-1,AH$9=$Q96),$J97,IF($I97=-1,AI96,""))))))))</f>
        <v/>
      </c>
      <c r="AJ97" t="str">
        <f ca="1">IF($E96="","",IF($G97="",AJ96,IF(AND($N97=1,AJ$9&gt;$B$9),"",IF(AND($N97=1,AJ$9&lt;=$B$9),LOOKUP(AJ$9,$A$12:$A$111,$B$12:$B$111),IF(AND($I97=1,AK$9=$Q96),"",IF($I97=1,AK96,IF(AND($I97=-1,AI$9=$Q96),$J97,IF($I97=-1,AJ96,""))))))))</f>
        <v/>
      </c>
      <c r="AK97" t="str">
        <f ca="1">IF($E96="","",IF($G97="",AK96,IF(AND($N97=1,AK$9&gt;$B$9),"",IF(AND($N97=1,AK$9&lt;=$B$9),LOOKUP(AK$9,$A$12:$A$111,$B$12:$B$111),IF(AND($I97=1,AL$9=$Q96),"",IF($I97=1,AL96,IF(AND($I97=-1,AJ$9=$Q96),$J97,IF($I97=-1,AK96,""))))))))</f>
        <v/>
      </c>
      <c r="AL97" t="str">
        <f ca="1">IF($E96="","",IF($G97="",AL96,IF(AND($N97=1,AL$9&gt;$B$9),"",IF(AND($N97=1,AL$9&lt;=$B$9),LOOKUP(AL$9,$A$12:$A$111,$B$12:$B$111),IF(AND($I97=1,AM$9=$Q96),"",IF($I97=1,AM96,IF(AND($I97=-1,AK$9=$Q96),$J97,IF($I97=-1,AL96,""))))))))</f>
        <v/>
      </c>
      <c r="AM97" t="str">
        <f ca="1">IF($E96="","",IF($G97="",AM96,IF(AND($N97=1,AM$9&gt;$B$9),"",IF(AND($N97=1,AM$9&lt;=$B$9),LOOKUP(AM$9,$A$12:$A$111,$B$12:$B$111),IF(AND($I97=1,AN$9=$Q96),"",IF($I97=1,AN96,IF(AND($I97=-1,AL$9=$Q96),$J97,IF($I97=-1,AM96,""))))))))</f>
        <v/>
      </c>
      <c r="AN97" t="str">
        <f ca="1">IF($E96="","",IF($G97="",AN96,IF(AND($N97=1,AN$9&gt;$B$9),"",IF(AND($N97=1,AN$9&lt;=$B$9),LOOKUP(AN$9,$A$12:$A$111,$B$12:$B$111),IF(AND($I97=1,AO$9=$Q96),"",IF($I97=1,AO96,IF(AND($I97=-1,AM$9=$Q96),$J97,IF($I97=-1,AN96,""))))))))</f>
        <v/>
      </c>
      <c r="AO97" t="str">
        <f ca="1">IF($E96="","",IF($G97="",AO96,IF(AND($N97=1,AO$9&gt;$B$9),"",IF(AND($N97=1,AO$9&lt;=$B$9),LOOKUP(AO$9,$A$12:$A$111,$B$12:$B$111),IF(AND($I97=1,AP$9=$Q96),"",IF($I97=1,AP96,IF(AND($I97=-1,AN$9=$Q96),$J97,IF($I97=-1,AO96,""))))))))</f>
        <v/>
      </c>
      <c r="AP97" t="str">
        <f ca="1">IF($E96="","",IF($G97="",AP96,IF(AND($N97=1,AP$9&gt;$B$9),"",IF(AND($N97=1,AP$9&lt;=$B$9),LOOKUP(AP$9,$A$12:$A$111,$B$12:$B$111),IF(AND($I97=1,AQ$9=$Q96),"",IF($I97=1,AQ96,IF(AND($I97=-1,AO$9=$Q96),$J97,IF($I97=-1,AP96,""))))))))</f>
        <v/>
      </c>
      <c r="AQ97" t="str">
        <f ca="1">IF($E96="","",IF($G97="",AQ96,IF(AND($N97=1,AQ$9&gt;$B$9),"",IF(AND($N97=1,AQ$9&lt;=$B$9),LOOKUP(AQ$9,$A$12:$A$111,$B$12:$B$111),IF(AND($I97=1,AR$9=$Q96),"",IF($I97=1,AR96,IF(AND($I97=-1,AP$9=$Q96),$J97,IF($I97=-1,AQ96,""))))))))</f>
        <v/>
      </c>
      <c r="AR97" t="str">
        <f ca="1">IF($E96="","",IF($G97="",AR96,IF(AND($N97=1,AR$9&gt;$B$9),"",IF(AND($N97=1,AR$9&lt;=$B$9),LOOKUP(AR$9,$A$12:$A$111,$B$12:$B$111),IF(AND($I97=1,AS$9=$Q96),"",IF($I97=1,AS96,IF(AND($I97=-1,AQ$9=$Q96),$J97,IF($I97=-1,AR96,""))))))))</f>
        <v/>
      </c>
      <c r="AS97" t="str">
        <f ca="1">IF($E96="","",IF($G97="",AS96,IF(AND($N97=1,AS$9&gt;$B$9),"",IF(AND($N97=1,AS$9&lt;=$B$9),LOOKUP(AS$9,$A$12:$A$111,$B$12:$B$111),IF(AND($I97=1,AT$9=$Q96),"",IF($I97=1,AT96,IF(AND($I97=-1,AR$9=$Q96),$J97,IF($I97=-1,AS96,""))))))))</f>
        <v/>
      </c>
      <c r="AT97" t="str">
        <f ca="1">IF($E96="","",IF($G97="",AT96,IF(AND($N97=1,AT$9&gt;$B$9),"",IF(AND($N97=1,AT$9&lt;=$B$9),LOOKUP(AT$9,$A$12:$A$111,$B$12:$B$111),IF(AND($I97=1,AU$9=$Q96),"",IF($I97=1,AU96,IF(AND($I97=-1,AS$9=$Q96),$J97,IF($I97=-1,AT96,""))))))))</f>
        <v/>
      </c>
      <c r="AU97" t="str">
        <f ca="1">IF($E96="","",IF($G97="",AU96,IF(AND($N97=1,AU$9&gt;$B$9),"",IF(AND($N97=1,AU$9&lt;=$B$9),LOOKUP(AU$9,$A$12:$A$111,$B$12:$B$111),IF(AND($I97=1,AV$9=$Q96),"",IF($I97=1,AV96,IF(AND($I97=-1,AT$9=$Q96),$J97,IF($I97=-1,AU96,""))))))))</f>
        <v/>
      </c>
      <c r="AV97" t="str">
        <f ca="1">IF($E96="","",IF($G97="",AV96,IF(AND($N97=1,AV$9&gt;$B$9),"",IF(AND($N97=1,AV$9&lt;=$B$9),LOOKUP(AV$9,$A$12:$A$111,$B$12:$B$111),IF(AND($I97=1,AW$9=$Q96),"",IF($I97=1,AW96,IF(AND($I97=-1,AU$9=$Q96),$J97,IF($I97=-1,AV96,""))))))))</f>
        <v/>
      </c>
      <c r="AW97" t="str">
        <f ca="1">IF($E96="","",IF($G97="",AW96,IF(AND($N97=1,AW$9&gt;$B$9),"",IF(AND($N97=1,AW$9&lt;=$B$9),LOOKUP(AW$9,$A$12:$A$111,$B$12:$B$111),IF(AND($I97=1,AX$9=$Q96),"",IF($I97=1,AX96,IF(AND($I97=-1,AV$9=$Q96),$J97,IF($I97=-1,AW96,""))))))))</f>
        <v/>
      </c>
      <c r="AX97" t="str">
        <f ca="1">IF($E96="","",IF($G97="",AX96,IF(AND($N97=1,AX$9&gt;$B$9),"",IF(AND($N97=1,AX$9&lt;=$B$9),LOOKUP(AX$9,$A$12:$A$111,$B$12:$B$111),IF(AND($I97=1,AY$9=$Q96),"",IF($I97=1,AY96,IF(AND($I97=-1,AW$9=$Q96),$J97,IF($I97=-1,AX96,""))))))))</f>
        <v/>
      </c>
      <c r="AY97" t="str">
        <f ca="1">IF($E96="","",IF($G97="",AY96,IF(AND($N97=1,AY$9&gt;$B$9),"",IF(AND($N97=1,AY$9&lt;=$B$9),LOOKUP(AY$9,$A$12:$A$111,$B$12:$B$111),IF(AND($I97=1,AZ$9=$Q96),"",IF($I97=1,AZ96,IF(AND($I97=-1,AX$9=$Q96),$J97,IF($I97=-1,AY96,""))))))))</f>
        <v/>
      </c>
      <c r="AZ97" t="str">
        <f ca="1">IF($E96="","",IF($G97="",AZ96,IF(AND($N97=1,AZ$9&gt;$B$9),"",IF(AND($N97=1,AZ$9&lt;=$B$9),LOOKUP(AZ$9,$A$12:$A$111,$B$12:$B$111),IF(AND($I97=1,BA$9=$Q96),"",IF($I97=1,BA96,IF(AND($I97=-1,AY$9=$Q96),$J97,IF($I97=-1,AZ96,""))))))))</f>
        <v/>
      </c>
      <c r="BA97" t="str">
        <f ca="1">IF($E96="","",IF($G97="",BA96,IF(AND($N97=1,BA$9&gt;$B$9),"",IF(AND($N97=1,BA$9&lt;=$B$9),LOOKUP(BA$9,$A$12:$A$111,$B$12:$B$111),IF(AND($I97=1,BB$9=$Q96),"",IF($I97=1,BB96,IF(AND($I97=-1,AZ$9=$Q96),$J97,IF($I97=-1,BA96,""))))))))</f>
        <v/>
      </c>
      <c r="BB97" t="str">
        <f ca="1">IF($E96="","",IF($G97="",BB96,IF(AND($N97=1,BB$9&gt;$B$9),"",IF(AND($N97=1,BB$9&lt;=$B$9),LOOKUP(BB$9,$A$12:$A$111,$B$12:$B$111),IF(AND($I97=1,BC$9=$Q96),"",IF($I97=1,BC96,IF(AND($I97=-1,BA$9=$Q96),$J97,IF($I97=-1,BB96,""))))))))</f>
        <v/>
      </c>
      <c r="BC97" t="str">
        <f ca="1">IF($E96="","",IF($G97="",BC96,IF(AND($N97=1,BC$9&gt;$B$9),"",IF(AND($N97=1,BC$9&lt;=$B$9),LOOKUP(BC$9,$A$12:$A$111,$B$12:$B$111),IF(AND($I97=1,BD$9=$Q96),"",IF($I97=1,BD96,IF(AND($I97=-1,BB$9=$Q96),$J97,IF($I97=-1,BC96,""))))))))</f>
        <v/>
      </c>
      <c r="BD97" t="str">
        <f ca="1">IF($E96="","",IF($G97="",BD96,IF(AND($N97=1,BD$9&gt;$B$9),"",IF(AND($N97=1,BD$9&lt;=$B$9),LOOKUP(BD$9,$A$12:$A$111,$B$12:$B$111),IF(AND($I97=1,BE$9=$Q96),"",IF($I97=1,BE96,IF(AND($I97=-1,BC$9=$Q96),$J97,IF($I97=-1,BD96,""))))))))</f>
        <v/>
      </c>
      <c r="BE97" t="str">
        <f ca="1">IF($E96="","",IF($G97="",BE96,IF(AND($N97=1,BE$9&gt;$B$9),"",IF(AND($N97=1,BE$9&lt;=$B$9),LOOKUP(BE$9,$A$12:$A$111,$B$12:$B$111),IF(AND($I97=1,BF$9=$Q96),"",IF($I97=1,BF96,IF(AND($I97=-1,BD$9=$Q96),$J97,IF($I97=-1,BE96,""))))))))</f>
        <v/>
      </c>
      <c r="BF97" t="str">
        <f ca="1">IF($E96="","",IF($G97="",BF96,IF(AND($N97=1,BF$9&gt;$B$9),"",IF(AND($N97=1,BF$9&lt;=$B$9),LOOKUP(BF$9,$A$12:$A$111,$B$12:$B$111),IF(AND($I97=1,BG$9=$Q96),"",IF($I97=1,BG96,IF(AND($I97=-1,BE$9=$Q96),$J97,IF($I97=-1,BF96,""))))))))</f>
        <v/>
      </c>
      <c r="BG97" t="str">
        <f ca="1">IF($E96="","",IF($G97="",BG96,IF(AND($N97=1,BG$9&gt;$B$9),"",IF(AND($N97=1,BG$9&lt;=$B$9),LOOKUP(BG$9,$A$12:$A$111,$B$12:$B$111),IF(AND($I97=1,BH$9=$Q96),"",IF($I97=1,BH96,IF(AND($I97=-1,BF$9=$Q96),$J97,IF($I97=-1,BG96,""))))))))</f>
        <v/>
      </c>
      <c r="BH97" t="str">
        <f ca="1">IF($E96="","",IF($G97="",BH96,IF(AND($N97=1,BH$9&gt;$B$9),"",IF(AND($N97=1,BH$9&lt;=$B$9),LOOKUP(BH$9,$A$12:$A$111,$B$12:$B$111),IF(AND($I97=1,BI$9=$Q96),"",IF($I97=1,BI96,IF(AND($I97=-1,BG$9=$Q96),$J97,IF($I97=-1,BH96,""))))))))</f>
        <v/>
      </c>
      <c r="BI97" t="str">
        <f ca="1">IF($E96="","",IF($G97="",BI96,IF(AND($N97=1,BI$9&gt;$B$9),"",IF(AND($N97=1,BI$9&lt;=$B$9),LOOKUP(BI$9,$A$12:$A$111,$B$12:$B$111),IF(AND($I97=1,BJ$9=$Q96),"",IF($I97=1,BJ96,IF(AND($I97=-1,BH$9=$Q96),$J97,IF($I97=-1,BI96,""))))))))</f>
        <v/>
      </c>
      <c r="BJ97" t="str">
        <f ca="1">IF($E96="","",IF($G97="",BJ96,IF(AND($N97=1,BJ$9&gt;$B$9),"",IF(AND($N97=1,BJ$9&lt;=$B$9),LOOKUP(BJ$9,$A$12:$A$111,$B$12:$B$111),IF(AND($I97=1,BK$9=$Q96),"",IF($I97=1,BK96,IF(AND($I97=-1,BI$9=$Q96),$J97,IF($I97=-1,BJ96,""))))))))</f>
        <v/>
      </c>
      <c r="BK97" t="str">
        <f ca="1">IF($E96="","",IF($G97="",BK96,IF(AND($N97=1,BK$9&gt;$B$9),"",IF(AND($N97=1,BK$9&lt;=$B$9),LOOKUP(BK$9,$A$12:$A$111,$B$12:$B$111),IF(AND($I97=1,BL$9=$Q96),"",IF($I97=1,BL96,IF(AND($I97=-1,BJ$9=$Q96),$J97,IF($I97=-1,BK96,""))))))))</f>
        <v/>
      </c>
      <c r="BL97" t="str">
        <f ca="1">IF($E96="","",IF($G97="",BL96,IF(AND($N97=1,BL$9&gt;$B$9),"",IF(AND($N97=1,BL$9&lt;=$B$9),LOOKUP(BL$9,$A$12:$A$111,$B$12:$B$111),IF(AND($I97=1,BM$9=$Q96),"",IF($I97=1,BM96,IF(AND($I97=-1,BK$9=$Q96),$J97,IF($I97=-1,BL96,""))))))))</f>
        <v/>
      </c>
      <c r="BM97" t="str">
        <f ca="1">IF($E96="","",IF($G97="",BM96,IF(AND($N97=1,BM$9&gt;$B$9),"",IF(AND($N97=1,BM$9&lt;=$B$9),LOOKUP(BM$9,$A$12:$A$111,$B$12:$B$111),IF(AND($I97=1,BN$9=$Q96),"",IF($I97=1,BN96,IF(AND($I97=-1,BL$9=$Q96),$J97,IF($I97=-1,BM96,""))))))))</f>
        <v/>
      </c>
      <c r="BN97" t="str">
        <f ca="1">IF($E96="","",IF($G97="",BN96,IF(AND($N97=1,BN$9&gt;$B$9),"",IF(AND($N97=1,BN$9&lt;=$B$9),LOOKUP(BN$9,$A$12:$A$111,$B$12:$B$111),IF(AND($I97=1,BO$9=$Q96),"",IF($I97=1,BO96,IF(AND($I97=-1,BM$9=$Q96),$J97,IF($I97=-1,BN96,""))))))))</f>
        <v/>
      </c>
      <c r="BO97">
        <f ca="1">IF($E96="","",IF($G97="",BO96,IF(AND($N97=1,BO$9&gt;$B$9),"",IF(AND($N97=1,BO$9&lt;=$B$9),LOOKUP(BO$9,$A$12:$A$111,$B$12:$B$111),IF(AND($I97=1,BP$9=$Q96),"",IF($I97=1,BP96,IF(AND($I97=-1,BN$9=$Q96),$J97,IF($I97=-1,BO96,""))))))))</f>
        <v>0</v>
      </c>
    </row>
    <row r="98" spans="4:67" x14ac:dyDescent="0.25">
      <c r="D98" s="4">
        <v>88</v>
      </c>
      <c r="E98" s="1">
        <f t="shared" ca="1" si="11"/>
        <v>10</v>
      </c>
      <c r="G98" t="str">
        <f ca="1">IF(E97="","",IF($B$3=Refs!$B$11,Labouchere!F98,IF(AND(B$3="Last",H97="Zero"),G97,IF(B$3="Last",H97,IF(B$3="2nd last","",IF(AND(B$3="Opposite",H97="Zero"),G97,IF(AND(B$3="Opposite",H97="Red"),"Black",IF(AND(B$3="Opposite",H97="Black"),"Red",IF(AND(B$3="Opposite",H97="Odd"),"Even",IF(AND(B$3="Opposite",H97="Even"),"Odd",IF(AND(B$3="Opposite",H97="High"),"Low",IF(AND(B$3="Opposite",H97="Low"),"High",IF(COUNTIF(Refs!$E$5:$I$6,B$3)=1,Labouchere!B$3,"")))))))))))))</f>
        <v>High</v>
      </c>
      <c r="H98" t="str">
        <f ca="1">IF(E98="","",IF(B$2="Red/Black",LOOKUP(E98,Refs!D:D,Refs!F:F),IF(B$2="High/Low",LOOKUP(E98,Refs!D:D,Refs!H:H),IF(B$2="Odd/Even",LOOKUP(E98,Refs!D:D,Refs!J:J),""))))</f>
        <v>Low</v>
      </c>
      <c r="I98">
        <f t="shared" ca="1" si="7"/>
        <v>-1</v>
      </c>
      <c r="J98">
        <f ca="1">IF(E97="","",IF(G98="","",IF(AND(Q97&gt;1,O97+P97&gt;=$B$4),$B$4,IF(Q97=1,O97,O97+P97))))</f>
        <v>7</v>
      </c>
      <c r="K98">
        <f t="shared" ca="1" si="8"/>
        <v>-7</v>
      </c>
      <c r="L98">
        <f t="shared" ca="1" si="9"/>
        <v>-115</v>
      </c>
      <c r="M98">
        <f t="shared" ca="1" si="10"/>
        <v>20</v>
      </c>
      <c r="N98">
        <f ca="1">IF(E97="","",IF(OR(AND($A$6="Yes",$M98&gt;$M97),AND($A$8="Yes",$O97+$P97&gt;=$B$4),AND($Q97&lt;=2,$I98=1)),1,0))</f>
        <v>0</v>
      </c>
      <c r="O98">
        <f ca="1">IF(E98="","",R98)</f>
        <v>2</v>
      </c>
      <c r="P98">
        <f ca="1">IF(E98="","",MAX(R98:DM98))</f>
        <v>7</v>
      </c>
      <c r="Q98" s="2">
        <f ca="1">IF(E98="","",COUNTIF(R98:DM98,"&gt;0"))</f>
        <v>4</v>
      </c>
      <c r="R98" s="4">
        <f ca="1">IF(E97="","",IF($G98="",R97,IF($N98=1,LOOKUP(R$9,$A$12:$A$111,$B$12:$B$111),IF(AND($I98=1,S$9=$Q97),"",IF($I98=1,S97,IF($I98=-1,R97))))))</f>
        <v>2</v>
      </c>
      <c r="S98">
        <f ca="1">IF($E97="","",IF($G98="",S97,IF(AND($N98=1,S$9&gt;$B$9),"",IF(AND($N98=1,S$9&lt;=$B$9),LOOKUP(S$9,$A$12:$A$111,$B$12:$B$111),IF(AND($I98=1,T$9=$Q97),"",IF($I98=1,T97,IF(AND($I98=-1,R$9=$Q97),$J98,IF($I98=-1,S97,""))))))))</f>
        <v>3</v>
      </c>
      <c r="T98">
        <f ca="1">IF($E97="","",IF($G98="",T97,IF(AND($N98=1,T$9&gt;$B$9),"",IF(AND($N98=1,T$9&lt;=$B$9),LOOKUP(T$9,$A$12:$A$111,$B$12:$B$111),IF(AND($I98=1,U$9=$Q97),"",IF($I98=1,U97,IF(AND($I98=-1,S$9=$Q97),$J98,IF($I98=-1,T97,""))))))))</f>
        <v>5</v>
      </c>
      <c r="U98">
        <f ca="1">IF($E97="","",IF($G98="",U97,IF(AND($N98=1,U$9&gt;$B$9),"",IF(AND($N98=1,U$9&lt;=$B$9),LOOKUP(U$9,$A$12:$A$111,$B$12:$B$111),IF(AND($I98=1,V$9=$Q97),"",IF($I98=1,V97,IF(AND($I98=-1,T$9=$Q97),$J98,IF($I98=-1,U97,""))))))))</f>
        <v>7</v>
      </c>
      <c r="V98" t="str">
        <f ca="1">IF($E97="","",IF($G98="",V97,IF(AND($N98=1,V$9&gt;$B$9),"",IF(AND($N98=1,V$9&lt;=$B$9),LOOKUP(V$9,$A$12:$A$111,$B$12:$B$111),IF(AND($I98=1,W$9=$Q97),"",IF($I98=1,W97,IF(AND($I98=-1,U$9=$Q97),$J98,IF($I98=-1,V97,""))))))))</f>
        <v/>
      </c>
      <c r="W98" t="str">
        <f ca="1">IF($E97="","",IF($G98="",W97,IF(AND($N98=1,W$9&gt;$B$9),"",IF(AND($N98=1,W$9&lt;=$B$9),LOOKUP(W$9,$A$12:$A$111,$B$12:$B$111),IF(AND($I98=1,X$9=$Q97),"",IF($I98=1,X97,IF(AND($I98=-1,V$9=$Q97),$J98,IF($I98=-1,W97,""))))))))</f>
        <v/>
      </c>
      <c r="X98" t="str">
        <f ca="1">IF($E97="","",IF($G98="",X97,IF(AND($N98=1,X$9&gt;$B$9),"",IF(AND($N98=1,X$9&lt;=$B$9),LOOKUP(X$9,$A$12:$A$111,$B$12:$B$111),IF(AND($I98=1,Y$9=$Q97),"",IF($I98=1,Y97,IF(AND($I98=-1,W$9=$Q97),$J98,IF($I98=-1,X97,""))))))))</f>
        <v/>
      </c>
      <c r="Y98" t="str">
        <f ca="1">IF($E97="","",IF($G98="",Y97,IF(AND($N98=1,Y$9&gt;$B$9),"",IF(AND($N98=1,Y$9&lt;=$B$9),LOOKUP(Y$9,$A$12:$A$111,$B$12:$B$111),IF(AND($I98=1,Z$9=$Q97),"",IF($I98=1,Z97,IF(AND($I98=-1,X$9=$Q97),$J98,IF($I98=-1,Y97,""))))))))</f>
        <v/>
      </c>
      <c r="Z98" t="str">
        <f ca="1">IF($E97="","",IF($G98="",Z97,IF(AND($N98=1,Z$9&gt;$B$9),"",IF(AND($N98=1,Z$9&lt;=$B$9),LOOKUP(Z$9,$A$12:$A$111,$B$12:$B$111),IF(AND($I98=1,AA$9=$Q97),"",IF($I98=1,AA97,IF(AND($I98=-1,Y$9=$Q97),$J98,IF($I98=-1,Z97,""))))))))</f>
        <v/>
      </c>
      <c r="AA98" t="str">
        <f ca="1">IF($E97="","",IF($G98="",AA97,IF(AND($N98=1,AA$9&gt;$B$9),"",IF(AND($N98=1,AA$9&lt;=$B$9),LOOKUP(AA$9,$A$12:$A$111,$B$12:$B$111),IF(AND($I98=1,AB$9=$Q97),"",IF($I98=1,AB97,IF(AND($I98=-1,Z$9=$Q97),$J98,IF($I98=-1,AA97,""))))))))</f>
        <v/>
      </c>
      <c r="AB98" t="str">
        <f ca="1">IF($E97="","",IF($G98="",AB97,IF(AND($N98=1,AB$9&gt;$B$9),"",IF(AND($N98=1,AB$9&lt;=$B$9),LOOKUP(AB$9,$A$12:$A$111,$B$12:$B$111),IF(AND($I98=1,AC$9=$Q97),"",IF($I98=1,AC97,IF(AND($I98=-1,AA$9=$Q97),$J98,IF($I98=-1,AB97,""))))))))</f>
        <v/>
      </c>
      <c r="AC98" t="str">
        <f ca="1">IF($E97="","",IF($G98="",AC97,IF(AND($N98=1,AC$9&gt;$B$9),"",IF(AND($N98=1,AC$9&lt;=$B$9),LOOKUP(AC$9,$A$12:$A$111,$B$12:$B$111),IF(AND($I98=1,AD$9=$Q97),"",IF($I98=1,AD97,IF(AND($I98=-1,AB$9=$Q97),$J98,IF($I98=-1,AC97,""))))))))</f>
        <v/>
      </c>
      <c r="AD98" t="str">
        <f ca="1">IF($E97="","",IF($G98="",AD97,IF(AND($N98=1,AD$9&gt;$B$9),"",IF(AND($N98=1,AD$9&lt;=$B$9),LOOKUP(AD$9,$A$12:$A$111,$B$12:$B$111),IF(AND($I98=1,AE$9=$Q97),"",IF($I98=1,AE97,IF(AND($I98=-1,AC$9=$Q97),$J98,IF($I98=-1,AD97,""))))))))</f>
        <v/>
      </c>
      <c r="AE98" t="str">
        <f ca="1">IF($E97="","",IF($G98="",AE97,IF(AND($N98=1,AE$9&gt;$B$9),"",IF(AND($N98=1,AE$9&lt;=$B$9),LOOKUP(AE$9,$A$12:$A$111,$B$12:$B$111),IF(AND($I98=1,AF$9=$Q97),"",IF($I98=1,AF97,IF(AND($I98=-1,AD$9=$Q97),$J98,IF($I98=-1,AE97,""))))))))</f>
        <v/>
      </c>
      <c r="AF98" t="str">
        <f ca="1">IF($E97="","",IF($G98="",AF97,IF(AND($N98=1,AF$9&gt;$B$9),"",IF(AND($N98=1,AF$9&lt;=$B$9),LOOKUP(AF$9,$A$12:$A$111,$B$12:$B$111),IF(AND($I98=1,AG$9=$Q97),"",IF($I98=1,AG97,IF(AND($I98=-1,AE$9=$Q97),$J98,IF($I98=-1,AF97,""))))))))</f>
        <v/>
      </c>
      <c r="AG98" t="str">
        <f ca="1">IF($E97="","",IF($G98="",AG97,IF(AND($N98=1,AG$9&gt;$B$9),"",IF(AND($N98=1,AG$9&lt;=$B$9),LOOKUP(AG$9,$A$12:$A$111,$B$12:$B$111),IF(AND($I98=1,AH$9=$Q97),"",IF($I98=1,AH97,IF(AND($I98=-1,AF$9=$Q97),$J98,IF($I98=-1,AG97,""))))))))</f>
        <v/>
      </c>
      <c r="AH98" t="str">
        <f ca="1">IF($E97="","",IF($G98="",AH97,IF(AND($N98=1,AH$9&gt;$B$9),"",IF(AND($N98=1,AH$9&lt;=$B$9),LOOKUP(AH$9,$A$12:$A$111,$B$12:$B$111),IF(AND($I98=1,AI$9=$Q97),"",IF($I98=1,AI97,IF(AND($I98=-1,AG$9=$Q97),$J98,IF($I98=-1,AH97,""))))))))</f>
        <v/>
      </c>
      <c r="AI98" t="str">
        <f ca="1">IF($E97="","",IF($G98="",AI97,IF(AND($N98=1,AI$9&gt;$B$9),"",IF(AND($N98=1,AI$9&lt;=$B$9),LOOKUP(AI$9,$A$12:$A$111,$B$12:$B$111),IF(AND($I98=1,AJ$9=$Q97),"",IF($I98=1,AJ97,IF(AND($I98=-1,AH$9=$Q97),$J98,IF($I98=-1,AI97,""))))))))</f>
        <v/>
      </c>
      <c r="AJ98" t="str">
        <f ca="1">IF($E97="","",IF($G98="",AJ97,IF(AND($N98=1,AJ$9&gt;$B$9),"",IF(AND($N98=1,AJ$9&lt;=$B$9),LOOKUP(AJ$9,$A$12:$A$111,$B$12:$B$111),IF(AND($I98=1,AK$9=$Q97),"",IF($I98=1,AK97,IF(AND($I98=-1,AI$9=$Q97),$J98,IF($I98=-1,AJ97,""))))))))</f>
        <v/>
      </c>
      <c r="AK98" t="str">
        <f ca="1">IF($E97="","",IF($G98="",AK97,IF(AND($N98=1,AK$9&gt;$B$9),"",IF(AND($N98=1,AK$9&lt;=$B$9),LOOKUP(AK$9,$A$12:$A$111,$B$12:$B$111),IF(AND($I98=1,AL$9=$Q97),"",IF($I98=1,AL97,IF(AND($I98=-1,AJ$9=$Q97),$J98,IF($I98=-1,AK97,""))))))))</f>
        <v/>
      </c>
      <c r="AL98" t="str">
        <f ca="1">IF($E97="","",IF($G98="",AL97,IF(AND($N98=1,AL$9&gt;$B$9),"",IF(AND($N98=1,AL$9&lt;=$B$9),LOOKUP(AL$9,$A$12:$A$111,$B$12:$B$111),IF(AND($I98=1,AM$9=$Q97),"",IF($I98=1,AM97,IF(AND($I98=-1,AK$9=$Q97),$J98,IF($I98=-1,AL97,""))))))))</f>
        <v/>
      </c>
      <c r="AM98" t="str">
        <f ca="1">IF($E97="","",IF($G98="",AM97,IF(AND($N98=1,AM$9&gt;$B$9),"",IF(AND($N98=1,AM$9&lt;=$B$9),LOOKUP(AM$9,$A$12:$A$111,$B$12:$B$111),IF(AND($I98=1,AN$9=$Q97),"",IF($I98=1,AN97,IF(AND($I98=-1,AL$9=$Q97),$J98,IF($I98=-1,AM97,""))))))))</f>
        <v/>
      </c>
      <c r="AN98" t="str">
        <f ca="1">IF($E97="","",IF($G98="",AN97,IF(AND($N98=1,AN$9&gt;$B$9),"",IF(AND($N98=1,AN$9&lt;=$B$9),LOOKUP(AN$9,$A$12:$A$111,$B$12:$B$111),IF(AND($I98=1,AO$9=$Q97),"",IF($I98=1,AO97,IF(AND($I98=-1,AM$9=$Q97),$J98,IF($I98=-1,AN97,""))))))))</f>
        <v/>
      </c>
      <c r="AO98" t="str">
        <f ca="1">IF($E97="","",IF($G98="",AO97,IF(AND($N98=1,AO$9&gt;$B$9),"",IF(AND($N98=1,AO$9&lt;=$B$9),LOOKUP(AO$9,$A$12:$A$111,$B$12:$B$111),IF(AND($I98=1,AP$9=$Q97),"",IF($I98=1,AP97,IF(AND($I98=-1,AN$9=$Q97),$J98,IF($I98=-1,AO97,""))))))))</f>
        <v/>
      </c>
      <c r="AP98" t="str">
        <f ca="1">IF($E97="","",IF($G98="",AP97,IF(AND($N98=1,AP$9&gt;$B$9),"",IF(AND($N98=1,AP$9&lt;=$B$9),LOOKUP(AP$9,$A$12:$A$111,$B$12:$B$111),IF(AND($I98=1,AQ$9=$Q97),"",IF($I98=1,AQ97,IF(AND($I98=-1,AO$9=$Q97),$J98,IF($I98=-1,AP97,""))))))))</f>
        <v/>
      </c>
      <c r="AQ98" t="str">
        <f ca="1">IF($E97="","",IF($G98="",AQ97,IF(AND($N98=1,AQ$9&gt;$B$9),"",IF(AND($N98=1,AQ$9&lt;=$B$9),LOOKUP(AQ$9,$A$12:$A$111,$B$12:$B$111),IF(AND($I98=1,AR$9=$Q97),"",IF($I98=1,AR97,IF(AND($I98=-1,AP$9=$Q97),$J98,IF($I98=-1,AQ97,""))))))))</f>
        <v/>
      </c>
      <c r="AR98" t="str">
        <f ca="1">IF($E97="","",IF($G98="",AR97,IF(AND($N98=1,AR$9&gt;$B$9),"",IF(AND($N98=1,AR$9&lt;=$B$9),LOOKUP(AR$9,$A$12:$A$111,$B$12:$B$111),IF(AND($I98=1,AS$9=$Q97),"",IF($I98=1,AS97,IF(AND($I98=-1,AQ$9=$Q97),$J98,IF($I98=-1,AR97,""))))))))</f>
        <v/>
      </c>
      <c r="AS98" t="str">
        <f ca="1">IF($E97="","",IF($G98="",AS97,IF(AND($N98=1,AS$9&gt;$B$9),"",IF(AND($N98=1,AS$9&lt;=$B$9),LOOKUP(AS$9,$A$12:$A$111,$B$12:$B$111),IF(AND($I98=1,AT$9=$Q97),"",IF($I98=1,AT97,IF(AND($I98=-1,AR$9=$Q97),$J98,IF($I98=-1,AS97,""))))))))</f>
        <v/>
      </c>
      <c r="AT98" t="str">
        <f ca="1">IF($E97="","",IF($G98="",AT97,IF(AND($N98=1,AT$9&gt;$B$9),"",IF(AND($N98=1,AT$9&lt;=$B$9),LOOKUP(AT$9,$A$12:$A$111,$B$12:$B$111),IF(AND($I98=1,AU$9=$Q97),"",IF($I98=1,AU97,IF(AND($I98=-1,AS$9=$Q97),$J98,IF($I98=-1,AT97,""))))))))</f>
        <v/>
      </c>
      <c r="AU98" t="str">
        <f ca="1">IF($E97="","",IF($G98="",AU97,IF(AND($N98=1,AU$9&gt;$B$9),"",IF(AND($N98=1,AU$9&lt;=$B$9),LOOKUP(AU$9,$A$12:$A$111,$B$12:$B$111),IF(AND($I98=1,AV$9=$Q97),"",IF($I98=1,AV97,IF(AND($I98=-1,AT$9=$Q97),$J98,IF($I98=-1,AU97,""))))))))</f>
        <v/>
      </c>
      <c r="AV98" t="str">
        <f ca="1">IF($E97="","",IF($G98="",AV97,IF(AND($N98=1,AV$9&gt;$B$9),"",IF(AND($N98=1,AV$9&lt;=$B$9),LOOKUP(AV$9,$A$12:$A$111,$B$12:$B$111),IF(AND($I98=1,AW$9=$Q97),"",IF($I98=1,AW97,IF(AND($I98=-1,AU$9=$Q97),$J98,IF($I98=-1,AV97,""))))))))</f>
        <v/>
      </c>
      <c r="AW98" t="str">
        <f ca="1">IF($E97="","",IF($G98="",AW97,IF(AND($N98=1,AW$9&gt;$B$9),"",IF(AND($N98=1,AW$9&lt;=$B$9),LOOKUP(AW$9,$A$12:$A$111,$B$12:$B$111),IF(AND($I98=1,AX$9=$Q97),"",IF($I98=1,AX97,IF(AND($I98=-1,AV$9=$Q97),$J98,IF($I98=-1,AW97,""))))))))</f>
        <v/>
      </c>
      <c r="AX98" t="str">
        <f ca="1">IF($E97="","",IF($G98="",AX97,IF(AND($N98=1,AX$9&gt;$B$9),"",IF(AND($N98=1,AX$9&lt;=$B$9),LOOKUP(AX$9,$A$12:$A$111,$B$12:$B$111),IF(AND($I98=1,AY$9=$Q97),"",IF($I98=1,AY97,IF(AND($I98=-1,AW$9=$Q97),$J98,IF($I98=-1,AX97,""))))))))</f>
        <v/>
      </c>
      <c r="AY98" t="str">
        <f ca="1">IF($E97="","",IF($G98="",AY97,IF(AND($N98=1,AY$9&gt;$B$9),"",IF(AND($N98=1,AY$9&lt;=$B$9),LOOKUP(AY$9,$A$12:$A$111,$B$12:$B$111),IF(AND($I98=1,AZ$9=$Q97),"",IF($I98=1,AZ97,IF(AND($I98=-1,AX$9=$Q97),$J98,IF($I98=-1,AY97,""))))))))</f>
        <v/>
      </c>
      <c r="AZ98" t="str">
        <f ca="1">IF($E97="","",IF($G98="",AZ97,IF(AND($N98=1,AZ$9&gt;$B$9),"",IF(AND($N98=1,AZ$9&lt;=$B$9),LOOKUP(AZ$9,$A$12:$A$111,$B$12:$B$111),IF(AND($I98=1,BA$9=$Q97),"",IF($I98=1,BA97,IF(AND($I98=-1,AY$9=$Q97),$J98,IF($I98=-1,AZ97,""))))))))</f>
        <v/>
      </c>
      <c r="BA98" t="str">
        <f ca="1">IF($E97="","",IF($G98="",BA97,IF(AND($N98=1,BA$9&gt;$B$9),"",IF(AND($N98=1,BA$9&lt;=$B$9),LOOKUP(BA$9,$A$12:$A$111,$B$12:$B$111),IF(AND($I98=1,BB$9=$Q97),"",IF($I98=1,BB97,IF(AND($I98=-1,AZ$9=$Q97),$J98,IF($I98=-1,BA97,""))))))))</f>
        <v/>
      </c>
      <c r="BB98" t="str">
        <f ca="1">IF($E97="","",IF($G98="",BB97,IF(AND($N98=1,BB$9&gt;$B$9),"",IF(AND($N98=1,BB$9&lt;=$B$9),LOOKUP(BB$9,$A$12:$A$111,$B$12:$B$111),IF(AND($I98=1,BC$9=$Q97),"",IF($I98=1,BC97,IF(AND($I98=-1,BA$9=$Q97),$J98,IF($I98=-1,BB97,""))))))))</f>
        <v/>
      </c>
      <c r="BC98" t="str">
        <f ca="1">IF($E97="","",IF($G98="",BC97,IF(AND($N98=1,BC$9&gt;$B$9),"",IF(AND($N98=1,BC$9&lt;=$B$9),LOOKUP(BC$9,$A$12:$A$111,$B$12:$B$111),IF(AND($I98=1,BD$9=$Q97),"",IF($I98=1,BD97,IF(AND($I98=-1,BB$9=$Q97),$J98,IF($I98=-1,BC97,""))))))))</f>
        <v/>
      </c>
      <c r="BD98" t="str">
        <f ca="1">IF($E97="","",IF($G98="",BD97,IF(AND($N98=1,BD$9&gt;$B$9),"",IF(AND($N98=1,BD$9&lt;=$B$9),LOOKUP(BD$9,$A$12:$A$111,$B$12:$B$111),IF(AND($I98=1,BE$9=$Q97),"",IF($I98=1,BE97,IF(AND($I98=-1,BC$9=$Q97),$J98,IF($I98=-1,BD97,""))))))))</f>
        <v/>
      </c>
      <c r="BE98" t="str">
        <f ca="1">IF($E97="","",IF($G98="",BE97,IF(AND($N98=1,BE$9&gt;$B$9),"",IF(AND($N98=1,BE$9&lt;=$B$9),LOOKUP(BE$9,$A$12:$A$111,$B$12:$B$111),IF(AND($I98=1,BF$9=$Q97),"",IF($I98=1,BF97,IF(AND($I98=-1,BD$9=$Q97),$J98,IF($I98=-1,BE97,""))))))))</f>
        <v/>
      </c>
      <c r="BF98" t="str">
        <f ca="1">IF($E97="","",IF($G98="",BF97,IF(AND($N98=1,BF$9&gt;$B$9),"",IF(AND($N98=1,BF$9&lt;=$B$9),LOOKUP(BF$9,$A$12:$A$111,$B$12:$B$111),IF(AND($I98=1,BG$9=$Q97),"",IF($I98=1,BG97,IF(AND($I98=-1,BE$9=$Q97),$J98,IF($I98=-1,BF97,""))))))))</f>
        <v/>
      </c>
      <c r="BG98" t="str">
        <f ca="1">IF($E97="","",IF($G98="",BG97,IF(AND($N98=1,BG$9&gt;$B$9),"",IF(AND($N98=1,BG$9&lt;=$B$9),LOOKUP(BG$9,$A$12:$A$111,$B$12:$B$111),IF(AND($I98=1,BH$9=$Q97),"",IF($I98=1,BH97,IF(AND($I98=-1,BF$9=$Q97),$J98,IF($I98=-1,BG97,""))))))))</f>
        <v/>
      </c>
      <c r="BH98" t="str">
        <f ca="1">IF($E97="","",IF($G98="",BH97,IF(AND($N98=1,BH$9&gt;$B$9),"",IF(AND($N98=1,BH$9&lt;=$B$9),LOOKUP(BH$9,$A$12:$A$111,$B$12:$B$111),IF(AND($I98=1,BI$9=$Q97),"",IF($I98=1,BI97,IF(AND($I98=-1,BG$9=$Q97),$J98,IF($I98=-1,BH97,""))))))))</f>
        <v/>
      </c>
      <c r="BI98" t="str">
        <f ca="1">IF($E97="","",IF($G98="",BI97,IF(AND($N98=1,BI$9&gt;$B$9),"",IF(AND($N98=1,BI$9&lt;=$B$9),LOOKUP(BI$9,$A$12:$A$111,$B$12:$B$111),IF(AND($I98=1,BJ$9=$Q97),"",IF($I98=1,BJ97,IF(AND($I98=-1,BH$9=$Q97),$J98,IF($I98=-1,BI97,""))))))))</f>
        <v/>
      </c>
      <c r="BJ98" t="str">
        <f ca="1">IF($E97="","",IF($G98="",BJ97,IF(AND($N98=1,BJ$9&gt;$B$9),"",IF(AND($N98=1,BJ$9&lt;=$B$9),LOOKUP(BJ$9,$A$12:$A$111,$B$12:$B$111),IF(AND($I98=1,BK$9=$Q97),"",IF($I98=1,BK97,IF(AND($I98=-1,BI$9=$Q97),$J98,IF($I98=-1,BJ97,""))))))))</f>
        <v/>
      </c>
      <c r="BK98" t="str">
        <f ca="1">IF($E97="","",IF($G98="",BK97,IF(AND($N98=1,BK$9&gt;$B$9),"",IF(AND($N98=1,BK$9&lt;=$B$9),LOOKUP(BK$9,$A$12:$A$111,$B$12:$B$111),IF(AND($I98=1,BL$9=$Q97),"",IF($I98=1,BL97,IF(AND($I98=-1,BJ$9=$Q97),$J98,IF($I98=-1,BK97,""))))))))</f>
        <v/>
      </c>
      <c r="BL98" t="str">
        <f ca="1">IF($E97="","",IF($G98="",BL97,IF(AND($N98=1,BL$9&gt;$B$9),"",IF(AND($N98=1,BL$9&lt;=$B$9),LOOKUP(BL$9,$A$12:$A$111,$B$12:$B$111),IF(AND($I98=1,BM$9=$Q97),"",IF($I98=1,BM97,IF(AND($I98=-1,BK$9=$Q97),$J98,IF($I98=-1,BL97,""))))))))</f>
        <v/>
      </c>
      <c r="BM98" t="str">
        <f ca="1">IF($E97="","",IF($G98="",BM97,IF(AND($N98=1,BM$9&gt;$B$9),"",IF(AND($N98=1,BM$9&lt;=$B$9),LOOKUP(BM$9,$A$12:$A$111,$B$12:$B$111),IF(AND($I98=1,BN$9=$Q97),"",IF($I98=1,BN97,IF(AND($I98=-1,BL$9=$Q97),$J98,IF($I98=-1,BM97,""))))))))</f>
        <v/>
      </c>
      <c r="BN98" t="str">
        <f ca="1">IF($E97="","",IF($G98="",BN97,IF(AND($N98=1,BN$9&gt;$B$9),"",IF(AND($N98=1,BN$9&lt;=$B$9),LOOKUP(BN$9,$A$12:$A$111,$B$12:$B$111),IF(AND($I98=1,BO$9=$Q97),"",IF($I98=1,BO97,IF(AND($I98=-1,BM$9=$Q97),$J98,IF($I98=-1,BN97,""))))))))</f>
        <v/>
      </c>
      <c r="BO98">
        <f ca="1">IF($E97="","",IF($G98="",BO97,IF(AND($N98=1,BO$9&gt;$B$9),"",IF(AND($N98=1,BO$9&lt;=$B$9),LOOKUP(BO$9,$A$12:$A$111,$B$12:$B$111),IF(AND($I98=1,BP$9=$Q97),"",IF($I98=1,BP97,IF(AND($I98=-1,BN$9=$Q97),$J98,IF($I98=-1,BO97,""))))))))</f>
        <v>0</v>
      </c>
    </row>
    <row r="99" spans="4:67" x14ac:dyDescent="0.25">
      <c r="D99" s="4">
        <v>89</v>
      </c>
      <c r="E99" s="1">
        <f t="shared" ca="1" si="11"/>
        <v>19</v>
      </c>
      <c r="G99" t="str">
        <f ca="1">IF(E98="","",IF($B$3=Refs!$B$11,Labouchere!F99,IF(AND(B$3="Last",H98="Zero"),G98,IF(B$3="Last",H98,IF(B$3="2nd last","",IF(AND(B$3="Opposite",H98="Zero"),G98,IF(AND(B$3="Opposite",H98="Red"),"Black",IF(AND(B$3="Opposite",H98="Black"),"Red",IF(AND(B$3="Opposite",H98="Odd"),"Even",IF(AND(B$3="Opposite",H98="Even"),"Odd",IF(AND(B$3="Opposite",H98="High"),"Low",IF(AND(B$3="Opposite",H98="Low"),"High",IF(COUNTIF(Refs!$E$5:$I$6,B$3)=1,Labouchere!B$3,"")))))))))))))</f>
        <v>High</v>
      </c>
      <c r="H99" t="str">
        <f ca="1">IF(E99="","",IF(B$2="Red/Black",LOOKUP(E99,Refs!D:D,Refs!F:F),IF(B$2="High/Low",LOOKUP(E99,Refs!D:D,Refs!H:H),IF(B$2="Odd/Even",LOOKUP(E99,Refs!D:D,Refs!J:J),""))))</f>
        <v>High</v>
      </c>
      <c r="I99">
        <f t="shared" ca="1" si="7"/>
        <v>1</v>
      </c>
      <c r="J99">
        <f ca="1">IF(E98="","",IF(G99="","",IF(AND(Q98&gt;1,O98+P98&gt;=$B$4),$B$4,IF(Q98=1,O98,O98+P98))))</f>
        <v>9</v>
      </c>
      <c r="K99">
        <f t="shared" ca="1" si="8"/>
        <v>9</v>
      </c>
      <c r="L99">
        <f t="shared" ca="1" si="9"/>
        <v>-106</v>
      </c>
      <c r="M99">
        <f t="shared" ca="1" si="10"/>
        <v>20</v>
      </c>
      <c r="N99">
        <f ca="1">IF(E98="","",IF(OR(AND($A$6="Yes",$M99&gt;$M98),AND($A$8="Yes",$O98+$P98&gt;=$B$4),AND($Q98&lt;=2,$I99=1)),1,0))</f>
        <v>0</v>
      </c>
      <c r="O99">
        <f ca="1">IF(E99="","",R99)</f>
        <v>3</v>
      </c>
      <c r="P99">
        <f ca="1">IF(E99="","",MAX(R99:DM99))</f>
        <v>5</v>
      </c>
      <c r="Q99" s="2">
        <f ca="1">IF(E99="","",COUNTIF(R99:DM99,"&gt;0"))</f>
        <v>2</v>
      </c>
      <c r="R99" s="4">
        <f ca="1">IF(E98="","",IF($G99="",R98,IF($N99=1,LOOKUP(R$9,$A$12:$A$111,$B$12:$B$111),IF(AND($I99=1,S$9=$Q98),"",IF($I99=1,S98,IF($I99=-1,R98))))))</f>
        <v>3</v>
      </c>
      <c r="S99">
        <f ca="1">IF($E98="","",IF($G99="",S98,IF(AND($N99=1,S$9&gt;$B$9),"",IF(AND($N99=1,S$9&lt;=$B$9),LOOKUP(S$9,$A$12:$A$111,$B$12:$B$111),IF(AND($I99=1,T$9=$Q98),"",IF($I99=1,T98,IF(AND($I99=-1,R$9=$Q98),$J99,IF($I99=-1,S98,""))))))))</f>
        <v>5</v>
      </c>
      <c r="T99" t="str">
        <f ca="1">IF($E98="","",IF($G99="",T98,IF(AND($N99=1,T$9&gt;$B$9),"",IF(AND($N99=1,T$9&lt;=$B$9),LOOKUP(T$9,$A$12:$A$111,$B$12:$B$111),IF(AND($I99=1,U$9=$Q98),"",IF($I99=1,U98,IF(AND($I99=-1,S$9=$Q98),$J99,IF($I99=-1,T98,""))))))))</f>
        <v/>
      </c>
      <c r="U99" t="str">
        <f ca="1">IF($E98="","",IF($G99="",U98,IF(AND($N99=1,U$9&gt;$B$9),"",IF(AND($N99=1,U$9&lt;=$B$9),LOOKUP(U$9,$A$12:$A$111,$B$12:$B$111),IF(AND($I99=1,V$9=$Q98),"",IF($I99=1,V98,IF(AND($I99=-1,T$9=$Q98),$J99,IF($I99=-1,U98,""))))))))</f>
        <v/>
      </c>
      <c r="V99" t="str">
        <f ca="1">IF($E98="","",IF($G99="",V98,IF(AND($N99=1,V$9&gt;$B$9),"",IF(AND($N99=1,V$9&lt;=$B$9),LOOKUP(V$9,$A$12:$A$111,$B$12:$B$111),IF(AND($I99=1,W$9=$Q98),"",IF($I99=1,W98,IF(AND($I99=-1,U$9=$Q98),$J99,IF($I99=-1,V98,""))))))))</f>
        <v/>
      </c>
      <c r="W99" t="str">
        <f ca="1">IF($E98="","",IF($G99="",W98,IF(AND($N99=1,W$9&gt;$B$9),"",IF(AND($N99=1,W$9&lt;=$B$9),LOOKUP(W$9,$A$12:$A$111,$B$12:$B$111),IF(AND($I99=1,X$9=$Q98),"",IF($I99=1,X98,IF(AND($I99=-1,V$9=$Q98),$J99,IF($I99=-1,W98,""))))))))</f>
        <v/>
      </c>
      <c r="X99" t="str">
        <f ca="1">IF($E98="","",IF($G99="",X98,IF(AND($N99=1,X$9&gt;$B$9),"",IF(AND($N99=1,X$9&lt;=$B$9),LOOKUP(X$9,$A$12:$A$111,$B$12:$B$111),IF(AND($I99=1,Y$9=$Q98),"",IF($I99=1,Y98,IF(AND($I99=-1,W$9=$Q98),$J99,IF($I99=-1,X98,""))))))))</f>
        <v/>
      </c>
      <c r="Y99" t="str">
        <f ca="1">IF($E98="","",IF($G99="",Y98,IF(AND($N99=1,Y$9&gt;$B$9),"",IF(AND($N99=1,Y$9&lt;=$B$9),LOOKUP(Y$9,$A$12:$A$111,$B$12:$B$111),IF(AND($I99=1,Z$9=$Q98),"",IF($I99=1,Z98,IF(AND($I99=-1,X$9=$Q98),$J99,IF($I99=-1,Y98,""))))))))</f>
        <v/>
      </c>
      <c r="Z99" t="str">
        <f ca="1">IF($E98="","",IF($G99="",Z98,IF(AND($N99=1,Z$9&gt;$B$9),"",IF(AND($N99=1,Z$9&lt;=$B$9),LOOKUP(Z$9,$A$12:$A$111,$B$12:$B$111),IF(AND($I99=1,AA$9=$Q98),"",IF($I99=1,AA98,IF(AND($I99=-1,Y$9=$Q98),$J99,IF($I99=-1,Z98,""))))))))</f>
        <v/>
      </c>
      <c r="AA99" t="str">
        <f ca="1">IF($E98="","",IF($G99="",AA98,IF(AND($N99=1,AA$9&gt;$B$9),"",IF(AND($N99=1,AA$9&lt;=$B$9),LOOKUP(AA$9,$A$12:$A$111,$B$12:$B$111),IF(AND($I99=1,AB$9=$Q98),"",IF($I99=1,AB98,IF(AND($I99=-1,Z$9=$Q98),$J99,IF($I99=-1,AA98,""))))))))</f>
        <v/>
      </c>
      <c r="AB99" t="str">
        <f ca="1">IF($E98="","",IF($G99="",AB98,IF(AND($N99=1,AB$9&gt;$B$9),"",IF(AND($N99=1,AB$9&lt;=$B$9),LOOKUP(AB$9,$A$12:$A$111,$B$12:$B$111),IF(AND($I99=1,AC$9=$Q98),"",IF($I99=1,AC98,IF(AND($I99=-1,AA$9=$Q98),$J99,IF($I99=-1,AB98,""))))))))</f>
        <v/>
      </c>
      <c r="AC99" t="str">
        <f ca="1">IF($E98="","",IF($G99="",AC98,IF(AND($N99=1,AC$9&gt;$B$9),"",IF(AND($N99=1,AC$9&lt;=$B$9),LOOKUP(AC$9,$A$12:$A$111,$B$12:$B$111),IF(AND($I99=1,AD$9=$Q98),"",IF($I99=1,AD98,IF(AND($I99=-1,AB$9=$Q98),$J99,IF($I99=-1,AC98,""))))))))</f>
        <v/>
      </c>
      <c r="AD99" t="str">
        <f ca="1">IF($E98="","",IF($G99="",AD98,IF(AND($N99=1,AD$9&gt;$B$9),"",IF(AND($N99=1,AD$9&lt;=$B$9),LOOKUP(AD$9,$A$12:$A$111,$B$12:$B$111),IF(AND($I99=1,AE$9=$Q98),"",IF($I99=1,AE98,IF(AND($I99=-1,AC$9=$Q98),$J99,IF($I99=-1,AD98,""))))))))</f>
        <v/>
      </c>
      <c r="AE99" t="str">
        <f ca="1">IF($E98="","",IF($G99="",AE98,IF(AND($N99=1,AE$9&gt;$B$9),"",IF(AND($N99=1,AE$9&lt;=$B$9),LOOKUP(AE$9,$A$12:$A$111,$B$12:$B$111),IF(AND($I99=1,AF$9=$Q98),"",IF($I99=1,AF98,IF(AND($I99=-1,AD$9=$Q98),$J99,IF($I99=-1,AE98,""))))))))</f>
        <v/>
      </c>
      <c r="AF99" t="str">
        <f ca="1">IF($E98="","",IF($G99="",AF98,IF(AND($N99=1,AF$9&gt;$B$9),"",IF(AND($N99=1,AF$9&lt;=$B$9),LOOKUP(AF$9,$A$12:$A$111,$B$12:$B$111),IF(AND($I99=1,AG$9=$Q98),"",IF($I99=1,AG98,IF(AND($I99=-1,AE$9=$Q98),$J99,IF($I99=-1,AF98,""))))))))</f>
        <v/>
      </c>
      <c r="AG99" t="str">
        <f ca="1">IF($E98="","",IF($G99="",AG98,IF(AND($N99=1,AG$9&gt;$B$9),"",IF(AND($N99=1,AG$9&lt;=$B$9),LOOKUP(AG$9,$A$12:$A$111,$B$12:$B$111),IF(AND($I99=1,AH$9=$Q98),"",IF($I99=1,AH98,IF(AND($I99=-1,AF$9=$Q98),$J99,IF($I99=-1,AG98,""))))))))</f>
        <v/>
      </c>
      <c r="AH99" t="str">
        <f ca="1">IF($E98="","",IF($G99="",AH98,IF(AND($N99=1,AH$9&gt;$B$9),"",IF(AND($N99=1,AH$9&lt;=$B$9),LOOKUP(AH$9,$A$12:$A$111,$B$12:$B$111),IF(AND($I99=1,AI$9=$Q98),"",IF($I99=1,AI98,IF(AND($I99=-1,AG$9=$Q98),$J99,IF($I99=-1,AH98,""))))))))</f>
        <v/>
      </c>
      <c r="AI99" t="str">
        <f ca="1">IF($E98="","",IF($G99="",AI98,IF(AND($N99=1,AI$9&gt;$B$9),"",IF(AND($N99=1,AI$9&lt;=$B$9),LOOKUP(AI$9,$A$12:$A$111,$B$12:$B$111),IF(AND($I99=1,AJ$9=$Q98),"",IF($I99=1,AJ98,IF(AND($I99=-1,AH$9=$Q98),$J99,IF($I99=-1,AI98,""))))))))</f>
        <v/>
      </c>
      <c r="AJ99" t="str">
        <f ca="1">IF($E98="","",IF($G99="",AJ98,IF(AND($N99=1,AJ$9&gt;$B$9),"",IF(AND($N99=1,AJ$9&lt;=$B$9),LOOKUP(AJ$9,$A$12:$A$111,$B$12:$B$111),IF(AND($I99=1,AK$9=$Q98),"",IF($I99=1,AK98,IF(AND($I99=-1,AI$9=$Q98),$J99,IF($I99=-1,AJ98,""))))))))</f>
        <v/>
      </c>
      <c r="AK99" t="str">
        <f ca="1">IF($E98="","",IF($G99="",AK98,IF(AND($N99=1,AK$9&gt;$B$9),"",IF(AND($N99=1,AK$9&lt;=$B$9),LOOKUP(AK$9,$A$12:$A$111,$B$12:$B$111),IF(AND($I99=1,AL$9=$Q98),"",IF($I99=1,AL98,IF(AND($I99=-1,AJ$9=$Q98),$J99,IF($I99=-1,AK98,""))))))))</f>
        <v/>
      </c>
      <c r="AL99" t="str">
        <f ca="1">IF($E98="","",IF($G99="",AL98,IF(AND($N99=1,AL$9&gt;$B$9),"",IF(AND($N99=1,AL$9&lt;=$B$9),LOOKUP(AL$9,$A$12:$A$111,$B$12:$B$111),IF(AND($I99=1,AM$9=$Q98),"",IF($I99=1,AM98,IF(AND($I99=-1,AK$9=$Q98),$J99,IF($I99=-1,AL98,""))))))))</f>
        <v/>
      </c>
      <c r="AM99" t="str">
        <f ca="1">IF($E98="","",IF($G99="",AM98,IF(AND($N99=1,AM$9&gt;$B$9),"",IF(AND($N99=1,AM$9&lt;=$B$9),LOOKUP(AM$9,$A$12:$A$111,$B$12:$B$111),IF(AND($I99=1,AN$9=$Q98),"",IF($I99=1,AN98,IF(AND($I99=-1,AL$9=$Q98),$J99,IF($I99=-1,AM98,""))))))))</f>
        <v/>
      </c>
      <c r="AN99" t="str">
        <f ca="1">IF($E98="","",IF($G99="",AN98,IF(AND($N99=1,AN$9&gt;$B$9),"",IF(AND($N99=1,AN$9&lt;=$B$9),LOOKUP(AN$9,$A$12:$A$111,$B$12:$B$111),IF(AND($I99=1,AO$9=$Q98),"",IF($I99=1,AO98,IF(AND($I99=-1,AM$9=$Q98),$J99,IF($I99=-1,AN98,""))))))))</f>
        <v/>
      </c>
      <c r="AO99" t="str">
        <f ca="1">IF($E98="","",IF($G99="",AO98,IF(AND($N99=1,AO$9&gt;$B$9),"",IF(AND($N99=1,AO$9&lt;=$B$9),LOOKUP(AO$9,$A$12:$A$111,$B$12:$B$111),IF(AND($I99=1,AP$9=$Q98),"",IF($I99=1,AP98,IF(AND($I99=-1,AN$9=$Q98),$J99,IF($I99=-1,AO98,""))))))))</f>
        <v/>
      </c>
      <c r="AP99" t="str">
        <f ca="1">IF($E98="","",IF($G99="",AP98,IF(AND($N99=1,AP$9&gt;$B$9),"",IF(AND($N99=1,AP$9&lt;=$B$9),LOOKUP(AP$9,$A$12:$A$111,$B$12:$B$111),IF(AND($I99=1,AQ$9=$Q98),"",IF($I99=1,AQ98,IF(AND($I99=-1,AO$9=$Q98),$J99,IF($I99=-1,AP98,""))))))))</f>
        <v/>
      </c>
      <c r="AQ99" t="str">
        <f ca="1">IF($E98="","",IF($G99="",AQ98,IF(AND($N99=1,AQ$9&gt;$B$9),"",IF(AND($N99=1,AQ$9&lt;=$B$9),LOOKUP(AQ$9,$A$12:$A$111,$B$12:$B$111),IF(AND($I99=1,AR$9=$Q98),"",IF($I99=1,AR98,IF(AND($I99=-1,AP$9=$Q98),$J99,IF($I99=-1,AQ98,""))))))))</f>
        <v/>
      </c>
      <c r="AR99" t="str">
        <f ca="1">IF($E98="","",IF($G99="",AR98,IF(AND($N99=1,AR$9&gt;$B$9),"",IF(AND($N99=1,AR$9&lt;=$B$9),LOOKUP(AR$9,$A$12:$A$111,$B$12:$B$111),IF(AND($I99=1,AS$9=$Q98),"",IF($I99=1,AS98,IF(AND($I99=-1,AQ$9=$Q98),$J99,IF($I99=-1,AR98,""))))))))</f>
        <v/>
      </c>
      <c r="AS99" t="str">
        <f ca="1">IF($E98="","",IF($G99="",AS98,IF(AND($N99=1,AS$9&gt;$B$9),"",IF(AND($N99=1,AS$9&lt;=$B$9),LOOKUP(AS$9,$A$12:$A$111,$B$12:$B$111),IF(AND($I99=1,AT$9=$Q98),"",IF($I99=1,AT98,IF(AND($I99=-1,AR$9=$Q98),$J99,IF($I99=-1,AS98,""))))))))</f>
        <v/>
      </c>
      <c r="AT99" t="str">
        <f ca="1">IF($E98="","",IF($G99="",AT98,IF(AND($N99=1,AT$9&gt;$B$9),"",IF(AND($N99=1,AT$9&lt;=$B$9),LOOKUP(AT$9,$A$12:$A$111,$B$12:$B$111),IF(AND($I99=1,AU$9=$Q98),"",IF($I99=1,AU98,IF(AND($I99=-1,AS$9=$Q98),$J99,IF($I99=-1,AT98,""))))))))</f>
        <v/>
      </c>
      <c r="AU99" t="str">
        <f ca="1">IF($E98="","",IF($G99="",AU98,IF(AND($N99=1,AU$9&gt;$B$9),"",IF(AND($N99=1,AU$9&lt;=$B$9),LOOKUP(AU$9,$A$12:$A$111,$B$12:$B$111),IF(AND($I99=1,AV$9=$Q98),"",IF($I99=1,AV98,IF(AND($I99=-1,AT$9=$Q98),$J99,IF($I99=-1,AU98,""))))))))</f>
        <v/>
      </c>
      <c r="AV99" t="str">
        <f ca="1">IF($E98="","",IF($G99="",AV98,IF(AND($N99=1,AV$9&gt;$B$9),"",IF(AND($N99=1,AV$9&lt;=$B$9),LOOKUP(AV$9,$A$12:$A$111,$B$12:$B$111),IF(AND($I99=1,AW$9=$Q98),"",IF($I99=1,AW98,IF(AND($I99=-1,AU$9=$Q98),$J99,IF($I99=-1,AV98,""))))))))</f>
        <v/>
      </c>
      <c r="AW99" t="str">
        <f ca="1">IF($E98="","",IF($G99="",AW98,IF(AND($N99=1,AW$9&gt;$B$9),"",IF(AND($N99=1,AW$9&lt;=$B$9),LOOKUP(AW$9,$A$12:$A$111,$B$12:$B$111),IF(AND($I99=1,AX$9=$Q98),"",IF($I99=1,AX98,IF(AND($I99=-1,AV$9=$Q98),$J99,IF($I99=-1,AW98,""))))))))</f>
        <v/>
      </c>
      <c r="AX99" t="str">
        <f ca="1">IF($E98="","",IF($G99="",AX98,IF(AND($N99=1,AX$9&gt;$B$9),"",IF(AND($N99=1,AX$9&lt;=$B$9),LOOKUP(AX$9,$A$12:$A$111,$B$12:$B$111),IF(AND($I99=1,AY$9=$Q98),"",IF($I99=1,AY98,IF(AND($I99=-1,AW$9=$Q98),$J99,IF($I99=-1,AX98,""))))))))</f>
        <v/>
      </c>
      <c r="AY99" t="str">
        <f ca="1">IF($E98="","",IF($G99="",AY98,IF(AND($N99=1,AY$9&gt;$B$9),"",IF(AND($N99=1,AY$9&lt;=$B$9),LOOKUP(AY$9,$A$12:$A$111,$B$12:$B$111),IF(AND($I99=1,AZ$9=$Q98),"",IF($I99=1,AZ98,IF(AND($I99=-1,AX$9=$Q98),$J99,IF($I99=-1,AY98,""))))))))</f>
        <v/>
      </c>
      <c r="AZ99" t="str">
        <f ca="1">IF($E98="","",IF($G99="",AZ98,IF(AND($N99=1,AZ$9&gt;$B$9),"",IF(AND($N99=1,AZ$9&lt;=$B$9),LOOKUP(AZ$9,$A$12:$A$111,$B$12:$B$111),IF(AND($I99=1,BA$9=$Q98),"",IF($I99=1,BA98,IF(AND($I99=-1,AY$9=$Q98),$J99,IF($I99=-1,AZ98,""))))))))</f>
        <v/>
      </c>
      <c r="BA99" t="str">
        <f ca="1">IF($E98="","",IF($G99="",BA98,IF(AND($N99=1,BA$9&gt;$B$9),"",IF(AND($N99=1,BA$9&lt;=$B$9),LOOKUP(BA$9,$A$12:$A$111,$B$12:$B$111),IF(AND($I99=1,BB$9=$Q98),"",IF($I99=1,BB98,IF(AND($I99=-1,AZ$9=$Q98),$J99,IF($I99=-1,BA98,""))))))))</f>
        <v/>
      </c>
      <c r="BB99" t="str">
        <f ca="1">IF($E98="","",IF($G99="",BB98,IF(AND($N99=1,BB$9&gt;$B$9),"",IF(AND($N99=1,BB$9&lt;=$B$9),LOOKUP(BB$9,$A$12:$A$111,$B$12:$B$111),IF(AND($I99=1,BC$9=$Q98),"",IF($I99=1,BC98,IF(AND($I99=-1,BA$9=$Q98),$J99,IF($I99=-1,BB98,""))))))))</f>
        <v/>
      </c>
      <c r="BC99" t="str">
        <f ca="1">IF($E98="","",IF($G99="",BC98,IF(AND($N99=1,BC$9&gt;$B$9),"",IF(AND($N99=1,BC$9&lt;=$B$9),LOOKUP(BC$9,$A$12:$A$111,$B$12:$B$111),IF(AND($I99=1,BD$9=$Q98),"",IF($I99=1,BD98,IF(AND($I99=-1,BB$9=$Q98),$J99,IF($I99=-1,BC98,""))))))))</f>
        <v/>
      </c>
      <c r="BD99" t="str">
        <f ca="1">IF($E98="","",IF($G99="",BD98,IF(AND($N99=1,BD$9&gt;$B$9),"",IF(AND($N99=1,BD$9&lt;=$B$9),LOOKUP(BD$9,$A$12:$A$111,$B$12:$B$111),IF(AND($I99=1,BE$9=$Q98),"",IF($I99=1,BE98,IF(AND($I99=-1,BC$9=$Q98),$J99,IF($I99=-1,BD98,""))))))))</f>
        <v/>
      </c>
      <c r="BE99" t="str">
        <f ca="1">IF($E98="","",IF($G99="",BE98,IF(AND($N99=1,BE$9&gt;$B$9),"",IF(AND($N99=1,BE$9&lt;=$B$9),LOOKUP(BE$9,$A$12:$A$111,$B$12:$B$111),IF(AND($I99=1,BF$9=$Q98),"",IF($I99=1,BF98,IF(AND($I99=-1,BD$9=$Q98),$J99,IF($I99=-1,BE98,""))))))))</f>
        <v/>
      </c>
      <c r="BF99" t="str">
        <f ca="1">IF($E98="","",IF($G99="",BF98,IF(AND($N99=1,BF$9&gt;$B$9),"",IF(AND($N99=1,BF$9&lt;=$B$9),LOOKUP(BF$9,$A$12:$A$111,$B$12:$B$111),IF(AND($I99=1,BG$9=$Q98),"",IF($I99=1,BG98,IF(AND($I99=-1,BE$9=$Q98),$J99,IF($I99=-1,BF98,""))))))))</f>
        <v/>
      </c>
      <c r="BG99" t="str">
        <f ca="1">IF($E98="","",IF($G99="",BG98,IF(AND($N99=1,BG$9&gt;$B$9),"",IF(AND($N99=1,BG$9&lt;=$B$9),LOOKUP(BG$9,$A$12:$A$111,$B$12:$B$111),IF(AND($I99=1,BH$9=$Q98),"",IF($I99=1,BH98,IF(AND($I99=-1,BF$9=$Q98),$J99,IF($I99=-1,BG98,""))))))))</f>
        <v/>
      </c>
      <c r="BH99" t="str">
        <f ca="1">IF($E98="","",IF($G99="",BH98,IF(AND($N99=1,BH$9&gt;$B$9),"",IF(AND($N99=1,BH$9&lt;=$B$9),LOOKUP(BH$9,$A$12:$A$111,$B$12:$B$111),IF(AND($I99=1,BI$9=$Q98),"",IF($I99=1,BI98,IF(AND($I99=-1,BG$9=$Q98),$J99,IF($I99=-1,BH98,""))))))))</f>
        <v/>
      </c>
      <c r="BI99" t="str">
        <f ca="1">IF($E98="","",IF($G99="",BI98,IF(AND($N99=1,BI$9&gt;$B$9),"",IF(AND($N99=1,BI$9&lt;=$B$9),LOOKUP(BI$9,$A$12:$A$111,$B$12:$B$111),IF(AND($I99=1,BJ$9=$Q98),"",IF($I99=1,BJ98,IF(AND($I99=-1,BH$9=$Q98),$J99,IF($I99=-1,BI98,""))))))))</f>
        <v/>
      </c>
      <c r="BJ99" t="str">
        <f ca="1">IF($E98="","",IF($G99="",BJ98,IF(AND($N99=1,BJ$9&gt;$B$9),"",IF(AND($N99=1,BJ$9&lt;=$B$9),LOOKUP(BJ$9,$A$12:$A$111,$B$12:$B$111),IF(AND($I99=1,BK$9=$Q98),"",IF($I99=1,BK98,IF(AND($I99=-1,BI$9=$Q98),$J99,IF($I99=-1,BJ98,""))))))))</f>
        <v/>
      </c>
      <c r="BK99" t="str">
        <f ca="1">IF($E98="","",IF($G99="",BK98,IF(AND($N99=1,BK$9&gt;$B$9),"",IF(AND($N99=1,BK$9&lt;=$B$9),LOOKUP(BK$9,$A$12:$A$111,$B$12:$B$111),IF(AND($I99=1,BL$9=$Q98),"",IF($I99=1,BL98,IF(AND($I99=-1,BJ$9=$Q98),$J99,IF($I99=-1,BK98,""))))))))</f>
        <v/>
      </c>
      <c r="BL99" t="str">
        <f ca="1">IF($E98="","",IF($G99="",BL98,IF(AND($N99=1,BL$9&gt;$B$9),"",IF(AND($N99=1,BL$9&lt;=$B$9),LOOKUP(BL$9,$A$12:$A$111,$B$12:$B$111),IF(AND($I99=1,BM$9=$Q98),"",IF($I99=1,BM98,IF(AND($I99=-1,BK$9=$Q98),$J99,IF($I99=-1,BL98,""))))))))</f>
        <v/>
      </c>
      <c r="BM99" t="str">
        <f ca="1">IF($E98="","",IF($G99="",BM98,IF(AND($N99=1,BM$9&gt;$B$9),"",IF(AND($N99=1,BM$9&lt;=$B$9),LOOKUP(BM$9,$A$12:$A$111,$B$12:$B$111),IF(AND($I99=1,BN$9=$Q98),"",IF($I99=1,BN98,IF(AND($I99=-1,BL$9=$Q98),$J99,IF($I99=-1,BM98,""))))))))</f>
        <v/>
      </c>
      <c r="BN99">
        <f ca="1">IF($E98="","",IF($G99="",BN98,IF(AND($N99=1,BN$9&gt;$B$9),"",IF(AND($N99=1,BN$9&lt;=$B$9),LOOKUP(BN$9,$A$12:$A$111,$B$12:$B$111),IF(AND($I99=1,BO$9=$Q98),"",IF($I99=1,BO98,IF(AND($I99=-1,BM$9=$Q98),$J99,IF($I99=-1,BN98,""))))))))</f>
        <v>0</v>
      </c>
      <c r="BO99">
        <f ca="1">IF($E98="","",IF($G99="",BO98,IF(AND($N99=1,BO$9&gt;$B$9),"",IF(AND($N99=1,BO$9&lt;=$B$9),LOOKUP(BO$9,$A$12:$A$111,$B$12:$B$111),IF(AND($I99=1,BP$9=$Q98),"",IF($I99=1,BP98,IF(AND($I99=-1,BN$9=$Q98),$J99,IF($I99=-1,BO98,""))))))))</f>
        <v>0</v>
      </c>
    </row>
    <row r="100" spans="4:67" x14ac:dyDescent="0.25">
      <c r="D100" s="4">
        <v>90</v>
      </c>
      <c r="E100" s="1">
        <f t="shared" ca="1" si="11"/>
        <v>26</v>
      </c>
      <c r="G100" t="str">
        <f ca="1">IF(E99="","",IF($B$3=Refs!$B$11,Labouchere!F100,IF(AND(B$3="Last",H99="Zero"),G99,IF(B$3="Last",H99,IF(B$3="2nd last","",IF(AND(B$3="Opposite",H99="Zero"),G99,IF(AND(B$3="Opposite",H99="Red"),"Black",IF(AND(B$3="Opposite",H99="Black"),"Red",IF(AND(B$3="Opposite",H99="Odd"),"Even",IF(AND(B$3="Opposite",H99="Even"),"Odd",IF(AND(B$3="Opposite",H99="High"),"Low",IF(AND(B$3="Opposite",H99="Low"),"High",IF(COUNTIF(Refs!$E$5:$I$6,B$3)=1,Labouchere!B$3,"")))))))))))))</f>
        <v>High</v>
      </c>
      <c r="H100" t="str">
        <f ca="1">IF(E100="","",IF(B$2="Red/Black",LOOKUP(E100,Refs!D:D,Refs!F:F),IF(B$2="High/Low",LOOKUP(E100,Refs!D:D,Refs!H:H),IF(B$2="Odd/Even",LOOKUP(E100,Refs!D:D,Refs!J:J),""))))</f>
        <v>High</v>
      </c>
      <c r="I100">
        <f t="shared" ca="1" si="7"/>
        <v>1</v>
      </c>
      <c r="J100">
        <f ca="1">IF(E99="","",IF(G100="","",IF(AND(Q99&gt;1,O99+P99&gt;=$B$4),$B$4,IF(Q99=1,O99,O99+P99))))</f>
        <v>8</v>
      </c>
      <c r="K100">
        <f t="shared" ca="1" si="8"/>
        <v>8</v>
      </c>
      <c r="L100">
        <f t="shared" ca="1" si="9"/>
        <v>-98</v>
      </c>
      <c r="M100">
        <f t="shared" ca="1" si="10"/>
        <v>20</v>
      </c>
      <c r="N100">
        <f ca="1">IF(E99="","",IF(OR(AND($A$6="Yes",$M100&gt;$M99),AND($A$8="Yes",$O99+$P99&gt;=$B$4),AND($Q99&lt;=2,$I100=1)),1,0))</f>
        <v>1</v>
      </c>
      <c r="O100">
        <f ca="1">IF(E100="","",R100)</f>
        <v>1</v>
      </c>
      <c r="P100">
        <f ca="1">IF(E100="","",MAX(R100:DM100))</f>
        <v>4</v>
      </c>
      <c r="Q100" s="2">
        <f ca="1">IF(E100="","",COUNTIF(R100:DM100,"&gt;0"))</f>
        <v>4</v>
      </c>
      <c r="R100" s="4">
        <f ca="1">IF(E99="","",IF($G100="",R99,IF($N100=1,LOOKUP(R$9,$A$12:$A$111,$B$12:$B$111),IF(AND($I100=1,S$9=$Q99),"",IF($I100=1,S99,IF($I100=-1,R99))))))</f>
        <v>1</v>
      </c>
      <c r="S100">
        <f ca="1">IF($E99="","",IF($G100="",S99,IF(AND($N100=1,S$9&gt;$B$9),"",IF(AND($N100=1,S$9&lt;=$B$9),LOOKUP(S$9,$A$12:$A$111,$B$12:$B$111),IF(AND($I100=1,T$9=$Q99),"",IF($I100=1,T99,IF(AND($I100=-1,R$9=$Q99),$J100,IF($I100=-1,S99,""))))))))</f>
        <v>2</v>
      </c>
      <c r="T100">
        <f ca="1">IF($E99="","",IF($G100="",T99,IF(AND($N100=1,T$9&gt;$B$9),"",IF(AND($N100=1,T$9&lt;=$B$9),LOOKUP(T$9,$A$12:$A$111,$B$12:$B$111),IF(AND($I100=1,U$9=$Q99),"",IF($I100=1,U99,IF(AND($I100=-1,S$9=$Q99),$J100,IF($I100=-1,T99,""))))))))</f>
        <v>3</v>
      </c>
      <c r="U100">
        <f ca="1">IF($E99="","",IF($G100="",U99,IF(AND($N100=1,U$9&gt;$B$9),"",IF(AND($N100=1,U$9&lt;=$B$9),LOOKUP(U$9,$A$12:$A$111,$B$12:$B$111),IF(AND($I100=1,V$9=$Q99),"",IF($I100=1,V99,IF(AND($I100=-1,T$9=$Q99),$J100,IF($I100=-1,U99,""))))))))</f>
        <v>4</v>
      </c>
      <c r="V100" t="str">
        <f ca="1">IF($E99="","",IF($G100="",V99,IF(AND($N100=1,V$9&gt;$B$9),"",IF(AND($N100=1,V$9&lt;=$B$9),LOOKUP(V$9,$A$12:$A$111,$B$12:$B$111),IF(AND($I100=1,W$9=$Q99),"",IF($I100=1,W99,IF(AND($I100=-1,U$9=$Q99),$J100,IF($I100=-1,V99,""))))))))</f>
        <v/>
      </c>
      <c r="W100" t="str">
        <f ca="1">IF($E99="","",IF($G100="",W99,IF(AND($N100=1,W$9&gt;$B$9),"",IF(AND($N100=1,W$9&lt;=$B$9),LOOKUP(W$9,$A$12:$A$111,$B$12:$B$111),IF(AND($I100=1,X$9=$Q99),"",IF($I100=1,X99,IF(AND($I100=-1,V$9=$Q99),$J100,IF($I100=-1,W99,""))))))))</f>
        <v/>
      </c>
      <c r="X100" t="str">
        <f ca="1">IF($E99="","",IF($G100="",X99,IF(AND($N100=1,X$9&gt;$B$9),"",IF(AND($N100=1,X$9&lt;=$B$9),LOOKUP(X$9,$A$12:$A$111,$B$12:$B$111),IF(AND($I100=1,Y$9=$Q99),"",IF($I100=1,Y99,IF(AND($I100=-1,W$9=$Q99),$J100,IF($I100=-1,X99,""))))))))</f>
        <v/>
      </c>
      <c r="Y100" t="str">
        <f ca="1">IF($E99="","",IF($G100="",Y99,IF(AND($N100=1,Y$9&gt;$B$9),"",IF(AND($N100=1,Y$9&lt;=$B$9),LOOKUP(Y$9,$A$12:$A$111,$B$12:$B$111),IF(AND($I100=1,Z$9=$Q99),"",IF($I100=1,Z99,IF(AND($I100=-1,X$9=$Q99),$J100,IF($I100=-1,Y99,""))))))))</f>
        <v/>
      </c>
      <c r="Z100" t="str">
        <f ca="1">IF($E99="","",IF($G100="",Z99,IF(AND($N100=1,Z$9&gt;$B$9),"",IF(AND($N100=1,Z$9&lt;=$B$9),LOOKUP(Z$9,$A$12:$A$111,$B$12:$B$111),IF(AND($I100=1,AA$9=$Q99),"",IF($I100=1,AA99,IF(AND($I100=-1,Y$9=$Q99),$J100,IF($I100=-1,Z99,""))))))))</f>
        <v/>
      </c>
      <c r="AA100" t="str">
        <f ca="1">IF($E99="","",IF($G100="",AA99,IF(AND($N100=1,AA$9&gt;$B$9),"",IF(AND($N100=1,AA$9&lt;=$B$9),LOOKUP(AA$9,$A$12:$A$111,$B$12:$B$111),IF(AND($I100=1,AB$9=$Q99),"",IF($I100=1,AB99,IF(AND($I100=-1,Z$9=$Q99),$J100,IF($I100=-1,AA99,""))))))))</f>
        <v/>
      </c>
      <c r="AB100" t="str">
        <f ca="1">IF($E99="","",IF($G100="",AB99,IF(AND($N100=1,AB$9&gt;$B$9),"",IF(AND($N100=1,AB$9&lt;=$B$9),LOOKUP(AB$9,$A$12:$A$111,$B$12:$B$111),IF(AND($I100=1,AC$9=$Q99),"",IF($I100=1,AC99,IF(AND($I100=-1,AA$9=$Q99),$J100,IF($I100=-1,AB99,""))))))))</f>
        <v/>
      </c>
      <c r="AC100" t="str">
        <f ca="1">IF($E99="","",IF($G100="",AC99,IF(AND($N100=1,AC$9&gt;$B$9),"",IF(AND($N100=1,AC$9&lt;=$B$9),LOOKUP(AC$9,$A$12:$A$111,$B$12:$B$111),IF(AND($I100=1,AD$9=$Q99),"",IF($I100=1,AD99,IF(AND($I100=-1,AB$9=$Q99),$J100,IF($I100=-1,AC99,""))))))))</f>
        <v/>
      </c>
      <c r="AD100" t="str">
        <f ca="1">IF($E99="","",IF($G100="",AD99,IF(AND($N100=1,AD$9&gt;$B$9),"",IF(AND($N100=1,AD$9&lt;=$B$9),LOOKUP(AD$9,$A$12:$A$111,$B$12:$B$111),IF(AND($I100=1,AE$9=$Q99),"",IF($I100=1,AE99,IF(AND($I100=-1,AC$9=$Q99),$J100,IF($I100=-1,AD99,""))))))))</f>
        <v/>
      </c>
      <c r="AE100" t="str">
        <f ca="1">IF($E99="","",IF($G100="",AE99,IF(AND($N100=1,AE$9&gt;$B$9),"",IF(AND($N100=1,AE$9&lt;=$B$9),LOOKUP(AE$9,$A$12:$A$111,$B$12:$B$111),IF(AND($I100=1,AF$9=$Q99),"",IF($I100=1,AF99,IF(AND($I100=-1,AD$9=$Q99),$J100,IF($I100=-1,AE99,""))))))))</f>
        <v/>
      </c>
      <c r="AF100" t="str">
        <f ca="1">IF($E99="","",IF($G100="",AF99,IF(AND($N100=1,AF$9&gt;$B$9),"",IF(AND($N100=1,AF$9&lt;=$B$9),LOOKUP(AF$9,$A$12:$A$111,$B$12:$B$111),IF(AND($I100=1,AG$9=$Q99),"",IF($I100=1,AG99,IF(AND($I100=-1,AE$9=$Q99),$J100,IF($I100=-1,AF99,""))))))))</f>
        <v/>
      </c>
      <c r="AG100" t="str">
        <f ca="1">IF($E99="","",IF($G100="",AG99,IF(AND($N100=1,AG$9&gt;$B$9),"",IF(AND($N100=1,AG$9&lt;=$B$9),LOOKUP(AG$9,$A$12:$A$111,$B$12:$B$111),IF(AND($I100=1,AH$9=$Q99),"",IF($I100=1,AH99,IF(AND($I100=-1,AF$9=$Q99),$J100,IF($I100=-1,AG99,""))))))))</f>
        <v/>
      </c>
      <c r="AH100" t="str">
        <f ca="1">IF($E99="","",IF($G100="",AH99,IF(AND($N100=1,AH$9&gt;$B$9),"",IF(AND($N100=1,AH$9&lt;=$B$9),LOOKUP(AH$9,$A$12:$A$111,$B$12:$B$111),IF(AND($I100=1,AI$9=$Q99),"",IF($I100=1,AI99,IF(AND($I100=-1,AG$9=$Q99),$J100,IF($I100=-1,AH99,""))))))))</f>
        <v/>
      </c>
      <c r="AI100" t="str">
        <f ca="1">IF($E99="","",IF($G100="",AI99,IF(AND($N100=1,AI$9&gt;$B$9),"",IF(AND($N100=1,AI$9&lt;=$B$9),LOOKUP(AI$9,$A$12:$A$111,$B$12:$B$111),IF(AND($I100=1,AJ$9=$Q99),"",IF($I100=1,AJ99,IF(AND($I100=-1,AH$9=$Q99),$J100,IF($I100=-1,AI99,""))))))))</f>
        <v/>
      </c>
      <c r="AJ100" t="str">
        <f ca="1">IF($E99="","",IF($G100="",AJ99,IF(AND($N100=1,AJ$9&gt;$B$9),"",IF(AND($N100=1,AJ$9&lt;=$B$9),LOOKUP(AJ$9,$A$12:$A$111,$B$12:$B$111),IF(AND($I100=1,AK$9=$Q99),"",IF($I100=1,AK99,IF(AND($I100=-1,AI$9=$Q99),$J100,IF($I100=-1,AJ99,""))))))))</f>
        <v/>
      </c>
      <c r="AK100" t="str">
        <f ca="1">IF($E99="","",IF($G100="",AK99,IF(AND($N100=1,AK$9&gt;$B$9),"",IF(AND($N100=1,AK$9&lt;=$B$9),LOOKUP(AK$9,$A$12:$A$111,$B$12:$B$111),IF(AND($I100=1,AL$9=$Q99),"",IF($I100=1,AL99,IF(AND($I100=-1,AJ$9=$Q99),$J100,IF($I100=-1,AK99,""))))))))</f>
        <v/>
      </c>
      <c r="AL100" t="str">
        <f ca="1">IF($E99="","",IF($G100="",AL99,IF(AND($N100=1,AL$9&gt;$B$9),"",IF(AND($N100=1,AL$9&lt;=$B$9),LOOKUP(AL$9,$A$12:$A$111,$B$12:$B$111),IF(AND($I100=1,AM$9=$Q99),"",IF($I100=1,AM99,IF(AND($I100=-1,AK$9=$Q99),$J100,IF($I100=-1,AL99,""))))))))</f>
        <v/>
      </c>
      <c r="AM100" t="str">
        <f ca="1">IF($E99="","",IF($G100="",AM99,IF(AND($N100=1,AM$9&gt;$B$9),"",IF(AND($N100=1,AM$9&lt;=$B$9),LOOKUP(AM$9,$A$12:$A$111,$B$12:$B$111),IF(AND($I100=1,AN$9=$Q99),"",IF($I100=1,AN99,IF(AND($I100=-1,AL$9=$Q99),$J100,IF($I100=-1,AM99,""))))))))</f>
        <v/>
      </c>
      <c r="AN100" t="str">
        <f ca="1">IF($E99="","",IF($G100="",AN99,IF(AND($N100=1,AN$9&gt;$B$9),"",IF(AND($N100=1,AN$9&lt;=$B$9),LOOKUP(AN$9,$A$12:$A$111,$B$12:$B$111),IF(AND($I100=1,AO$9=$Q99),"",IF($I100=1,AO99,IF(AND($I100=-1,AM$9=$Q99),$J100,IF($I100=-1,AN99,""))))))))</f>
        <v/>
      </c>
      <c r="AO100" t="str">
        <f ca="1">IF($E99="","",IF($G100="",AO99,IF(AND($N100=1,AO$9&gt;$B$9),"",IF(AND($N100=1,AO$9&lt;=$B$9),LOOKUP(AO$9,$A$12:$A$111,$B$12:$B$111),IF(AND($I100=1,AP$9=$Q99),"",IF($I100=1,AP99,IF(AND($I100=-1,AN$9=$Q99),$J100,IF($I100=-1,AO99,""))))))))</f>
        <v/>
      </c>
      <c r="AP100" t="str">
        <f ca="1">IF($E99="","",IF($G100="",AP99,IF(AND($N100=1,AP$9&gt;$B$9),"",IF(AND($N100=1,AP$9&lt;=$B$9),LOOKUP(AP$9,$A$12:$A$111,$B$12:$B$111),IF(AND($I100=1,AQ$9=$Q99),"",IF($I100=1,AQ99,IF(AND($I100=-1,AO$9=$Q99),$J100,IF($I100=-1,AP99,""))))))))</f>
        <v/>
      </c>
      <c r="AQ100" t="str">
        <f ca="1">IF($E99="","",IF($G100="",AQ99,IF(AND($N100=1,AQ$9&gt;$B$9),"",IF(AND($N100=1,AQ$9&lt;=$B$9),LOOKUP(AQ$9,$A$12:$A$111,$B$12:$B$111),IF(AND($I100=1,AR$9=$Q99),"",IF($I100=1,AR99,IF(AND($I100=-1,AP$9=$Q99),$J100,IF($I100=-1,AQ99,""))))))))</f>
        <v/>
      </c>
      <c r="AR100" t="str">
        <f ca="1">IF($E99="","",IF($G100="",AR99,IF(AND($N100=1,AR$9&gt;$B$9),"",IF(AND($N100=1,AR$9&lt;=$B$9),LOOKUP(AR$9,$A$12:$A$111,$B$12:$B$111),IF(AND($I100=1,AS$9=$Q99),"",IF($I100=1,AS99,IF(AND($I100=-1,AQ$9=$Q99),$J100,IF($I100=-1,AR99,""))))))))</f>
        <v/>
      </c>
      <c r="AS100" t="str">
        <f ca="1">IF($E99="","",IF($G100="",AS99,IF(AND($N100=1,AS$9&gt;$B$9),"",IF(AND($N100=1,AS$9&lt;=$B$9),LOOKUP(AS$9,$A$12:$A$111,$B$12:$B$111),IF(AND($I100=1,AT$9=$Q99),"",IF($I100=1,AT99,IF(AND($I100=-1,AR$9=$Q99),$J100,IF($I100=-1,AS99,""))))))))</f>
        <v/>
      </c>
      <c r="AT100" t="str">
        <f ca="1">IF($E99="","",IF($G100="",AT99,IF(AND($N100=1,AT$9&gt;$B$9),"",IF(AND($N100=1,AT$9&lt;=$B$9),LOOKUP(AT$9,$A$12:$A$111,$B$12:$B$111),IF(AND($I100=1,AU$9=$Q99),"",IF($I100=1,AU99,IF(AND($I100=-1,AS$9=$Q99),$J100,IF($I100=-1,AT99,""))))))))</f>
        <v/>
      </c>
      <c r="AU100" t="str">
        <f ca="1">IF($E99="","",IF($G100="",AU99,IF(AND($N100=1,AU$9&gt;$B$9),"",IF(AND($N100=1,AU$9&lt;=$B$9),LOOKUP(AU$9,$A$12:$A$111,$B$12:$B$111),IF(AND($I100=1,AV$9=$Q99),"",IF($I100=1,AV99,IF(AND($I100=-1,AT$9=$Q99),$J100,IF($I100=-1,AU99,""))))))))</f>
        <v/>
      </c>
      <c r="AV100" t="str">
        <f ca="1">IF($E99="","",IF($G100="",AV99,IF(AND($N100=1,AV$9&gt;$B$9),"",IF(AND($N100=1,AV$9&lt;=$B$9),LOOKUP(AV$9,$A$12:$A$111,$B$12:$B$111),IF(AND($I100=1,AW$9=$Q99),"",IF($I100=1,AW99,IF(AND($I100=-1,AU$9=$Q99),$J100,IF($I100=-1,AV99,""))))))))</f>
        <v/>
      </c>
      <c r="AW100" t="str">
        <f ca="1">IF($E99="","",IF($G100="",AW99,IF(AND($N100=1,AW$9&gt;$B$9),"",IF(AND($N100=1,AW$9&lt;=$B$9),LOOKUP(AW$9,$A$12:$A$111,$B$12:$B$111),IF(AND($I100=1,AX$9=$Q99),"",IF($I100=1,AX99,IF(AND($I100=-1,AV$9=$Q99),$J100,IF($I100=-1,AW99,""))))))))</f>
        <v/>
      </c>
      <c r="AX100" t="str">
        <f ca="1">IF($E99="","",IF($G100="",AX99,IF(AND($N100=1,AX$9&gt;$B$9),"",IF(AND($N100=1,AX$9&lt;=$B$9),LOOKUP(AX$9,$A$12:$A$111,$B$12:$B$111),IF(AND($I100=1,AY$9=$Q99),"",IF($I100=1,AY99,IF(AND($I100=-1,AW$9=$Q99),$J100,IF($I100=-1,AX99,""))))))))</f>
        <v/>
      </c>
      <c r="AY100" t="str">
        <f ca="1">IF($E99="","",IF($G100="",AY99,IF(AND($N100=1,AY$9&gt;$B$9),"",IF(AND($N100=1,AY$9&lt;=$B$9),LOOKUP(AY$9,$A$12:$A$111,$B$12:$B$111),IF(AND($I100=1,AZ$9=$Q99),"",IF($I100=1,AZ99,IF(AND($I100=-1,AX$9=$Q99),$J100,IF($I100=-1,AY99,""))))))))</f>
        <v/>
      </c>
      <c r="AZ100" t="str">
        <f ca="1">IF($E99="","",IF($G100="",AZ99,IF(AND($N100=1,AZ$9&gt;$B$9),"",IF(AND($N100=1,AZ$9&lt;=$B$9),LOOKUP(AZ$9,$A$12:$A$111,$B$12:$B$111),IF(AND($I100=1,BA$9=$Q99),"",IF($I100=1,BA99,IF(AND($I100=-1,AY$9=$Q99),$J100,IF($I100=-1,AZ99,""))))))))</f>
        <v/>
      </c>
      <c r="BA100" t="str">
        <f ca="1">IF($E99="","",IF($G100="",BA99,IF(AND($N100=1,BA$9&gt;$B$9),"",IF(AND($N100=1,BA$9&lt;=$B$9),LOOKUP(BA$9,$A$12:$A$111,$B$12:$B$111),IF(AND($I100=1,BB$9=$Q99),"",IF($I100=1,BB99,IF(AND($I100=-1,AZ$9=$Q99),$J100,IF($I100=-1,BA99,""))))))))</f>
        <v/>
      </c>
      <c r="BB100" t="str">
        <f ca="1">IF($E99="","",IF($G100="",BB99,IF(AND($N100=1,BB$9&gt;$B$9),"",IF(AND($N100=1,BB$9&lt;=$B$9),LOOKUP(BB$9,$A$12:$A$111,$B$12:$B$111),IF(AND($I100=1,BC$9=$Q99),"",IF($I100=1,BC99,IF(AND($I100=-1,BA$9=$Q99),$J100,IF($I100=-1,BB99,""))))))))</f>
        <v/>
      </c>
      <c r="BC100" t="str">
        <f ca="1">IF($E99="","",IF($G100="",BC99,IF(AND($N100=1,BC$9&gt;$B$9),"",IF(AND($N100=1,BC$9&lt;=$B$9),LOOKUP(BC$9,$A$12:$A$111,$B$12:$B$111),IF(AND($I100=1,BD$9=$Q99),"",IF($I100=1,BD99,IF(AND($I100=-1,BB$9=$Q99),$J100,IF($I100=-1,BC99,""))))))))</f>
        <v/>
      </c>
      <c r="BD100" t="str">
        <f ca="1">IF($E99="","",IF($G100="",BD99,IF(AND($N100=1,BD$9&gt;$B$9),"",IF(AND($N100=1,BD$9&lt;=$B$9),LOOKUP(BD$9,$A$12:$A$111,$B$12:$B$111),IF(AND($I100=1,BE$9=$Q99),"",IF($I100=1,BE99,IF(AND($I100=-1,BC$9=$Q99),$J100,IF($I100=-1,BD99,""))))))))</f>
        <v/>
      </c>
      <c r="BE100" t="str">
        <f ca="1">IF($E99="","",IF($G100="",BE99,IF(AND($N100=1,BE$9&gt;$B$9),"",IF(AND($N100=1,BE$9&lt;=$B$9),LOOKUP(BE$9,$A$12:$A$111,$B$12:$B$111),IF(AND($I100=1,BF$9=$Q99),"",IF($I100=1,BF99,IF(AND($I100=-1,BD$9=$Q99),$J100,IF($I100=-1,BE99,""))))))))</f>
        <v/>
      </c>
      <c r="BF100" t="str">
        <f ca="1">IF($E99="","",IF($G100="",BF99,IF(AND($N100=1,BF$9&gt;$B$9),"",IF(AND($N100=1,BF$9&lt;=$B$9),LOOKUP(BF$9,$A$12:$A$111,$B$12:$B$111),IF(AND($I100=1,BG$9=$Q99),"",IF($I100=1,BG99,IF(AND($I100=-1,BE$9=$Q99),$J100,IF($I100=-1,BF99,""))))))))</f>
        <v/>
      </c>
      <c r="BG100" t="str">
        <f ca="1">IF($E99="","",IF($G100="",BG99,IF(AND($N100=1,BG$9&gt;$B$9),"",IF(AND($N100=1,BG$9&lt;=$B$9),LOOKUP(BG$9,$A$12:$A$111,$B$12:$B$111),IF(AND($I100=1,BH$9=$Q99),"",IF($I100=1,BH99,IF(AND($I100=-1,BF$9=$Q99),$J100,IF($I100=-1,BG99,""))))))))</f>
        <v/>
      </c>
      <c r="BH100" t="str">
        <f ca="1">IF($E99="","",IF($G100="",BH99,IF(AND($N100=1,BH$9&gt;$B$9),"",IF(AND($N100=1,BH$9&lt;=$B$9),LOOKUP(BH$9,$A$12:$A$111,$B$12:$B$111),IF(AND($I100=1,BI$9=$Q99),"",IF($I100=1,BI99,IF(AND($I100=-1,BG$9=$Q99),$J100,IF($I100=-1,BH99,""))))))))</f>
        <v/>
      </c>
      <c r="BI100" t="str">
        <f ca="1">IF($E99="","",IF($G100="",BI99,IF(AND($N100=1,BI$9&gt;$B$9),"",IF(AND($N100=1,BI$9&lt;=$B$9),LOOKUP(BI$9,$A$12:$A$111,$B$12:$B$111),IF(AND($I100=1,BJ$9=$Q99),"",IF($I100=1,BJ99,IF(AND($I100=-1,BH$9=$Q99),$J100,IF($I100=-1,BI99,""))))))))</f>
        <v/>
      </c>
      <c r="BJ100" t="str">
        <f ca="1">IF($E99="","",IF($G100="",BJ99,IF(AND($N100=1,BJ$9&gt;$B$9),"",IF(AND($N100=1,BJ$9&lt;=$B$9),LOOKUP(BJ$9,$A$12:$A$111,$B$12:$B$111),IF(AND($I100=1,BK$9=$Q99),"",IF($I100=1,BK99,IF(AND($I100=-1,BI$9=$Q99),$J100,IF($I100=-1,BJ99,""))))))))</f>
        <v/>
      </c>
      <c r="BK100" t="str">
        <f ca="1">IF($E99="","",IF($G100="",BK99,IF(AND($N100=1,BK$9&gt;$B$9),"",IF(AND($N100=1,BK$9&lt;=$B$9),LOOKUP(BK$9,$A$12:$A$111,$B$12:$B$111),IF(AND($I100=1,BL$9=$Q99),"",IF($I100=1,BL99,IF(AND($I100=-1,BJ$9=$Q99),$J100,IF($I100=-1,BK99,""))))))))</f>
        <v/>
      </c>
      <c r="BL100" t="str">
        <f ca="1">IF($E99="","",IF($G100="",BL99,IF(AND($N100=1,BL$9&gt;$B$9),"",IF(AND($N100=1,BL$9&lt;=$B$9),LOOKUP(BL$9,$A$12:$A$111,$B$12:$B$111),IF(AND($I100=1,BM$9=$Q99),"",IF($I100=1,BM99,IF(AND($I100=-1,BK$9=$Q99),$J100,IF($I100=-1,BL99,""))))))))</f>
        <v/>
      </c>
      <c r="BM100" t="str">
        <f ca="1">IF($E99="","",IF($G100="",BM99,IF(AND($N100=1,BM$9&gt;$B$9),"",IF(AND($N100=1,BM$9&lt;=$B$9),LOOKUP(BM$9,$A$12:$A$111,$B$12:$B$111),IF(AND($I100=1,BN$9=$Q99),"",IF($I100=1,BN99,IF(AND($I100=-1,BL$9=$Q99),$J100,IF($I100=-1,BM99,""))))))))</f>
        <v/>
      </c>
      <c r="BN100" t="str">
        <f ca="1">IF($E99="","",IF($G100="",BN99,IF(AND($N100=1,BN$9&gt;$B$9),"",IF(AND($N100=1,BN$9&lt;=$B$9),LOOKUP(BN$9,$A$12:$A$111,$B$12:$B$111),IF(AND($I100=1,BO$9=$Q99),"",IF($I100=1,BO99,IF(AND($I100=-1,BM$9=$Q99),$J100,IF($I100=-1,BN99,""))))))))</f>
        <v/>
      </c>
      <c r="BO100" t="str">
        <f ca="1">IF($E99="","",IF($G100="",BO99,IF(AND($N100=1,BO$9&gt;$B$9),"",IF(AND($N100=1,BO$9&lt;=$B$9),LOOKUP(BO$9,$A$12:$A$111,$B$12:$B$111),IF(AND($I100=1,BP$9=$Q99),"",IF($I100=1,BP99,IF(AND($I100=-1,BN$9=$Q99),$J100,IF($I100=-1,BO99,""))))))))</f>
        <v/>
      </c>
    </row>
    <row r="101" spans="4:67" x14ac:dyDescent="0.25">
      <c r="D101" s="4">
        <v>91</v>
      </c>
      <c r="E101" s="1">
        <f t="shared" ca="1" si="11"/>
        <v>8</v>
      </c>
      <c r="G101" t="str">
        <f ca="1">IF(E100="","",IF($B$3=Refs!$B$11,Labouchere!F101,IF(AND(B$3="Last",H100="Zero"),G100,IF(B$3="Last",H100,IF(B$3="2nd last","",IF(AND(B$3="Opposite",H100="Zero"),G100,IF(AND(B$3="Opposite",H100="Red"),"Black",IF(AND(B$3="Opposite",H100="Black"),"Red",IF(AND(B$3="Opposite",H100="Odd"),"Even",IF(AND(B$3="Opposite",H100="Even"),"Odd",IF(AND(B$3="Opposite",H100="High"),"Low",IF(AND(B$3="Opposite",H100="Low"),"High",IF(COUNTIF(Refs!$E$5:$I$6,B$3)=1,Labouchere!B$3,"")))))))))))))</f>
        <v>High</v>
      </c>
      <c r="H101" t="str">
        <f ca="1">IF(E101="","",IF(B$2="Red/Black",LOOKUP(E101,Refs!D:D,Refs!F:F),IF(B$2="High/Low",LOOKUP(E101,Refs!D:D,Refs!H:H),IF(B$2="Odd/Even",LOOKUP(E101,Refs!D:D,Refs!J:J),""))))</f>
        <v>Low</v>
      </c>
      <c r="I101">
        <f t="shared" ca="1" si="7"/>
        <v>-1</v>
      </c>
      <c r="J101">
        <f ca="1">IF(E100="","",IF(G101="","",IF(AND(Q100&gt;1,O100+P100&gt;=$B$4),$B$4,IF(Q100=1,O100,O100+P100))))</f>
        <v>5</v>
      </c>
      <c r="K101">
        <f t="shared" ca="1" si="8"/>
        <v>-5</v>
      </c>
      <c r="L101">
        <f t="shared" ca="1" si="9"/>
        <v>-103</v>
      </c>
      <c r="M101">
        <f t="shared" ca="1" si="10"/>
        <v>20</v>
      </c>
      <c r="N101">
        <f ca="1">IF(E100="","",IF(OR(AND($A$6="Yes",$M101&gt;$M100),AND($A$8="Yes",$O100+$P100&gt;=$B$4),AND($Q100&lt;=2,$I101=1)),1,0))</f>
        <v>0</v>
      </c>
      <c r="O101">
        <f ca="1">IF(E101="","",R101)</f>
        <v>1</v>
      </c>
      <c r="P101">
        <f ca="1">IF(E101="","",MAX(R101:DM101))</f>
        <v>5</v>
      </c>
      <c r="Q101" s="2">
        <f ca="1">IF(E101="","",COUNTIF(R101:DM101,"&gt;0"))</f>
        <v>5</v>
      </c>
      <c r="R101" s="4">
        <f ca="1">IF(E100="","",IF($G101="",R100,IF($N101=1,LOOKUP(R$9,$A$12:$A$111,$B$12:$B$111),IF(AND($I101=1,S$9=$Q100),"",IF($I101=1,S100,IF($I101=-1,R100))))))</f>
        <v>1</v>
      </c>
      <c r="S101">
        <f ca="1">IF($E100="","",IF($G101="",S100,IF(AND($N101=1,S$9&gt;$B$9),"",IF(AND($N101=1,S$9&lt;=$B$9),LOOKUP(S$9,$A$12:$A$111,$B$12:$B$111),IF(AND($I101=1,T$9=$Q100),"",IF($I101=1,T100,IF(AND($I101=-1,R$9=$Q100),$J101,IF($I101=-1,S100,""))))))))</f>
        <v>2</v>
      </c>
      <c r="T101">
        <f ca="1">IF($E100="","",IF($G101="",T100,IF(AND($N101=1,T$9&gt;$B$9),"",IF(AND($N101=1,T$9&lt;=$B$9),LOOKUP(T$9,$A$12:$A$111,$B$12:$B$111),IF(AND($I101=1,U$9=$Q100),"",IF($I101=1,U100,IF(AND($I101=-1,S$9=$Q100),$J101,IF($I101=-1,T100,""))))))))</f>
        <v>3</v>
      </c>
      <c r="U101">
        <f ca="1">IF($E100="","",IF($G101="",U100,IF(AND($N101=1,U$9&gt;$B$9),"",IF(AND($N101=1,U$9&lt;=$B$9),LOOKUP(U$9,$A$12:$A$111,$B$12:$B$111),IF(AND($I101=1,V$9=$Q100),"",IF($I101=1,V100,IF(AND($I101=-1,T$9=$Q100),$J101,IF($I101=-1,U100,""))))))))</f>
        <v>4</v>
      </c>
      <c r="V101">
        <f ca="1">IF($E100="","",IF($G101="",V100,IF(AND($N101=1,V$9&gt;$B$9),"",IF(AND($N101=1,V$9&lt;=$B$9),LOOKUP(V$9,$A$12:$A$111,$B$12:$B$111),IF(AND($I101=1,W$9=$Q100),"",IF($I101=1,W100,IF(AND($I101=-1,U$9=$Q100),$J101,IF($I101=-1,V100,""))))))))</f>
        <v>5</v>
      </c>
      <c r="W101" t="str">
        <f ca="1">IF($E100="","",IF($G101="",W100,IF(AND($N101=1,W$9&gt;$B$9),"",IF(AND($N101=1,W$9&lt;=$B$9),LOOKUP(W$9,$A$12:$A$111,$B$12:$B$111),IF(AND($I101=1,X$9=$Q100),"",IF($I101=1,X100,IF(AND($I101=-1,V$9=$Q100),$J101,IF($I101=-1,W100,""))))))))</f>
        <v/>
      </c>
      <c r="X101" t="str">
        <f ca="1">IF($E100="","",IF($G101="",X100,IF(AND($N101=1,X$9&gt;$B$9),"",IF(AND($N101=1,X$9&lt;=$B$9),LOOKUP(X$9,$A$12:$A$111,$B$12:$B$111),IF(AND($I101=1,Y$9=$Q100),"",IF($I101=1,Y100,IF(AND($I101=-1,W$9=$Q100),$J101,IF($I101=-1,X100,""))))))))</f>
        <v/>
      </c>
      <c r="Y101" t="str">
        <f ca="1">IF($E100="","",IF($G101="",Y100,IF(AND($N101=1,Y$9&gt;$B$9),"",IF(AND($N101=1,Y$9&lt;=$B$9),LOOKUP(Y$9,$A$12:$A$111,$B$12:$B$111),IF(AND($I101=1,Z$9=$Q100),"",IF($I101=1,Z100,IF(AND($I101=-1,X$9=$Q100),$J101,IF($I101=-1,Y100,""))))))))</f>
        <v/>
      </c>
      <c r="Z101" t="str">
        <f ca="1">IF($E100="","",IF($G101="",Z100,IF(AND($N101=1,Z$9&gt;$B$9),"",IF(AND($N101=1,Z$9&lt;=$B$9),LOOKUP(Z$9,$A$12:$A$111,$B$12:$B$111),IF(AND($I101=1,AA$9=$Q100),"",IF($I101=1,AA100,IF(AND($I101=-1,Y$9=$Q100),$J101,IF($I101=-1,Z100,""))))))))</f>
        <v/>
      </c>
      <c r="AA101" t="str">
        <f ca="1">IF($E100="","",IF($G101="",AA100,IF(AND($N101=1,AA$9&gt;$B$9),"",IF(AND($N101=1,AA$9&lt;=$B$9),LOOKUP(AA$9,$A$12:$A$111,$B$12:$B$111),IF(AND($I101=1,AB$9=$Q100),"",IF($I101=1,AB100,IF(AND($I101=-1,Z$9=$Q100),$J101,IF($I101=-1,AA100,""))))))))</f>
        <v/>
      </c>
      <c r="AB101" t="str">
        <f ca="1">IF($E100="","",IF($G101="",AB100,IF(AND($N101=1,AB$9&gt;$B$9),"",IF(AND($N101=1,AB$9&lt;=$B$9),LOOKUP(AB$9,$A$12:$A$111,$B$12:$B$111),IF(AND($I101=1,AC$9=$Q100),"",IF($I101=1,AC100,IF(AND($I101=-1,AA$9=$Q100),$J101,IF($I101=-1,AB100,""))))))))</f>
        <v/>
      </c>
      <c r="AC101" t="str">
        <f ca="1">IF($E100="","",IF($G101="",AC100,IF(AND($N101=1,AC$9&gt;$B$9),"",IF(AND($N101=1,AC$9&lt;=$B$9),LOOKUP(AC$9,$A$12:$A$111,$B$12:$B$111),IF(AND($I101=1,AD$9=$Q100),"",IF($I101=1,AD100,IF(AND($I101=-1,AB$9=$Q100),$J101,IF($I101=-1,AC100,""))))))))</f>
        <v/>
      </c>
      <c r="AD101" t="str">
        <f ca="1">IF($E100="","",IF($G101="",AD100,IF(AND($N101=1,AD$9&gt;$B$9),"",IF(AND($N101=1,AD$9&lt;=$B$9),LOOKUP(AD$9,$A$12:$A$111,$B$12:$B$111),IF(AND($I101=1,AE$9=$Q100),"",IF($I101=1,AE100,IF(AND($I101=-1,AC$9=$Q100),$J101,IF($I101=-1,AD100,""))))))))</f>
        <v/>
      </c>
      <c r="AE101" t="str">
        <f ca="1">IF($E100="","",IF($G101="",AE100,IF(AND($N101=1,AE$9&gt;$B$9),"",IF(AND($N101=1,AE$9&lt;=$B$9),LOOKUP(AE$9,$A$12:$A$111,$B$12:$B$111),IF(AND($I101=1,AF$9=$Q100),"",IF($I101=1,AF100,IF(AND($I101=-1,AD$9=$Q100),$J101,IF($I101=-1,AE100,""))))))))</f>
        <v/>
      </c>
      <c r="AF101" t="str">
        <f ca="1">IF($E100="","",IF($G101="",AF100,IF(AND($N101=1,AF$9&gt;$B$9),"",IF(AND($N101=1,AF$9&lt;=$B$9),LOOKUP(AF$9,$A$12:$A$111,$B$12:$B$111),IF(AND($I101=1,AG$9=$Q100),"",IF($I101=1,AG100,IF(AND($I101=-1,AE$9=$Q100),$J101,IF($I101=-1,AF100,""))))))))</f>
        <v/>
      </c>
      <c r="AG101" t="str">
        <f ca="1">IF($E100="","",IF($G101="",AG100,IF(AND($N101=1,AG$9&gt;$B$9),"",IF(AND($N101=1,AG$9&lt;=$B$9),LOOKUP(AG$9,$A$12:$A$111,$B$12:$B$111),IF(AND($I101=1,AH$9=$Q100),"",IF($I101=1,AH100,IF(AND($I101=-1,AF$9=$Q100),$J101,IF($I101=-1,AG100,""))))))))</f>
        <v/>
      </c>
      <c r="AH101" t="str">
        <f ca="1">IF($E100="","",IF($G101="",AH100,IF(AND($N101=1,AH$9&gt;$B$9),"",IF(AND($N101=1,AH$9&lt;=$B$9),LOOKUP(AH$9,$A$12:$A$111,$B$12:$B$111),IF(AND($I101=1,AI$9=$Q100),"",IF($I101=1,AI100,IF(AND($I101=-1,AG$9=$Q100),$J101,IF($I101=-1,AH100,""))))))))</f>
        <v/>
      </c>
      <c r="AI101" t="str">
        <f ca="1">IF($E100="","",IF($G101="",AI100,IF(AND($N101=1,AI$9&gt;$B$9),"",IF(AND($N101=1,AI$9&lt;=$B$9),LOOKUP(AI$9,$A$12:$A$111,$B$12:$B$111),IF(AND($I101=1,AJ$9=$Q100),"",IF($I101=1,AJ100,IF(AND($I101=-1,AH$9=$Q100),$J101,IF($I101=-1,AI100,""))))))))</f>
        <v/>
      </c>
      <c r="AJ101" t="str">
        <f ca="1">IF($E100="","",IF($G101="",AJ100,IF(AND($N101=1,AJ$9&gt;$B$9),"",IF(AND($N101=1,AJ$9&lt;=$B$9),LOOKUP(AJ$9,$A$12:$A$111,$B$12:$B$111),IF(AND($I101=1,AK$9=$Q100),"",IF($I101=1,AK100,IF(AND($I101=-1,AI$9=$Q100),$J101,IF($I101=-1,AJ100,""))))))))</f>
        <v/>
      </c>
      <c r="AK101" t="str">
        <f ca="1">IF($E100="","",IF($G101="",AK100,IF(AND($N101=1,AK$9&gt;$B$9),"",IF(AND($N101=1,AK$9&lt;=$B$9),LOOKUP(AK$9,$A$12:$A$111,$B$12:$B$111),IF(AND($I101=1,AL$9=$Q100),"",IF($I101=1,AL100,IF(AND($I101=-1,AJ$9=$Q100),$J101,IF($I101=-1,AK100,""))))))))</f>
        <v/>
      </c>
      <c r="AL101" t="str">
        <f ca="1">IF($E100="","",IF($G101="",AL100,IF(AND($N101=1,AL$9&gt;$B$9),"",IF(AND($N101=1,AL$9&lt;=$B$9),LOOKUP(AL$9,$A$12:$A$111,$B$12:$B$111),IF(AND($I101=1,AM$9=$Q100),"",IF($I101=1,AM100,IF(AND($I101=-1,AK$9=$Q100),$J101,IF($I101=-1,AL100,""))))))))</f>
        <v/>
      </c>
      <c r="AM101" t="str">
        <f ca="1">IF($E100="","",IF($G101="",AM100,IF(AND($N101=1,AM$9&gt;$B$9),"",IF(AND($N101=1,AM$9&lt;=$B$9),LOOKUP(AM$9,$A$12:$A$111,$B$12:$B$111),IF(AND($I101=1,AN$9=$Q100),"",IF($I101=1,AN100,IF(AND($I101=-1,AL$9=$Q100),$J101,IF($I101=-1,AM100,""))))))))</f>
        <v/>
      </c>
      <c r="AN101" t="str">
        <f ca="1">IF($E100="","",IF($G101="",AN100,IF(AND($N101=1,AN$9&gt;$B$9),"",IF(AND($N101=1,AN$9&lt;=$B$9),LOOKUP(AN$9,$A$12:$A$111,$B$12:$B$111),IF(AND($I101=1,AO$9=$Q100),"",IF($I101=1,AO100,IF(AND($I101=-1,AM$9=$Q100),$J101,IF($I101=-1,AN100,""))))))))</f>
        <v/>
      </c>
      <c r="AO101" t="str">
        <f ca="1">IF($E100="","",IF($G101="",AO100,IF(AND($N101=1,AO$9&gt;$B$9),"",IF(AND($N101=1,AO$9&lt;=$B$9),LOOKUP(AO$9,$A$12:$A$111,$B$12:$B$111),IF(AND($I101=1,AP$9=$Q100),"",IF($I101=1,AP100,IF(AND($I101=-1,AN$9=$Q100),$J101,IF($I101=-1,AO100,""))))))))</f>
        <v/>
      </c>
      <c r="AP101" t="str">
        <f ca="1">IF($E100="","",IF($G101="",AP100,IF(AND($N101=1,AP$9&gt;$B$9),"",IF(AND($N101=1,AP$9&lt;=$B$9),LOOKUP(AP$9,$A$12:$A$111,$B$12:$B$111),IF(AND($I101=1,AQ$9=$Q100),"",IF($I101=1,AQ100,IF(AND($I101=-1,AO$9=$Q100),$J101,IF($I101=-1,AP100,""))))))))</f>
        <v/>
      </c>
      <c r="AQ101" t="str">
        <f ca="1">IF($E100="","",IF($G101="",AQ100,IF(AND($N101=1,AQ$9&gt;$B$9),"",IF(AND($N101=1,AQ$9&lt;=$B$9),LOOKUP(AQ$9,$A$12:$A$111,$B$12:$B$111),IF(AND($I101=1,AR$9=$Q100),"",IF($I101=1,AR100,IF(AND($I101=-1,AP$9=$Q100),$J101,IF($I101=-1,AQ100,""))))))))</f>
        <v/>
      </c>
      <c r="AR101" t="str">
        <f ca="1">IF($E100="","",IF($G101="",AR100,IF(AND($N101=1,AR$9&gt;$B$9),"",IF(AND($N101=1,AR$9&lt;=$B$9),LOOKUP(AR$9,$A$12:$A$111,$B$12:$B$111),IF(AND($I101=1,AS$9=$Q100),"",IF($I101=1,AS100,IF(AND($I101=-1,AQ$9=$Q100),$J101,IF($I101=-1,AR100,""))))))))</f>
        <v/>
      </c>
      <c r="AS101" t="str">
        <f ca="1">IF($E100="","",IF($G101="",AS100,IF(AND($N101=1,AS$9&gt;$B$9),"",IF(AND($N101=1,AS$9&lt;=$B$9),LOOKUP(AS$9,$A$12:$A$111,$B$12:$B$111),IF(AND($I101=1,AT$9=$Q100),"",IF($I101=1,AT100,IF(AND($I101=-1,AR$9=$Q100),$J101,IF($I101=-1,AS100,""))))))))</f>
        <v/>
      </c>
      <c r="AT101" t="str">
        <f ca="1">IF($E100="","",IF($G101="",AT100,IF(AND($N101=1,AT$9&gt;$B$9),"",IF(AND($N101=1,AT$9&lt;=$B$9),LOOKUP(AT$9,$A$12:$A$111,$B$12:$B$111),IF(AND($I101=1,AU$9=$Q100),"",IF($I101=1,AU100,IF(AND($I101=-1,AS$9=$Q100),$J101,IF($I101=-1,AT100,""))))))))</f>
        <v/>
      </c>
      <c r="AU101" t="str">
        <f ca="1">IF($E100="","",IF($G101="",AU100,IF(AND($N101=1,AU$9&gt;$B$9),"",IF(AND($N101=1,AU$9&lt;=$B$9),LOOKUP(AU$9,$A$12:$A$111,$B$12:$B$111),IF(AND($I101=1,AV$9=$Q100),"",IF($I101=1,AV100,IF(AND($I101=-1,AT$9=$Q100),$J101,IF($I101=-1,AU100,""))))))))</f>
        <v/>
      </c>
      <c r="AV101" t="str">
        <f ca="1">IF($E100="","",IF($G101="",AV100,IF(AND($N101=1,AV$9&gt;$B$9),"",IF(AND($N101=1,AV$9&lt;=$B$9),LOOKUP(AV$9,$A$12:$A$111,$B$12:$B$111),IF(AND($I101=1,AW$9=$Q100),"",IF($I101=1,AW100,IF(AND($I101=-1,AU$9=$Q100),$J101,IF($I101=-1,AV100,""))))))))</f>
        <v/>
      </c>
      <c r="AW101" t="str">
        <f ca="1">IF($E100="","",IF($G101="",AW100,IF(AND($N101=1,AW$9&gt;$B$9),"",IF(AND($N101=1,AW$9&lt;=$B$9),LOOKUP(AW$9,$A$12:$A$111,$B$12:$B$111),IF(AND($I101=1,AX$9=$Q100),"",IF($I101=1,AX100,IF(AND($I101=-1,AV$9=$Q100),$J101,IF($I101=-1,AW100,""))))))))</f>
        <v/>
      </c>
      <c r="AX101" t="str">
        <f ca="1">IF($E100="","",IF($G101="",AX100,IF(AND($N101=1,AX$9&gt;$B$9),"",IF(AND($N101=1,AX$9&lt;=$B$9),LOOKUP(AX$9,$A$12:$A$111,$B$12:$B$111),IF(AND($I101=1,AY$9=$Q100),"",IF($I101=1,AY100,IF(AND($I101=-1,AW$9=$Q100),$J101,IF($I101=-1,AX100,""))))))))</f>
        <v/>
      </c>
      <c r="AY101" t="str">
        <f ca="1">IF($E100="","",IF($G101="",AY100,IF(AND($N101=1,AY$9&gt;$B$9),"",IF(AND($N101=1,AY$9&lt;=$B$9),LOOKUP(AY$9,$A$12:$A$111,$B$12:$B$111),IF(AND($I101=1,AZ$9=$Q100),"",IF($I101=1,AZ100,IF(AND($I101=-1,AX$9=$Q100),$J101,IF($I101=-1,AY100,""))))))))</f>
        <v/>
      </c>
      <c r="AZ101" t="str">
        <f ca="1">IF($E100="","",IF($G101="",AZ100,IF(AND($N101=1,AZ$9&gt;$B$9),"",IF(AND($N101=1,AZ$9&lt;=$B$9),LOOKUP(AZ$9,$A$12:$A$111,$B$12:$B$111),IF(AND($I101=1,BA$9=$Q100),"",IF($I101=1,BA100,IF(AND($I101=-1,AY$9=$Q100),$J101,IF($I101=-1,AZ100,""))))))))</f>
        <v/>
      </c>
      <c r="BA101" t="str">
        <f ca="1">IF($E100="","",IF($G101="",BA100,IF(AND($N101=1,BA$9&gt;$B$9),"",IF(AND($N101=1,BA$9&lt;=$B$9),LOOKUP(BA$9,$A$12:$A$111,$B$12:$B$111),IF(AND($I101=1,BB$9=$Q100),"",IF($I101=1,BB100,IF(AND($I101=-1,AZ$9=$Q100),$J101,IF($I101=-1,BA100,""))))))))</f>
        <v/>
      </c>
      <c r="BB101" t="str">
        <f ca="1">IF($E100="","",IF($G101="",BB100,IF(AND($N101=1,BB$9&gt;$B$9),"",IF(AND($N101=1,BB$9&lt;=$B$9),LOOKUP(BB$9,$A$12:$A$111,$B$12:$B$111),IF(AND($I101=1,BC$9=$Q100),"",IF($I101=1,BC100,IF(AND($I101=-1,BA$9=$Q100),$J101,IF($I101=-1,BB100,""))))))))</f>
        <v/>
      </c>
      <c r="BC101" t="str">
        <f ca="1">IF($E100="","",IF($G101="",BC100,IF(AND($N101=1,BC$9&gt;$B$9),"",IF(AND($N101=1,BC$9&lt;=$B$9),LOOKUP(BC$9,$A$12:$A$111,$B$12:$B$111),IF(AND($I101=1,BD$9=$Q100),"",IF($I101=1,BD100,IF(AND($I101=-1,BB$9=$Q100),$J101,IF($I101=-1,BC100,""))))))))</f>
        <v/>
      </c>
      <c r="BD101" t="str">
        <f ca="1">IF($E100="","",IF($G101="",BD100,IF(AND($N101=1,BD$9&gt;$B$9),"",IF(AND($N101=1,BD$9&lt;=$B$9),LOOKUP(BD$9,$A$12:$A$111,$B$12:$B$111),IF(AND($I101=1,BE$9=$Q100),"",IF($I101=1,BE100,IF(AND($I101=-1,BC$9=$Q100),$J101,IF($I101=-1,BD100,""))))))))</f>
        <v/>
      </c>
      <c r="BE101" t="str">
        <f ca="1">IF($E100="","",IF($G101="",BE100,IF(AND($N101=1,BE$9&gt;$B$9),"",IF(AND($N101=1,BE$9&lt;=$B$9),LOOKUP(BE$9,$A$12:$A$111,$B$12:$B$111),IF(AND($I101=1,BF$9=$Q100),"",IF($I101=1,BF100,IF(AND($I101=-1,BD$9=$Q100),$J101,IF($I101=-1,BE100,""))))))))</f>
        <v/>
      </c>
      <c r="BF101" t="str">
        <f ca="1">IF($E100="","",IF($G101="",BF100,IF(AND($N101=1,BF$9&gt;$B$9),"",IF(AND($N101=1,BF$9&lt;=$B$9),LOOKUP(BF$9,$A$12:$A$111,$B$12:$B$111),IF(AND($I101=1,BG$9=$Q100),"",IF($I101=1,BG100,IF(AND($I101=-1,BE$9=$Q100),$J101,IF($I101=-1,BF100,""))))))))</f>
        <v/>
      </c>
      <c r="BG101" t="str">
        <f ca="1">IF($E100="","",IF($G101="",BG100,IF(AND($N101=1,BG$9&gt;$B$9),"",IF(AND($N101=1,BG$9&lt;=$B$9),LOOKUP(BG$9,$A$12:$A$111,$B$12:$B$111),IF(AND($I101=1,BH$9=$Q100),"",IF($I101=1,BH100,IF(AND($I101=-1,BF$9=$Q100),$J101,IF($I101=-1,BG100,""))))))))</f>
        <v/>
      </c>
      <c r="BH101" t="str">
        <f ca="1">IF($E100="","",IF($G101="",BH100,IF(AND($N101=1,BH$9&gt;$B$9),"",IF(AND($N101=1,BH$9&lt;=$B$9),LOOKUP(BH$9,$A$12:$A$111,$B$12:$B$111),IF(AND($I101=1,BI$9=$Q100),"",IF($I101=1,BI100,IF(AND($I101=-1,BG$9=$Q100),$J101,IF($I101=-1,BH100,""))))))))</f>
        <v/>
      </c>
      <c r="BI101" t="str">
        <f ca="1">IF($E100="","",IF($G101="",BI100,IF(AND($N101=1,BI$9&gt;$B$9),"",IF(AND($N101=1,BI$9&lt;=$B$9),LOOKUP(BI$9,$A$12:$A$111,$B$12:$B$111),IF(AND($I101=1,BJ$9=$Q100),"",IF($I101=1,BJ100,IF(AND($I101=-1,BH$9=$Q100),$J101,IF($I101=-1,BI100,""))))))))</f>
        <v/>
      </c>
      <c r="BJ101" t="str">
        <f ca="1">IF($E100="","",IF($G101="",BJ100,IF(AND($N101=1,BJ$9&gt;$B$9),"",IF(AND($N101=1,BJ$9&lt;=$B$9),LOOKUP(BJ$9,$A$12:$A$111,$B$12:$B$111),IF(AND($I101=1,BK$9=$Q100),"",IF($I101=1,BK100,IF(AND($I101=-1,BI$9=$Q100),$J101,IF($I101=-1,BJ100,""))))))))</f>
        <v/>
      </c>
      <c r="BK101" t="str">
        <f ca="1">IF($E100="","",IF($G101="",BK100,IF(AND($N101=1,BK$9&gt;$B$9),"",IF(AND($N101=1,BK$9&lt;=$B$9),LOOKUP(BK$9,$A$12:$A$111,$B$12:$B$111),IF(AND($I101=1,BL$9=$Q100),"",IF($I101=1,BL100,IF(AND($I101=-1,BJ$9=$Q100),$J101,IF($I101=-1,BK100,""))))))))</f>
        <v/>
      </c>
      <c r="BL101" t="str">
        <f ca="1">IF($E100="","",IF($G101="",BL100,IF(AND($N101=1,BL$9&gt;$B$9),"",IF(AND($N101=1,BL$9&lt;=$B$9),LOOKUP(BL$9,$A$12:$A$111,$B$12:$B$111),IF(AND($I101=1,BM$9=$Q100),"",IF($I101=1,BM100,IF(AND($I101=-1,BK$9=$Q100),$J101,IF($I101=-1,BL100,""))))))))</f>
        <v/>
      </c>
      <c r="BM101" t="str">
        <f ca="1">IF($E100="","",IF($G101="",BM100,IF(AND($N101=1,BM$9&gt;$B$9),"",IF(AND($N101=1,BM$9&lt;=$B$9),LOOKUP(BM$9,$A$12:$A$111,$B$12:$B$111),IF(AND($I101=1,BN$9=$Q100),"",IF($I101=1,BN100,IF(AND($I101=-1,BL$9=$Q100),$J101,IF($I101=-1,BM100,""))))))))</f>
        <v/>
      </c>
      <c r="BN101" t="str">
        <f ca="1">IF($E100="","",IF($G101="",BN100,IF(AND($N101=1,BN$9&gt;$B$9),"",IF(AND($N101=1,BN$9&lt;=$B$9),LOOKUP(BN$9,$A$12:$A$111,$B$12:$B$111),IF(AND($I101=1,BO$9=$Q100),"",IF($I101=1,BO100,IF(AND($I101=-1,BM$9=$Q100),$J101,IF($I101=-1,BN100,""))))))))</f>
        <v/>
      </c>
      <c r="BO101" t="str">
        <f ca="1">IF($E100="","",IF($G101="",BO100,IF(AND($N101=1,BO$9&gt;$B$9),"",IF(AND($N101=1,BO$9&lt;=$B$9),LOOKUP(BO$9,$A$12:$A$111,$B$12:$B$111),IF(AND($I101=1,BP$9=$Q100),"",IF($I101=1,BP100,IF(AND($I101=-1,BN$9=$Q100),$J101,IF($I101=-1,BO100,""))))))))</f>
        <v/>
      </c>
    </row>
    <row r="102" spans="4:67" x14ac:dyDescent="0.25">
      <c r="D102" s="4">
        <v>92</v>
      </c>
      <c r="E102" s="1">
        <f t="shared" ca="1" si="11"/>
        <v>0</v>
      </c>
      <c r="G102" t="str">
        <f ca="1">IF(E101="","",IF($B$3=Refs!$B$11,Labouchere!F102,IF(AND(B$3="Last",H101="Zero"),G101,IF(B$3="Last",H101,IF(B$3="2nd last","",IF(AND(B$3="Opposite",H101="Zero"),G101,IF(AND(B$3="Opposite",H101="Red"),"Black",IF(AND(B$3="Opposite",H101="Black"),"Red",IF(AND(B$3="Opposite",H101="Odd"),"Even",IF(AND(B$3="Opposite",H101="Even"),"Odd",IF(AND(B$3="Opposite",H101="High"),"Low",IF(AND(B$3="Opposite",H101="Low"),"High",IF(COUNTIF(Refs!$E$5:$I$6,B$3)=1,Labouchere!B$3,"")))))))))))))</f>
        <v>High</v>
      </c>
      <c r="H102" t="str">
        <f ca="1">IF(E102="","",IF(B$2="Red/Black",LOOKUP(E102,Refs!D:D,Refs!F:F),IF(B$2="High/Low",LOOKUP(E102,Refs!D:D,Refs!H:H),IF(B$2="Odd/Even",LOOKUP(E102,Refs!D:D,Refs!J:J),""))))</f>
        <v>Zero</v>
      </c>
      <c r="I102">
        <f t="shared" ca="1" si="7"/>
        <v>-1</v>
      </c>
      <c r="J102">
        <f ca="1">IF(E101="","",IF(G102="","",IF(AND(Q101&gt;1,O101+P101&gt;=$B$4),$B$4,IF(Q101=1,O101,O101+P101))))</f>
        <v>6</v>
      </c>
      <c r="K102">
        <f t="shared" ca="1" si="8"/>
        <v>-6</v>
      </c>
      <c r="L102">
        <f t="shared" ca="1" si="9"/>
        <v>-109</v>
      </c>
      <c r="M102">
        <f t="shared" ca="1" si="10"/>
        <v>20</v>
      </c>
      <c r="N102">
        <f ca="1">IF(E101="","",IF(OR(AND($A$6="Yes",$M102&gt;$M101),AND($A$8="Yes",$O101+$P101&gt;=$B$4),AND($Q101&lt;=2,$I102=1)),1,0))</f>
        <v>0</v>
      </c>
      <c r="O102">
        <f ca="1">IF(E102="","",R102)</f>
        <v>1</v>
      </c>
      <c r="P102">
        <f ca="1">IF(E102="","",MAX(R102:DM102))</f>
        <v>6</v>
      </c>
      <c r="Q102" s="2">
        <f ca="1">IF(E102="","",COUNTIF(R102:DM102,"&gt;0"))</f>
        <v>6</v>
      </c>
      <c r="R102" s="4">
        <f ca="1">IF(E101="","",IF($G102="",R101,IF($N102=1,LOOKUP(R$9,$A$12:$A$111,$B$12:$B$111),IF(AND($I102=1,S$9=$Q101),"",IF($I102=1,S101,IF($I102=-1,R101))))))</f>
        <v>1</v>
      </c>
      <c r="S102">
        <f ca="1">IF($E101="","",IF($G102="",S101,IF(AND($N102=1,S$9&gt;$B$9),"",IF(AND($N102=1,S$9&lt;=$B$9),LOOKUP(S$9,$A$12:$A$111,$B$12:$B$111),IF(AND($I102=1,T$9=$Q101),"",IF($I102=1,T101,IF(AND($I102=-1,R$9=$Q101),$J102,IF($I102=-1,S101,""))))))))</f>
        <v>2</v>
      </c>
      <c r="T102">
        <f ca="1">IF($E101="","",IF($G102="",T101,IF(AND($N102=1,T$9&gt;$B$9),"",IF(AND($N102=1,T$9&lt;=$B$9),LOOKUP(T$9,$A$12:$A$111,$B$12:$B$111),IF(AND($I102=1,U$9=$Q101),"",IF($I102=1,U101,IF(AND($I102=-1,S$9=$Q101),$J102,IF($I102=-1,T101,""))))))))</f>
        <v>3</v>
      </c>
      <c r="U102">
        <f ca="1">IF($E101="","",IF($G102="",U101,IF(AND($N102=1,U$9&gt;$B$9),"",IF(AND($N102=1,U$9&lt;=$B$9),LOOKUP(U$9,$A$12:$A$111,$B$12:$B$111),IF(AND($I102=1,V$9=$Q101),"",IF($I102=1,V101,IF(AND($I102=-1,T$9=$Q101),$J102,IF($I102=-1,U101,""))))))))</f>
        <v>4</v>
      </c>
      <c r="V102">
        <f ca="1">IF($E101="","",IF($G102="",V101,IF(AND($N102=1,V$9&gt;$B$9),"",IF(AND($N102=1,V$9&lt;=$B$9),LOOKUP(V$9,$A$12:$A$111,$B$12:$B$111),IF(AND($I102=1,W$9=$Q101),"",IF($I102=1,W101,IF(AND($I102=-1,U$9=$Q101),$J102,IF($I102=-1,V101,""))))))))</f>
        <v>5</v>
      </c>
      <c r="W102">
        <f ca="1">IF($E101="","",IF($G102="",W101,IF(AND($N102=1,W$9&gt;$B$9),"",IF(AND($N102=1,W$9&lt;=$B$9),LOOKUP(W$9,$A$12:$A$111,$B$12:$B$111),IF(AND($I102=1,X$9=$Q101),"",IF($I102=1,X101,IF(AND($I102=-1,V$9=$Q101),$J102,IF($I102=-1,W101,""))))))))</f>
        <v>6</v>
      </c>
      <c r="X102" t="str">
        <f ca="1">IF($E101="","",IF($G102="",X101,IF(AND($N102=1,X$9&gt;$B$9),"",IF(AND($N102=1,X$9&lt;=$B$9),LOOKUP(X$9,$A$12:$A$111,$B$12:$B$111),IF(AND($I102=1,Y$9=$Q101),"",IF($I102=1,Y101,IF(AND($I102=-1,W$9=$Q101),$J102,IF($I102=-1,X101,""))))))))</f>
        <v/>
      </c>
      <c r="Y102" t="str">
        <f ca="1">IF($E101="","",IF($G102="",Y101,IF(AND($N102=1,Y$9&gt;$B$9),"",IF(AND($N102=1,Y$9&lt;=$B$9),LOOKUP(Y$9,$A$12:$A$111,$B$12:$B$111),IF(AND($I102=1,Z$9=$Q101),"",IF($I102=1,Z101,IF(AND($I102=-1,X$9=$Q101),$J102,IF($I102=-1,Y101,""))))))))</f>
        <v/>
      </c>
      <c r="Z102" t="str">
        <f ca="1">IF($E101="","",IF($G102="",Z101,IF(AND($N102=1,Z$9&gt;$B$9),"",IF(AND($N102=1,Z$9&lt;=$B$9),LOOKUP(Z$9,$A$12:$A$111,$B$12:$B$111),IF(AND($I102=1,AA$9=$Q101),"",IF($I102=1,AA101,IF(AND($I102=-1,Y$9=$Q101),$J102,IF($I102=-1,Z101,""))))))))</f>
        <v/>
      </c>
      <c r="AA102" t="str">
        <f ca="1">IF($E101="","",IF($G102="",AA101,IF(AND($N102=1,AA$9&gt;$B$9),"",IF(AND($N102=1,AA$9&lt;=$B$9),LOOKUP(AA$9,$A$12:$A$111,$B$12:$B$111),IF(AND($I102=1,AB$9=$Q101),"",IF($I102=1,AB101,IF(AND($I102=-1,Z$9=$Q101),$J102,IF($I102=-1,AA101,""))))))))</f>
        <v/>
      </c>
      <c r="AB102" t="str">
        <f ca="1">IF($E101="","",IF($G102="",AB101,IF(AND($N102=1,AB$9&gt;$B$9),"",IF(AND($N102=1,AB$9&lt;=$B$9),LOOKUP(AB$9,$A$12:$A$111,$B$12:$B$111),IF(AND($I102=1,AC$9=$Q101),"",IF($I102=1,AC101,IF(AND($I102=-1,AA$9=$Q101),$J102,IF($I102=-1,AB101,""))))))))</f>
        <v/>
      </c>
      <c r="AC102" t="str">
        <f ca="1">IF($E101="","",IF($G102="",AC101,IF(AND($N102=1,AC$9&gt;$B$9),"",IF(AND($N102=1,AC$9&lt;=$B$9),LOOKUP(AC$9,$A$12:$A$111,$B$12:$B$111),IF(AND($I102=1,AD$9=$Q101),"",IF($I102=1,AD101,IF(AND($I102=-1,AB$9=$Q101),$J102,IF($I102=-1,AC101,""))))))))</f>
        <v/>
      </c>
      <c r="AD102" t="str">
        <f ca="1">IF($E101="","",IF($G102="",AD101,IF(AND($N102=1,AD$9&gt;$B$9),"",IF(AND($N102=1,AD$9&lt;=$B$9),LOOKUP(AD$9,$A$12:$A$111,$B$12:$B$111),IF(AND($I102=1,AE$9=$Q101),"",IF($I102=1,AE101,IF(AND($I102=-1,AC$9=$Q101),$J102,IF($I102=-1,AD101,""))))))))</f>
        <v/>
      </c>
      <c r="AE102" t="str">
        <f ca="1">IF($E101="","",IF($G102="",AE101,IF(AND($N102=1,AE$9&gt;$B$9),"",IF(AND($N102=1,AE$9&lt;=$B$9),LOOKUP(AE$9,$A$12:$A$111,$B$12:$B$111),IF(AND($I102=1,AF$9=$Q101),"",IF($I102=1,AF101,IF(AND($I102=-1,AD$9=$Q101),$J102,IF($I102=-1,AE101,""))))))))</f>
        <v/>
      </c>
      <c r="AF102" t="str">
        <f ca="1">IF($E101="","",IF($G102="",AF101,IF(AND($N102=1,AF$9&gt;$B$9),"",IF(AND($N102=1,AF$9&lt;=$B$9),LOOKUP(AF$9,$A$12:$A$111,$B$12:$B$111),IF(AND($I102=1,AG$9=$Q101),"",IF($I102=1,AG101,IF(AND($I102=-1,AE$9=$Q101),$J102,IF($I102=-1,AF101,""))))))))</f>
        <v/>
      </c>
      <c r="AG102" t="str">
        <f ca="1">IF($E101="","",IF($G102="",AG101,IF(AND($N102=1,AG$9&gt;$B$9),"",IF(AND($N102=1,AG$9&lt;=$B$9),LOOKUP(AG$9,$A$12:$A$111,$B$12:$B$111),IF(AND($I102=1,AH$9=$Q101),"",IF($I102=1,AH101,IF(AND($I102=-1,AF$9=$Q101),$J102,IF($I102=-1,AG101,""))))))))</f>
        <v/>
      </c>
      <c r="AH102" t="str">
        <f ca="1">IF($E101="","",IF($G102="",AH101,IF(AND($N102=1,AH$9&gt;$B$9),"",IF(AND($N102=1,AH$9&lt;=$B$9),LOOKUP(AH$9,$A$12:$A$111,$B$12:$B$111),IF(AND($I102=1,AI$9=$Q101),"",IF($I102=1,AI101,IF(AND($I102=-1,AG$9=$Q101),$J102,IF($I102=-1,AH101,""))))))))</f>
        <v/>
      </c>
      <c r="AI102" t="str">
        <f ca="1">IF($E101="","",IF($G102="",AI101,IF(AND($N102=1,AI$9&gt;$B$9),"",IF(AND($N102=1,AI$9&lt;=$B$9),LOOKUP(AI$9,$A$12:$A$111,$B$12:$B$111),IF(AND($I102=1,AJ$9=$Q101),"",IF($I102=1,AJ101,IF(AND($I102=-1,AH$9=$Q101),$J102,IF($I102=-1,AI101,""))))))))</f>
        <v/>
      </c>
      <c r="AJ102" t="str">
        <f ca="1">IF($E101="","",IF($G102="",AJ101,IF(AND($N102=1,AJ$9&gt;$B$9),"",IF(AND($N102=1,AJ$9&lt;=$B$9),LOOKUP(AJ$9,$A$12:$A$111,$B$12:$B$111),IF(AND($I102=1,AK$9=$Q101),"",IF($I102=1,AK101,IF(AND($I102=-1,AI$9=$Q101),$J102,IF($I102=-1,AJ101,""))))))))</f>
        <v/>
      </c>
      <c r="AK102" t="str">
        <f ca="1">IF($E101="","",IF($G102="",AK101,IF(AND($N102=1,AK$9&gt;$B$9),"",IF(AND($N102=1,AK$9&lt;=$B$9),LOOKUP(AK$9,$A$12:$A$111,$B$12:$B$111),IF(AND($I102=1,AL$9=$Q101),"",IF($I102=1,AL101,IF(AND($I102=-1,AJ$9=$Q101),$J102,IF($I102=-1,AK101,""))))))))</f>
        <v/>
      </c>
      <c r="AL102" t="str">
        <f ca="1">IF($E101="","",IF($G102="",AL101,IF(AND($N102=1,AL$9&gt;$B$9),"",IF(AND($N102=1,AL$9&lt;=$B$9),LOOKUP(AL$9,$A$12:$A$111,$B$12:$B$111),IF(AND($I102=1,AM$9=$Q101),"",IF($I102=1,AM101,IF(AND($I102=-1,AK$9=$Q101),$J102,IF($I102=-1,AL101,""))))))))</f>
        <v/>
      </c>
      <c r="AM102" t="str">
        <f ca="1">IF($E101="","",IF($G102="",AM101,IF(AND($N102=1,AM$9&gt;$B$9),"",IF(AND($N102=1,AM$9&lt;=$B$9),LOOKUP(AM$9,$A$12:$A$111,$B$12:$B$111),IF(AND($I102=1,AN$9=$Q101),"",IF($I102=1,AN101,IF(AND($I102=-1,AL$9=$Q101),$J102,IF($I102=-1,AM101,""))))))))</f>
        <v/>
      </c>
      <c r="AN102" t="str">
        <f ca="1">IF($E101="","",IF($G102="",AN101,IF(AND($N102=1,AN$9&gt;$B$9),"",IF(AND($N102=1,AN$9&lt;=$B$9),LOOKUP(AN$9,$A$12:$A$111,$B$12:$B$111),IF(AND($I102=1,AO$9=$Q101),"",IF($I102=1,AO101,IF(AND($I102=-1,AM$9=$Q101),$J102,IF($I102=-1,AN101,""))))))))</f>
        <v/>
      </c>
      <c r="AO102" t="str">
        <f ca="1">IF($E101="","",IF($G102="",AO101,IF(AND($N102=1,AO$9&gt;$B$9),"",IF(AND($N102=1,AO$9&lt;=$B$9),LOOKUP(AO$9,$A$12:$A$111,$B$12:$B$111),IF(AND($I102=1,AP$9=$Q101),"",IF($I102=1,AP101,IF(AND($I102=-1,AN$9=$Q101),$J102,IF($I102=-1,AO101,""))))))))</f>
        <v/>
      </c>
      <c r="AP102" t="str">
        <f ca="1">IF($E101="","",IF($G102="",AP101,IF(AND($N102=1,AP$9&gt;$B$9),"",IF(AND($N102=1,AP$9&lt;=$B$9),LOOKUP(AP$9,$A$12:$A$111,$B$12:$B$111),IF(AND($I102=1,AQ$9=$Q101),"",IF($I102=1,AQ101,IF(AND($I102=-1,AO$9=$Q101),$J102,IF($I102=-1,AP101,""))))))))</f>
        <v/>
      </c>
      <c r="AQ102" t="str">
        <f ca="1">IF($E101="","",IF($G102="",AQ101,IF(AND($N102=1,AQ$9&gt;$B$9),"",IF(AND($N102=1,AQ$9&lt;=$B$9),LOOKUP(AQ$9,$A$12:$A$111,$B$12:$B$111),IF(AND($I102=1,AR$9=$Q101),"",IF($I102=1,AR101,IF(AND($I102=-1,AP$9=$Q101),$J102,IF($I102=-1,AQ101,""))))))))</f>
        <v/>
      </c>
      <c r="AR102" t="str">
        <f ca="1">IF($E101="","",IF($G102="",AR101,IF(AND($N102=1,AR$9&gt;$B$9),"",IF(AND($N102=1,AR$9&lt;=$B$9),LOOKUP(AR$9,$A$12:$A$111,$B$12:$B$111),IF(AND($I102=1,AS$9=$Q101),"",IF($I102=1,AS101,IF(AND($I102=-1,AQ$9=$Q101),$J102,IF($I102=-1,AR101,""))))))))</f>
        <v/>
      </c>
      <c r="AS102" t="str">
        <f ca="1">IF($E101="","",IF($G102="",AS101,IF(AND($N102=1,AS$9&gt;$B$9),"",IF(AND($N102=1,AS$9&lt;=$B$9),LOOKUP(AS$9,$A$12:$A$111,$B$12:$B$111),IF(AND($I102=1,AT$9=$Q101),"",IF($I102=1,AT101,IF(AND($I102=-1,AR$9=$Q101),$J102,IF($I102=-1,AS101,""))))))))</f>
        <v/>
      </c>
      <c r="AT102" t="str">
        <f ca="1">IF($E101="","",IF($G102="",AT101,IF(AND($N102=1,AT$9&gt;$B$9),"",IF(AND($N102=1,AT$9&lt;=$B$9),LOOKUP(AT$9,$A$12:$A$111,$B$12:$B$111),IF(AND($I102=1,AU$9=$Q101),"",IF($I102=1,AU101,IF(AND($I102=-1,AS$9=$Q101),$J102,IF($I102=-1,AT101,""))))))))</f>
        <v/>
      </c>
      <c r="AU102" t="str">
        <f ca="1">IF($E101="","",IF($G102="",AU101,IF(AND($N102=1,AU$9&gt;$B$9),"",IF(AND($N102=1,AU$9&lt;=$B$9),LOOKUP(AU$9,$A$12:$A$111,$B$12:$B$111),IF(AND($I102=1,AV$9=$Q101),"",IF($I102=1,AV101,IF(AND($I102=-1,AT$9=$Q101),$J102,IF($I102=-1,AU101,""))))))))</f>
        <v/>
      </c>
      <c r="AV102" t="str">
        <f ca="1">IF($E101="","",IF($G102="",AV101,IF(AND($N102=1,AV$9&gt;$B$9),"",IF(AND($N102=1,AV$9&lt;=$B$9),LOOKUP(AV$9,$A$12:$A$111,$B$12:$B$111),IF(AND($I102=1,AW$9=$Q101),"",IF($I102=1,AW101,IF(AND($I102=-1,AU$9=$Q101),$J102,IF($I102=-1,AV101,""))))))))</f>
        <v/>
      </c>
      <c r="AW102" t="str">
        <f ca="1">IF($E101="","",IF($G102="",AW101,IF(AND($N102=1,AW$9&gt;$B$9),"",IF(AND($N102=1,AW$9&lt;=$B$9),LOOKUP(AW$9,$A$12:$A$111,$B$12:$B$111),IF(AND($I102=1,AX$9=$Q101),"",IF($I102=1,AX101,IF(AND($I102=-1,AV$9=$Q101),$J102,IF($I102=-1,AW101,""))))))))</f>
        <v/>
      </c>
      <c r="AX102" t="str">
        <f ca="1">IF($E101="","",IF($G102="",AX101,IF(AND($N102=1,AX$9&gt;$B$9),"",IF(AND($N102=1,AX$9&lt;=$B$9),LOOKUP(AX$9,$A$12:$A$111,$B$12:$B$111),IF(AND($I102=1,AY$9=$Q101),"",IF($I102=1,AY101,IF(AND($I102=-1,AW$9=$Q101),$J102,IF($I102=-1,AX101,""))))))))</f>
        <v/>
      </c>
      <c r="AY102" t="str">
        <f ca="1">IF($E101="","",IF($G102="",AY101,IF(AND($N102=1,AY$9&gt;$B$9),"",IF(AND($N102=1,AY$9&lt;=$B$9),LOOKUP(AY$9,$A$12:$A$111,$B$12:$B$111),IF(AND($I102=1,AZ$9=$Q101),"",IF($I102=1,AZ101,IF(AND($I102=-1,AX$9=$Q101),$J102,IF($I102=-1,AY101,""))))))))</f>
        <v/>
      </c>
      <c r="AZ102" t="str">
        <f ca="1">IF($E101="","",IF($G102="",AZ101,IF(AND($N102=1,AZ$9&gt;$B$9),"",IF(AND($N102=1,AZ$9&lt;=$B$9),LOOKUP(AZ$9,$A$12:$A$111,$B$12:$B$111),IF(AND($I102=1,BA$9=$Q101),"",IF($I102=1,BA101,IF(AND($I102=-1,AY$9=$Q101),$J102,IF($I102=-1,AZ101,""))))))))</f>
        <v/>
      </c>
      <c r="BA102" t="str">
        <f ca="1">IF($E101="","",IF($G102="",BA101,IF(AND($N102=1,BA$9&gt;$B$9),"",IF(AND($N102=1,BA$9&lt;=$B$9),LOOKUP(BA$9,$A$12:$A$111,$B$12:$B$111),IF(AND($I102=1,BB$9=$Q101),"",IF($I102=1,BB101,IF(AND($I102=-1,AZ$9=$Q101),$J102,IF($I102=-1,BA101,""))))))))</f>
        <v/>
      </c>
      <c r="BB102" t="str">
        <f ca="1">IF($E101="","",IF($G102="",BB101,IF(AND($N102=1,BB$9&gt;$B$9),"",IF(AND($N102=1,BB$9&lt;=$B$9),LOOKUP(BB$9,$A$12:$A$111,$B$12:$B$111),IF(AND($I102=1,BC$9=$Q101),"",IF($I102=1,BC101,IF(AND($I102=-1,BA$9=$Q101),$J102,IF($I102=-1,BB101,""))))))))</f>
        <v/>
      </c>
      <c r="BC102" t="str">
        <f ca="1">IF($E101="","",IF($G102="",BC101,IF(AND($N102=1,BC$9&gt;$B$9),"",IF(AND($N102=1,BC$9&lt;=$B$9),LOOKUP(BC$9,$A$12:$A$111,$B$12:$B$111),IF(AND($I102=1,BD$9=$Q101),"",IF($I102=1,BD101,IF(AND($I102=-1,BB$9=$Q101),$J102,IF($I102=-1,BC101,""))))))))</f>
        <v/>
      </c>
      <c r="BD102" t="str">
        <f ca="1">IF($E101="","",IF($G102="",BD101,IF(AND($N102=1,BD$9&gt;$B$9),"",IF(AND($N102=1,BD$9&lt;=$B$9),LOOKUP(BD$9,$A$12:$A$111,$B$12:$B$111),IF(AND($I102=1,BE$9=$Q101),"",IF($I102=1,BE101,IF(AND($I102=-1,BC$9=$Q101),$J102,IF($I102=-1,BD101,""))))))))</f>
        <v/>
      </c>
      <c r="BE102" t="str">
        <f ca="1">IF($E101="","",IF($G102="",BE101,IF(AND($N102=1,BE$9&gt;$B$9),"",IF(AND($N102=1,BE$9&lt;=$B$9),LOOKUP(BE$9,$A$12:$A$111,$B$12:$B$111),IF(AND($I102=1,BF$9=$Q101),"",IF($I102=1,BF101,IF(AND($I102=-1,BD$9=$Q101),$J102,IF($I102=-1,BE101,""))))))))</f>
        <v/>
      </c>
      <c r="BF102" t="str">
        <f ca="1">IF($E101="","",IF($G102="",BF101,IF(AND($N102=1,BF$9&gt;$B$9),"",IF(AND($N102=1,BF$9&lt;=$B$9),LOOKUP(BF$9,$A$12:$A$111,$B$12:$B$111),IF(AND($I102=1,BG$9=$Q101),"",IF($I102=1,BG101,IF(AND($I102=-1,BE$9=$Q101),$J102,IF($I102=-1,BF101,""))))))))</f>
        <v/>
      </c>
      <c r="BG102" t="str">
        <f ca="1">IF($E101="","",IF($G102="",BG101,IF(AND($N102=1,BG$9&gt;$B$9),"",IF(AND($N102=1,BG$9&lt;=$B$9),LOOKUP(BG$9,$A$12:$A$111,$B$12:$B$111),IF(AND($I102=1,BH$9=$Q101),"",IF($I102=1,BH101,IF(AND($I102=-1,BF$9=$Q101),$J102,IF($I102=-1,BG101,""))))))))</f>
        <v/>
      </c>
      <c r="BH102" t="str">
        <f ca="1">IF($E101="","",IF($G102="",BH101,IF(AND($N102=1,BH$9&gt;$B$9),"",IF(AND($N102=1,BH$9&lt;=$B$9),LOOKUP(BH$9,$A$12:$A$111,$B$12:$B$111),IF(AND($I102=1,BI$9=$Q101),"",IF($I102=1,BI101,IF(AND($I102=-1,BG$9=$Q101),$J102,IF($I102=-1,BH101,""))))))))</f>
        <v/>
      </c>
      <c r="BI102" t="str">
        <f ca="1">IF($E101="","",IF($G102="",BI101,IF(AND($N102=1,BI$9&gt;$B$9),"",IF(AND($N102=1,BI$9&lt;=$B$9),LOOKUP(BI$9,$A$12:$A$111,$B$12:$B$111),IF(AND($I102=1,BJ$9=$Q101),"",IF($I102=1,BJ101,IF(AND($I102=-1,BH$9=$Q101),$J102,IF($I102=-1,BI101,""))))))))</f>
        <v/>
      </c>
      <c r="BJ102" t="str">
        <f ca="1">IF($E101="","",IF($G102="",BJ101,IF(AND($N102=1,BJ$9&gt;$B$9),"",IF(AND($N102=1,BJ$9&lt;=$B$9),LOOKUP(BJ$9,$A$12:$A$111,$B$12:$B$111),IF(AND($I102=1,BK$9=$Q101),"",IF($I102=1,BK101,IF(AND($I102=-1,BI$9=$Q101),$J102,IF($I102=-1,BJ101,""))))))))</f>
        <v/>
      </c>
      <c r="BK102" t="str">
        <f ca="1">IF($E101="","",IF($G102="",BK101,IF(AND($N102=1,BK$9&gt;$B$9),"",IF(AND($N102=1,BK$9&lt;=$B$9),LOOKUP(BK$9,$A$12:$A$111,$B$12:$B$111),IF(AND($I102=1,BL$9=$Q101),"",IF($I102=1,BL101,IF(AND($I102=-1,BJ$9=$Q101),$J102,IF($I102=-1,BK101,""))))))))</f>
        <v/>
      </c>
      <c r="BL102" t="str">
        <f ca="1">IF($E101="","",IF($G102="",BL101,IF(AND($N102=1,BL$9&gt;$B$9),"",IF(AND($N102=1,BL$9&lt;=$B$9),LOOKUP(BL$9,$A$12:$A$111,$B$12:$B$111),IF(AND($I102=1,BM$9=$Q101),"",IF($I102=1,BM101,IF(AND($I102=-1,BK$9=$Q101),$J102,IF($I102=-1,BL101,""))))))))</f>
        <v/>
      </c>
      <c r="BM102" t="str">
        <f ca="1">IF($E101="","",IF($G102="",BM101,IF(AND($N102=1,BM$9&gt;$B$9),"",IF(AND($N102=1,BM$9&lt;=$B$9),LOOKUP(BM$9,$A$12:$A$111,$B$12:$B$111),IF(AND($I102=1,BN$9=$Q101),"",IF($I102=1,BN101,IF(AND($I102=-1,BL$9=$Q101),$J102,IF($I102=-1,BM101,""))))))))</f>
        <v/>
      </c>
      <c r="BN102" t="str">
        <f ca="1">IF($E101="","",IF($G102="",BN101,IF(AND($N102=1,BN$9&gt;$B$9),"",IF(AND($N102=1,BN$9&lt;=$B$9),LOOKUP(BN$9,$A$12:$A$111,$B$12:$B$111),IF(AND($I102=1,BO$9=$Q101),"",IF($I102=1,BO101,IF(AND($I102=-1,BM$9=$Q101),$J102,IF($I102=-1,BN101,""))))))))</f>
        <v/>
      </c>
      <c r="BO102" t="str">
        <f ca="1">IF($E101="","",IF($G102="",BO101,IF(AND($N102=1,BO$9&gt;$B$9),"",IF(AND($N102=1,BO$9&lt;=$B$9),LOOKUP(BO$9,$A$12:$A$111,$B$12:$B$111),IF(AND($I102=1,BP$9=$Q101),"",IF($I102=1,BP101,IF(AND($I102=-1,BN$9=$Q101),$J102,IF($I102=-1,BO101,""))))))))</f>
        <v/>
      </c>
    </row>
    <row r="103" spans="4:67" x14ac:dyDescent="0.25">
      <c r="D103" s="4">
        <v>93</v>
      </c>
      <c r="E103" s="1">
        <f t="shared" ca="1" si="11"/>
        <v>16</v>
      </c>
      <c r="G103" t="str">
        <f ca="1">IF(E102="","",IF($B$3=Refs!$B$11,Labouchere!F103,IF(AND(B$3="Last",H102="Zero"),G102,IF(B$3="Last",H102,IF(B$3="2nd last","",IF(AND(B$3="Opposite",H102="Zero"),G102,IF(AND(B$3="Opposite",H102="Red"),"Black",IF(AND(B$3="Opposite",H102="Black"),"Red",IF(AND(B$3="Opposite",H102="Odd"),"Even",IF(AND(B$3="Opposite",H102="Even"),"Odd",IF(AND(B$3="Opposite",H102="High"),"Low",IF(AND(B$3="Opposite",H102="Low"),"High",IF(COUNTIF(Refs!$E$5:$I$6,B$3)=1,Labouchere!B$3,"")))))))))))))</f>
        <v>High</v>
      </c>
      <c r="H103" t="str">
        <f ca="1">IF(E103="","",IF(B$2="Red/Black",LOOKUP(E103,Refs!D:D,Refs!F:F),IF(B$2="High/Low",LOOKUP(E103,Refs!D:D,Refs!H:H),IF(B$2="Odd/Even",LOOKUP(E103,Refs!D:D,Refs!J:J),""))))</f>
        <v>Low</v>
      </c>
      <c r="I103">
        <f t="shared" ca="1" si="7"/>
        <v>-1</v>
      </c>
      <c r="J103">
        <f ca="1">IF(E102="","",IF(G103="","",IF(AND(Q102&gt;1,O102+P102&gt;=$B$4),$B$4,IF(Q102=1,O102,O102+P102))))</f>
        <v>7</v>
      </c>
      <c r="K103">
        <f t="shared" ca="1" si="8"/>
        <v>-7</v>
      </c>
      <c r="L103">
        <f t="shared" ca="1" si="9"/>
        <v>-116</v>
      </c>
      <c r="M103">
        <f t="shared" ca="1" si="10"/>
        <v>20</v>
      </c>
      <c r="N103">
        <f ca="1">IF(E102="","",IF(OR(AND($A$6="Yes",$M103&gt;$M102),AND($A$8="Yes",$O102+$P102&gt;=$B$4),AND($Q102&lt;=2,$I103=1)),1,0))</f>
        <v>0</v>
      </c>
      <c r="O103">
        <f ca="1">IF(E103="","",R103)</f>
        <v>1</v>
      </c>
      <c r="P103">
        <f ca="1">IF(E103="","",MAX(R103:DM103))</f>
        <v>7</v>
      </c>
      <c r="Q103" s="2">
        <f ca="1">IF(E103="","",COUNTIF(R103:DM103,"&gt;0"))</f>
        <v>7</v>
      </c>
      <c r="R103" s="4">
        <f ca="1">IF(E102="","",IF($G103="",R102,IF($N103=1,LOOKUP(R$9,$A$12:$A$111,$B$12:$B$111),IF(AND($I103=1,S$9=$Q102),"",IF($I103=1,S102,IF($I103=-1,R102))))))</f>
        <v>1</v>
      </c>
      <c r="S103">
        <f ca="1">IF($E102="","",IF($G103="",S102,IF(AND($N103=1,S$9&gt;$B$9),"",IF(AND($N103=1,S$9&lt;=$B$9),LOOKUP(S$9,$A$12:$A$111,$B$12:$B$111),IF(AND($I103=1,T$9=$Q102),"",IF($I103=1,T102,IF(AND($I103=-1,R$9=$Q102),$J103,IF($I103=-1,S102,""))))))))</f>
        <v>2</v>
      </c>
      <c r="T103">
        <f ca="1">IF($E102="","",IF($G103="",T102,IF(AND($N103=1,T$9&gt;$B$9),"",IF(AND($N103=1,T$9&lt;=$B$9),LOOKUP(T$9,$A$12:$A$111,$B$12:$B$111),IF(AND($I103=1,U$9=$Q102),"",IF($I103=1,U102,IF(AND($I103=-1,S$9=$Q102),$J103,IF($I103=-1,T102,""))))))))</f>
        <v>3</v>
      </c>
      <c r="U103">
        <f ca="1">IF($E102="","",IF($G103="",U102,IF(AND($N103=1,U$9&gt;$B$9),"",IF(AND($N103=1,U$9&lt;=$B$9),LOOKUP(U$9,$A$12:$A$111,$B$12:$B$111),IF(AND($I103=1,V$9=$Q102),"",IF($I103=1,V102,IF(AND($I103=-1,T$9=$Q102),$J103,IF($I103=-1,U102,""))))))))</f>
        <v>4</v>
      </c>
      <c r="V103">
        <f ca="1">IF($E102="","",IF($G103="",V102,IF(AND($N103=1,V$9&gt;$B$9),"",IF(AND($N103=1,V$9&lt;=$B$9),LOOKUP(V$9,$A$12:$A$111,$B$12:$B$111),IF(AND($I103=1,W$9=$Q102),"",IF($I103=1,W102,IF(AND($I103=-1,U$9=$Q102),$J103,IF($I103=-1,V102,""))))))))</f>
        <v>5</v>
      </c>
      <c r="W103">
        <f ca="1">IF($E102="","",IF($G103="",W102,IF(AND($N103=1,W$9&gt;$B$9),"",IF(AND($N103=1,W$9&lt;=$B$9),LOOKUP(W$9,$A$12:$A$111,$B$12:$B$111),IF(AND($I103=1,X$9=$Q102),"",IF($I103=1,X102,IF(AND($I103=-1,V$9=$Q102),$J103,IF($I103=-1,W102,""))))))))</f>
        <v>6</v>
      </c>
      <c r="X103">
        <f ca="1">IF($E102="","",IF($G103="",X102,IF(AND($N103=1,X$9&gt;$B$9),"",IF(AND($N103=1,X$9&lt;=$B$9),LOOKUP(X$9,$A$12:$A$111,$B$12:$B$111),IF(AND($I103=1,Y$9=$Q102),"",IF($I103=1,Y102,IF(AND($I103=-1,W$9=$Q102),$J103,IF($I103=-1,X102,""))))))))</f>
        <v>7</v>
      </c>
      <c r="Y103" t="str">
        <f ca="1">IF($E102="","",IF($G103="",Y102,IF(AND($N103=1,Y$9&gt;$B$9),"",IF(AND($N103=1,Y$9&lt;=$B$9),LOOKUP(Y$9,$A$12:$A$111,$B$12:$B$111),IF(AND($I103=1,Z$9=$Q102),"",IF($I103=1,Z102,IF(AND($I103=-1,X$9=$Q102),$J103,IF($I103=-1,Y102,""))))))))</f>
        <v/>
      </c>
      <c r="Z103" t="str">
        <f ca="1">IF($E102="","",IF($G103="",Z102,IF(AND($N103=1,Z$9&gt;$B$9),"",IF(AND($N103=1,Z$9&lt;=$B$9),LOOKUP(Z$9,$A$12:$A$111,$B$12:$B$111),IF(AND($I103=1,AA$9=$Q102),"",IF($I103=1,AA102,IF(AND($I103=-1,Y$9=$Q102),$J103,IF($I103=-1,Z102,""))))))))</f>
        <v/>
      </c>
      <c r="AA103" t="str">
        <f ca="1">IF($E102="","",IF($G103="",AA102,IF(AND($N103=1,AA$9&gt;$B$9),"",IF(AND($N103=1,AA$9&lt;=$B$9),LOOKUP(AA$9,$A$12:$A$111,$B$12:$B$111),IF(AND($I103=1,AB$9=$Q102),"",IF($I103=1,AB102,IF(AND($I103=-1,Z$9=$Q102),$J103,IF($I103=-1,AA102,""))))))))</f>
        <v/>
      </c>
      <c r="AB103" t="str">
        <f ca="1">IF($E102="","",IF($G103="",AB102,IF(AND($N103=1,AB$9&gt;$B$9),"",IF(AND($N103=1,AB$9&lt;=$B$9),LOOKUP(AB$9,$A$12:$A$111,$B$12:$B$111),IF(AND($I103=1,AC$9=$Q102),"",IF($I103=1,AC102,IF(AND($I103=-1,AA$9=$Q102),$J103,IF($I103=-1,AB102,""))))))))</f>
        <v/>
      </c>
      <c r="AC103" t="str">
        <f ca="1">IF($E102="","",IF($G103="",AC102,IF(AND($N103=1,AC$9&gt;$B$9),"",IF(AND($N103=1,AC$9&lt;=$B$9),LOOKUP(AC$9,$A$12:$A$111,$B$12:$B$111),IF(AND($I103=1,AD$9=$Q102),"",IF($I103=1,AD102,IF(AND($I103=-1,AB$9=$Q102),$J103,IF($I103=-1,AC102,""))))))))</f>
        <v/>
      </c>
      <c r="AD103" t="str">
        <f ca="1">IF($E102="","",IF($G103="",AD102,IF(AND($N103=1,AD$9&gt;$B$9),"",IF(AND($N103=1,AD$9&lt;=$B$9),LOOKUP(AD$9,$A$12:$A$111,$B$12:$B$111),IF(AND($I103=1,AE$9=$Q102),"",IF($I103=1,AE102,IF(AND($I103=-1,AC$9=$Q102),$J103,IF($I103=-1,AD102,""))))))))</f>
        <v/>
      </c>
      <c r="AE103" t="str">
        <f ca="1">IF($E102="","",IF($G103="",AE102,IF(AND($N103=1,AE$9&gt;$B$9),"",IF(AND($N103=1,AE$9&lt;=$B$9),LOOKUP(AE$9,$A$12:$A$111,$B$12:$B$111),IF(AND($I103=1,AF$9=$Q102),"",IF($I103=1,AF102,IF(AND($I103=-1,AD$9=$Q102),$J103,IF($I103=-1,AE102,""))))))))</f>
        <v/>
      </c>
      <c r="AF103" t="str">
        <f ca="1">IF($E102="","",IF($G103="",AF102,IF(AND($N103=1,AF$9&gt;$B$9),"",IF(AND($N103=1,AF$9&lt;=$B$9),LOOKUP(AF$9,$A$12:$A$111,$B$12:$B$111),IF(AND($I103=1,AG$9=$Q102),"",IF($I103=1,AG102,IF(AND($I103=-1,AE$9=$Q102),$J103,IF($I103=-1,AF102,""))))))))</f>
        <v/>
      </c>
      <c r="AG103" t="str">
        <f ca="1">IF($E102="","",IF($G103="",AG102,IF(AND($N103=1,AG$9&gt;$B$9),"",IF(AND($N103=1,AG$9&lt;=$B$9),LOOKUP(AG$9,$A$12:$A$111,$B$12:$B$111),IF(AND($I103=1,AH$9=$Q102),"",IF($I103=1,AH102,IF(AND($I103=-1,AF$9=$Q102),$J103,IF($I103=-1,AG102,""))))))))</f>
        <v/>
      </c>
      <c r="AH103" t="str">
        <f ca="1">IF($E102="","",IF($G103="",AH102,IF(AND($N103=1,AH$9&gt;$B$9),"",IF(AND($N103=1,AH$9&lt;=$B$9),LOOKUP(AH$9,$A$12:$A$111,$B$12:$B$111),IF(AND($I103=1,AI$9=$Q102),"",IF($I103=1,AI102,IF(AND($I103=-1,AG$9=$Q102),$J103,IF($I103=-1,AH102,""))))))))</f>
        <v/>
      </c>
      <c r="AI103" t="str">
        <f ca="1">IF($E102="","",IF($G103="",AI102,IF(AND($N103=1,AI$9&gt;$B$9),"",IF(AND($N103=1,AI$9&lt;=$B$9),LOOKUP(AI$9,$A$12:$A$111,$B$12:$B$111),IF(AND($I103=1,AJ$9=$Q102),"",IF($I103=1,AJ102,IF(AND($I103=-1,AH$9=$Q102),$J103,IF($I103=-1,AI102,""))))))))</f>
        <v/>
      </c>
      <c r="AJ103" t="str">
        <f ca="1">IF($E102="","",IF($G103="",AJ102,IF(AND($N103=1,AJ$9&gt;$B$9),"",IF(AND($N103=1,AJ$9&lt;=$B$9),LOOKUP(AJ$9,$A$12:$A$111,$B$12:$B$111),IF(AND($I103=1,AK$9=$Q102),"",IF($I103=1,AK102,IF(AND($I103=-1,AI$9=$Q102),$J103,IF($I103=-1,AJ102,""))))))))</f>
        <v/>
      </c>
      <c r="AK103" t="str">
        <f ca="1">IF($E102="","",IF($G103="",AK102,IF(AND($N103=1,AK$9&gt;$B$9),"",IF(AND($N103=1,AK$9&lt;=$B$9),LOOKUP(AK$9,$A$12:$A$111,$B$12:$B$111),IF(AND($I103=1,AL$9=$Q102),"",IF($I103=1,AL102,IF(AND($I103=-1,AJ$9=$Q102),$J103,IF($I103=-1,AK102,""))))))))</f>
        <v/>
      </c>
      <c r="AL103" t="str">
        <f ca="1">IF($E102="","",IF($G103="",AL102,IF(AND($N103=1,AL$9&gt;$B$9),"",IF(AND($N103=1,AL$9&lt;=$B$9),LOOKUP(AL$9,$A$12:$A$111,$B$12:$B$111),IF(AND($I103=1,AM$9=$Q102),"",IF($I103=1,AM102,IF(AND($I103=-1,AK$9=$Q102),$J103,IF($I103=-1,AL102,""))))))))</f>
        <v/>
      </c>
      <c r="AM103" t="str">
        <f ca="1">IF($E102="","",IF($G103="",AM102,IF(AND($N103=1,AM$9&gt;$B$9),"",IF(AND($N103=1,AM$9&lt;=$B$9),LOOKUP(AM$9,$A$12:$A$111,$B$12:$B$111),IF(AND($I103=1,AN$9=$Q102),"",IF($I103=1,AN102,IF(AND($I103=-1,AL$9=$Q102),$J103,IF($I103=-1,AM102,""))))))))</f>
        <v/>
      </c>
      <c r="AN103" t="str">
        <f ca="1">IF($E102="","",IF($G103="",AN102,IF(AND($N103=1,AN$9&gt;$B$9),"",IF(AND($N103=1,AN$9&lt;=$B$9),LOOKUP(AN$9,$A$12:$A$111,$B$12:$B$111),IF(AND($I103=1,AO$9=$Q102),"",IF($I103=1,AO102,IF(AND($I103=-1,AM$9=$Q102),$J103,IF($I103=-1,AN102,""))))))))</f>
        <v/>
      </c>
      <c r="AO103" t="str">
        <f ca="1">IF($E102="","",IF($G103="",AO102,IF(AND($N103=1,AO$9&gt;$B$9),"",IF(AND($N103=1,AO$9&lt;=$B$9),LOOKUP(AO$9,$A$12:$A$111,$B$12:$B$111),IF(AND($I103=1,AP$9=$Q102),"",IF($I103=1,AP102,IF(AND($I103=-1,AN$9=$Q102),$J103,IF($I103=-1,AO102,""))))))))</f>
        <v/>
      </c>
      <c r="AP103" t="str">
        <f ca="1">IF($E102="","",IF($G103="",AP102,IF(AND($N103=1,AP$9&gt;$B$9),"",IF(AND($N103=1,AP$9&lt;=$B$9),LOOKUP(AP$9,$A$12:$A$111,$B$12:$B$111),IF(AND($I103=1,AQ$9=$Q102),"",IF($I103=1,AQ102,IF(AND($I103=-1,AO$9=$Q102),$J103,IF($I103=-1,AP102,""))))))))</f>
        <v/>
      </c>
      <c r="AQ103" t="str">
        <f ca="1">IF($E102="","",IF($G103="",AQ102,IF(AND($N103=1,AQ$9&gt;$B$9),"",IF(AND($N103=1,AQ$9&lt;=$B$9),LOOKUP(AQ$9,$A$12:$A$111,$B$12:$B$111),IF(AND($I103=1,AR$9=$Q102),"",IF($I103=1,AR102,IF(AND($I103=-1,AP$9=$Q102),$J103,IF($I103=-1,AQ102,""))))))))</f>
        <v/>
      </c>
      <c r="AR103" t="str">
        <f ca="1">IF($E102="","",IF($G103="",AR102,IF(AND($N103=1,AR$9&gt;$B$9),"",IF(AND($N103=1,AR$9&lt;=$B$9),LOOKUP(AR$9,$A$12:$A$111,$B$12:$B$111),IF(AND($I103=1,AS$9=$Q102),"",IF($I103=1,AS102,IF(AND($I103=-1,AQ$9=$Q102),$J103,IF($I103=-1,AR102,""))))))))</f>
        <v/>
      </c>
      <c r="AS103" t="str">
        <f ca="1">IF($E102="","",IF($G103="",AS102,IF(AND($N103=1,AS$9&gt;$B$9),"",IF(AND($N103=1,AS$9&lt;=$B$9),LOOKUP(AS$9,$A$12:$A$111,$B$12:$B$111),IF(AND($I103=1,AT$9=$Q102),"",IF($I103=1,AT102,IF(AND($I103=-1,AR$9=$Q102),$J103,IF($I103=-1,AS102,""))))))))</f>
        <v/>
      </c>
      <c r="AT103" t="str">
        <f ca="1">IF($E102="","",IF($G103="",AT102,IF(AND($N103=1,AT$9&gt;$B$9),"",IF(AND($N103=1,AT$9&lt;=$B$9),LOOKUP(AT$9,$A$12:$A$111,$B$12:$B$111),IF(AND($I103=1,AU$9=$Q102),"",IF($I103=1,AU102,IF(AND($I103=-1,AS$9=$Q102),$J103,IF($I103=-1,AT102,""))))))))</f>
        <v/>
      </c>
      <c r="AU103" t="str">
        <f ca="1">IF($E102="","",IF($G103="",AU102,IF(AND($N103=1,AU$9&gt;$B$9),"",IF(AND($N103=1,AU$9&lt;=$B$9),LOOKUP(AU$9,$A$12:$A$111,$B$12:$B$111),IF(AND($I103=1,AV$9=$Q102),"",IF($I103=1,AV102,IF(AND($I103=-1,AT$9=$Q102),$J103,IF($I103=-1,AU102,""))))))))</f>
        <v/>
      </c>
      <c r="AV103" t="str">
        <f ca="1">IF($E102="","",IF($G103="",AV102,IF(AND($N103=1,AV$9&gt;$B$9),"",IF(AND($N103=1,AV$9&lt;=$B$9),LOOKUP(AV$9,$A$12:$A$111,$B$12:$B$111),IF(AND($I103=1,AW$9=$Q102),"",IF($I103=1,AW102,IF(AND($I103=-1,AU$9=$Q102),$J103,IF($I103=-1,AV102,""))))))))</f>
        <v/>
      </c>
      <c r="AW103" t="str">
        <f ca="1">IF($E102="","",IF($G103="",AW102,IF(AND($N103=1,AW$9&gt;$B$9),"",IF(AND($N103=1,AW$9&lt;=$B$9),LOOKUP(AW$9,$A$12:$A$111,$B$12:$B$111),IF(AND($I103=1,AX$9=$Q102),"",IF($I103=1,AX102,IF(AND($I103=-1,AV$9=$Q102),$J103,IF($I103=-1,AW102,""))))))))</f>
        <v/>
      </c>
      <c r="AX103" t="str">
        <f ca="1">IF($E102="","",IF($G103="",AX102,IF(AND($N103=1,AX$9&gt;$B$9),"",IF(AND($N103=1,AX$9&lt;=$B$9),LOOKUP(AX$9,$A$12:$A$111,$B$12:$B$111),IF(AND($I103=1,AY$9=$Q102),"",IF($I103=1,AY102,IF(AND($I103=-1,AW$9=$Q102),$J103,IF($I103=-1,AX102,""))))))))</f>
        <v/>
      </c>
      <c r="AY103" t="str">
        <f ca="1">IF($E102="","",IF($G103="",AY102,IF(AND($N103=1,AY$9&gt;$B$9),"",IF(AND($N103=1,AY$9&lt;=$B$9),LOOKUP(AY$9,$A$12:$A$111,$B$12:$B$111),IF(AND($I103=1,AZ$9=$Q102),"",IF($I103=1,AZ102,IF(AND($I103=-1,AX$9=$Q102),$J103,IF($I103=-1,AY102,""))))))))</f>
        <v/>
      </c>
      <c r="AZ103" t="str">
        <f ca="1">IF($E102="","",IF($G103="",AZ102,IF(AND($N103=1,AZ$9&gt;$B$9),"",IF(AND($N103=1,AZ$9&lt;=$B$9),LOOKUP(AZ$9,$A$12:$A$111,$B$12:$B$111),IF(AND($I103=1,BA$9=$Q102),"",IF($I103=1,BA102,IF(AND($I103=-1,AY$9=$Q102),$J103,IF($I103=-1,AZ102,""))))))))</f>
        <v/>
      </c>
      <c r="BA103" t="str">
        <f ca="1">IF($E102="","",IF($G103="",BA102,IF(AND($N103=1,BA$9&gt;$B$9),"",IF(AND($N103=1,BA$9&lt;=$B$9),LOOKUP(BA$9,$A$12:$A$111,$B$12:$B$111),IF(AND($I103=1,BB$9=$Q102),"",IF($I103=1,BB102,IF(AND($I103=-1,AZ$9=$Q102),$J103,IF($I103=-1,BA102,""))))))))</f>
        <v/>
      </c>
      <c r="BB103" t="str">
        <f ca="1">IF($E102="","",IF($G103="",BB102,IF(AND($N103=1,BB$9&gt;$B$9),"",IF(AND($N103=1,BB$9&lt;=$B$9),LOOKUP(BB$9,$A$12:$A$111,$B$12:$B$111),IF(AND($I103=1,BC$9=$Q102),"",IF($I103=1,BC102,IF(AND($I103=-1,BA$9=$Q102),$J103,IF($I103=-1,BB102,""))))))))</f>
        <v/>
      </c>
      <c r="BC103" t="str">
        <f ca="1">IF($E102="","",IF($G103="",BC102,IF(AND($N103=1,BC$9&gt;$B$9),"",IF(AND($N103=1,BC$9&lt;=$B$9),LOOKUP(BC$9,$A$12:$A$111,$B$12:$B$111),IF(AND($I103=1,BD$9=$Q102),"",IF($I103=1,BD102,IF(AND($I103=-1,BB$9=$Q102),$J103,IF($I103=-1,BC102,""))))))))</f>
        <v/>
      </c>
      <c r="BD103" t="str">
        <f ca="1">IF($E102="","",IF($G103="",BD102,IF(AND($N103=1,BD$9&gt;$B$9),"",IF(AND($N103=1,BD$9&lt;=$B$9),LOOKUP(BD$9,$A$12:$A$111,$B$12:$B$111),IF(AND($I103=1,BE$9=$Q102),"",IF($I103=1,BE102,IF(AND($I103=-1,BC$9=$Q102),$J103,IF($I103=-1,BD102,""))))))))</f>
        <v/>
      </c>
      <c r="BE103" t="str">
        <f ca="1">IF($E102="","",IF($G103="",BE102,IF(AND($N103=1,BE$9&gt;$B$9),"",IF(AND($N103=1,BE$9&lt;=$B$9),LOOKUP(BE$9,$A$12:$A$111,$B$12:$B$111),IF(AND($I103=1,BF$9=$Q102),"",IF($I103=1,BF102,IF(AND($I103=-1,BD$9=$Q102),$J103,IF($I103=-1,BE102,""))))))))</f>
        <v/>
      </c>
      <c r="BF103" t="str">
        <f ca="1">IF($E102="","",IF($G103="",BF102,IF(AND($N103=1,BF$9&gt;$B$9),"",IF(AND($N103=1,BF$9&lt;=$B$9),LOOKUP(BF$9,$A$12:$A$111,$B$12:$B$111),IF(AND($I103=1,BG$9=$Q102),"",IF($I103=1,BG102,IF(AND($I103=-1,BE$9=$Q102),$J103,IF($I103=-1,BF102,""))))))))</f>
        <v/>
      </c>
      <c r="BG103" t="str">
        <f ca="1">IF($E102="","",IF($G103="",BG102,IF(AND($N103=1,BG$9&gt;$B$9),"",IF(AND($N103=1,BG$9&lt;=$B$9),LOOKUP(BG$9,$A$12:$A$111,$B$12:$B$111),IF(AND($I103=1,BH$9=$Q102),"",IF($I103=1,BH102,IF(AND($I103=-1,BF$9=$Q102),$J103,IF($I103=-1,BG102,""))))))))</f>
        <v/>
      </c>
      <c r="BH103" t="str">
        <f ca="1">IF($E102="","",IF($G103="",BH102,IF(AND($N103=1,BH$9&gt;$B$9),"",IF(AND($N103=1,BH$9&lt;=$B$9),LOOKUP(BH$9,$A$12:$A$111,$B$12:$B$111),IF(AND($I103=1,BI$9=$Q102),"",IF($I103=1,BI102,IF(AND($I103=-1,BG$9=$Q102),$J103,IF($I103=-1,BH102,""))))))))</f>
        <v/>
      </c>
      <c r="BI103" t="str">
        <f ca="1">IF($E102="","",IF($G103="",BI102,IF(AND($N103=1,BI$9&gt;$B$9),"",IF(AND($N103=1,BI$9&lt;=$B$9),LOOKUP(BI$9,$A$12:$A$111,$B$12:$B$111),IF(AND($I103=1,BJ$9=$Q102),"",IF($I103=1,BJ102,IF(AND($I103=-1,BH$9=$Q102),$J103,IF($I103=-1,BI102,""))))))))</f>
        <v/>
      </c>
      <c r="BJ103" t="str">
        <f ca="1">IF($E102="","",IF($G103="",BJ102,IF(AND($N103=1,BJ$9&gt;$B$9),"",IF(AND($N103=1,BJ$9&lt;=$B$9),LOOKUP(BJ$9,$A$12:$A$111,$B$12:$B$111),IF(AND($I103=1,BK$9=$Q102),"",IF($I103=1,BK102,IF(AND($I103=-1,BI$9=$Q102),$J103,IF($I103=-1,BJ102,""))))))))</f>
        <v/>
      </c>
      <c r="BK103" t="str">
        <f ca="1">IF($E102="","",IF($G103="",BK102,IF(AND($N103=1,BK$9&gt;$B$9),"",IF(AND($N103=1,BK$9&lt;=$B$9),LOOKUP(BK$9,$A$12:$A$111,$B$12:$B$111),IF(AND($I103=1,BL$9=$Q102),"",IF($I103=1,BL102,IF(AND($I103=-1,BJ$9=$Q102),$J103,IF($I103=-1,BK102,""))))))))</f>
        <v/>
      </c>
      <c r="BL103" t="str">
        <f ca="1">IF($E102="","",IF($G103="",BL102,IF(AND($N103=1,BL$9&gt;$B$9),"",IF(AND($N103=1,BL$9&lt;=$B$9),LOOKUP(BL$9,$A$12:$A$111,$B$12:$B$111),IF(AND($I103=1,BM$9=$Q102),"",IF($I103=1,BM102,IF(AND($I103=-1,BK$9=$Q102),$J103,IF($I103=-1,BL102,""))))))))</f>
        <v/>
      </c>
      <c r="BM103" t="str">
        <f ca="1">IF($E102="","",IF($G103="",BM102,IF(AND($N103=1,BM$9&gt;$B$9),"",IF(AND($N103=1,BM$9&lt;=$B$9),LOOKUP(BM$9,$A$12:$A$111,$B$12:$B$111),IF(AND($I103=1,BN$9=$Q102),"",IF($I103=1,BN102,IF(AND($I103=-1,BL$9=$Q102),$J103,IF($I103=-1,BM102,""))))))))</f>
        <v/>
      </c>
      <c r="BN103" t="str">
        <f ca="1">IF($E102="","",IF($G103="",BN102,IF(AND($N103=1,BN$9&gt;$B$9),"",IF(AND($N103=1,BN$9&lt;=$B$9),LOOKUP(BN$9,$A$12:$A$111,$B$12:$B$111),IF(AND($I103=1,BO$9=$Q102),"",IF($I103=1,BO102,IF(AND($I103=-1,BM$9=$Q102),$J103,IF($I103=-1,BN102,""))))))))</f>
        <v/>
      </c>
      <c r="BO103" t="str">
        <f ca="1">IF($E102="","",IF($G103="",BO102,IF(AND($N103=1,BO$9&gt;$B$9),"",IF(AND($N103=1,BO$9&lt;=$B$9),LOOKUP(BO$9,$A$12:$A$111,$B$12:$B$111),IF(AND($I103=1,BP$9=$Q102),"",IF($I103=1,BP102,IF(AND($I103=-1,BN$9=$Q102),$J103,IF($I103=-1,BO102,""))))))))</f>
        <v/>
      </c>
    </row>
    <row r="104" spans="4:67" x14ac:dyDescent="0.25">
      <c r="D104" s="4">
        <v>94</v>
      </c>
      <c r="E104" s="1">
        <f t="shared" ca="1" si="11"/>
        <v>3</v>
      </c>
      <c r="G104" t="str">
        <f ca="1">IF(E103="","",IF($B$3=Refs!$B$11,Labouchere!F104,IF(AND(B$3="Last",H103="Zero"),G103,IF(B$3="Last",H103,IF(B$3="2nd last","",IF(AND(B$3="Opposite",H103="Zero"),G103,IF(AND(B$3="Opposite",H103="Red"),"Black",IF(AND(B$3="Opposite",H103="Black"),"Red",IF(AND(B$3="Opposite",H103="Odd"),"Even",IF(AND(B$3="Opposite",H103="Even"),"Odd",IF(AND(B$3="Opposite",H103="High"),"Low",IF(AND(B$3="Opposite",H103="Low"),"High",IF(COUNTIF(Refs!$E$5:$I$6,B$3)=1,Labouchere!B$3,"")))))))))))))</f>
        <v>High</v>
      </c>
      <c r="H104" t="str">
        <f ca="1">IF(E104="","",IF(B$2="Red/Black",LOOKUP(E104,Refs!D:D,Refs!F:F),IF(B$2="High/Low",LOOKUP(E104,Refs!D:D,Refs!H:H),IF(B$2="Odd/Even",LOOKUP(E104,Refs!D:D,Refs!J:J),""))))</f>
        <v>Low</v>
      </c>
      <c r="I104">
        <f t="shared" ca="1" si="7"/>
        <v>-1</v>
      </c>
      <c r="J104">
        <f ca="1">IF(E103="","",IF(G104="","",IF(AND(Q103&gt;1,O103+P103&gt;=$B$4),$B$4,IF(Q103=1,O103,O103+P103))))</f>
        <v>8</v>
      </c>
      <c r="K104">
        <f t="shared" ca="1" si="8"/>
        <v>-8</v>
      </c>
      <c r="L104">
        <f t="shared" ca="1" si="9"/>
        <v>-124</v>
      </c>
      <c r="M104">
        <f t="shared" ca="1" si="10"/>
        <v>20</v>
      </c>
      <c r="N104">
        <f ca="1">IF(E103="","",IF(OR(AND($A$6="Yes",$M104&gt;$M103),AND($A$8="Yes",$O103+$P103&gt;=$B$4),AND($Q103&lt;=2,$I104=1)),1,0))</f>
        <v>0</v>
      </c>
      <c r="O104">
        <f ca="1">IF(E104="","",R104)</f>
        <v>1</v>
      </c>
      <c r="P104">
        <f ca="1">IF(E104="","",MAX(R104:DM104))</f>
        <v>8</v>
      </c>
      <c r="Q104" s="2">
        <f ca="1">IF(E104="","",COUNTIF(R104:DM104,"&gt;0"))</f>
        <v>8</v>
      </c>
      <c r="R104" s="4">
        <f ca="1">IF(E103="","",IF($G104="",R103,IF($N104=1,LOOKUP(R$9,$A$12:$A$111,$B$12:$B$111),IF(AND($I104=1,S$9=$Q103),"",IF($I104=1,S103,IF($I104=-1,R103))))))</f>
        <v>1</v>
      </c>
      <c r="S104">
        <f ca="1">IF($E103="","",IF($G104="",S103,IF(AND($N104=1,S$9&gt;$B$9),"",IF(AND($N104=1,S$9&lt;=$B$9),LOOKUP(S$9,$A$12:$A$111,$B$12:$B$111),IF(AND($I104=1,T$9=$Q103),"",IF($I104=1,T103,IF(AND($I104=-1,R$9=$Q103),$J104,IF($I104=-1,S103,""))))))))</f>
        <v>2</v>
      </c>
      <c r="T104">
        <f ca="1">IF($E103="","",IF($G104="",T103,IF(AND($N104=1,T$9&gt;$B$9),"",IF(AND($N104=1,T$9&lt;=$B$9),LOOKUP(T$9,$A$12:$A$111,$B$12:$B$111),IF(AND($I104=1,U$9=$Q103),"",IF($I104=1,U103,IF(AND($I104=-1,S$9=$Q103),$J104,IF($I104=-1,T103,""))))))))</f>
        <v>3</v>
      </c>
      <c r="U104">
        <f ca="1">IF($E103="","",IF($G104="",U103,IF(AND($N104=1,U$9&gt;$B$9),"",IF(AND($N104=1,U$9&lt;=$B$9),LOOKUP(U$9,$A$12:$A$111,$B$12:$B$111),IF(AND($I104=1,V$9=$Q103),"",IF($I104=1,V103,IF(AND($I104=-1,T$9=$Q103),$J104,IF($I104=-1,U103,""))))))))</f>
        <v>4</v>
      </c>
      <c r="V104">
        <f ca="1">IF($E103="","",IF($G104="",V103,IF(AND($N104=1,V$9&gt;$B$9),"",IF(AND($N104=1,V$9&lt;=$B$9),LOOKUP(V$9,$A$12:$A$111,$B$12:$B$111),IF(AND($I104=1,W$9=$Q103),"",IF($I104=1,W103,IF(AND($I104=-1,U$9=$Q103),$J104,IF($I104=-1,V103,""))))))))</f>
        <v>5</v>
      </c>
      <c r="W104">
        <f ca="1">IF($E103="","",IF($G104="",W103,IF(AND($N104=1,W$9&gt;$B$9),"",IF(AND($N104=1,W$9&lt;=$B$9),LOOKUP(W$9,$A$12:$A$111,$B$12:$B$111),IF(AND($I104=1,X$9=$Q103),"",IF($I104=1,X103,IF(AND($I104=-1,V$9=$Q103),$J104,IF($I104=-1,W103,""))))))))</f>
        <v>6</v>
      </c>
      <c r="X104">
        <f ca="1">IF($E103="","",IF($G104="",X103,IF(AND($N104=1,X$9&gt;$B$9),"",IF(AND($N104=1,X$9&lt;=$B$9),LOOKUP(X$9,$A$12:$A$111,$B$12:$B$111),IF(AND($I104=1,Y$9=$Q103),"",IF($I104=1,Y103,IF(AND($I104=-1,W$9=$Q103),$J104,IF($I104=-1,X103,""))))))))</f>
        <v>7</v>
      </c>
      <c r="Y104">
        <f ca="1">IF($E103="","",IF($G104="",Y103,IF(AND($N104=1,Y$9&gt;$B$9),"",IF(AND($N104=1,Y$9&lt;=$B$9),LOOKUP(Y$9,$A$12:$A$111,$B$12:$B$111),IF(AND($I104=1,Z$9=$Q103),"",IF($I104=1,Z103,IF(AND($I104=-1,X$9=$Q103),$J104,IF($I104=-1,Y103,""))))))))</f>
        <v>8</v>
      </c>
      <c r="Z104" t="str">
        <f ca="1">IF($E103="","",IF($G104="",Z103,IF(AND($N104=1,Z$9&gt;$B$9),"",IF(AND($N104=1,Z$9&lt;=$B$9),LOOKUP(Z$9,$A$12:$A$111,$B$12:$B$111),IF(AND($I104=1,AA$9=$Q103),"",IF($I104=1,AA103,IF(AND($I104=-1,Y$9=$Q103),$J104,IF($I104=-1,Z103,""))))))))</f>
        <v/>
      </c>
      <c r="AA104" t="str">
        <f ca="1">IF($E103="","",IF($G104="",AA103,IF(AND($N104=1,AA$9&gt;$B$9),"",IF(AND($N104=1,AA$9&lt;=$B$9),LOOKUP(AA$9,$A$12:$A$111,$B$12:$B$111),IF(AND($I104=1,AB$9=$Q103),"",IF($I104=1,AB103,IF(AND($I104=-1,Z$9=$Q103),$J104,IF($I104=-1,AA103,""))))))))</f>
        <v/>
      </c>
      <c r="AB104" t="str">
        <f ca="1">IF($E103="","",IF($G104="",AB103,IF(AND($N104=1,AB$9&gt;$B$9),"",IF(AND($N104=1,AB$9&lt;=$B$9),LOOKUP(AB$9,$A$12:$A$111,$B$12:$B$111),IF(AND($I104=1,AC$9=$Q103),"",IF($I104=1,AC103,IF(AND($I104=-1,AA$9=$Q103),$J104,IF($I104=-1,AB103,""))))))))</f>
        <v/>
      </c>
      <c r="AC104" t="str">
        <f ca="1">IF($E103="","",IF($G104="",AC103,IF(AND($N104=1,AC$9&gt;$B$9),"",IF(AND($N104=1,AC$9&lt;=$B$9),LOOKUP(AC$9,$A$12:$A$111,$B$12:$B$111),IF(AND($I104=1,AD$9=$Q103),"",IF($I104=1,AD103,IF(AND($I104=-1,AB$9=$Q103),$J104,IF($I104=-1,AC103,""))))))))</f>
        <v/>
      </c>
      <c r="AD104" t="str">
        <f ca="1">IF($E103="","",IF($G104="",AD103,IF(AND($N104=1,AD$9&gt;$B$9),"",IF(AND($N104=1,AD$9&lt;=$B$9),LOOKUP(AD$9,$A$12:$A$111,$B$12:$B$111),IF(AND($I104=1,AE$9=$Q103),"",IF($I104=1,AE103,IF(AND($I104=-1,AC$9=$Q103),$J104,IF($I104=-1,AD103,""))))))))</f>
        <v/>
      </c>
      <c r="AE104" t="str">
        <f ca="1">IF($E103="","",IF($G104="",AE103,IF(AND($N104=1,AE$9&gt;$B$9),"",IF(AND($N104=1,AE$9&lt;=$B$9),LOOKUP(AE$9,$A$12:$A$111,$B$12:$B$111),IF(AND($I104=1,AF$9=$Q103),"",IF($I104=1,AF103,IF(AND($I104=-1,AD$9=$Q103),$J104,IF($I104=-1,AE103,""))))))))</f>
        <v/>
      </c>
      <c r="AF104" t="str">
        <f ca="1">IF($E103="","",IF($G104="",AF103,IF(AND($N104=1,AF$9&gt;$B$9),"",IF(AND($N104=1,AF$9&lt;=$B$9),LOOKUP(AF$9,$A$12:$A$111,$B$12:$B$111),IF(AND($I104=1,AG$9=$Q103),"",IF($I104=1,AG103,IF(AND($I104=-1,AE$9=$Q103),$J104,IF($I104=-1,AF103,""))))))))</f>
        <v/>
      </c>
      <c r="AG104" t="str">
        <f ca="1">IF($E103="","",IF($G104="",AG103,IF(AND($N104=1,AG$9&gt;$B$9),"",IF(AND($N104=1,AG$9&lt;=$B$9),LOOKUP(AG$9,$A$12:$A$111,$B$12:$B$111),IF(AND($I104=1,AH$9=$Q103),"",IF($I104=1,AH103,IF(AND($I104=-1,AF$9=$Q103),$J104,IF($I104=-1,AG103,""))))))))</f>
        <v/>
      </c>
      <c r="AH104" t="str">
        <f ca="1">IF($E103="","",IF($G104="",AH103,IF(AND($N104=1,AH$9&gt;$B$9),"",IF(AND($N104=1,AH$9&lt;=$B$9),LOOKUP(AH$9,$A$12:$A$111,$B$12:$B$111),IF(AND($I104=1,AI$9=$Q103),"",IF($I104=1,AI103,IF(AND($I104=-1,AG$9=$Q103),$J104,IF($I104=-1,AH103,""))))))))</f>
        <v/>
      </c>
      <c r="AI104" t="str">
        <f ca="1">IF($E103="","",IF($G104="",AI103,IF(AND($N104=1,AI$9&gt;$B$9),"",IF(AND($N104=1,AI$9&lt;=$B$9),LOOKUP(AI$9,$A$12:$A$111,$B$12:$B$111),IF(AND($I104=1,AJ$9=$Q103),"",IF($I104=1,AJ103,IF(AND($I104=-1,AH$9=$Q103),$J104,IF($I104=-1,AI103,""))))))))</f>
        <v/>
      </c>
      <c r="AJ104" t="str">
        <f ca="1">IF($E103="","",IF($G104="",AJ103,IF(AND($N104=1,AJ$9&gt;$B$9),"",IF(AND($N104=1,AJ$9&lt;=$B$9),LOOKUP(AJ$9,$A$12:$A$111,$B$12:$B$111),IF(AND($I104=1,AK$9=$Q103),"",IF($I104=1,AK103,IF(AND($I104=-1,AI$9=$Q103),$J104,IF($I104=-1,AJ103,""))))))))</f>
        <v/>
      </c>
      <c r="AK104" t="str">
        <f ca="1">IF($E103="","",IF($G104="",AK103,IF(AND($N104=1,AK$9&gt;$B$9),"",IF(AND($N104=1,AK$9&lt;=$B$9),LOOKUP(AK$9,$A$12:$A$111,$B$12:$B$111),IF(AND($I104=1,AL$9=$Q103),"",IF($I104=1,AL103,IF(AND($I104=-1,AJ$9=$Q103),$J104,IF($I104=-1,AK103,""))))))))</f>
        <v/>
      </c>
      <c r="AL104" t="str">
        <f ca="1">IF($E103="","",IF($G104="",AL103,IF(AND($N104=1,AL$9&gt;$B$9),"",IF(AND($N104=1,AL$9&lt;=$B$9),LOOKUP(AL$9,$A$12:$A$111,$B$12:$B$111),IF(AND($I104=1,AM$9=$Q103),"",IF($I104=1,AM103,IF(AND($I104=-1,AK$9=$Q103),$J104,IF($I104=-1,AL103,""))))))))</f>
        <v/>
      </c>
      <c r="AM104" t="str">
        <f ca="1">IF($E103="","",IF($G104="",AM103,IF(AND($N104=1,AM$9&gt;$B$9),"",IF(AND($N104=1,AM$9&lt;=$B$9),LOOKUP(AM$9,$A$12:$A$111,$B$12:$B$111),IF(AND($I104=1,AN$9=$Q103),"",IF($I104=1,AN103,IF(AND($I104=-1,AL$9=$Q103),$J104,IF($I104=-1,AM103,""))))))))</f>
        <v/>
      </c>
      <c r="AN104" t="str">
        <f ca="1">IF($E103="","",IF($G104="",AN103,IF(AND($N104=1,AN$9&gt;$B$9),"",IF(AND($N104=1,AN$9&lt;=$B$9),LOOKUP(AN$9,$A$12:$A$111,$B$12:$B$111),IF(AND($I104=1,AO$9=$Q103),"",IF($I104=1,AO103,IF(AND($I104=-1,AM$9=$Q103),$J104,IF($I104=-1,AN103,""))))))))</f>
        <v/>
      </c>
      <c r="AO104" t="str">
        <f ca="1">IF($E103="","",IF($G104="",AO103,IF(AND($N104=1,AO$9&gt;$B$9),"",IF(AND($N104=1,AO$9&lt;=$B$9),LOOKUP(AO$9,$A$12:$A$111,$B$12:$B$111),IF(AND($I104=1,AP$9=$Q103),"",IF($I104=1,AP103,IF(AND($I104=-1,AN$9=$Q103),$J104,IF($I104=-1,AO103,""))))))))</f>
        <v/>
      </c>
      <c r="AP104" t="str">
        <f ca="1">IF($E103="","",IF($G104="",AP103,IF(AND($N104=1,AP$9&gt;$B$9),"",IF(AND($N104=1,AP$9&lt;=$B$9),LOOKUP(AP$9,$A$12:$A$111,$B$12:$B$111),IF(AND($I104=1,AQ$9=$Q103),"",IF($I104=1,AQ103,IF(AND($I104=-1,AO$9=$Q103),$J104,IF($I104=-1,AP103,""))))))))</f>
        <v/>
      </c>
      <c r="AQ104" t="str">
        <f ca="1">IF($E103="","",IF($G104="",AQ103,IF(AND($N104=1,AQ$9&gt;$B$9),"",IF(AND($N104=1,AQ$9&lt;=$B$9),LOOKUP(AQ$9,$A$12:$A$111,$B$12:$B$111),IF(AND($I104=1,AR$9=$Q103),"",IF($I104=1,AR103,IF(AND($I104=-1,AP$9=$Q103),$J104,IF($I104=-1,AQ103,""))))))))</f>
        <v/>
      </c>
      <c r="AR104" t="str">
        <f ca="1">IF($E103="","",IF($G104="",AR103,IF(AND($N104=1,AR$9&gt;$B$9),"",IF(AND($N104=1,AR$9&lt;=$B$9),LOOKUP(AR$9,$A$12:$A$111,$B$12:$B$111),IF(AND($I104=1,AS$9=$Q103),"",IF($I104=1,AS103,IF(AND($I104=-1,AQ$9=$Q103),$J104,IF($I104=-1,AR103,""))))))))</f>
        <v/>
      </c>
      <c r="AS104" t="str">
        <f ca="1">IF($E103="","",IF($G104="",AS103,IF(AND($N104=1,AS$9&gt;$B$9),"",IF(AND($N104=1,AS$9&lt;=$B$9),LOOKUP(AS$9,$A$12:$A$111,$B$12:$B$111),IF(AND($I104=1,AT$9=$Q103),"",IF($I104=1,AT103,IF(AND($I104=-1,AR$9=$Q103),$J104,IF($I104=-1,AS103,""))))))))</f>
        <v/>
      </c>
      <c r="AT104" t="str">
        <f ca="1">IF($E103="","",IF($G104="",AT103,IF(AND($N104=1,AT$9&gt;$B$9),"",IF(AND($N104=1,AT$9&lt;=$B$9),LOOKUP(AT$9,$A$12:$A$111,$B$12:$B$111),IF(AND($I104=1,AU$9=$Q103),"",IF($I104=1,AU103,IF(AND($I104=-1,AS$9=$Q103),$J104,IF($I104=-1,AT103,""))))))))</f>
        <v/>
      </c>
      <c r="AU104" t="str">
        <f ca="1">IF($E103="","",IF($G104="",AU103,IF(AND($N104=1,AU$9&gt;$B$9),"",IF(AND($N104=1,AU$9&lt;=$B$9),LOOKUP(AU$9,$A$12:$A$111,$B$12:$B$111),IF(AND($I104=1,AV$9=$Q103),"",IF($I104=1,AV103,IF(AND($I104=-1,AT$9=$Q103),$J104,IF($I104=-1,AU103,""))))))))</f>
        <v/>
      </c>
      <c r="AV104" t="str">
        <f ca="1">IF($E103="","",IF($G104="",AV103,IF(AND($N104=1,AV$9&gt;$B$9),"",IF(AND($N104=1,AV$9&lt;=$B$9),LOOKUP(AV$9,$A$12:$A$111,$B$12:$B$111),IF(AND($I104=1,AW$9=$Q103),"",IF($I104=1,AW103,IF(AND($I104=-1,AU$9=$Q103),$J104,IF($I104=-1,AV103,""))))))))</f>
        <v/>
      </c>
      <c r="AW104" t="str">
        <f ca="1">IF($E103="","",IF($G104="",AW103,IF(AND($N104=1,AW$9&gt;$B$9),"",IF(AND($N104=1,AW$9&lt;=$B$9),LOOKUP(AW$9,$A$12:$A$111,$B$12:$B$111),IF(AND($I104=1,AX$9=$Q103),"",IF($I104=1,AX103,IF(AND($I104=-1,AV$9=$Q103),$J104,IF($I104=-1,AW103,""))))))))</f>
        <v/>
      </c>
      <c r="AX104" t="str">
        <f ca="1">IF($E103="","",IF($G104="",AX103,IF(AND($N104=1,AX$9&gt;$B$9),"",IF(AND($N104=1,AX$9&lt;=$B$9),LOOKUP(AX$9,$A$12:$A$111,$B$12:$B$111),IF(AND($I104=1,AY$9=$Q103),"",IF($I104=1,AY103,IF(AND($I104=-1,AW$9=$Q103),$J104,IF($I104=-1,AX103,""))))))))</f>
        <v/>
      </c>
      <c r="AY104" t="str">
        <f ca="1">IF($E103="","",IF($G104="",AY103,IF(AND($N104=1,AY$9&gt;$B$9),"",IF(AND($N104=1,AY$9&lt;=$B$9),LOOKUP(AY$9,$A$12:$A$111,$B$12:$B$111),IF(AND($I104=1,AZ$9=$Q103),"",IF($I104=1,AZ103,IF(AND($I104=-1,AX$9=$Q103),$J104,IF($I104=-1,AY103,""))))))))</f>
        <v/>
      </c>
      <c r="AZ104" t="str">
        <f ca="1">IF($E103="","",IF($G104="",AZ103,IF(AND($N104=1,AZ$9&gt;$B$9),"",IF(AND($N104=1,AZ$9&lt;=$B$9),LOOKUP(AZ$9,$A$12:$A$111,$B$12:$B$111),IF(AND($I104=1,BA$9=$Q103),"",IF($I104=1,BA103,IF(AND($I104=-1,AY$9=$Q103),$J104,IF($I104=-1,AZ103,""))))))))</f>
        <v/>
      </c>
      <c r="BA104" t="str">
        <f ca="1">IF($E103="","",IF($G104="",BA103,IF(AND($N104=1,BA$9&gt;$B$9),"",IF(AND($N104=1,BA$9&lt;=$B$9),LOOKUP(BA$9,$A$12:$A$111,$B$12:$B$111),IF(AND($I104=1,BB$9=$Q103),"",IF($I104=1,BB103,IF(AND($I104=-1,AZ$9=$Q103),$J104,IF($I104=-1,BA103,""))))))))</f>
        <v/>
      </c>
      <c r="BB104" t="str">
        <f ca="1">IF($E103="","",IF($G104="",BB103,IF(AND($N104=1,BB$9&gt;$B$9),"",IF(AND($N104=1,BB$9&lt;=$B$9),LOOKUP(BB$9,$A$12:$A$111,$B$12:$B$111),IF(AND($I104=1,BC$9=$Q103),"",IF($I104=1,BC103,IF(AND($I104=-1,BA$9=$Q103),$J104,IF($I104=-1,BB103,""))))))))</f>
        <v/>
      </c>
      <c r="BC104" t="str">
        <f ca="1">IF($E103="","",IF($G104="",BC103,IF(AND($N104=1,BC$9&gt;$B$9),"",IF(AND($N104=1,BC$9&lt;=$B$9),LOOKUP(BC$9,$A$12:$A$111,$B$12:$B$111),IF(AND($I104=1,BD$9=$Q103),"",IF($I104=1,BD103,IF(AND($I104=-1,BB$9=$Q103),$J104,IF($I104=-1,BC103,""))))))))</f>
        <v/>
      </c>
      <c r="BD104" t="str">
        <f ca="1">IF($E103="","",IF($G104="",BD103,IF(AND($N104=1,BD$9&gt;$B$9),"",IF(AND($N104=1,BD$9&lt;=$B$9),LOOKUP(BD$9,$A$12:$A$111,$B$12:$B$111),IF(AND($I104=1,BE$9=$Q103),"",IF($I104=1,BE103,IF(AND($I104=-1,BC$9=$Q103),$J104,IF($I104=-1,BD103,""))))))))</f>
        <v/>
      </c>
      <c r="BE104" t="str">
        <f ca="1">IF($E103="","",IF($G104="",BE103,IF(AND($N104=1,BE$9&gt;$B$9),"",IF(AND($N104=1,BE$9&lt;=$B$9),LOOKUP(BE$9,$A$12:$A$111,$B$12:$B$111),IF(AND($I104=1,BF$9=$Q103),"",IF($I104=1,BF103,IF(AND($I104=-1,BD$9=$Q103),$J104,IF($I104=-1,BE103,""))))))))</f>
        <v/>
      </c>
      <c r="BF104" t="str">
        <f ca="1">IF($E103="","",IF($G104="",BF103,IF(AND($N104=1,BF$9&gt;$B$9),"",IF(AND($N104=1,BF$9&lt;=$B$9),LOOKUP(BF$9,$A$12:$A$111,$B$12:$B$111),IF(AND($I104=1,BG$9=$Q103),"",IF($I104=1,BG103,IF(AND($I104=-1,BE$9=$Q103),$J104,IF($I104=-1,BF103,""))))))))</f>
        <v/>
      </c>
      <c r="BG104" t="str">
        <f ca="1">IF($E103="","",IF($G104="",BG103,IF(AND($N104=1,BG$9&gt;$B$9),"",IF(AND($N104=1,BG$9&lt;=$B$9),LOOKUP(BG$9,$A$12:$A$111,$B$12:$B$111),IF(AND($I104=1,BH$9=$Q103),"",IF($I104=1,BH103,IF(AND($I104=-1,BF$9=$Q103),$J104,IF($I104=-1,BG103,""))))))))</f>
        <v/>
      </c>
      <c r="BH104" t="str">
        <f ca="1">IF($E103="","",IF($G104="",BH103,IF(AND($N104=1,BH$9&gt;$B$9),"",IF(AND($N104=1,BH$9&lt;=$B$9),LOOKUP(BH$9,$A$12:$A$111,$B$12:$B$111),IF(AND($I104=1,BI$9=$Q103),"",IF($I104=1,BI103,IF(AND($I104=-1,BG$9=$Q103),$J104,IF($I104=-1,BH103,""))))))))</f>
        <v/>
      </c>
      <c r="BI104" t="str">
        <f ca="1">IF($E103="","",IF($G104="",BI103,IF(AND($N104=1,BI$9&gt;$B$9),"",IF(AND($N104=1,BI$9&lt;=$B$9),LOOKUP(BI$9,$A$12:$A$111,$B$12:$B$111),IF(AND($I104=1,BJ$9=$Q103),"",IF($I104=1,BJ103,IF(AND($I104=-1,BH$9=$Q103),$J104,IF($I104=-1,BI103,""))))))))</f>
        <v/>
      </c>
      <c r="BJ104" t="str">
        <f ca="1">IF($E103="","",IF($G104="",BJ103,IF(AND($N104=1,BJ$9&gt;$B$9),"",IF(AND($N104=1,BJ$9&lt;=$B$9),LOOKUP(BJ$9,$A$12:$A$111,$B$12:$B$111),IF(AND($I104=1,BK$9=$Q103),"",IF($I104=1,BK103,IF(AND($I104=-1,BI$9=$Q103),$J104,IF($I104=-1,BJ103,""))))))))</f>
        <v/>
      </c>
      <c r="BK104" t="str">
        <f ca="1">IF($E103="","",IF($G104="",BK103,IF(AND($N104=1,BK$9&gt;$B$9),"",IF(AND($N104=1,BK$9&lt;=$B$9),LOOKUP(BK$9,$A$12:$A$111,$B$12:$B$111),IF(AND($I104=1,BL$9=$Q103),"",IF($I104=1,BL103,IF(AND($I104=-1,BJ$9=$Q103),$J104,IF($I104=-1,BK103,""))))))))</f>
        <v/>
      </c>
      <c r="BL104" t="str">
        <f ca="1">IF($E103="","",IF($G104="",BL103,IF(AND($N104=1,BL$9&gt;$B$9),"",IF(AND($N104=1,BL$9&lt;=$B$9),LOOKUP(BL$9,$A$12:$A$111,$B$12:$B$111),IF(AND($I104=1,BM$9=$Q103),"",IF($I104=1,BM103,IF(AND($I104=-1,BK$9=$Q103),$J104,IF($I104=-1,BL103,""))))))))</f>
        <v/>
      </c>
      <c r="BM104" t="str">
        <f ca="1">IF($E103="","",IF($G104="",BM103,IF(AND($N104=1,BM$9&gt;$B$9),"",IF(AND($N104=1,BM$9&lt;=$B$9),LOOKUP(BM$9,$A$12:$A$111,$B$12:$B$111),IF(AND($I104=1,BN$9=$Q103),"",IF($I104=1,BN103,IF(AND($I104=-1,BL$9=$Q103),$J104,IF($I104=-1,BM103,""))))))))</f>
        <v/>
      </c>
      <c r="BN104" t="str">
        <f ca="1">IF($E103="","",IF($G104="",BN103,IF(AND($N104=1,BN$9&gt;$B$9),"",IF(AND($N104=1,BN$9&lt;=$B$9),LOOKUP(BN$9,$A$12:$A$111,$B$12:$B$111),IF(AND($I104=1,BO$9=$Q103),"",IF($I104=1,BO103,IF(AND($I104=-1,BM$9=$Q103),$J104,IF($I104=-1,BN103,""))))))))</f>
        <v/>
      </c>
      <c r="BO104" t="str">
        <f ca="1">IF($E103="","",IF($G104="",BO103,IF(AND($N104=1,BO$9&gt;$B$9),"",IF(AND($N104=1,BO$9&lt;=$B$9),LOOKUP(BO$9,$A$12:$A$111,$B$12:$B$111),IF(AND($I104=1,BP$9=$Q103),"",IF($I104=1,BP103,IF(AND($I104=-1,BN$9=$Q103),$J104,IF($I104=-1,BO103,""))))))))</f>
        <v/>
      </c>
    </row>
    <row r="105" spans="4:67" x14ac:dyDescent="0.25">
      <c r="D105" s="4">
        <v>95</v>
      </c>
      <c r="E105" s="1">
        <f t="shared" ca="1" si="11"/>
        <v>26</v>
      </c>
      <c r="G105" t="str">
        <f ca="1">IF(E104="","",IF($B$3=Refs!$B$11,Labouchere!F105,IF(AND(B$3="Last",H104="Zero"),G104,IF(B$3="Last",H104,IF(B$3="2nd last","",IF(AND(B$3="Opposite",H104="Zero"),G104,IF(AND(B$3="Opposite",H104="Red"),"Black",IF(AND(B$3="Opposite",H104="Black"),"Red",IF(AND(B$3="Opposite",H104="Odd"),"Even",IF(AND(B$3="Opposite",H104="Even"),"Odd",IF(AND(B$3="Opposite",H104="High"),"Low",IF(AND(B$3="Opposite",H104="Low"),"High",IF(COUNTIF(Refs!$E$5:$I$6,B$3)=1,Labouchere!B$3,"")))))))))))))</f>
        <v>High</v>
      </c>
      <c r="H105" t="str">
        <f ca="1">IF(E105="","",IF(B$2="Red/Black",LOOKUP(E105,Refs!D:D,Refs!F:F),IF(B$2="High/Low",LOOKUP(E105,Refs!D:D,Refs!H:H),IF(B$2="Odd/Even",LOOKUP(E105,Refs!D:D,Refs!J:J),""))))</f>
        <v>High</v>
      </c>
      <c r="I105">
        <f t="shared" ca="1" si="7"/>
        <v>1</v>
      </c>
      <c r="J105">
        <f ca="1">IF(E104="","",IF(G105="","",IF(AND(Q104&gt;1,O104+P104&gt;=$B$4),$B$4,IF(Q104=1,O104,O104+P104))))</f>
        <v>9</v>
      </c>
      <c r="K105">
        <f t="shared" ca="1" si="8"/>
        <v>9</v>
      </c>
      <c r="L105">
        <f t="shared" ca="1" si="9"/>
        <v>-115</v>
      </c>
      <c r="M105">
        <f t="shared" ca="1" si="10"/>
        <v>20</v>
      </c>
      <c r="N105">
        <f ca="1">IF(E104="","",IF(OR(AND($A$6="Yes",$M105&gt;$M104),AND($A$8="Yes",$O104+$P104&gt;=$B$4),AND($Q104&lt;=2,$I105=1)),1,0))</f>
        <v>0</v>
      </c>
      <c r="O105">
        <f ca="1">IF(E105="","",R105)</f>
        <v>2</v>
      </c>
      <c r="P105">
        <f ca="1">IF(E105="","",MAX(R105:DM105))</f>
        <v>7</v>
      </c>
      <c r="Q105" s="2">
        <f ca="1">IF(E105="","",COUNTIF(R105:DM105,"&gt;0"))</f>
        <v>6</v>
      </c>
      <c r="R105" s="4">
        <f ca="1">IF(E104="","",IF($G105="",R104,IF($N105=1,LOOKUP(R$9,$A$12:$A$111,$B$12:$B$111),IF(AND($I105=1,S$9=$Q104),"",IF($I105=1,S104,IF($I105=-1,R104))))))</f>
        <v>2</v>
      </c>
      <c r="S105">
        <f ca="1">IF($E104="","",IF($G105="",S104,IF(AND($N105=1,S$9&gt;$B$9),"",IF(AND($N105=1,S$9&lt;=$B$9),LOOKUP(S$9,$A$12:$A$111,$B$12:$B$111),IF(AND($I105=1,T$9=$Q104),"",IF($I105=1,T104,IF(AND($I105=-1,R$9=$Q104),$J105,IF($I105=-1,S104,""))))))))</f>
        <v>3</v>
      </c>
      <c r="T105">
        <f ca="1">IF($E104="","",IF($G105="",T104,IF(AND($N105=1,T$9&gt;$B$9),"",IF(AND($N105=1,T$9&lt;=$B$9),LOOKUP(T$9,$A$12:$A$111,$B$12:$B$111),IF(AND($I105=1,U$9=$Q104),"",IF($I105=1,U104,IF(AND($I105=-1,S$9=$Q104),$J105,IF($I105=-1,T104,""))))))))</f>
        <v>4</v>
      </c>
      <c r="U105">
        <f ca="1">IF($E104="","",IF($G105="",U104,IF(AND($N105=1,U$9&gt;$B$9),"",IF(AND($N105=1,U$9&lt;=$B$9),LOOKUP(U$9,$A$12:$A$111,$B$12:$B$111),IF(AND($I105=1,V$9=$Q104),"",IF($I105=1,V104,IF(AND($I105=-1,T$9=$Q104),$J105,IF($I105=-1,U104,""))))))))</f>
        <v>5</v>
      </c>
      <c r="V105">
        <f ca="1">IF($E104="","",IF($G105="",V104,IF(AND($N105=1,V$9&gt;$B$9),"",IF(AND($N105=1,V$9&lt;=$B$9),LOOKUP(V$9,$A$12:$A$111,$B$12:$B$111),IF(AND($I105=1,W$9=$Q104),"",IF($I105=1,W104,IF(AND($I105=-1,U$9=$Q104),$J105,IF($I105=-1,V104,""))))))))</f>
        <v>6</v>
      </c>
      <c r="W105">
        <f ca="1">IF($E104="","",IF($G105="",W104,IF(AND($N105=1,W$9&gt;$B$9),"",IF(AND($N105=1,W$9&lt;=$B$9),LOOKUP(W$9,$A$12:$A$111,$B$12:$B$111),IF(AND($I105=1,X$9=$Q104),"",IF($I105=1,X104,IF(AND($I105=-1,V$9=$Q104),$J105,IF($I105=-1,W104,""))))))))</f>
        <v>7</v>
      </c>
      <c r="X105" t="str">
        <f ca="1">IF($E104="","",IF($G105="",X104,IF(AND($N105=1,X$9&gt;$B$9),"",IF(AND($N105=1,X$9&lt;=$B$9),LOOKUP(X$9,$A$12:$A$111,$B$12:$B$111),IF(AND($I105=1,Y$9=$Q104),"",IF($I105=1,Y104,IF(AND($I105=-1,W$9=$Q104),$J105,IF($I105=-1,X104,""))))))))</f>
        <v/>
      </c>
      <c r="Y105" t="str">
        <f ca="1">IF($E104="","",IF($G105="",Y104,IF(AND($N105=1,Y$9&gt;$B$9),"",IF(AND($N105=1,Y$9&lt;=$B$9),LOOKUP(Y$9,$A$12:$A$111,$B$12:$B$111),IF(AND($I105=1,Z$9=$Q104),"",IF($I105=1,Z104,IF(AND($I105=-1,X$9=$Q104),$J105,IF($I105=-1,Y104,""))))))))</f>
        <v/>
      </c>
      <c r="Z105" t="str">
        <f ca="1">IF($E104="","",IF($G105="",Z104,IF(AND($N105=1,Z$9&gt;$B$9),"",IF(AND($N105=1,Z$9&lt;=$B$9),LOOKUP(Z$9,$A$12:$A$111,$B$12:$B$111),IF(AND($I105=1,AA$9=$Q104),"",IF($I105=1,AA104,IF(AND($I105=-1,Y$9=$Q104),$J105,IF($I105=-1,Z104,""))))))))</f>
        <v/>
      </c>
      <c r="AA105" t="str">
        <f ca="1">IF($E104="","",IF($G105="",AA104,IF(AND($N105=1,AA$9&gt;$B$9),"",IF(AND($N105=1,AA$9&lt;=$B$9),LOOKUP(AA$9,$A$12:$A$111,$B$12:$B$111),IF(AND($I105=1,AB$9=$Q104),"",IF($I105=1,AB104,IF(AND($I105=-1,Z$9=$Q104),$J105,IF($I105=-1,AA104,""))))))))</f>
        <v/>
      </c>
      <c r="AB105" t="str">
        <f ca="1">IF($E104="","",IF($G105="",AB104,IF(AND($N105=1,AB$9&gt;$B$9),"",IF(AND($N105=1,AB$9&lt;=$B$9),LOOKUP(AB$9,$A$12:$A$111,$B$12:$B$111),IF(AND($I105=1,AC$9=$Q104),"",IF($I105=1,AC104,IF(AND($I105=-1,AA$9=$Q104),$J105,IF($I105=-1,AB104,""))))))))</f>
        <v/>
      </c>
      <c r="AC105" t="str">
        <f ca="1">IF($E104="","",IF($G105="",AC104,IF(AND($N105=1,AC$9&gt;$B$9),"",IF(AND($N105=1,AC$9&lt;=$B$9),LOOKUP(AC$9,$A$12:$A$111,$B$12:$B$111),IF(AND($I105=1,AD$9=$Q104),"",IF($I105=1,AD104,IF(AND($I105=-1,AB$9=$Q104),$J105,IF($I105=-1,AC104,""))))))))</f>
        <v/>
      </c>
      <c r="AD105" t="str">
        <f ca="1">IF($E104="","",IF($G105="",AD104,IF(AND($N105=1,AD$9&gt;$B$9),"",IF(AND($N105=1,AD$9&lt;=$B$9),LOOKUP(AD$9,$A$12:$A$111,$B$12:$B$111),IF(AND($I105=1,AE$9=$Q104),"",IF($I105=1,AE104,IF(AND($I105=-1,AC$9=$Q104),$J105,IF($I105=-1,AD104,""))))))))</f>
        <v/>
      </c>
      <c r="AE105" t="str">
        <f ca="1">IF($E104="","",IF($G105="",AE104,IF(AND($N105=1,AE$9&gt;$B$9),"",IF(AND($N105=1,AE$9&lt;=$B$9),LOOKUP(AE$9,$A$12:$A$111,$B$12:$B$111),IF(AND($I105=1,AF$9=$Q104),"",IF($I105=1,AF104,IF(AND($I105=-1,AD$9=$Q104),$J105,IF($I105=-1,AE104,""))))))))</f>
        <v/>
      </c>
      <c r="AF105" t="str">
        <f ca="1">IF($E104="","",IF($G105="",AF104,IF(AND($N105=1,AF$9&gt;$B$9),"",IF(AND($N105=1,AF$9&lt;=$B$9),LOOKUP(AF$9,$A$12:$A$111,$B$12:$B$111),IF(AND($I105=1,AG$9=$Q104),"",IF($I105=1,AG104,IF(AND($I105=-1,AE$9=$Q104),$J105,IF($I105=-1,AF104,""))))))))</f>
        <v/>
      </c>
      <c r="AG105" t="str">
        <f ca="1">IF($E104="","",IF($G105="",AG104,IF(AND($N105=1,AG$9&gt;$B$9),"",IF(AND($N105=1,AG$9&lt;=$B$9),LOOKUP(AG$9,$A$12:$A$111,$B$12:$B$111),IF(AND($I105=1,AH$9=$Q104),"",IF($I105=1,AH104,IF(AND($I105=-1,AF$9=$Q104),$J105,IF($I105=-1,AG104,""))))))))</f>
        <v/>
      </c>
      <c r="AH105" t="str">
        <f ca="1">IF($E104="","",IF($G105="",AH104,IF(AND($N105=1,AH$9&gt;$B$9),"",IF(AND($N105=1,AH$9&lt;=$B$9),LOOKUP(AH$9,$A$12:$A$111,$B$12:$B$111),IF(AND($I105=1,AI$9=$Q104),"",IF($I105=1,AI104,IF(AND($I105=-1,AG$9=$Q104),$J105,IF($I105=-1,AH104,""))))))))</f>
        <v/>
      </c>
      <c r="AI105" t="str">
        <f ca="1">IF($E104="","",IF($G105="",AI104,IF(AND($N105=1,AI$9&gt;$B$9),"",IF(AND($N105=1,AI$9&lt;=$B$9),LOOKUP(AI$9,$A$12:$A$111,$B$12:$B$111),IF(AND($I105=1,AJ$9=$Q104),"",IF($I105=1,AJ104,IF(AND($I105=-1,AH$9=$Q104),$J105,IF($I105=-1,AI104,""))))))))</f>
        <v/>
      </c>
      <c r="AJ105" t="str">
        <f ca="1">IF($E104="","",IF($G105="",AJ104,IF(AND($N105=1,AJ$9&gt;$B$9),"",IF(AND($N105=1,AJ$9&lt;=$B$9),LOOKUP(AJ$9,$A$12:$A$111,$B$12:$B$111),IF(AND($I105=1,AK$9=$Q104),"",IF($I105=1,AK104,IF(AND($I105=-1,AI$9=$Q104),$J105,IF($I105=-1,AJ104,""))))))))</f>
        <v/>
      </c>
      <c r="AK105" t="str">
        <f ca="1">IF($E104="","",IF($G105="",AK104,IF(AND($N105=1,AK$9&gt;$B$9),"",IF(AND($N105=1,AK$9&lt;=$B$9),LOOKUP(AK$9,$A$12:$A$111,$B$12:$B$111),IF(AND($I105=1,AL$9=$Q104),"",IF($I105=1,AL104,IF(AND($I105=-1,AJ$9=$Q104),$J105,IF($I105=-1,AK104,""))))))))</f>
        <v/>
      </c>
      <c r="AL105" t="str">
        <f ca="1">IF($E104="","",IF($G105="",AL104,IF(AND($N105=1,AL$9&gt;$B$9),"",IF(AND($N105=1,AL$9&lt;=$B$9),LOOKUP(AL$9,$A$12:$A$111,$B$12:$B$111),IF(AND($I105=1,AM$9=$Q104),"",IF($I105=1,AM104,IF(AND($I105=-1,AK$9=$Q104),$J105,IF($I105=-1,AL104,""))))))))</f>
        <v/>
      </c>
      <c r="AM105" t="str">
        <f ca="1">IF($E104="","",IF($G105="",AM104,IF(AND($N105=1,AM$9&gt;$B$9),"",IF(AND($N105=1,AM$9&lt;=$B$9),LOOKUP(AM$9,$A$12:$A$111,$B$12:$B$111),IF(AND($I105=1,AN$9=$Q104),"",IF($I105=1,AN104,IF(AND($I105=-1,AL$9=$Q104),$J105,IF($I105=-1,AM104,""))))))))</f>
        <v/>
      </c>
      <c r="AN105" t="str">
        <f ca="1">IF($E104="","",IF($G105="",AN104,IF(AND($N105=1,AN$9&gt;$B$9),"",IF(AND($N105=1,AN$9&lt;=$B$9),LOOKUP(AN$9,$A$12:$A$111,$B$12:$B$111),IF(AND($I105=1,AO$9=$Q104),"",IF($I105=1,AO104,IF(AND($I105=-1,AM$9=$Q104),$J105,IF($I105=-1,AN104,""))))))))</f>
        <v/>
      </c>
      <c r="AO105" t="str">
        <f ca="1">IF($E104="","",IF($G105="",AO104,IF(AND($N105=1,AO$9&gt;$B$9),"",IF(AND($N105=1,AO$9&lt;=$B$9),LOOKUP(AO$9,$A$12:$A$111,$B$12:$B$111),IF(AND($I105=1,AP$9=$Q104),"",IF($I105=1,AP104,IF(AND($I105=-1,AN$9=$Q104),$J105,IF($I105=-1,AO104,""))))))))</f>
        <v/>
      </c>
      <c r="AP105" t="str">
        <f ca="1">IF($E104="","",IF($G105="",AP104,IF(AND($N105=1,AP$9&gt;$B$9),"",IF(AND($N105=1,AP$9&lt;=$B$9),LOOKUP(AP$9,$A$12:$A$111,$B$12:$B$111),IF(AND($I105=1,AQ$9=$Q104),"",IF($I105=1,AQ104,IF(AND($I105=-1,AO$9=$Q104),$J105,IF($I105=-1,AP104,""))))))))</f>
        <v/>
      </c>
      <c r="AQ105" t="str">
        <f ca="1">IF($E104="","",IF($G105="",AQ104,IF(AND($N105=1,AQ$9&gt;$B$9),"",IF(AND($N105=1,AQ$9&lt;=$B$9),LOOKUP(AQ$9,$A$12:$A$111,$B$12:$B$111),IF(AND($I105=1,AR$9=$Q104),"",IF($I105=1,AR104,IF(AND($I105=-1,AP$9=$Q104),$J105,IF($I105=-1,AQ104,""))))))))</f>
        <v/>
      </c>
      <c r="AR105" t="str">
        <f ca="1">IF($E104="","",IF($G105="",AR104,IF(AND($N105=1,AR$9&gt;$B$9),"",IF(AND($N105=1,AR$9&lt;=$B$9),LOOKUP(AR$9,$A$12:$A$111,$B$12:$B$111),IF(AND($I105=1,AS$9=$Q104),"",IF($I105=1,AS104,IF(AND($I105=-1,AQ$9=$Q104),$J105,IF($I105=-1,AR104,""))))))))</f>
        <v/>
      </c>
      <c r="AS105" t="str">
        <f ca="1">IF($E104="","",IF($G105="",AS104,IF(AND($N105=1,AS$9&gt;$B$9),"",IF(AND($N105=1,AS$9&lt;=$B$9),LOOKUP(AS$9,$A$12:$A$111,$B$12:$B$111),IF(AND($I105=1,AT$9=$Q104),"",IF($I105=1,AT104,IF(AND($I105=-1,AR$9=$Q104),$J105,IF($I105=-1,AS104,""))))))))</f>
        <v/>
      </c>
      <c r="AT105" t="str">
        <f ca="1">IF($E104="","",IF($G105="",AT104,IF(AND($N105=1,AT$9&gt;$B$9),"",IF(AND($N105=1,AT$9&lt;=$B$9),LOOKUP(AT$9,$A$12:$A$111,$B$12:$B$111),IF(AND($I105=1,AU$9=$Q104),"",IF($I105=1,AU104,IF(AND($I105=-1,AS$9=$Q104),$J105,IF($I105=-1,AT104,""))))))))</f>
        <v/>
      </c>
      <c r="AU105" t="str">
        <f ca="1">IF($E104="","",IF($G105="",AU104,IF(AND($N105=1,AU$9&gt;$B$9),"",IF(AND($N105=1,AU$9&lt;=$B$9),LOOKUP(AU$9,$A$12:$A$111,$B$12:$B$111),IF(AND($I105=1,AV$9=$Q104),"",IF($I105=1,AV104,IF(AND($I105=-1,AT$9=$Q104),$J105,IF($I105=-1,AU104,""))))))))</f>
        <v/>
      </c>
      <c r="AV105" t="str">
        <f ca="1">IF($E104="","",IF($G105="",AV104,IF(AND($N105=1,AV$9&gt;$B$9),"",IF(AND($N105=1,AV$9&lt;=$B$9),LOOKUP(AV$9,$A$12:$A$111,$B$12:$B$111),IF(AND($I105=1,AW$9=$Q104),"",IF($I105=1,AW104,IF(AND($I105=-1,AU$9=$Q104),$J105,IF($I105=-1,AV104,""))))))))</f>
        <v/>
      </c>
      <c r="AW105" t="str">
        <f ca="1">IF($E104="","",IF($G105="",AW104,IF(AND($N105=1,AW$9&gt;$B$9),"",IF(AND($N105=1,AW$9&lt;=$B$9),LOOKUP(AW$9,$A$12:$A$111,$B$12:$B$111),IF(AND($I105=1,AX$9=$Q104),"",IF($I105=1,AX104,IF(AND($I105=-1,AV$9=$Q104),$J105,IF($I105=-1,AW104,""))))))))</f>
        <v/>
      </c>
      <c r="AX105" t="str">
        <f ca="1">IF($E104="","",IF($G105="",AX104,IF(AND($N105=1,AX$9&gt;$B$9),"",IF(AND($N105=1,AX$9&lt;=$B$9),LOOKUP(AX$9,$A$12:$A$111,$B$12:$B$111),IF(AND($I105=1,AY$9=$Q104),"",IF($I105=1,AY104,IF(AND($I105=-1,AW$9=$Q104),$J105,IF($I105=-1,AX104,""))))))))</f>
        <v/>
      </c>
      <c r="AY105" t="str">
        <f ca="1">IF($E104="","",IF($G105="",AY104,IF(AND($N105=1,AY$9&gt;$B$9),"",IF(AND($N105=1,AY$9&lt;=$B$9),LOOKUP(AY$9,$A$12:$A$111,$B$12:$B$111),IF(AND($I105=1,AZ$9=$Q104),"",IF($I105=1,AZ104,IF(AND($I105=-1,AX$9=$Q104),$J105,IF($I105=-1,AY104,""))))))))</f>
        <v/>
      </c>
      <c r="AZ105" t="str">
        <f ca="1">IF($E104="","",IF($G105="",AZ104,IF(AND($N105=1,AZ$9&gt;$B$9),"",IF(AND($N105=1,AZ$9&lt;=$B$9),LOOKUP(AZ$9,$A$12:$A$111,$B$12:$B$111),IF(AND($I105=1,BA$9=$Q104),"",IF($I105=1,BA104,IF(AND($I105=-1,AY$9=$Q104),$J105,IF($I105=-1,AZ104,""))))))))</f>
        <v/>
      </c>
      <c r="BA105" t="str">
        <f ca="1">IF($E104="","",IF($G105="",BA104,IF(AND($N105=1,BA$9&gt;$B$9),"",IF(AND($N105=1,BA$9&lt;=$B$9),LOOKUP(BA$9,$A$12:$A$111,$B$12:$B$111),IF(AND($I105=1,BB$9=$Q104),"",IF($I105=1,BB104,IF(AND($I105=-1,AZ$9=$Q104),$J105,IF($I105=-1,BA104,""))))))))</f>
        <v/>
      </c>
      <c r="BB105" t="str">
        <f ca="1">IF($E104="","",IF($G105="",BB104,IF(AND($N105=1,BB$9&gt;$B$9),"",IF(AND($N105=1,BB$9&lt;=$B$9),LOOKUP(BB$9,$A$12:$A$111,$B$12:$B$111),IF(AND($I105=1,BC$9=$Q104),"",IF($I105=1,BC104,IF(AND($I105=-1,BA$9=$Q104),$J105,IF($I105=-1,BB104,""))))))))</f>
        <v/>
      </c>
      <c r="BC105" t="str">
        <f ca="1">IF($E104="","",IF($G105="",BC104,IF(AND($N105=1,BC$9&gt;$B$9),"",IF(AND($N105=1,BC$9&lt;=$B$9),LOOKUP(BC$9,$A$12:$A$111,$B$12:$B$111),IF(AND($I105=1,BD$9=$Q104),"",IF($I105=1,BD104,IF(AND($I105=-1,BB$9=$Q104),$J105,IF($I105=-1,BC104,""))))))))</f>
        <v/>
      </c>
      <c r="BD105" t="str">
        <f ca="1">IF($E104="","",IF($G105="",BD104,IF(AND($N105=1,BD$9&gt;$B$9),"",IF(AND($N105=1,BD$9&lt;=$B$9),LOOKUP(BD$9,$A$12:$A$111,$B$12:$B$111),IF(AND($I105=1,BE$9=$Q104),"",IF($I105=1,BE104,IF(AND($I105=-1,BC$9=$Q104),$J105,IF($I105=-1,BD104,""))))))))</f>
        <v/>
      </c>
      <c r="BE105" t="str">
        <f ca="1">IF($E104="","",IF($G105="",BE104,IF(AND($N105=1,BE$9&gt;$B$9),"",IF(AND($N105=1,BE$9&lt;=$B$9),LOOKUP(BE$9,$A$12:$A$111,$B$12:$B$111),IF(AND($I105=1,BF$9=$Q104),"",IF($I105=1,BF104,IF(AND($I105=-1,BD$9=$Q104),$J105,IF($I105=-1,BE104,""))))))))</f>
        <v/>
      </c>
      <c r="BF105" t="str">
        <f ca="1">IF($E104="","",IF($G105="",BF104,IF(AND($N105=1,BF$9&gt;$B$9),"",IF(AND($N105=1,BF$9&lt;=$B$9),LOOKUP(BF$9,$A$12:$A$111,$B$12:$B$111),IF(AND($I105=1,BG$9=$Q104),"",IF($I105=1,BG104,IF(AND($I105=-1,BE$9=$Q104),$J105,IF($I105=-1,BF104,""))))))))</f>
        <v/>
      </c>
      <c r="BG105" t="str">
        <f ca="1">IF($E104="","",IF($G105="",BG104,IF(AND($N105=1,BG$9&gt;$B$9),"",IF(AND($N105=1,BG$9&lt;=$B$9),LOOKUP(BG$9,$A$12:$A$111,$B$12:$B$111),IF(AND($I105=1,BH$9=$Q104),"",IF($I105=1,BH104,IF(AND($I105=-1,BF$9=$Q104),$J105,IF($I105=-1,BG104,""))))))))</f>
        <v/>
      </c>
      <c r="BH105" t="str">
        <f ca="1">IF($E104="","",IF($G105="",BH104,IF(AND($N105=1,BH$9&gt;$B$9),"",IF(AND($N105=1,BH$9&lt;=$B$9),LOOKUP(BH$9,$A$12:$A$111,$B$12:$B$111),IF(AND($I105=1,BI$9=$Q104),"",IF($I105=1,BI104,IF(AND($I105=-1,BG$9=$Q104),$J105,IF($I105=-1,BH104,""))))))))</f>
        <v/>
      </c>
      <c r="BI105" t="str">
        <f ca="1">IF($E104="","",IF($G105="",BI104,IF(AND($N105=1,BI$9&gt;$B$9),"",IF(AND($N105=1,BI$9&lt;=$B$9),LOOKUP(BI$9,$A$12:$A$111,$B$12:$B$111),IF(AND($I105=1,BJ$9=$Q104),"",IF($I105=1,BJ104,IF(AND($I105=-1,BH$9=$Q104),$J105,IF($I105=-1,BI104,""))))))))</f>
        <v/>
      </c>
      <c r="BJ105" t="str">
        <f ca="1">IF($E104="","",IF($G105="",BJ104,IF(AND($N105=1,BJ$9&gt;$B$9),"",IF(AND($N105=1,BJ$9&lt;=$B$9),LOOKUP(BJ$9,$A$12:$A$111,$B$12:$B$111),IF(AND($I105=1,BK$9=$Q104),"",IF($I105=1,BK104,IF(AND($I105=-1,BI$9=$Q104),$J105,IF($I105=-1,BJ104,""))))))))</f>
        <v/>
      </c>
      <c r="BK105" t="str">
        <f ca="1">IF($E104="","",IF($G105="",BK104,IF(AND($N105=1,BK$9&gt;$B$9),"",IF(AND($N105=1,BK$9&lt;=$B$9),LOOKUP(BK$9,$A$12:$A$111,$B$12:$B$111),IF(AND($I105=1,BL$9=$Q104),"",IF($I105=1,BL104,IF(AND($I105=-1,BJ$9=$Q104),$J105,IF($I105=-1,BK104,""))))))))</f>
        <v/>
      </c>
      <c r="BL105" t="str">
        <f ca="1">IF($E104="","",IF($G105="",BL104,IF(AND($N105=1,BL$9&gt;$B$9),"",IF(AND($N105=1,BL$9&lt;=$B$9),LOOKUP(BL$9,$A$12:$A$111,$B$12:$B$111),IF(AND($I105=1,BM$9=$Q104),"",IF($I105=1,BM104,IF(AND($I105=-1,BK$9=$Q104),$J105,IF($I105=-1,BL104,""))))))))</f>
        <v/>
      </c>
      <c r="BM105" t="str">
        <f ca="1">IF($E104="","",IF($G105="",BM104,IF(AND($N105=1,BM$9&gt;$B$9),"",IF(AND($N105=1,BM$9&lt;=$B$9),LOOKUP(BM$9,$A$12:$A$111,$B$12:$B$111),IF(AND($I105=1,BN$9=$Q104),"",IF($I105=1,BN104,IF(AND($I105=-1,BL$9=$Q104),$J105,IF($I105=-1,BM104,""))))))))</f>
        <v/>
      </c>
      <c r="BN105" t="str">
        <f ca="1">IF($E104="","",IF($G105="",BN104,IF(AND($N105=1,BN$9&gt;$B$9),"",IF(AND($N105=1,BN$9&lt;=$B$9),LOOKUP(BN$9,$A$12:$A$111,$B$12:$B$111),IF(AND($I105=1,BO$9=$Q104),"",IF($I105=1,BO104,IF(AND($I105=-1,BM$9=$Q104),$J105,IF($I105=-1,BN104,""))))))))</f>
        <v/>
      </c>
      <c r="BO105">
        <f ca="1">IF($E104="","",IF($G105="",BO104,IF(AND($N105=1,BO$9&gt;$B$9),"",IF(AND($N105=1,BO$9&lt;=$B$9),LOOKUP(BO$9,$A$12:$A$111,$B$12:$B$111),IF(AND($I105=1,BP$9=$Q104),"",IF($I105=1,BP104,IF(AND($I105=-1,BN$9=$Q104),$J105,IF($I105=-1,BO104,""))))))))</f>
        <v>0</v>
      </c>
    </row>
    <row r="106" spans="4:67" x14ac:dyDescent="0.25">
      <c r="D106" s="4">
        <v>96</v>
      </c>
      <c r="E106" s="1">
        <f t="shared" ca="1" si="11"/>
        <v>27</v>
      </c>
      <c r="G106" t="str">
        <f ca="1">IF(E105="","",IF($B$3=Refs!$B$11,Labouchere!F106,IF(AND(B$3="Last",H105="Zero"),G105,IF(B$3="Last",H105,IF(B$3="2nd last","",IF(AND(B$3="Opposite",H105="Zero"),G105,IF(AND(B$3="Opposite",H105="Red"),"Black",IF(AND(B$3="Opposite",H105="Black"),"Red",IF(AND(B$3="Opposite",H105="Odd"),"Even",IF(AND(B$3="Opposite",H105="Even"),"Odd",IF(AND(B$3="Opposite",H105="High"),"Low",IF(AND(B$3="Opposite",H105="Low"),"High",IF(COUNTIF(Refs!$E$5:$I$6,B$3)=1,Labouchere!B$3,"")))))))))))))</f>
        <v>High</v>
      </c>
      <c r="H106" t="str">
        <f ca="1">IF(E106="","",IF(B$2="Red/Black",LOOKUP(E106,Refs!D:D,Refs!F:F),IF(B$2="High/Low",LOOKUP(E106,Refs!D:D,Refs!H:H),IF(B$2="Odd/Even",LOOKUP(E106,Refs!D:D,Refs!J:J),""))))</f>
        <v>High</v>
      </c>
      <c r="I106">
        <f t="shared" ca="1" si="7"/>
        <v>1</v>
      </c>
      <c r="J106">
        <f ca="1">IF(E105="","",IF(G106="","",IF(AND(Q105&gt;1,O105+P105&gt;=$B$4),$B$4,IF(Q105=1,O105,O105+P105))))</f>
        <v>9</v>
      </c>
      <c r="K106">
        <f t="shared" ca="1" si="8"/>
        <v>9</v>
      </c>
      <c r="L106">
        <f t="shared" ca="1" si="9"/>
        <v>-106</v>
      </c>
      <c r="M106">
        <f t="shared" ca="1" si="10"/>
        <v>20</v>
      </c>
      <c r="N106">
        <f ca="1">IF(E105="","",IF(OR(AND($A$6="Yes",$M106&gt;$M105),AND($A$8="Yes",$O105+$P105&gt;=$B$4),AND($Q105&lt;=2,$I106=1)),1,0))</f>
        <v>0</v>
      </c>
      <c r="O106">
        <f ca="1">IF(E106="","",R106)</f>
        <v>3</v>
      </c>
      <c r="P106">
        <f ca="1">IF(E106="","",MAX(R106:DM106))</f>
        <v>6</v>
      </c>
      <c r="Q106" s="2">
        <f ca="1">IF(E106="","",COUNTIF(R106:DM106,"&gt;0"))</f>
        <v>4</v>
      </c>
      <c r="R106" s="4">
        <f ca="1">IF(E105="","",IF($G106="",R105,IF($N106=1,LOOKUP(R$9,$A$12:$A$111,$B$12:$B$111),IF(AND($I106=1,S$9=$Q105),"",IF($I106=1,S105,IF($I106=-1,R105))))))</f>
        <v>3</v>
      </c>
      <c r="S106">
        <f ca="1">IF($E105="","",IF($G106="",S105,IF(AND($N106=1,S$9&gt;$B$9),"",IF(AND($N106=1,S$9&lt;=$B$9),LOOKUP(S$9,$A$12:$A$111,$B$12:$B$111),IF(AND($I106=1,T$9=$Q105),"",IF($I106=1,T105,IF(AND($I106=-1,R$9=$Q105),$J106,IF($I106=-1,S105,""))))))))</f>
        <v>4</v>
      </c>
      <c r="T106">
        <f ca="1">IF($E105="","",IF($G106="",T105,IF(AND($N106=1,T$9&gt;$B$9),"",IF(AND($N106=1,T$9&lt;=$B$9),LOOKUP(T$9,$A$12:$A$111,$B$12:$B$111),IF(AND($I106=1,U$9=$Q105),"",IF($I106=1,U105,IF(AND($I106=-1,S$9=$Q105),$J106,IF($I106=-1,T105,""))))))))</f>
        <v>5</v>
      </c>
      <c r="U106">
        <f ca="1">IF($E105="","",IF($G106="",U105,IF(AND($N106=1,U$9&gt;$B$9),"",IF(AND($N106=1,U$9&lt;=$B$9),LOOKUP(U$9,$A$12:$A$111,$B$12:$B$111),IF(AND($I106=1,V$9=$Q105),"",IF($I106=1,V105,IF(AND($I106=-1,T$9=$Q105),$J106,IF($I106=-1,U105,""))))))))</f>
        <v>6</v>
      </c>
      <c r="V106" t="str">
        <f ca="1">IF($E105="","",IF($G106="",V105,IF(AND($N106=1,V$9&gt;$B$9),"",IF(AND($N106=1,V$9&lt;=$B$9),LOOKUP(V$9,$A$12:$A$111,$B$12:$B$111),IF(AND($I106=1,W$9=$Q105),"",IF($I106=1,W105,IF(AND($I106=-1,U$9=$Q105),$J106,IF($I106=-1,V105,""))))))))</f>
        <v/>
      </c>
      <c r="W106" t="str">
        <f ca="1">IF($E105="","",IF($G106="",W105,IF(AND($N106=1,W$9&gt;$B$9),"",IF(AND($N106=1,W$9&lt;=$B$9),LOOKUP(W$9,$A$12:$A$111,$B$12:$B$111),IF(AND($I106=1,X$9=$Q105),"",IF($I106=1,X105,IF(AND($I106=-1,V$9=$Q105),$J106,IF($I106=-1,W105,""))))))))</f>
        <v/>
      </c>
      <c r="X106" t="str">
        <f ca="1">IF($E105="","",IF($G106="",X105,IF(AND($N106=1,X$9&gt;$B$9),"",IF(AND($N106=1,X$9&lt;=$B$9),LOOKUP(X$9,$A$12:$A$111,$B$12:$B$111),IF(AND($I106=1,Y$9=$Q105),"",IF($I106=1,Y105,IF(AND($I106=-1,W$9=$Q105),$J106,IF($I106=-1,X105,""))))))))</f>
        <v/>
      </c>
      <c r="Y106" t="str">
        <f ca="1">IF($E105="","",IF($G106="",Y105,IF(AND($N106=1,Y$9&gt;$B$9),"",IF(AND($N106=1,Y$9&lt;=$B$9),LOOKUP(Y$9,$A$12:$A$111,$B$12:$B$111),IF(AND($I106=1,Z$9=$Q105),"",IF($I106=1,Z105,IF(AND($I106=-1,X$9=$Q105),$J106,IF($I106=-1,Y105,""))))))))</f>
        <v/>
      </c>
      <c r="Z106" t="str">
        <f ca="1">IF($E105="","",IF($G106="",Z105,IF(AND($N106=1,Z$9&gt;$B$9),"",IF(AND($N106=1,Z$9&lt;=$B$9),LOOKUP(Z$9,$A$12:$A$111,$B$12:$B$111),IF(AND($I106=1,AA$9=$Q105),"",IF($I106=1,AA105,IF(AND($I106=-1,Y$9=$Q105),$J106,IF($I106=-1,Z105,""))))))))</f>
        <v/>
      </c>
      <c r="AA106" t="str">
        <f ca="1">IF($E105="","",IF($G106="",AA105,IF(AND($N106=1,AA$9&gt;$B$9),"",IF(AND($N106=1,AA$9&lt;=$B$9),LOOKUP(AA$9,$A$12:$A$111,$B$12:$B$111),IF(AND($I106=1,AB$9=$Q105),"",IF($I106=1,AB105,IF(AND($I106=-1,Z$9=$Q105),$J106,IF($I106=-1,AA105,""))))))))</f>
        <v/>
      </c>
      <c r="AB106" t="str">
        <f ca="1">IF($E105="","",IF($G106="",AB105,IF(AND($N106=1,AB$9&gt;$B$9),"",IF(AND($N106=1,AB$9&lt;=$B$9),LOOKUP(AB$9,$A$12:$A$111,$B$12:$B$111),IF(AND($I106=1,AC$9=$Q105),"",IF($I106=1,AC105,IF(AND($I106=-1,AA$9=$Q105),$J106,IF($I106=-1,AB105,""))))))))</f>
        <v/>
      </c>
      <c r="AC106" t="str">
        <f ca="1">IF($E105="","",IF($G106="",AC105,IF(AND($N106=1,AC$9&gt;$B$9),"",IF(AND($N106=1,AC$9&lt;=$B$9),LOOKUP(AC$9,$A$12:$A$111,$B$12:$B$111),IF(AND($I106=1,AD$9=$Q105),"",IF($I106=1,AD105,IF(AND($I106=-1,AB$9=$Q105),$J106,IF($I106=-1,AC105,""))))))))</f>
        <v/>
      </c>
      <c r="AD106" t="str">
        <f ca="1">IF($E105="","",IF($G106="",AD105,IF(AND($N106=1,AD$9&gt;$B$9),"",IF(AND($N106=1,AD$9&lt;=$B$9),LOOKUP(AD$9,$A$12:$A$111,$B$12:$B$111),IF(AND($I106=1,AE$9=$Q105),"",IF($I106=1,AE105,IF(AND($I106=-1,AC$9=$Q105),$J106,IF($I106=-1,AD105,""))))))))</f>
        <v/>
      </c>
      <c r="AE106" t="str">
        <f ca="1">IF($E105="","",IF($G106="",AE105,IF(AND($N106=1,AE$9&gt;$B$9),"",IF(AND($N106=1,AE$9&lt;=$B$9),LOOKUP(AE$9,$A$12:$A$111,$B$12:$B$111),IF(AND($I106=1,AF$9=$Q105),"",IF($I106=1,AF105,IF(AND($I106=-1,AD$9=$Q105),$J106,IF($I106=-1,AE105,""))))))))</f>
        <v/>
      </c>
      <c r="AF106" t="str">
        <f ca="1">IF($E105="","",IF($G106="",AF105,IF(AND($N106=1,AF$9&gt;$B$9),"",IF(AND($N106=1,AF$9&lt;=$B$9),LOOKUP(AF$9,$A$12:$A$111,$B$12:$B$111),IF(AND($I106=1,AG$9=$Q105),"",IF($I106=1,AG105,IF(AND($I106=-1,AE$9=$Q105),$J106,IF($I106=-1,AF105,""))))))))</f>
        <v/>
      </c>
      <c r="AG106" t="str">
        <f ca="1">IF($E105="","",IF($G106="",AG105,IF(AND($N106=1,AG$9&gt;$B$9),"",IF(AND($N106=1,AG$9&lt;=$B$9),LOOKUP(AG$9,$A$12:$A$111,$B$12:$B$111),IF(AND($I106=1,AH$9=$Q105),"",IF($I106=1,AH105,IF(AND($I106=-1,AF$9=$Q105),$J106,IF($I106=-1,AG105,""))))))))</f>
        <v/>
      </c>
      <c r="AH106" t="str">
        <f ca="1">IF($E105="","",IF($G106="",AH105,IF(AND($N106=1,AH$9&gt;$B$9),"",IF(AND($N106=1,AH$9&lt;=$B$9),LOOKUP(AH$9,$A$12:$A$111,$B$12:$B$111),IF(AND($I106=1,AI$9=$Q105),"",IF($I106=1,AI105,IF(AND($I106=-1,AG$9=$Q105),$J106,IF($I106=-1,AH105,""))))))))</f>
        <v/>
      </c>
      <c r="AI106" t="str">
        <f ca="1">IF($E105="","",IF($G106="",AI105,IF(AND($N106=1,AI$9&gt;$B$9),"",IF(AND($N106=1,AI$9&lt;=$B$9),LOOKUP(AI$9,$A$12:$A$111,$B$12:$B$111),IF(AND($I106=1,AJ$9=$Q105),"",IF($I106=1,AJ105,IF(AND($I106=-1,AH$9=$Q105),$J106,IF($I106=-1,AI105,""))))))))</f>
        <v/>
      </c>
      <c r="AJ106" t="str">
        <f ca="1">IF($E105="","",IF($G106="",AJ105,IF(AND($N106=1,AJ$9&gt;$B$9),"",IF(AND($N106=1,AJ$9&lt;=$B$9),LOOKUP(AJ$9,$A$12:$A$111,$B$12:$B$111),IF(AND($I106=1,AK$9=$Q105),"",IF($I106=1,AK105,IF(AND($I106=-1,AI$9=$Q105),$J106,IF($I106=-1,AJ105,""))))))))</f>
        <v/>
      </c>
      <c r="AK106" t="str">
        <f ca="1">IF($E105="","",IF($G106="",AK105,IF(AND($N106=1,AK$9&gt;$B$9),"",IF(AND($N106=1,AK$9&lt;=$B$9),LOOKUP(AK$9,$A$12:$A$111,$B$12:$B$111),IF(AND($I106=1,AL$9=$Q105),"",IF($I106=1,AL105,IF(AND($I106=-1,AJ$9=$Q105),$J106,IF($I106=-1,AK105,""))))))))</f>
        <v/>
      </c>
      <c r="AL106" t="str">
        <f ca="1">IF($E105="","",IF($G106="",AL105,IF(AND($N106=1,AL$9&gt;$B$9),"",IF(AND($N106=1,AL$9&lt;=$B$9),LOOKUP(AL$9,$A$12:$A$111,$B$12:$B$111),IF(AND($I106=1,AM$9=$Q105),"",IF($I106=1,AM105,IF(AND($I106=-1,AK$9=$Q105),$J106,IF($I106=-1,AL105,""))))))))</f>
        <v/>
      </c>
      <c r="AM106" t="str">
        <f ca="1">IF($E105="","",IF($G106="",AM105,IF(AND($N106=1,AM$9&gt;$B$9),"",IF(AND($N106=1,AM$9&lt;=$B$9),LOOKUP(AM$9,$A$12:$A$111,$B$12:$B$111),IF(AND($I106=1,AN$9=$Q105),"",IF($I106=1,AN105,IF(AND($I106=-1,AL$9=$Q105),$J106,IF($I106=-1,AM105,""))))))))</f>
        <v/>
      </c>
      <c r="AN106" t="str">
        <f ca="1">IF($E105="","",IF($G106="",AN105,IF(AND($N106=1,AN$9&gt;$B$9),"",IF(AND($N106=1,AN$9&lt;=$B$9),LOOKUP(AN$9,$A$12:$A$111,$B$12:$B$111),IF(AND($I106=1,AO$9=$Q105),"",IF($I106=1,AO105,IF(AND($I106=-1,AM$9=$Q105),$J106,IF($I106=-1,AN105,""))))))))</f>
        <v/>
      </c>
      <c r="AO106" t="str">
        <f ca="1">IF($E105="","",IF($G106="",AO105,IF(AND($N106=1,AO$9&gt;$B$9),"",IF(AND($N106=1,AO$9&lt;=$B$9),LOOKUP(AO$9,$A$12:$A$111,$B$12:$B$111),IF(AND($I106=1,AP$9=$Q105),"",IF($I106=1,AP105,IF(AND($I106=-1,AN$9=$Q105),$J106,IF($I106=-1,AO105,""))))))))</f>
        <v/>
      </c>
      <c r="AP106" t="str">
        <f ca="1">IF($E105="","",IF($G106="",AP105,IF(AND($N106=1,AP$9&gt;$B$9),"",IF(AND($N106=1,AP$9&lt;=$B$9),LOOKUP(AP$9,$A$12:$A$111,$B$12:$B$111),IF(AND($I106=1,AQ$9=$Q105),"",IF($I106=1,AQ105,IF(AND($I106=-1,AO$9=$Q105),$J106,IF($I106=-1,AP105,""))))))))</f>
        <v/>
      </c>
      <c r="AQ106" t="str">
        <f ca="1">IF($E105="","",IF($G106="",AQ105,IF(AND($N106=1,AQ$9&gt;$B$9),"",IF(AND($N106=1,AQ$9&lt;=$B$9),LOOKUP(AQ$9,$A$12:$A$111,$B$12:$B$111),IF(AND($I106=1,AR$9=$Q105),"",IF($I106=1,AR105,IF(AND($I106=-1,AP$9=$Q105),$J106,IF($I106=-1,AQ105,""))))))))</f>
        <v/>
      </c>
      <c r="AR106" t="str">
        <f ca="1">IF($E105="","",IF($G106="",AR105,IF(AND($N106=1,AR$9&gt;$B$9),"",IF(AND($N106=1,AR$9&lt;=$B$9),LOOKUP(AR$9,$A$12:$A$111,$B$12:$B$111),IF(AND($I106=1,AS$9=$Q105),"",IF($I106=1,AS105,IF(AND($I106=-1,AQ$9=$Q105),$J106,IF($I106=-1,AR105,""))))))))</f>
        <v/>
      </c>
      <c r="AS106" t="str">
        <f ca="1">IF($E105="","",IF($G106="",AS105,IF(AND($N106=1,AS$9&gt;$B$9),"",IF(AND($N106=1,AS$9&lt;=$B$9),LOOKUP(AS$9,$A$12:$A$111,$B$12:$B$111),IF(AND($I106=1,AT$9=$Q105),"",IF($I106=1,AT105,IF(AND($I106=-1,AR$9=$Q105),$J106,IF($I106=-1,AS105,""))))))))</f>
        <v/>
      </c>
      <c r="AT106" t="str">
        <f ca="1">IF($E105="","",IF($G106="",AT105,IF(AND($N106=1,AT$9&gt;$B$9),"",IF(AND($N106=1,AT$9&lt;=$B$9),LOOKUP(AT$9,$A$12:$A$111,$B$12:$B$111),IF(AND($I106=1,AU$9=$Q105),"",IF($I106=1,AU105,IF(AND($I106=-1,AS$9=$Q105),$J106,IF($I106=-1,AT105,""))))))))</f>
        <v/>
      </c>
      <c r="AU106" t="str">
        <f ca="1">IF($E105="","",IF($G106="",AU105,IF(AND($N106=1,AU$9&gt;$B$9),"",IF(AND($N106=1,AU$9&lt;=$B$9),LOOKUP(AU$9,$A$12:$A$111,$B$12:$B$111),IF(AND($I106=1,AV$9=$Q105),"",IF($I106=1,AV105,IF(AND($I106=-1,AT$9=$Q105),$J106,IF($I106=-1,AU105,""))))))))</f>
        <v/>
      </c>
      <c r="AV106" t="str">
        <f ca="1">IF($E105="","",IF($G106="",AV105,IF(AND($N106=1,AV$9&gt;$B$9),"",IF(AND($N106=1,AV$9&lt;=$B$9),LOOKUP(AV$9,$A$12:$A$111,$B$12:$B$111),IF(AND($I106=1,AW$9=$Q105),"",IF($I106=1,AW105,IF(AND($I106=-1,AU$9=$Q105),$J106,IF($I106=-1,AV105,""))))))))</f>
        <v/>
      </c>
      <c r="AW106" t="str">
        <f ca="1">IF($E105="","",IF($G106="",AW105,IF(AND($N106=1,AW$9&gt;$B$9),"",IF(AND($N106=1,AW$9&lt;=$B$9),LOOKUP(AW$9,$A$12:$A$111,$B$12:$B$111),IF(AND($I106=1,AX$9=$Q105),"",IF($I106=1,AX105,IF(AND($I106=-1,AV$9=$Q105),$J106,IF($I106=-1,AW105,""))))))))</f>
        <v/>
      </c>
      <c r="AX106" t="str">
        <f ca="1">IF($E105="","",IF($G106="",AX105,IF(AND($N106=1,AX$9&gt;$B$9),"",IF(AND($N106=1,AX$9&lt;=$B$9),LOOKUP(AX$9,$A$12:$A$111,$B$12:$B$111),IF(AND($I106=1,AY$9=$Q105),"",IF($I106=1,AY105,IF(AND($I106=-1,AW$9=$Q105),$J106,IF($I106=-1,AX105,""))))))))</f>
        <v/>
      </c>
      <c r="AY106" t="str">
        <f ca="1">IF($E105="","",IF($G106="",AY105,IF(AND($N106=1,AY$9&gt;$B$9),"",IF(AND($N106=1,AY$9&lt;=$B$9),LOOKUP(AY$9,$A$12:$A$111,$B$12:$B$111),IF(AND($I106=1,AZ$9=$Q105),"",IF($I106=1,AZ105,IF(AND($I106=-1,AX$9=$Q105),$J106,IF($I106=-1,AY105,""))))))))</f>
        <v/>
      </c>
      <c r="AZ106" t="str">
        <f ca="1">IF($E105="","",IF($G106="",AZ105,IF(AND($N106=1,AZ$9&gt;$B$9),"",IF(AND($N106=1,AZ$9&lt;=$B$9),LOOKUP(AZ$9,$A$12:$A$111,$B$12:$B$111),IF(AND($I106=1,BA$9=$Q105),"",IF($I106=1,BA105,IF(AND($I106=-1,AY$9=$Q105),$J106,IF($I106=-1,AZ105,""))))))))</f>
        <v/>
      </c>
      <c r="BA106" t="str">
        <f ca="1">IF($E105="","",IF($G106="",BA105,IF(AND($N106=1,BA$9&gt;$B$9),"",IF(AND($N106=1,BA$9&lt;=$B$9),LOOKUP(BA$9,$A$12:$A$111,$B$12:$B$111),IF(AND($I106=1,BB$9=$Q105),"",IF($I106=1,BB105,IF(AND($I106=-1,AZ$9=$Q105),$J106,IF($I106=-1,BA105,""))))))))</f>
        <v/>
      </c>
      <c r="BB106" t="str">
        <f ca="1">IF($E105="","",IF($G106="",BB105,IF(AND($N106=1,BB$9&gt;$B$9),"",IF(AND($N106=1,BB$9&lt;=$B$9),LOOKUP(BB$9,$A$12:$A$111,$B$12:$B$111),IF(AND($I106=1,BC$9=$Q105),"",IF($I106=1,BC105,IF(AND($I106=-1,BA$9=$Q105),$J106,IF($I106=-1,BB105,""))))))))</f>
        <v/>
      </c>
      <c r="BC106" t="str">
        <f ca="1">IF($E105="","",IF($G106="",BC105,IF(AND($N106=1,BC$9&gt;$B$9),"",IF(AND($N106=1,BC$9&lt;=$B$9),LOOKUP(BC$9,$A$12:$A$111,$B$12:$B$111),IF(AND($I106=1,BD$9=$Q105),"",IF($I106=1,BD105,IF(AND($I106=-1,BB$9=$Q105),$J106,IF($I106=-1,BC105,""))))))))</f>
        <v/>
      </c>
      <c r="BD106" t="str">
        <f ca="1">IF($E105="","",IF($G106="",BD105,IF(AND($N106=1,BD$9&gt;$B$9),"",IF(AND($N106=1,BD$9&lt;=$B$9),LOOKUP(BD$9,$A$12:$A$111,$B$12:$B$111),IF(AND($I106=1,BE$9=$Q105),"",IF($I106=1,BE105,IF(AND($I106=-1,BC$9=$Q105),$J106,IF($I106=-1,BD105,""))))))))</f>
        <v/>
      </c>
      <c r="BE106" t="str">
        <f ca="1">IF($E105="","",IF($G106="",BE105,IF(AND($N106=1,BE$9&gt;$B$9),"",IF(AND($N106=1,BE$9&lt;=$B$9),LOOKUP(BE$9,$A$12:$A$111,$B$12:$B$111),IF(AND($I106=1,BF$9=$Q105),"",IF($I106=1,BF105,IF(AND($I106=-1,BD$9=$Q105),$J106,IF($I106=-1,BE105,""))))))))</f>
        <v/>
      </c>
      <c r="BF106" t="str">
        <f ca="1">IF($E105="","",IF($G106="",BF105,IF(AND($N106=1,BF$9&gt;$B$9),"",IF(AND($N106=1,BF$9&lt;=$B$9),LOOKUP(BF$9,$A$12:$A$111,$B$12:$B$111),IF(AND($I106=1,BG$9=$Q105),"",IF($I106=1,BG105,IF(AND($I106=-1,BE$9=$Q105),$J106,IF($I106=-1,BF105,""))))))))</f>
        <v/>
      </c>
      <c r="BG106" t="str">
        <f ca="1">IF($E105="","",IF($G106="",BG105,IF(AND($N106=1,BG$9&gt;$B$9),"",IF(AND($N106=1,BG$9&lt;=$B$9),LOOKUP(BG$9,$A$12:$A$111,$B$12:$B$111),IF(AND($I106=1,BH$9=$Q105),"",IF($I106=1,BH105,IF(AND($I106=-1,BF$9=$Q105),$J106,IF($I106=-1,BG105,""))))))))</f>
        <v/>
      </c>
      <c r="BH106" t="str">
        <f ca="1">IF($E105="","",IF($G106="",BH105,IF(AND($N106=1,BH$9&gt;$B$9),"",IF(AND($N106=1,BH$9&lt;=$B$9),LOOKUP(BH$9,$A$12:$A$111,$B$12:$B$111),IF(AND($I106=1,BI$9=$Q105),"",IF($I106=1,BI105,IF(AND($I106=-1,BG$9=$Q105),$J106,IF($I106=-1,BH105,""))))))))</f>
        <v/>
      </c>
      <c r="BI106" t="str">
        <f ca="1">IF($E105="","",IF($G106="",BI105,IF(AND($N106=1,BI$9&gt;$B$9),"",IF(AND($N106=1,BI$9&lt;=$B$9),LOOKUP(BI$9,$A$12:$A$111,$B$12:$B$111),IF(AND($I106=1,BJ$9=$Q105),"",IF($I106=1,BJ105,IF(AND($I106=-1,BH$9=$Q105),$J106,IF($I106=-1,BI105,""))))))))</f>
        <v/>
      </c>
      <c r="BJ106" t="str">
        <f ca="1">IF($E105="","",IF($G106="",BJ105,IF(AND($N106=1,BJ$9&gt;$B$9),"",IF(AND($N106=1,BJ$9&lt;=$B$9),LOOKUP(BJ$9,$A$12:$A$111,$B$12:$B$111),IF(AND($I106=1,BK$9=$Q105),"",IF($I106=1,BK105,IF(AND($I106=-1,BI$9=$Q105),$J106,IF($I106=-1,BJ105,""))))))))</f>
        <v/>
      </c>
      <c r="BK106" t="str">
        <f ca="1">IF($E105="","",IF($G106="",BK105,IF(AND($N106=1,BK$9&gt;$B$9),"",IF(AND($N106=1,BK$9&lt;=$B$9),LOOKUP(BK$9,$A$12:$A$111,$B$12:$B$111),IF(AND($I106=1,BL$9=$Q105),"",IF($I106=1,BL105,IF(AND($I106=-1,BJ$9=$Q105),$J106,IF($I106=-1,BK105,""))))))))</f>
        <v/>
      </c>
      <c r="BL106" t="str">
        <f ca="1">IF($E105="","",IF($G106="",BL105,IF(AND($N106=1,BL$9&gt;$B$9),"",IF(AND($N106=1,BL$9&lt;=$B$9),LOOKUP(BL$9,$A$12:$A$111,$B$12:$B$111),IF(AND($I106=1,BM$9=$Q105),"",IF($I106=1,BM105,IF(AND($I106=-1,BK$9=$Q105),$J106,IF($I106=-1,BL105,""))))))))</f>
        <v/>
      </c>
      <c r="BM106" t="str">
        <f ca="1">IF($E105="","",IF($G106="",BM105,IF(AND($N106=1,BM$9&gt;$B$9),"",IF(AND($N106=1,BM$9&lt;=$B$9),LOOKUP(BM$9,$A$12:$A$111,$B$12:$B$111),IF(AND($I106=1,BN$9=$Q105),"",IF($I106=1,BN105,IF(AND($I106=-1,BL$9=$Q105),$J106,IF($I106=-1,BM105,""))))))))</f>
        <v/>
      </c>
      <c r="BN106">
        <f ca="1">IF($E105="","",IF($G106="",BN105,IF(AND($N106=1,BN$9&gt;$B$9),"",IF(AND($N106=1,BN$9&lt;=$B$9),LOOKUP(BN$9,$A$12:$A$111,$B$12:$B$111),IF(AND($I106=1,BO$9=$Q105),"",IF($I106=1,BO105,IF(AND($I106=-1,BM$9=$Q105),$J106,IF($I106=-1,BN105,""))))))))</f>
        <v>0</v>
      </c>
      <c r="BO106">
        <f ca="1">IF($E105="","",IF($G106="",BO105,IF(AND($N106=1,BO$9&gt;$B$9),"",IF(AND($N106=1,BO$9&lt;=$B$9),LOOKUP(BO$9,$A$12:$A$111,$B$12:$B$111),IF(AND($I106=1,BP$9=$Q105),"",IF($I106=1,BP105,IF(AND($I106=-1,BN$9=$Q105),$J106,IF($I106=-1,BO105,""))))))))</f>
        <v>0</v>
      </c>
    </row>
    <row r="107" spans="4:67" x14ac:dyDescent="0.25">
      <c r="D107" s="4">
        <v>97</v>
      </c>
      <c r="E107" s="1">
        <f t="shared" ca="1" si="11"/>
        <v>2</v>
      </c>
      <c r="G107" t="str">
        <f ca="1">IF(E106="","",IF($B$3=Refs!$B$11,Labouchere!F107,IF(AND(B$3="Last",H106="Zero"),G106,IF(B$3="Last",H106,IF(B$3="2nd last","",IF(AND(B$3="Opposite",H106="Zero"),G106,IF(AND(B$3="Opposite",H106="Red"),"Black",IF(AND(B$3="Opposite",H106="Black"),"Red",IF(AND(B$3="Opposite",H106="Odd"),"Even",IF(AND(B$3="Opposite",H106="Even"),"Odd",IF(AND(B$3="Opposite",H106="High"),"Low",IF(AND(B$3="Opposite",H106="Low"),"High",IF(COUNTIF(Refs!$E$5:$I$6,B$3)=1,Labouchere!B$3,"")))))))))))))</f>
        <v>High</v>
      </c>
      <c r="H107" t="str">
        <f ca="1">IF(E107="","",IF(B$2="Red/Black",LOOKUP(E107,Refs!D:D,Refs!F:F),IF(B$2="High/Low",LOOKUP(E107,Refs!D:D,Refs!H:H),IF(B$2="Odd/Even",LOOKUP(E107,Refs!D:D,Refs!J:J),""))))</f>
        <v>Low</v>
      </c>
      <c r="I107">
        <f t="shared" ca="1" si="7"/>
        <v>-1</v>
      </c>
      <c r="J107">
        <f ca="1">IF(E106="","",IF(G107="","",IF(AND(Q106&gt;1,O106+P106&gt;=$B$4),$B$4,IF(Q106=1,O106,O106+P106))))</f>
        <v>9</v>
      </c>
      <c r="K107">
        <f t="shared" ca="1" si="8"/>
        <v>-9</v>
      </c>
      <c r="L107">
        <f t="shared" ca="1" si="9"/>
        <v>-115</v>
      </c>
      <c r="M107">
        <f t="shared" ca="1" si="10"/>
        <v>20</v>
      </c>
      <c r="N107">
        <f ca="1">IF(E106="","",IF(OR(AND($A$6="Yes",$M107&gt;$M106),AND($A$8="Yes",$O106+$P106&gt;=$B$4),AND($Q106&lt;=2,$I107=1)),1,0))</f>
        <v>0</v>
      </c>
      <c r="O107">
        <f ca="1">IF(E107="","",R107)</f>
        <v>3</v>
      </c>
      <c r="P107">
        <f ca="1">IF(E107="","",MAX(R107:DM107))</f>
        <v>9</v>
      </c>
      <c r="Q107" s="2">
        <f ca="1">IF(E107="","",COUNTIF(R107:DM107,"&gt;0"))</f>
        <v>5</v>
      </c>
      <c r="R107" s="4">
        <f ca="1">IF(E106="","",IF($G107="",R106,IF($N107=1,LOOKUP(R$9,$A$12:$A$111,$B$12:$B$111),IF(AND($I107=1,S$9=$Q106),"",IF($I107=1,S106,IF($I107=-1,R106))))))</f>
        <v>3</v>
      </c>
      <c r="S107">
        <f ca="1">IF($E106="","",IF($G107="",S106,IF(AND($N107=1,S$9&gt;$B$9),"",IF(AND($N107=1,S$9&lt;=$B$9),LOOKUP(S$9,$A$12:$A$111,$B$12:$B$111),IF(AND($I107=1,T$9=$Q106),"",IF($I107=1,T106,IF(AND($I107=-1,R$9=$Q106),$J107,IF($I107=-1,S106,""))))))))</f>
        <v>4</v>
      </c>
      <c r="T107">
        <f ca="1">IF($E106="","",IF($G107="",T106,IF(AND($N107=1,T$9&gt;$B$9),"",IF(AND($N107=1,T$9&lt;=$B$9),LOOKUP(T$9,$A$12:$A$111,$B$12:$B$111),IF(AND($I107=1,U$9=$Q106),"",IF($I107=1,U106,IF(AND($I107=-1,S$9=$Q106),$J107,IF($I107=-1,T106,""))))))))</f>
        <v>5</v>
      </c>
      <c r="U107">
        <f ca="1">IF($E106="","",IF($G107="",U106,IF(AND($N107=1,U$9&gt;$B$9),"",IF(AND($N107=1,U$9&lt;=$B$9),LOOKUP(U$9,$A$12:$A$111,$B$12:$B$111),IF(AND($I107=1,V$9=$Q106),"",IF($I107=1,V106,IF(AND($I107=-1,T$9=$Q106),$J107,IF($I107=-1,U106,""))))))))</f>
        <v>6</v>
      </c>
      <c r="V107">
        <f ca="1">IF($E106="","",IF($G107="",V106,IF(AND($N107=1,V$9&gt;$B$9),"",IF(AND($N107=1,V$9&lt;=$B$9),LOOKUP(V$9,$A$12:$A$111,$B$12:$B$111),IF(AND($I107=1,W$9=$Q106),"",IF($I107=1,W106,IF(AND($I107=-1,U$9=$Q106),$J107,IF($I107=-1,V106,""))))))))</f>
        <v>9</v>
      </c>
      <c r="W107" t="str">
        <f ca="1">IF($E106="","",IF($G107="",W106,IF(AND($N107=1,W$9&gt;$B$9),"",IF(AND($N107=1,W$9&lt;=$B$9),LOOKUP(W$9,$A$12:$A$111,$B$12:$B$111),IF(AND($I107=1,X$9=$Q106),"",IF($I107=1,X106,IF(AND($I107=-1,V$9=$Q106),$J107,IF($I107=-1,W106,""))))))))</f>
        <v/>
      </c>
      <c r="X107" t="str">
        <f ca="1">IF($E106="","",IF($G107="",X106,IF(AND($N107=1,X$9&gt;$B$9),"",IF(AND($N107=1,X$9&lt;=$B$9),LOOKUP(X$9,$A$12:$A$111,$B$12:$B$111),IF(AND($I107=1,Y$9=$Q106),"",IF($I107=1,Y106,IF(AND($I107=-1,W$9=$Q106),$J107,IF($I107=-1,X106,""))))))))</f>
        <v/>
      </c>
      <c r="Y107" t="str">
        <f ca="1">IF($E106="","",IF($G107="",Y106,IF(AND($N107=1,Y$9&gt;$B$9),"",IF(AND($N107=1,Y$9&lt;=$B$9),LOOKUP(Y$9,$A$12:$A$111,$B$12:$B$111),IF(AND($I107=1,Z$9=$Q106),"",IF($I107=1,Z106,IF(AND($I107=-1,X$9=$Q106),$J107,IF($I107=-1,Y106,""))))))))</f>
        <v/>
      </c>
      <c r="Z107" t="str">
        <f ca="1">IF($E106="","",IF($G107="",Z106,IF(AND($N107=1,Z$9&gt;$B$9),"",IF(AND($N107=1,Z$9&lt;=$B$9),LOOKUP(Z$9,$A$12:$A$111,$B$12:$B$111),IF(AND($I107=1,AA$9=$Q106),"",IF($I107=1,AA106,IF(AND($I107=-1,Y$9=$Q106),$J107,IF($I107=-1,Z106,""))))))))</f>
        <v/>
      </c>
      <c r="AA107" t="str">
        <f ca="1">IF($E106="","",IF($G107="",AA106,IF(AND($N107=1,AA$9&gt;$B$9),"",IF(AND($N107=1,AA$9&lt;=$B$9),LOOKUP(AA$9,$A$12:$A$111,$B$12:$B$111),IF(AND($I107=1,AB$9=$Q106),"",IF($I107=1,AB106,IF(AND($I107=-1,Z$9=$Q106),$J107,IF($I107=-1,AA106,""))))))))</f>
        <v/>
      </c>
      <c r="AB107" t="str">
        <f ca="1">IF($E106="","",IF($G107="",AB106,IF(AND($N107=1,AB$9&gt;$B$9),"",IF(AND($N107=1,AB$9&lt;=$B$9),LOOKUP(AB$9,$A$12:$A$111,$B$12:$B$111),IF(AND($I107=1,AC$9=$Q106),"",IF($I107=1,AC106,IF(AND($I107=-1,AA$9=$Q106),$J107,IF($I107=-1,AB106,""))))))))</f>
        <v/>
      </c>
      <c r="AC107" t="str">
        <f ca="1">IF($E106="","",IF($G107="",AC106,IF(AND($N107=1,AC$9&gt;$B$9),"",IF(AND($N107=1,AC$9&lt;=$B$9),LOOKUP(AC$9,$A$12:$A$111,$B$12:$B$111),IF(AND($I107=1,AD$9=$Q106),"",IF($I107=1,AD106,IF(AND($I107=-1,AB$9=$Q106),$J107,IF($I107=-1,AC106,""))))))))</f>
        <v/>
      </c>
      <c r="AD107" t="str">
        <f ca="1">IF($E106="","",IF($G107="",AD106,IF(AND($N107=1,AD$9&gt;$B$9),"",IF(AND($N107=1,AD$9&lt;=$B$9),LOOKUP(AD$9,$A$12:$A$111,$B$12:$B$111),IF(AND($I107=1,AE$9=$Q106),"",IF($I107=1,AE106,IF(AND($I107=-1,AC$9=$Q106),$J107,IF($I107=-1,AD106,""))))))))</f>
        <v/>
      </c>
      <c r="AE107" t="str">
        <f ca="1">IF($E106="","",IF($G107="",AE106,IF(AND($N107=1,AE$9&gt;$B$9),"",IF(AND($N107=1,AE$9&lt;=$B$9),LOOKUP(AE$9,$A$12:$A$111,$B$12:$B$111),IF(AND($I107=1,AF$9=$Q106),"",IF($I107=1,AF106,IF(AND($I107=-1,AD$9=$Q106),$J107,IF($I107=-1,AE106,""))))))))</f>
        <v/>
      </c>
      <c r="AF107" t="str">
        <f ca="1">IF($E106="","",IF($G107="",AF106,IF(AND($N107=1,AF$9&gt;$B$9),"",IF(AND($N107=1,AF$9&lt;=$B$9),LOOKUP(AF$9,$A$12:$A$111,$B$12:$B$111),IF(AND($I107=1,AG$9=$Q106),"",IF($I107=1,AG106,IF(AND($I107=-1,AE$9=$Q106),$J107,IF($I107=-1,AF106,""))))))))</f>
        <v/>
      </c>
      <c r="AG107" t="str">
        <f ca="1">IF($E106="","",IF($G107="",AG106,IF(AND($N107=1,AG$9&gt;$B$9),"",IF(AND($N107=1,AG$9&lt;=$B$9),LOOKUP(AG$9,$A$12:$A$111,$B$12:$B$111),IF(AND($I107=1,AH$9=$Q106),"",IF($I107=1,AH106,IF(AND($I107=-1,AF$9=$Q106),$J107,IF($I107=-1,AG106,""))))))))</f>
        <v/>
      </c>
      <c r="AH107" t="str">
        <f ca="1">IF($E106="","",IF($G107="",AH106,IF(AND($N107=1,AH$9&gt;$B$9),"",IF(AND($N107=1,AH$9&lt;=$B$9),LOOKUP(AH$9,$A$12:$A$111,$B$12:$B$111),IF(AND($I107=1,AI$9=$Q106),"",IF($I107=1,AI106,IF(AND($I107=-1,AG$9=$Q106),$J107,IF($I107=-1,AH106,""))))))))</f>
        <v/>
      </c>
      <c r="AI107" t="str">
        <f ca="1">IF($E106="","",IF($G107="",AI106,IF(AND($N107=1,AI$9&gt;$B$9),"",IF(AND($N107=1,AI$9&lt;=$B$9),LOOKUP(AI$9,$A$12:$A$111,$B$12:$B$111),IF(AND($I107=1,AJ$9=$Q106),"",IF($I107=1,AJ106,IF(AND($I107=-1,AH$9=$Q106),$J107,IF($I107=-1,AI106,""))))))))</f>
        <v/>
      </c>
      <c r="AJ107" t="str">
        <f ca="1">IF($E106="","",IF($G107="",AJ106,IF(AND($N107=1,AJ$9&gt;$B$9),"",IF(AND($N107=1,AJ$9&lt;=$B$9),LOOKUP(AJ$9,$A$12:$A$111,$B$12:$B$111),IF(AND($I107=1,AK$9=$Q106),"",IF($I107=1,AK106,IF(AND($I107=-1,AI$9=$Q106),$J107,IF($I107=-1,AJ106,""))))))))</f>
        <v/>
      </c>
      <c r="AK107" t="str">
        <f ca="1">IF($E106="","",IF($G107="",AK106,IF(AND($N107=1,AK$9&gt;$B$9),"",IF(AND($N107=1,AK$9&lt;=$B$9),LOOKUP(AK$9,$A$12:$A$111,$B$12:$B$111),IF(AND($I107=1,AL$9=$Q106),"",IF($I107=1,AL106,IF(AND($I107=-1,AJ$9=$Q106),$J107,IF($I107=-1,AK106,""))))))))</f>
        <v/>
      </c>
      <c r="AL107" t="str">
        <f ca="1">IF($E106="","",IF($G107="",AL106,IF(AND($N107=1,AL$9&gt;$B$9),"",IF(AND($N107=1,AL$9&lt;=$B$9),LOOKUP(AL$9,$A$12:$A$111,$B$12:$B$111),IF(AND($I107=1,AM$9=$Q106),"",IF($I107=1,AM106,IF(AND($I107=-1,AK$9=$Q106),$J107,IF($I107=-1,AL106,""))))))))</f>
        <v/>
      </c>
      <c r="AM107" t="str">
        <f ca="1">IF($E106="","",IF($G107="",AM106,IF(AND($N107=1,AM$9&gt;$B$9),"",IF(AND($N107=1,AM$9&lt;=$B$9),LOOKUP(AM$9,$A$12:$A$111,$B$12:$B$111),IF(AND($I107=1,AN$9=$Q106),"",IF($I107=1,AN106,IF(AND($I107=-1,AL$9=$Q106),$J107,IF($I107=-1,AM106,""))))))))</f>
        <v/>
      </c>
      <c r="AN107" t="str">
        <f ca="1">IF($E106="","",IF($G107="",AN106,IF(AND($N107=1,AN$9&gt;$B$9),"",IF(AND($N107=1,AN$9&lt;=$B$9),LOOKUP(AN$9,$A$12:$A$111,$B$12:$B$111),IF(AND($I107=1,AO$9=$Q106),"",IF($I107=1,AO106,IF(AND($I107=-1,AM$9=$Q106),$J107,IF($I107=-1,AN106,""))))))))</f>
        <v/>
      </c>
      <c r="AO107" t="str">
        <f ca="1">IF($E106="","",IF($G107="",AO106,IF(AND($N107=1,AO$9&gt;$B$9),"",IF(AND($N107=1,AO$9&lt;=$B$9),LOOKUP(AO$9,$A$12:$A$111,$B$12:$B$111),IF(AND($I107=1,AP$9=$Q106),"",IF($I107=1,AP106,IF(AND($I107=-1,AN$9=$Q106),$J107,IF($I107=-1,AO106,""))))))))</f>
        <v/>
      </c>
      <c r="AP107" t="str">
        <f ca="1">IF($E106="","",IF($G107="",AP106,IF(AND($N107=1,AP$9&gt;$B$9),"",IF(AND($N107=1,AP$9&lt;=$B$9),LOOKUP(AP$9,$A$12:$A$111,$B$12:$B$111),IF(AND($I107=1,AQ$9=$Q106),"",IF($I107=1,AQ106,IF(AND($I107=-1,AO$9=$Q106),$J107,IF($I107=-1,AP106,""))))))))</f>
        <v/>
      </c>
      <c r="AQ107" t="str">
        <f ca="1">IF($E106="","",IF($G107="",AQ106,IF(AND($N107=1,AQ$9&gt;$B$9),"",IF(AND($N107=1,AQ$9&lt;=$B$9),LOOKUP(AQ$9,$A$12:$A$111,$B$12:$B$111),IF(AND($I107=1,AR$9=$Q106),"",IF($I107=1,AR106,IF(AND($I107=-1,AP$9=$Q106),$J107,IF($I107=-1,AQ106,""))))))))</f>
        <v/>
      </c>
      <c r="AR107" t="str">
        <f ca="1">IF($E106="","",IF($G107="",AR106,IF(AND($N107=1,AR$9&gt;$B$9),"",IF(AND($N107=1,AR$9&lt;=$B$9),LOOKUP(AR$9,$A$12:$A$111,$B$12:$B$111),IF(AND($I107=1,AS$9=$Q106),"",IF($I107=1,AS106,IF(AND($I107=-1,AQ$9=$Q106),$J107,IF($I107=-1,AR106,""))))))))</f>
        <v/>
      </c>
      <c r="AS107" t="str">
        <f ca="1">IF($E106="","",IF($G107="",AS106,IF(AND($N107=1,AS$9&gt;$B$9),"",IF(AND($N107=1,AS$9&lt;=$B$9),LOOKUP(AS$9,$A$12:$A$111,$B$12:$B$111),IF(AND($I107=1,AT$9=$Q106),"",IF($I107=1,AT106,IF(AND($I107=-1,AR$9=$Q106),$J107,IF($I107=-1,AS106,""))))))))</f>
        <v/>
      </c>
      <c r="AT107" t="str">
        <f ca="1">IF($E106="","",IF($G107="",AT106,IF(AND($N107=1,AT$9&gt;$B$9),"",IF(AND($N107=1,AT$9&lt;=$B$9),LOOKUP(AT$9,$A$12:$A$111,$B$12:$B$111),IF(AND($I107=1,AU$9=$Q106),"",IF($I107=1,AU106,IF(AND($I107=-1,AS$9=$Q106),$J107,IF($I107=-1,AT106,""))))))))</f>
        <v/>
      </c>
      <c r="AU107" t="str">
        <f ca="1">IF($E106="","",IF($G107="",AU106,IF(AND($N107=1,AU$9&gt;$B$9),"",IF(AND($N107=1,AU$9&lt;=$B$9),LOOKUP(AU$9,$A$12:$A$111,$B$12:$B$111),IF(AND($I107=1,AV$9=$Q106),"",IF($I107=1,AV106,IF(AND($I107=-1,AT$9=$Q106),$J107,IF($I107=-1,AU106,""))))))))</f>
        <v/>
      </c>
      <c r="AV107" t="str">
        <f ca="1">IF($E106="","",IF($G107="",AV106,IF(AND($N107=1,AV$9&gt;$B$9),"",IF(AND($N107=1,AV$9&lt;=$B$9),LOOKUP(AV$9,$A$12:$A$111,$B$12:$B$111),IF(AND($I107=1,AW$9=$Q106),"",IF($I107=1,AW106,IF(AND($I107=-1,AU$9=$Q106),$J107,IF($I107=-1,AV106,""))))))))</f>
        <v/>
      </c>
      <c r="AW107" t="str">
        <f ca="1">IF($E106="","",IF($G107="",AW106,IF(AND($N107=1,AW$9&gt;$B$9),"",IF(AND($N107=1,AW$9&lt;=$B$9),LOOKUP(AW$9,$A$12:$A$111,$B$12:$B$111),IF(AND($I107=1,AX$9=$Q106),"",IF($I107=1,AX106,IF(AND($I107=-1,AV$9=$Q106),$J107,IF($I107=-1,AW106,""))))))))</f>
        <v/>
      </c>
      <c r="AX107" t="str">
        <f ca="1">IF($E106="","",IF($G107="",AX106,IF(AND($N107=1,AX$9&gt;$B$9),"",IF(AND($N107=1,AX$9&lt;=$B$9),LOOKUP(AX$9,$A$12:$A$111,$B$12:$B$111),IF(AND($I107=1,AY$9=$Q106),"",IF($I107=1,AY106,IF(AND($I107=-1,AW$9=$Q106),$J107,IF($I107=-1,AX106,""))))))))</f>
        <v/>
      </c>
      <c r="AY107" t="str">
        <f ca="1">IF($E106="","",IF($G107="",AY106,IF(AND($N107=1,AY$9&gt;$B$9),"",IF(AND($N107=1,AY$9&lt;=$B$9),LOOKUP(AY$9,$A$12:$A$111,$B$12:$B$111),IF(AND($I107=1,AZ$9=$Q106),"",IF($I107=1,AZ106,IF(AND($I107=-1,AX$9=$Q106),$J107,IF($I107=-1,AY106,""))))))))</f>
        <v/>
      </c>
      <c r="AZ107" t="str">
        <f ca="1">IF($E106="","",IF($G107="",AZ106,IF(AND($N107=1,AZ$9&gt;$B$9),"",IF(AND($N107=1,AZ$9&lt;=$B$9),LOOKUP(AZ$9,$A$12:$A$111,$B$12:$B$111),IF(AND($I107=1,BA$9=$Q106),"",IF($I107=1,BA106,IF(AND($I107=-1,AY$9=$Q106),$J107,IF($I107=-1,AZ106,""))))))))</f>
        <v/>
      </c>
      <c r="BA107" t="str">
        <f ca="1">IF($E106="","",IF($G107="",BA106,IF(AND($N107=1,BA$9&gt;$B$9),"",IF(AND($N107=1,BA$9&lt;=$B$9),LOOKUP(BA$9,$A$12:$A$111,$B$12:$B$111),IF(AND($I107=1,BB$9=$Q106),"",IF($I107=1,BB106,IF(AND($I107=-1,AZ$9=$Q106),$J107,IF($I107=-1,BA106,""))))))))</f>
        <v/>
      </c>
      <c r="BB107" t="str">
        <f ca="1">IF($E106="","",IF($G107="",BB106,IF(AND($N107=1,BB$9&gt;$B$9),"",IF(AND($N107=1,BB$9&lt;=$B$9),LOOKUP(BB$9,$A$12:$A$111,$B$12:$B$111),IF(AND($I107=1,BC$9=$Q106),"",IF($I107=1,BC106,IF(AND($I107=-1,BA$9=$Q106),$J107,IF($I107=-1,BB106,""))))))))</f>
        <v/>
      </c>
      <c r="BC107" t="str">
        <f ca="1">IF($E106="","",IF($G107="",BC106,IF(AND($N107=1,BC$9&gt;$B$9),"",IF(AND($N107=1,BC$9&lt;=$B$9),LOOKUP(BC$9,$A$12:$A$111,$B$12:$B$111),IF(AND($I107=1,BD$9=$Q106),"",IF($I107=1,BD106,IF(AND($I107=-1,BB$9=$Q106),$J107,IF($I107=-1,BC106,""))))))))</f>
        <v/>
      </c>
      <c r="BD107" t="str">
        <f ca="1">IF($E106="","",IF($G107="",BD106,IF(AND($N107=1,BD$9&gt;$B$9),"",IF(AND($N107=1,BD$9&lt;=$B$9),LOOKUP(BD$9,$A$12:$A$111,$B$12:$B$111),IF(AND($I107=1,BE$9=$Q106),"",IF($I107=1,BE106,IF(AND($I107=-1,BC$9=$Q106),$J107,IF($I107=-1,BD106,""))))))))</f>
        <v/>
      </c>
      <c r="BE107" t="str">
        <f ca="1">IF($E106="","",IF($G107="",BE106,IF(AND($N107=1,BE$9&gt;$B$9),"",IF(AND($N107=1,BE$9&lt;=$B$9),LOOKUP(BE$9,$A$12:$A$111,$B$12:$B$111),IF(AND($I107=1,BF$9=$Q106),"",IF($I107=1,BF106,IF(AND($I107=-1,BD$9=$Q106),$J107,IF($I107=-1,BE106,""))))))))</f>
        <v/>
      </c>
      <c r="BF107" t="str">
        <f ca="1">IF($E106="","",IF($G107="",BF106,IF(AND($N107=1,BF$9&gt;$B$9),"",IF(AND($N107=1,BF$9&lt;=$B$9),LOOKUP(BF$9,$A$12:$A$111,$B$12:$B$111),IF(AND($I107=1,BG$9=$Q106),"",IF($I107=1,BG106,IF(AND($I107=-1,BE$9=$Q106),$J107,IF($I107=-1,BF106,""))))))))</f>
        <v/>
      </c>
      <c r="BG107" t="str">
        <f ca="1">IF($E106="","",IF($G107="",BG106,IF(AND($N107=1,BG$9&gt;$B$9),"",IF(AND($N107=1,BG$9&lt;=$B$9),LOOKUP(BG$9,$A$12:$A$111,$B$12:$B$111),IF(AND($I107=1,BH$9=$Q106),"",IF($I107=1,BH106,IF(AND($I107=-1,BF$9=$Q106),$J107,IF($I107=-1,BG106,""))))))))</f>
        <v/>
      </c>
      <c r="BH107" t="str">
        <f ca="1">IF($E106="","",IF($G107="",BH106,IF(AND($N107=1,BH$9&gt;$B$9),"",IF(AND($N107=1,BH$9&lt;=$B$9),LOOKUP(BH$9,$A$12:$A$111,$B$12:$B$111),IF(AND($I107=1,BI$9=$Q106),"",IF($I107=1,BI106,IF(AND($I107=-1,BG$9=$Q106),$J107,IF($I107=-1,BH106,""))))))))</f>
        <v/>
      </c>
      <c r="BI107" t="str">
        <f ca="1">IF($E106="","",IF($G107="",BI106,IF(AND($N107=1,BI$9&gt;$B$9),"",IF(AND($N107=1,BI$9&lt;=$B$9),LOOKUP(BI$9,$A$12:$A$111,$B$12:$B$111),IF(AND($I107=1,BJ$9=$Q106),"",IF($I107=1,BJ106,IF(AND($I107=-1,BH$9=$Q106),$J107,IF($I107=-1,BI106,""))))))))</f>
        <v/>
      </c>
      <c r="BJ107" t="str">
        <f ca="1">IF($E106="","",IF($G107="",BJ106,IF(AND($N107=1,BJ$9&gt;$B$9),"",IF(AND($N107=1,BJ$9&lt;=$B$9),LOOKUP(BJ$9,$A$12:$A$111,$B$12:$B$111),IF(AND($I107=1,BK$9=$Q106),"",IF($I107=1,BK106,IF(AND($I107=-1,BI$9=$Q106),$J107,IF($I107=-1,BJ106,""))))))))</f>
        <v/>
      </c>
      <c r="BK107" t="str">
        <f ca="1">IF($E106="","",IF($G107="",BK106,IF(AND($N107=1,BK$9&gt;$B$9),"",IF(AND($N107=1,BK$9&lt;=$B$9),LOOKUP(BK$9,$A$12:$A$111,$B$12:$B$111),IF(AND($I107=1,BL$9=$Q106),"",IF($I107=1,BL106,IF(AND($I107=-1,BJ$9=$Q106),$J107,IF($I107=-1,BK106,""))))))))</f>
        <v/>
      </c>
      <c r="BL107" t="str">
        <f ca="1">IF($E106="","",IF($G107="",BL106,IF(AND($N107=1,BL$9&gt;$B$9),"",IF(AND($N107=1,BL$9&lt;=$B$9),LOOKUP(BL$9,$A$12:$A$111,$B$12:$B$111),IF(AND($I107=1,BM$9=$Q106),"",IF($I107=1,BM106,IF(AND($I107=-1,BK$9=$Q106),$J107,IF($I107=-1,BL106,""))))))))</f>
        <v/>
      </c>
      <c r="BM107" t="str">
        <f ca="1">IF($E106="","",IF($G107="",BM106,IF(AND($N107=1,BM$9&gt;$B$9),"",IF(AND($N107=1,BM$9&lt;=$B$9),LOOKUP(BM$9,$A$12:$A$111,$B$12:$B$111),IF(AND($I107=1,BN$9=$Q106),"",IF($I107=1,BN106,IF(AND($I107=-1,BL$9=$Q106),$J107,IF($I107=-1,BM106,""))))))))</f>
        <v/>
      </c>
      <c r="BN107">
        <f ca="1">IF($E106="","",IF($G107="",BN106,IF(AND($N107=1,BN$9&gt;$B$9),"",IF(AND($N107=1,BN$9&lt;=$B$9),LOOKUP(BN$9,$A$12:$A$111,$B$12:$B$111),IF(AND($I107=1,BO$9=$Q106),"",IF($I107=1,BO106,IF(AND($I107=-1,BM$9=$Q106),$J107,IF($I107=-1,BN106,""))))))))</f>
        <v>0</v>
      </c>
      <c r="BO107">
        <f ca="1">IF($E106="","",IF($G107="",BO106,IF(AND($N107=1,BO$9&gt;$B$9),"",IF(AND($N107=1,BO$9&lt;=$B$9),LOOKUP(BO$9,$A$12:$A$111,$B$12:$B$111),IF(AND($I107=1,BP$9=$Q106),"",IF($I107=1,BP106,IF(AND($I107=-1,BN$9=$Q106),$J107,IF($I107=-1,BO106,""))))))))</f>
        <v>0</v>
      </c>
    </row>
    <row r="108" spans="4:67" x14ac:dyDescent="0.25">
      <c r="D108" s="4">
        <v>98</v>
      </c>
      <c r="E108" s="1">
        <f t="shared" ca="1" si="11"/>
        <v>13</v>
      </c>
      <c r="G108" t="str">
        <f ca="1">IF(E107="","",IF($B$3=Refs!$B$11,Labouchere!F108,IF(AND(B$3="Last",H107="Zero"),G107,IF(B$3="Last",H107,IF(B$3="2nd last","",IF(AND(B$3="Opposite",H107="Zero"),G107,IF(AND(B$3="Opposite",H107="Red"),"Black",IF(AND(B$3="Opposite",H107="Black"),"Red",IF(AND(B$3="Opposite",H107="Odd"),"Even",IF(AND(B$3="Opposite",H107="Even"),"Odd",IF(AND(B$3="Opposite",H107="High"),"Low",IF(AND(B$3="Opposite",H107="Low"),"High",IF(COUNTIF(Refs!$E$5:$I$6,B$3)=1,Labouchere!B$3,"")))))))))))))</f>
        <v>High</v>
      </c>
      <c r="H108" t="str">
        <f ca="1">IF(E108="","",IF(B$2="Red/Black",LOOKUP(E108,Refs!D:D,Refs!F:F),IF(B$2="High/Low",LOOKUP(E108,Refs!D:D,Refs!H:H),IF(B$2="Odd/Even",LOOKUP(E108,Refs!D:D,Refs!J:J),""))))</f>
        <v>Low</v>
      </c>
      <c r="I108">
        <f t="shared" ca="1" si="7"/>
        <v>-1</v>
      </c>
      <c r="J108">
        <f ca="1">IF(E107="","",IF(G108="","",IF(AND(Q107&gt;1,O107+P107&gt;=$B$4),$B$4,IF(Q107=1,O107,O107+P107))))</f>
        <v>12</v>
      </c>
      <c r="K108">
        <f t="shared" ca="1" si="8"/>
        <v>-12</v>
      </c>
      <c r="L108">
        <f t="shared" ca="1" si="9"/>
        <v>-127</v>
      </c>
      <c r="M108">
        <f t="shared" ca="1" si="10"/>
        <v>20</v>
      </c>
      <c r="N108">
        <f ca="1">IF(E107="","",IF(OR(AND($A$6="Yes",$M108&gt;$M107),AND($A$8="Yes",$O107+$P107&gt;=$B$4),AND($Q107&lt;=2,$I108=1)),1,0))</f>
        <v>0</v>
      </c>
      <c r="O108">
        <f ca="1">IF(E108="","",R108)</f>
        <v>3</v>
      </c>
      <c r="P108">
        <f ca="1">IF(E108="","",MAX(R108:DM108))</f>
        <v>12</v>
      </c>
      <c r="Q108" s="2">
        <f ca="1">IF(E108="","",COUNTIF(R108:DM108,"&gt;0"))</f>
        <v>6</v>
      </c>
      <c r="R108" s="4">
        <f ca="1">IF(E107="","",IF($G108="",R107,IF($N108=1,LOOKUP(R$9,$A$12:$A$111,$B$12:$B$111),IF(AND($I108=1,S$9=$Q107),"",IF($I108=1,S107,IF($I108=-1,R107))))))</f>
        <v>3</v>
      </c>
      <c r="S108">
        <f ca="1">IF($E107="","",IF($G108="",S107,IF(AND($N108=1,S$9&gt;$B$9),"",IF(AND($N108=1,S$9&lt;=$B$9),LOOKUP(S$9,$A$12:$A$111,$B$12:$B$111),IF(AND($I108=1,T$9=$Q107),"",IF($I108=1,T107,IF(AND($I108=-1,R$9=$Q107),$J108,IF($I108=-1,S107,""))))))))</f>
        <v>4</v>
      </c>
      <c r="T108">
        <f ca="1">IF($E107="","",IF($G108="",T107,IF(AND($N108=1,T$9&gt;$B$9),"",IF(AND($N108=1,T$9&lt;=$B$9),LOOKUP(T$9,$A$12:$A$111,$B$12:$B$111),IF(AND($I108=1,U$9=$Q107),"",IF($I108=1,U107,IF(AND($I108=-1,S$9=$Q107),$J108,IF($I108=-1,T107,""))))))))</f>
        <v>5</v>
      </c>
      <c r="U108">
        <f ca="1">IF($E107="","",IF($G108="",U107,IF(AND($N108=1,U$9&gt;$B$9),"",IF(AND($N108=1,U$9&lt;=$B$9),LOOKUP(U$9,$A$12:$A$111,$B$12:$B$111),IF(AND($I108=1,V$9=$Q107),"",IF($I108=1,V107,IF(AND($I108=-1,T$9=$Q107),$J108,IF($I108=-1,U107,""))))))))</f>
        <v>6</v>
      </c>
      <c r="V108">
        <f ca="1">IF($E107="","",IF($G108="",V107,IF(AND($N108=1,V$9&gt;$B$9),"",IF(AND($N108=1,V$9&lt;=$B$9),LOOKUP(V$9,$A$12:$A$111,$B$12:$B$111),IF(AND($I108=1,W$9=$Q107),"",IF($I108=1,W107,IF(AND($I108=-1,U$9=$Q107),$J108,IF($I108=-1,V107,""))))))))</f>
        <v>9</v>
      </c>
      <c r="W108">
        <f ca="1">IF($E107="","",IF($G108="",W107,IF(AND($N108=1,W$9&gt;$B$9),"",IF(AND($N108=1,W$9&lt;=$B$9),LOOKUP(W$9,$A$12:$A$111,$B$12:$B$111),IF(AND($I108=1,X$9=$Q107),"",IF($I108=1,X107,IF(AND($I108=-1,V$9=$Q107),$J108,IF($I108=-1,W107,""))))))))</f>
        <v>12</v>
      </c>
      <c r="X108" t="str">
        <f ca="1">IF($E107="","",IF($G108="",X107,IF(AND($N108=1,X$9&gt;$B$9),"",IF(AND($N108=1,X$9&lt;=$B$9),LOOKUP(X$9,$A$12:$A$111,$B$12:$B$111),IF(AND($I108=1,Y$9=$Q107),"",IF($I108=1,Y107,IF(AND($I108=-1,W$9=$Q107),$J108,IF($I108=-1,X107,""))))))))</f>
        <v/>
      </c>
      <c r="Y108" t="str">
        <f ca="1">IF($E107="","",IF($G108="",Y107,IF(AND($N108=1,Y$9&gt;$B$9),"",IF(AND($N108=1,Y$9&lt;=$B$9),LOOKUP(Y$9,$A$12:$A$111,$B$12:$B$111),IF(AND($I108=1,Z$9=$Q107),"",IF($I108=1,Z107,IF(AND($I108=-1,X$9=$Q107),$J108,IF($I108=-1,Y107,""))))))))</f>
        <v/>
      </c>
      <c r="Z108" t="str">
        <f ca="1">IF($E107="","",IF($G108="",Z107,IF(AND($N108=1,Z$9&gt;$B$9),"",IF(AND($N108=1,Z$9&lt;=$B$9),LOOKUP(Z$9,$A$12:$A$111,$B$12:$B$111),IF(AND($I108=1,AA$9=$Q107),"",IF($I108=1,AA107,IF(AND($I108=-1,Y$9=$Q107),$J108,IF($I108=-1,Z107,""))))))))</f>
        <v/>
      </c>
      <c r="AA108" t="str">
        <f ca="1">IF($E107="","",IF($G108="",AA107,IF(AND($N108=1,AA$9&gt;$B$9),"",IF(AND($N108=1,AA$9&lt;=$B$9),LOOKUP(AA$9,$A$12:$A$111,$B$12:$B$111),IF(AND($I108=1,AB$9=$Q107),"",IF($I108=1,AB107,IF(AND($I108=-1,Z$9=$Q107),$J108,IF($I108=-1,AA107,""))))))))</f>
        <v/>
      </c>
      <c r="AB108" t="str">
        <f ca="1">IF($E107="","",IF($G108="",AB107,IF(AND($N108=1,AB$9&gt;$B$9),"",IF(AND($N108=1,AB$9&lt;=$B$9),LOOKUP(AB$9,$A$12:$A$111,$B$12:$B$111),IF(AND($I108=1,AC$9=$Q107),"",IF($I108=1,AC107,IF(AND($I108=-1,AA$9=$Q107),$J108,IF($I108=-1,AB107,""))))))))</f>
        <v/>
      </c>
      <c r="AC108" t="str">
        <f ca="1">IF($E107="","",IF($G108="",AC107,IF(AND($N108=1,AC$9&gt;$B$9),"",IF(AND($N108=1,AC$9&lt;=$B$9),LOOKUP(AC$9,$A$12:$A$111,$B$12:$B$111),IF(AND($I108=1,AD$9=$Q107),"",IF($I108=1,AD107,IF(AND($I108=-1,AB$9=$Q107),$J108,IF($I108=-1,AC107,""))))))))</f>
        <v/>
      </c>
      <c r="AD108" t="str">
        <f ca="1">IF($E107="","",IF($G108="",AD107,IF(AND($N108=1,AD$9&gt;$B$9),"",IF(AND($N108=1,AD$9&lt;=$B$9),LOOKUP(AD$9,$A$12:$A$111,$B$12:$B$111),IF(AND($I108=1,AE$9=$Q107),"",IF($I108=1,AE107,IF(AND($I108=-1,AC$9=$Q107),$J108,IF($I108=-1,AD107,""))))))))</f>
        <v/>
      </c>
      <c r="AE108" t="str">
        <f ca="1">IF($E107="","",IF($G108="",AE107,IF(AND($N108=1,AE$9&gt;$B$9),"",IF(AND($N108=1,AE$9&lt;=$B$9),LOOKUP(AE$9,$A$12:$A$111,$B$12:$B$111),IF(AND($I108=1,AF$9=$Q107),"",IF($I108=1,AF107,IF(AND($I108=-1,AD$9=$Q107),$J108,IF($I108=-1,AE107,""))))))))</f>
        <v/>
      </c>
      <c r="AF108" t="str">
        <f ca="1">IF($E107="","",IF($G108="",AF107,IF(AND($N108=1,AF$9&gt;$B$9),"",IF(AND($N108=1,AF$9&lt;=$B$9),LOOKUP(AF$9,$A$12:$A$111,$B$12:$B$111),IF(AND($I108=1,AG$9=$Q107),"",IF($I108=1,AG107,IF(AND($I108=-1,AE$9=$Q107),$J108,IF($I108=-1,AF107,""))))))))</f>
        <v/>
      </c>
      <c r="AG108" t="str">
        <f ca="1">IF($E107="","",IF($G108="",AG107,IF(AND($N108=1,AG$9&gt;$B$9),"",IF(AND($N108=1,AG$9&lt;=$B$9),LOOKUP(AG$9,$A$12:$A$111,$B$12:$B$111),IF(AND($I108=1,AH$9=$Q107),"",IF($I108=1,AH107,IF(AND($I108=-1,AF$9=$Q107),$J108,IF($I108=-1,AG107,""))))))))</f>
        <v/>
      </c>
      <c r="AH108" t="str">
        <f ca="1">IF($E107="","",IF($G108="",AH107,IF(AND($N108=1,AH$9&gt;$B$9),"",IF(AND($N108=1,AH$9&lt;=$B$9),LOOKUP(AH$9,$A$12:$A$111,$B$12:$B$111),IF(AND($I108=1,AI$9=$Q107),"",IF($I108=1,AI107,IF(AND($I108=-1,AG$9=$Q107),$J108,IF($I108=-1,AH107,""))))))))</f>
        <v/>
      </c>
      <c r="AI108" t="str">
        <f ca="1">IF($E107="","",IF($G108="",AI107,IF(AND($N108=1,AI$9&gt;$B$9),"",IF(AND($N108=1,AI$9&lt;=$B$9),LOOKUP(AI$9,$A$12:$A$111,$B$12:$B$111),IF(AND($I108=1,AJ$9=$Q107),"",IF($I108=1,AJ107,IF(AND($I108=-1,AH$9=$Q107),$J108,IF($I108=-1,AI107,""))))))))</f>
        <v/>
      </c>
      <c r="AJ108" t="str">
        <f ca="1">IF($E107="","",IF($G108="",AJ107,IF(AND($N108=1,AJ$9&gt;$B$9),"",IF(AND($N108=1,AJ$9&lt;=$B$9),LOOKUP(AJ$9,$A$12:$A$111,$B$12:$B$111),IF(AND($I108=1,AK$9=$Q107),"",IF($I108=1,AK107,IF(AND($I108=-1,AI$9=$Q107),$J108,IF($I108=-1,AJ107,""))))))))</f>
        <v/>
      </c>
      <c r="AK108" t="str">
        <f ca="1">IF($E107="","",IF($G108="",AK107,IF(AND($N108=1,AK$9&gt;$B$9),"",IF(AND($N108=1,AK$9&lt;=$B$9),LOOKUP(AK$9,$A$12:$A$111,$B$12:$B$111),IF(AND($I108=1,AL$9=$Q107),"",IF($I108=1,AL107,IF(AND($I108=-1,AJ$9=$Q107),$J108,IF($I108=-1,AK107,""))))))))</f>
        <v/>
      </c>
      <c r="AL108" t="str">
        <f ca="1">IF($E107="","",IF($G108="",AL107,IF(AND($N108=1,AL$9&gt;$B$9),"",IF(AND($N108=1,AL$9&lt;=$B$9),LOOKUP(AL$9,$A$12:$A$111,$B$12:$B$111),IF(AND($I108=1,AM$9=$Q107),"",IF($I108=1,AM107,IF(AND($I108=-1,AK$9=$Q107),$J108,IF($I108=-1,AL107,""))))))))</f>
        <v/>
      </c>
      <c r="AM108" t="str">
        <f ca="1">IF($E107="","",IF($G108="",AM107,IF(AND($N108=1,AM$9&gt;$B$9),"",IF(AND($N108=1,AM$9&lt;=$B$9),LOOKUP(AM$9,$A$12:$A$111,$B$12:$B$111),IF(AND($I108=1,AN$9=$Q107),"",IF($I108=1,AN107,IF(AND($I108=-1,AL$9=$Q107),$J108,IF($I108=-1,AM107,""))))))))</f>
        <v/>
      </c>
      <c r="AN108" t="str">
        <f ca="1">IF($E107="","",IF($G108="",AN107,IF(AND($N108=1,AN$9&gt;$B$9),"",IF(AND($N108=1,AN$9&lt;=$B$9),LOOKUP(AN$9,$A$12:$A$111,$B$12:$B$111),IF(AND($I108=1,AO$9=$Q107),"",IF($I108=1,AO107,IF(AND($I108=-1,AM$9=$Q107),$J108,IF($I108=-1,AN107,""))))))))</f>
        <v/>
      </c>
      <c r="AO108" t="str">
        <f ca="1">IF($E107="","",IF($G108="",AO107,IF(AND($N108=1,AO$9&gt;$B$9),"",IF(AND($N108=1,AO$9&lt;=$B$9),LOOKUP(AO$9,$A$12:$A$111,$B$12:$B$111),IF(AND($I108=1,AP$9=$Q107),"",IF($I108=1,AP107,IF(AND($I108=-1,AN$9=$Q107),$J108,IF($I108=-1,AO107,""))))))))</f>
        <v/>
      </c>
      <c r="AP108" t="str">
        <f ca="1">IF($E107="","",IF($G108="",AP107,IF(AND($N108=1,AP$9&gt;$B$9),"",IF(AND($N108=1,AP$9&lt;=$B$9),LOOKUP(AP$9,$A$12:$A$111,$B$12:$B$111),IF(AND($I108=1,AQ$9=$Q107),"",IF($I108=1,AQ107,IF(AND($I108=-1,AO$9=$Q107),$J108,IF($I108=-1,AP107,""))))))))</f>
        <v/>
      </c>
      <c r="AQ108" t="str">
        <f ca="1">IF($E107="","",IF($G108="",AQ107,IF(AND($N108=1,AQ$9&gt;$B$9),"",IF(AND($N108=1,AQ$9&lt;=$B$9),LOOKUP(AQ$9,$A$12:$A$111,$B$12:$B$111),IF(AND($I108=1,AR$9=$Q107),"",IF($I108=1,AR107,IF(AND($I108=-1,AP$9=$Q107),$J108,IF($I108=-1,AQ107,""))))))))</f>
        <v/>
      </c>
      <c r="AR108" t="str">
        <f ca="1">IF($E107="","",IF($G108="",AR107,IF(AND($N108=1,AR$9&gt;$B$9),"",IF(AND($N108=1,AR$9&lt;=$B$9),LOOKUP(AR$9,$A$12:$A$111,$B$12:$B$111),IF(AND($I108=1,AS$9=$Q107),"",IF($I108=1,AS107,IF(AND($I108=-1,AQ$9=$Q107),$J108,IF($I108=-1,AR107,""))))))))</f>
        <v/>
      </c>
      <c r="AS108" t="str">
        <f ca="1">IF($E107="","",IF($G108="",AS107,IF(AND($N108=1,AS$9&gt;$B$9),"",IF(AND($N108=1,AS$9&lt;=$B$9),LOOKUP(AS$9,$A$12:$A$111,$B$12:$B$111),IF(AND($I108=1,AT$9=$Q107),"",IF($I108=1,AT107,IF(AND($I108=-1,AR$9=$Q107),$J108,IF($I108=-1,AS107,""))))))))</f>
        <v/>
      </c>
      <c r="AT108" t="str">
        <f ca="1">IF($E107="","",IF($G108="",AT107,IF(AND($N108=1,AT$9&gt;$B$9),"",IF(AND($N108=1,AT$9&lt;=$B$9),LOOKUP(AT$9,$A$12:$A$111,$B$12:$B$111),IF(AND($I108=1,AU$9=$Q107),"",IF($I108=1,AU107,IF(AND($I108=-1,AS$9=$Q107),$J108,IF($I108=-1,AT107,""))))))))</f>
        <v/>
      </c>
      <c r="AU108" t="str">
        <f ca="1">IF($E107="","",IF($G108="",AU107,IF(AND($N108=1,AU$9&gt;$B$9),"",IF(AND($N108=1,AU$9&lt;=$B$9),LOOKUP(AU$9,$A$12:$A$111,$B$12:$B$111),IF(AND($I108=1,AV$9=$Q107),"",IF($I108=1,AV107,IF(AND($I108=-1,AT$9=$Q107),$J108,IF($I108=-1,AU107,""))))))))</f>
        <v/>
      </c>
      <c r="AV108" t="str">
        <f ca="1">IF($E107="","",IF($G108="",AV107,IF(AND($N108=1,AV$9&gt;$B$9),"",IF(AND($N108=1,AV$9&lt;=$B$9),LOOKUP(AV$9,$A$12:$A$111,$B$12:$B$111),IF(AND($I108=1,AW$9=$Q107),"",IF($I108=1,AW107,IF(AND($I108=-1,AU$9=$Q107),$J108,IF($I108=-1,AV107,""))))))))</f>
        <v/>
      </c>
      <c r="AW108" t="str">
        <f ca="1">IF($E107="","",IF($G108="",AW107,IF(AND($N108=1,AW$9&gt;$B$9),"",IF(AND($N108=1,AW$9&lt;=$B$9),LOOKUP(AW$9,$A$12:$A$111,$B$12:$B$111),IF(AND($I108=1,AX$9=$Q107),"",IF($I108=1,AX107,IF(AND($I108=-1,AV$9=$Q107),$J108,IF($I108=-1,AW107,""))))))))</f>
        <v/>
      </c>
      <c r="AX108" t="str">
        <f ca="1">IF($E107="","",IF($G108="",AX107,IF(AND($N108=1,AX$9&gt;$B$9),"",IF(AND($N108=1,AX$9&lt;=$B$9),LOOKUP(AX$9,$A$12:$A$111,$B$12:$B$111),IF(AND($I108=1,AY$9=$Q107),"",IF($I108=1,AY107,IF(AND($I108=-1,AW$9=$Q107),$J108,IF($I108=-1,AX107,""))))))))</f>
        <v/>
      </c>
      <c r="AY108" t="str">
        <f ca="1">IF($E107="","",IF($G108="",AY107,IF(AND($N108=1,AY$9&gt;$B$9),"",IF(AND($N108=1,AY$9&lt;=$B$9),LOOKUP(AY$9,$A$12:$A$111,$B$12:$B$111),IF(AND($I108=1,AZ$9=$Q107),"",IF($I108=1,AZ107,IF(AND($I108=-1,AX$9=$Q107),$J108,IF($I108=-1,AY107,""))))))))</f>
        <v/>
      </c>
      <c r="AZ108" t="str">
        <f ca="1">IF($E107="","",IF($G108="",AZ107,IF(AND($N108=1,AZ$9&gt;$B$9),"",IF(AND($N108=1,AZ$9&lt;=$B$9),LOOKUP(AZ$9,$A$12:$A$111,$B$12:$B$111),IF(AND($I108=1,BA$9=$Q107),"",IF($I108=1,BA107,IF(AND($I108=-1,AY$9=$Q107),$J108,IF($I108=-1,AZ107,""))))))))</f>
        <v/>
      </c>
      <c r="BA108" t="str">
        <f ca="1">IF($E107="","",IF($G108="",BA107,IF(AND($N108=1,BA$9&gt;$B$9),"",IF(AND($N108=1,BA$9&lt;=$B$9),LOOKUP(BA$9,$A$12:$A$111,$B$12:$B$111),IF(AND($I108=1,BB$9=$Q107),"",IF($I108=1,BB107,IF(AND($I108=-1,AZ$9=$Q107),$J108,IF($I108=-1,BA107,""))))))))</f>
        <v/>
      </c>
      <c r="BB108" t="str">
        <f ca="1">IF($E107="","",IF($G108="",BB107,IF(AND($N108=1,BB$9&gt;$B$9),"",IF(AND($N108=1,BB$9&lt;=$B$9),LOOKUP(BB$9,$A$12:$A$111,$B$12:$B$111),IF(AND($I108=1,BC$9=$Q107),"",IF($I108=1,BC107,IF(AND($I108=-1,BA$9=$Q107),$J108,IF($I108=-1,BB107,""))))))))</f>
        <v/>
      </c>
      <c r="BC108" t="str">
        <f ca="1">IF($E107="","",IF($G108="",BC107,IF(AND($N108=1,BC$9&gt;$B$9),"",IF(AND($N108=1,BC$9&lt;=$B$9),LOOKUP(BC$9,$A$12:$A$111,$B$12:$B$111),IF(AND($I108=1,BD$9=$Q107),"",IF($I108=1,BD107,IF(AND($I108=-1,BB$9=$Q107),$J108,IF($I108=-1,BC107,""))))))))</f>
        <v/>
      </c>
      <c r="BD108" t="str">
        <f ca="1">IF($E107="","",IF($G108="",BD107,IF(AND($N108=1,BD$9&gt;$B$9),"",IF(AND($N108=1,BD$9&lt;=$B$9),LOOKUP(BD$9,$A$12:$A$111,$B$12:$B$111),IF(AND($I108=1,BE$9=$Q107),"",IF($I108=1,BE107,IF(AND($I108=-1,BC$9=$Q107),$J108,IF($I108=-1,BD107,""))))))))</f>
        <v/>
      </c>
      <c r="BE108" t="str">
        <f ca="1">IF($E107="","",IF($G108="",BE107,IF(AND($N108=1,BE$9&gt;$B$9),"",IF(AND($N108=1,BE$9&lt;=$B$9),LOOKUP(BE$9,$A$12:$A$111,$B$12:$B$111),IF(AND($I108=1,BF$9=$Q107),"",IF($I108=1,BF107,IF(AND($I108=-1,BD$9=$Q107),$J108,IF($I108=-1,BE107,""))))))))</f>
        <v/>
      </c>
      <c r="BF108" t="str">
        <f ca="1">IF($E107="","",IF($G108="",BF107,IF(AND($N108=1,BF$9&gt;$B$9),"",IF(AND($N108=1,BF$9&lt;=$B$9),LOOKUP(BF$9,$A$12:$A$111,$B$12:$B$111),IF(AND($I108=1,BG$9=$Q107),"",IF($I108=1,BG107,IF(AND($I108=-1,BE$9=$Q107),$J108,IF($I108=-1,BF107,""))))))))</f>
        <v/>
      </c>
      <c r="BG108" t="str">
        <f ca="1">IF($E107="","",IF($G108="",BG107,IF(AND($N108=1,BG$9&gt;$B$9),"",IF(AND($N108=1,BG$9&lt;=$B$9),LOOKUP(BG$9,$A$12:$A$111,$B$12:$B$111),IF(AND($I108=1,BH$9=$Q107),"",IF($I108=1,BH107,IF(AND($I108=-1,BF$9=$Q107),$J108,IF($I108=-1,BG107,""))))))))</f>
        <v/>
      </c>
      <c r="BH108" t="str">
        <f ca="1">IF($E107="","",IF($G108="",BH107,IF(AND($N108=1,BH$9&gt;$B$9),"",IF(AND($N108=1,BH$9&lt;=$B$9),LOOKUP(BH$9,$A$12:$A$111,$B$12:$B$111),IF(AND($I108=1,BI$9=$Q107),"",IF($I108=1,BI107,IF(AND($I108=-1,BG$9=$Q107),$J108,IF($I108=-1,BH107,""))))))))</f>
        <v/>
      </c>
      <c r="BI108" t="str">
        <f ca="1">IF($E107="","",IF($G108="",BI107,IF(AND($N108=1,BI$9&gt;$B$9),"",IF(AND($N108=1,BI$9&lt;=$B$9),LOOKUP(BI$9,$A$12:$A$111,$B$12:$B$111),IF(AND($I108=1,BJ$9=$Q107),"",IF($I108=1,BJ107,IF(AND($I108=-1,BH$9=$Q107),$J108,IF($I108=-1,BI107,""))))))))</f>
        <v/>
      </c>
      <c r="BJ108" t="str">
        <f ca="1">IF($E107="","",IF($G108="",BJ107,IF(AND($N108=1,BJ$9&gt;$B$9),"",IF(AND($N108=1,BJ$9&lt;=$B$9),LOOKUP(BJ$9,$A$12:$A$111,$B$12:$B$111),IF(AND($I108=1,BK$9=$Q107),"",IF($I108=1,BK107,IF(AND($I108=-1,BI$9=$Q107),$J108,IF($I108=-1,BJ107,""))))))))</f>
        <v/>
      </c>
      <c r="BK108" t="str">
        <f ca="1">IF($E107="","",IF($G108="",BK107,IF(AND($N108=1,BK$9&gt;$B$9),"",IF(AND($N108=1,BK$9&lt;=$B$9),LOOKUP(BK$9,$A$12:$A$111,$B$12:$B$111),IF(AND($I108=1,BL$9=$Q107),"",IF($I108=1,BL107,IF(AND($I108=-1,BJ$9=$Q107),$J108,IF($I108=-1,BK107,""))))))))</f>
        <v/>
      </c>
      <c r="BL108" t="str">
        <f ca="1">IF($E107="","",IF($G108="",BL107,IF(AND($N108=1,BL$9&gt;$B$9),"",IF(AND($N108=1,BL$9&lt;=$B$9),LOOKUP(BL$9,$A$12:$A$111,$B$12:$B$111),IF(AND($I108=1,BM$9=$Q107),"",IF($I108=1,BM107,IF(AND($I108=-1,BK$9=$Q107),$J108,IF($I108=-1,BL107,""))))))))</f>
        <v/>
      </c>
      <c r="BM108" t="str">
        <f ca="1">IF($E107="","",IF($G108="",BM107,IF(AND($N108=1,BM$9&gt;$B$9),"",IF(AND($N108=1,BM$9&lt;=$B$9),LOOKUP(BM$9,$A$12:$A$111,$B$12:$B$111),IF(AND($I108=1,BN$9=$Q107),"",IF($I108=1,BN107,IF(AND($I108=-1,BL$9=$Q107),$J108,IF($I108=-1,BM107,""))))))))</f>
        <v/>
      </c>
      <c r="BN108">
        <f ca="1">IF($E107="","",IF($G108="",BN107,IF(AND($N108=1,BN$9&gt;$B$9),"",IF(AND($N108=1,BN$9&lt;=$B$9),LOOKUP(BN$9,$A$12:$A$111,$B$12:$B$111),IF(AND($I108=1,BO$9=$Q107),"",IF($I108=1,BO107,IF(AND($I108=-1,BM$9=$Q107),$J108,IF($I108=-1,BN107,""))))))))</f>
        <v>0</v>
      </c>
      <c r="BO108">
        <f ca="1">IF($E107="","",IF($G108="",BO107,IF(AND($N108=1,BO$9&gt;$B$9),"",IF(AND($N108=1,BO$9&lt;=$B$9),LOOKUP(BO$9,$A$12:$A$111,$B$12:$B$111),IF(AND($I108=1,BP$9=$Q107),"",IF($I108=1,BP107,IF(AND($I108=-1,BN$9=$Q107),$J108,IF($I108=-1,BO107,""))))))))</f>
        <v>0</v>
      </c>
    </row>
    <row r="109" spans="4:67" x14ac:dyDescent="0.25">
      <c r="D109" s="4">
        <v>99</v>
      </c>
      <c r="E109" s="1">
        <f t="shared" ca="1" si="11"/>
        <v>4</v>
      </c>
      <c r="G109" t="str">
        <f ca="1">IF(E108="","",IF($B$3=Refs!$B$11,Labouchere!F109,IF(AND(B$3="Last",H108="Zero"),G108,IF(B$3="Last",H108,IF(B$3="2nd last","",IF(AND(B$3="Opposite",H108="Zero"),G108,IF(AND(B$3="Opposite",H108="Red"),"Black",IF(AND(B$3="Opposite",H108="Black"),"Red",IF(AND(B$3="Opposite",H108="Odd"),"Even",IF(AND(B$3="Opposite",H108="Even"),"Odd",IF(AND(B$3="Opposite",H108="High"),"Low",IF(AND(B$3="Opposite",H108="Low"),"High",IF(COUNTIF(Refs!$E$5:$I$6,B$3)=1,Labouchere!B$3,"")))))))))))))</f>
        <v>High</v>
      </c>
      <c r="H109" t="str">
        <f ca="1">IF(E109="","",IF(B$2="Red/Black",LOOKUP(E109,Refs!D:D,Refs!F:F),IF(B$2="High/Low",LOOKUP(E109,Refs!D:D,Refs!H:H),IF(B$2="Odd/Even",LOOKUP(E109,Refs!D:D,Refs!J:J),""))))</f>
        <v>Low</v>
      </c>
      <c r="I109">
        <f t="shared" ca="1" si="7"/>
        <v>-1</v>
      </c>
      <c r="J109">
        <f ca="1">IF(E108="","",IF(G109="","",IF(AND(Q108&gt;1,O108+P108&gt;=$B$4),$B$4,IF(Q108=1,O108,O108+P108))))</f>
        <v>15</v>
      </c>
      <c r="K109">
        <f t="shared" ca="1" si="8"/>
        <v>-15</v>
      </c>
      <c r="L109">
        <f t="shared" ca="1" si="9"/>
        <v>-142</v>
      </c>
      <c r="M109">
        <f t="shared" ca="1" si="10"/>
        <v>20</v>
      </c>
      <c r="N109">
        <f ca="1">IF(E108="","",IF(OR(AND($A$6="Yes",$M109&gt;$M108),AND($A$8="Yes",$O108+$P108&gt;=$B$4),AND($Q108&lt;=2,$I109=1)),1,0))</f>
        <v>0</v>
      </c>
      <c r="O109">
        <f ca="1">IF(E109="","",R109)</f>
        <v>3</v>
      </c>
      <c r="P109">
        <f ca="1">IF(E109="","",MAX(R109:DM109))</f>
        <v>15</v>
      </c>
      <c r="Q109" s="2">
        <f ca="1">IF(E109="","",COUNTIF(R109:DM109,"&gt;0"))</f>
        <v>7</v>
      </c>
      <c r="R109" s="4">
        <f ca="1">IF(E108="","",IF($G109="",R108,IF($N109=1,LOOKUP(R$9,$A$12:$A$111,$B$12:$B$111),IF(AND($I109=1,S$9=$Q108),"",IF($I109=1,S108,IF($I109=-1,R108))))))</f>
        <v>3</v>
      </c>
      <c r="S109">
        <f ca="1">IF($E108="","",IF($G109="",S108,IF(AND($N109=1,S$9&gt;$B$9),"",IF(AND($N109=1,S$9&lt;=$B$9),LOOKUP(S$9,$A$12:$A$111,$B$12:$B$111),IF(AND($I109=1,T$9=$Q108),"",IF($I109=1,T108,IF(AND($I109=-1,R$9=$Q108),$J109,IF($I109=-1,S108,""))))))))</f>
        <v>4</v>
      </c>
      <c r="T109">
        <f ca="1">IF($E108="","",IF($G109="",T108,IF(AND($N109=1,T$9&gt;$B$9),"",IF(AND($N109=1,T$9&lt;=$B$9),LOOKUP(T$9,$A$12:$A$111,$B$12:$B$111),IF(AND($I109=1,U$9=$Q108),"",IF($I109=1,U108,IF(AND($I109=-1,S$9=$Q108),$J109,IF($I109=-1,T108,""))))))))</f>
        <v>5</v>
      </c>
      <c r="U109">
        <f ca="1">IF($E108="","",IF($G109="",U108,IF(AND($N109=1,U$9&gt;$B$9),"",IF(AND($N109=1,U$9&lt;=$B$9),LOOKUP(U$9,$A$12:$A$111,$B$12:$B$111),IF(AND($I109=1,V$9=$Q108),"",IF($I109=1,V108,IF(AND($I109=-1,T$9=$Q108),$J109,IF($I109=-1,U108,""))))))))</f>
        <v>6</v>
      </c>
      <c r="V109">
        <f ca="1">IF($E108="","",IF($G109="",V108,IF(AND($N109=1,V$9&gt;$B$9),"",IF(AND($N109=1,V$9&lt;=$B$9),LOOKUP(V$9,$A$12:$A$111,$B$12:$B$111),IF(AND($I109=1,W$9=$Q108),"",IF($I109=1,W108,IF(AND($I109=-1,U$9=$Q108),$J109,IF($I109=-1,V108,""))))))))</f>
        <v>9</v>
      </c>
      <c r="W109">
        <f ca="1">IF($E108="","",IF($G109="",W108,IF(AND($N109=1,W$9&gt;$B$9),"",IF(AND($N109=1,W$9&lt;=$B$9),LOOKUP(W$9,$A$12:$A$111,$B$12:$B$111),IF(AND($I109=1,X$9=$Q108),"",IF($I109=1,X108,IF(AND($I109=-1,V$9=$Q108),$J109,IF($I109=-1,W108,""))))))))</f>
        <v>12</v>
      </c>
      <c r="X109">
        <f ca="1">IF($E108="","",IF($G109="",X108,IF(AND($N109=1,X$9&gt;$B$9),"",IF(AND($N109=1,X$9&lt;=$B$9),LOOKUP(X$9,$A$12:$A$111,$B$12:$B$111),IF(AND($I109=1,Y$9=$Q108),"",IF($I109=1,Y108,IF(AND($I109=-1,W$9=$Q108),$J109,IF($I109=-1,X108,""))))))))</f>
        <v>15</v>
      </c>
      <c r="Y109" t="str">
        <f ca="1">IF($E108="","",IF($G109="",Y108,IF(AND($N109=1,Y$9&gt;$B$9),"",IF(AND($N109=1,Y$9&lt;=$B$9),LOOKUP(Y$9,$A$12:$A$111,$B$12:$B$111),IF(AND($I109=1,Z$9=$Q108),"",IF($I109=1,Z108,IF(AND($I109=-1,X$9=$Q108),$J109,IF($I109=-1,Y108,""))))))))</f>
        <v/>
      </c>
      <c r="Z109" t="str">
        <f ca="1">IF($E108="","",IF($G109="",Z108,IF(AND($N109=1,Z$9&gt;$B$9),"",IF(AND($N109=1,Z$9&lt;=$B$9),LOOKUP(Z$9,$A$12:$A$111,$B$12:$B$111),IF(AND($I109=1,AA$9=$Q108),"",IF($I109=1,AA108,IF(AND($I109=-1,Y$9=$Q108),$J109,IF($I109=-1,Z108,""))))))))</f>
        <v/>
      </c>
      <c r="AA109" t="str">
        <f ca="1">IF($E108="","",IF($G109="",AA108,IF(AND($N109=1,AA$9&gt;$B$9),"",IF(AND($N109=1,AA$9&lt;=$B$9),LOOKUP(AA$9,$A$12:$A$111,$B$12:$B$111),IF(AND($I109=1,AB$9=$Q108),"",IF($I109=1,AB108,IF(AND($I109=-1,Z$9=$Q108),$J109,IF($I109=-1,AA108,""))))))))</f>
        <v/>
      </c>
      <c r="AB109" t="str">
        <f ca="1">IF($E108="","",IF($G109="",AB108,IF(AND($N109=1,AB$9&gt;$B$9),"",IF(AND($N109=1,AB$9&lt;=$B$9),LOOKUP(AB$9,$A$12:$A$111,$B$12:$B$111),IF(AND($I109=1,AC$9=$Q108),"",IF($I109=1,AC108,IF(AND($I109=-1,AA$9=$Q108),$J109,IF($I109=-1,AB108,""))))))))</f>
        <v/>
      </c>
      <c r="AC109" t="str">
        <f ca="1">IF($E108="","",IF($G109="",AC108,IF(AND($N109=1,AC$9&gt;$B$9),"",IF(AND($N109=1,AC$9&lt;=$B$9),LOOKUP(AC$9,$A$12:$A$111,$B$12:$B$111),IF(AND($I109=1,AD$9=$Q108),"",IF($I109=1,AD108,IF(AND($I109=-1,AB$9=$Q108),$J109,IF($I109=-1,AC108,""))))))))</f>
        <v/>
      </c>
      <c r="AD109" t="str">
        <f ca="1">IF($E108="","",IF($G109="",AD108,IF(AND($N109=1,AD$9&gt;$B$9),"",IF(AND($N109=1,AD$9&lt;=$B$9),LOOKUP(AD$9,$A$12:$A$111,$B$12:$B$111),IF(AND($I109=1,AE$9=$Q108),"",IF($I109=1,AE108,IF(AND($I109=-1,AC$9=$Q108),$J109,IF($I109=-1,AD108,""))))))))</f>
        <v/>
      </c>
      <c r="AE109" t="str">
        <f ca="1">IF($E108="","",IF($G109="",AE108,IF(AND($N109=1,AE$9&gt;$B$9),"",IF(AND($N109=1,AE$9&lt;=$B$9),LOOKUP(AE$9,$A$12:$A$111,$B$12:$B$111),IF(AND($I109=1,AF$9=$Q108),"",IF($I109=1,AF108,IF(AND($I109=-1,AD$9=$Q108),$J109,IF($I109=-1,AE108,""))))))))</f>
        <v/>
      </c>
      <c r="AF109" t="str">
        <f ca="1">IF($E108="","",IF($G109="",AF108,IF(AND($N109=1,AF$9&gt;$B$9),"",IF(AND($N109=1,AF$9&lt;=$B$9),LOOKUP(AF$9,$A$12:$A$111,$B$12:$B$111),IF(AND($I109=1,AG$9=$Q108),"",IF($I109=1,AG108,IF(AND($I109=-1,AE$9=$Q108),$J109,IF($I109=-1,AF108,""))))))))</f>
        <v/>
      </c>
      <c r="AG109" t="str">
        <f ca="1">IF($E108="","",IF($G109="",AG108,IF(AND($N109=1,AG$9&gt;$B$9),"",IF(AND($N109=1,AG$9&lt;=$B$9),LOOKUP(AG$9,$A$12:$A$111,$B$12:$B$111),IF(AND($I109=1,AH$9=$Q108),"",IF($I109=1,AH108,IF(AND($I109=-1,AF$9=$Q108),$J109,IF($I109=-1,AG108,""))))))))</f>
        <v/>
      </c>
      <c r="AH109" t="str">
        <f ca="1">IF($E108="","",IF($G109="",AH108,IF(AND($N109=1,AH$9&gt;$B$9),"",IF(AND($N109=1,AH$9&lt;=$B$9),LOOKUP(AH$9,$A$12:$A$111,$B$12:$B$111),IF(AND($I109=1,AI$9=$Q108),"",IF($I109=1,AI108,IF(AND($I109=-1,AG$9=$Q108),$J109,IF($I109=-1,AH108,""))))))))</f>
        <v/>
      </c>
      <c r="AI109" t="str">
        <f ca="1">IF($E108="","",IF($G109="",AI108,IF(AND($N109=1,AI$9&gt;$B$9),"",IF(AND($N109=1,AI$9&lt;=$B$9),LOOKUP(AI$9,$A$12:$A$111,$B$12:$B$111),IF(AND($I109=1,AJ$9=$Q108),"",IF($I109=1,AJ108,IF(AND($I109=-1,AH$9=$Q108),$J109,IF($I109=-1,AI108,""))))))))</f>
        <v/>
      </c>
      <c r="AJ109" t="str">
        <f ca="1">IF($E108="","",IF($G109="",AJ108,IF(AND($N109=1,AJ$9&gt;$B$9),"",IF(AND($N109=1,AJ$9&lt;=$B$9),LOOKUP(AJ$9,$A$12:$A$111,$B$12:$B$111),IF(AND($I109=1,AK$9=$Q108),"",IF($I109=1,AK108,IF(AND($I109=-1,AI$9=$Q108),$J109,IF($I109=-1,AJ108,""))))))))</f>
        <v/>
      </c>
      <c r="AK109" t="str">
        <f ca="1">IF($E108="","",IF($G109="",AK108,IF(AND($N109=1,AK$9&gt;$B$9),"",IF(AND($N109=1,AK$9&lt;=$B$9),LOOKUP(AK$9,$A$12:$A$111,$B$12:$B$111),IF(AND($I109=1,AL$9=$Q108),"",IF($I109=1,AL108,IF(AND($I109=-1,AJ$9=$Q108),$J109,IF($I109=-1,AK108,""))))))))</f>
        <v/>
      </c>
      <c r="AL109" t="str">
        <f ca="1">IF($E108="","",IF($G109="",AL108,IF(AND($N109=1,AL$9&gt;$B$9),"",IF(AND($N109=1,AL$9&lt;=$B$9),LOOKUP(AL$9,$A$12:$A$111,$B$12:$B$111),IF(AND($I109=1,AM$9=$Q108),"",IF($I109=1,AM108,IF(AND($I109=-1,AK$9=$Q108),$J109,IF($I109=-1,AL108,""))))))))</f>
        <v/>
      </c>
      <c r="AM109" t="str">
        <f ca="1">IF($E108="","",IF($G109="",AM108,IF(AND($N109=1,AM$9&gt;$B$9),"",IF(AND($N109=1,AM$9&lt;=$B$9),LOOKUP(AM$9,$A$12:$A$111,$B$12:$B$111),IF(AND($I109=1,AN$9=$Q108),"",IF($I109=1,AN108,IF(AND($I109=-1,AL$9=$Q108),$J109,IF($I109=-1,AM108,""))))))))</f>
        <v/>
      </c>
      <c r="AN109" t="str">
        <f ca="1">IF($E108="","",IF($G109="",AN108,IF(AND($N109=1,AN$9&gt;$B$9),"",IF(AND($N109=1,AN$9&lt;=$B$9),LOOKUP(AN$9,$A$12:$A$111,$B$12:$B$111),IF(AND($I109=1,AO$9=$Q108),"",IF($I109=1,AO108,IF(AND($I109=-1,AM$9=$Q108),$J109,IF($I109=-1,AN108,""))))))))</f>
        <v/>
      </c>
      <c r="AO109" t="str">
        <f ca="1">IF($E108="","",IF($G109="",AO108,IF(AND($N109=1,AO$9&gt;$B$9),"",IF(AND($N109=1,AO$9&lt;=$B$9),LOOKUP(AO$9,$A$12:$A$111,$B$12:$B$111),IF(AND($I109=1,AP$9=$Q108),"",IF($I109=1,AP108,IF(AND($I109=-1,AN$9=$Q108),$J109,IF($I109=-1,AO108,""))))))))</f>
        <v/>
      </c>
      <c r="AP109" t="str">
        <f ca="1">IF($E108="","",IF($G109="",AP108,IF(AND($N109=1,AP$9&gt;$B$9),"",IF(AND($N109=1,AP$9&lt;=$B$9),LOOKUP(AP$9,$A$12:$A$111,$B$12:$B$111),IF(AND($I109=1,AQ$9=$Q108),"",IF($I109=1,AQ108,IF(AND($I109=-1,AO$9=$Q108),$J109,IF($I109=-1,AP108,""))))))))</f>
        <v/>
      </c>
      <c r="AQ109" t="str">
        <f ca="1">IF($E108="","",IF($G109="",AQ108,IF(AND($N109=1,AQ$9&gt;$B$9),"",IF(AND($N109=1,AQ$9&lt;=$B$9),LOOKUP(AQ$9,$A$12:$A$111,$B$12:$B$111),IF(AND($I109=1,AR$9=$Q108),"",IF($I109=1,AR108,IF(AND($I109=-1,AP$9=$Q108),$J109,IF($I109=-1,AQ108,""))))))))</f>
        <v/>
      </c>
      <c r="AR109" t="str">
        <f ca="1">IF($E108="","",IF($G109="",AR108,IF(AND($N109=1,AR$9&gt;$B$9),"",IF(AND($N109=1,AR$9&lt;=$B$9),LOOKUP(AR$9,$A$12:$A$111,$B$12:$B$111),IF(AND($I109=1,AS$9=$Q108),"",IF($I109=1,AS108,IF(AND($I109=-1,AQ$9=$Q108),$J109,IF($I109=-1,AR108,""))))))))</f>
        <v/>
      </c>
      <c r="AS109" t="str">
        <f ca="1">IF($E108="","",IF($G109="",AS108,IF(AND($N109=1,AS$9&gt;$B$9),"",IF(AND($N109=1,AS$9&lt;=$B$9),LOOKUP(AS$9,$A$12:$A$111,$B$12:$B$111),IF(AND($I109=1,AT$9=$Q108),"",IF($I109=1,AT108,IF(AND($I109=-1,AR$9=$Q108),$J109,IF($I109=-1,AS108,""))))))))</f>
        <v/>
      </c>
      <c r="AT109" t="str">
        <f ca="1">IF($E108="","",IF($G109="",AT108,IF(AND($N109=1,AT$9&gt;$B$9),"",IF(AND($N109=1,AT$9&lt;=$B$9),LOOKUP(AT$9,$A$12:$A$111,$B$12:$B$111),IF(AND($I109=1,AU$9=$Q108),"",IF($I109=1,AU108,IF(AND($I109=-1,AS$9=$Q108),$J109,IF($I109=-1,AT108,""))))))))</f>
        <v/>
      </c>
      <c r="AU109" t="str">
        <f ca="1">IF($E108="","",IF($G109="",AU108,IF(AND($N109=1,AU$9&gt;$B$9),"",IF(AND($N109=1,AU$9&lt;=$B$9),LOOKUP(AU$9,$A$12:$A$111,$B$12:$B$111),IF(AND($I109=1,AV$9=$Q108),"",IF($I109=1,AV108,IF(AND($I109=-1,AT$9=$Q108),$J109,IF($I109=-1,AU108,""))))))))</f>
        <v/>
      </c>
      <c r="AV109" t="str">
        <f ca="1">IF($E108="","",IF($G109="",AV108,IF(AND($N109=1,AV$9&gt;$B$9),"",IF(AND($N109=1,AV$9&lt;=$B$9),LOOKUP(AV$9,$A$12:$A$111,$B$12:$B$111),IF(AND($I109=1,AW$9=$Q108),"",IF($I109=1,AW108,IF(AND($I109=-1,AU$9=$Q108),$J109,IF($I109=-1,AV108,""))))))))</f>
        <v/>
      </c>
      <c r="AW109" t="str">
        <f ca="1">IF($E108="","",IF($G109="",AW108,IF(AND($N109=1,AW$9&gt;$B$9),"",IF(AND($N109=1,AW$9&lt;=$B$9),LOOKUP(AW$9,$A$12:$A$111,$B$12:$B$111),IF(AND($I109=1,AX$9=$Q108),"",IF($I109=1,AX108,IF(AND($I109=-1,AV$9=$Q108),$J109,IF($I109=-1,AW108,""))))))))</f>
        <v/>
      </c>
      <c r="AX109" t="str">
        <f ca="1">IF($E108="","",IF($G109="",AX108,IF(AND($N109=1,AX$9&gt;$B$9),"",IF(AND($N109=1,AX$9&lt;=$B$9),LOOKUP(AX$9,$A$12:$A$111,$B$12:$B$111),IF(AND($I109=1,AY$9=$Q108),"",IF($I109=1,AY108,IF(AND($I109=-1,AW$9=$Q108),$J109,IF($I109=-1,AX108,""))))))))</f>
        <v/>
      </c>
      <c r="AY109" t="str">
        <f ca="1">IF($E108="","",IF($G109="",AY108,IF(AND($N109=1,AY$9&gt;$B$9),"",IF(AND($N109=1,AY$9&lt;=$B$9),LOOKUP(AY$9,$A$12:$A$111,$B$12:$B$111),IF(AND($I109=1,AZ$9=$Q108),"",IF($I109=1,AZ108,IF(AND($I109=-1,AX$9=$Q108),$J109,IF($I109=-1,AY108,""))))))))</f>
        <v/>
      </c>
      <c r="AZ109" t="str">
        <f ca="1">IF($E108="","",IF($G109="",AZ108,IF(AND($N109=1,AZ$9&gt;$B$9),"",IF(AND($N109=1,AZ$9&lt;=$B$9),LOOKUP(AZ$9,$A$12:$A$111,$B$12:$B$111),IF(AND($I109=1,BA$9=$Q108),"",IF($I109=1,BA108,IF(AND($I109=-1,AY$9=$Q108),$J109,IF($I109=-1,AZ108,""))))))))</f>
        <v/>
      </c>
      <c r="BA109" t="str">
        <f ca="1">IF($E108="","",IF($G109="",BA108,IF(AND($N109=1,BA$9&gt;$B$9),"",IF(AND($N109=1,BA$9&lt;=$B$9),LOOKUP(BA$9,$A$12:$A$111,$B$12:$B$111),IF(AND($I109=1,BB$9=$Q108),"",IF($I109=1,BB108,IF(AND($I109=-1,AZ$9=$Q108),$J109,IF($I109=-1,BA108,""))))))))</f>
        <v/>
      </c>
      <c r="BB109" t="str">
        <f ca="1">IF($E108="","",IF($G109="",BB108,IF(AND($N109=1,BB$9&gt;$B$9),"",IF(AND($N109=1,BB$9&lt;=$B$9),LOOKUP(BB$9,$A$12:$A$111,$B$12:$B$111),IF(AND($I109=1,BC$9=$Q108),"",IF($I109=1,BC108,IF(AND($I109=-1,BA$9=$Q108),$J109,IF($I109=-1,BB108,""))))))))</f>
        <v/>
      </c>
      <c r="BC109" t="str">
        <f ca="1">IF($E108="","",IF($G109="",BC108,IF(AND($N109=1,BC$9&gt;$B$9),"",IF(AND($N109=1,BC$9&lt;=$B$9),LOOKUP(BC$9,$A$12:$A$111,$B$12:$B$111),IF(AND($I109=1,BD$9=$Q108),"",IF($I109=1,BD108,IF(AND($I109=-1,BB$9=$Q108),$J109,IF($I109=-1,BC108,""))))))))</f>
        <v/>
      </c>
      <c r="BD109" t="str">
        <f ca="1">IF($E108="","",IF($G109="",BD108,IF(AND($N109=1,BD$9&gt;$B$9),"",IF(AND($N109=1,BD$9&lt;=$B$9),LOOKUP(BD$9,$A$12:$A$111,$B$12:$B$111),IF(AND($I109=1,BE$9=$Q108),"",IF($I109=1,BE108,IF(AND($I109=-1,BC$9=$Q108),$J109,IF($I109=-1,BD108,""))))))))</f>
        <v/>
      </c>
      <c r="BE109" t="str">
        <f ca="1">IF($E108="","",IF($G109="",BE108,IF(AND($N109=1,BE$9&gt;$B$9),"",IF(AND($N109=1,BE$9&lt;=$B$9),LOOKUP(BE$9,$A$12:$A$111,$B$12:$B$111),IF(AND($I109=1,BF$9=$Q108),"",IF($I109=1,BF108,IF(AND($I109=-1,BD$9=$Q108),$J109,IF($I109=-1,BE108,""))))))))</f>
        <v/>
      </c>
      <c r="BF109" t="str">
        <f ca="1">IF($E108="","",IF($G109="",BF108,IF(AND($N109=1,BF$9&gt;$B$9),"",IF(AND($N109=1,BF$9&lt;=$B$9),LOOKUP(BF$9,$A$12:$A$111,$B$12:$B$111),IF(AND($I109=1,BG$9=$Q108),"",IF($I109=1,BG108,IF(AND($I109=-1,BE$9=$Q108),$J109,IF($I109=-1,BF108,""))))))))</f>
        <v/>
      </c>
      <c r="BG109" t="str">
        <f ca="1">IF($E108="","",IF($G109="",BG108,IF(AND($N109=1,BG$9&gt;$B$9),"",IF(AND($N109=1,BG$9&lt;=$B$9),LOOKUP(BG$9,$A$12:$A$111,$B$12:$B$111),IF(AND($I109=1,BH$9=$Q108),"",IF($I109=1,BH108,IF(AND($I109=-1,BF$9=$Q108),$J109,IF($I109=-1,BG108,""))))))))</f>
        <v/>
      </c>
      <c r="BH109" t="str">
        <f ca="1">IF($E108="","",IF($G109="",BH108,IF(AND($N109=1,BH$9&gt;$B$9),"",IF(AND($N109=1,BH$9&lt;=$B$9),LOOKUP(BH$9,$A$12:$A$111,$B$12:$B$111),IF(AND($I109=1,BI$9=$Q108),"",IF($I109=1,BI108,IF(AND($I109=-1,BG$9=$Q108),$J109,IF($I109=-1,BH108,""))))))))</f>
        <v/>
      </c>
      <c r="BI109" t="str">
        <f ca="1">IF($E108="","",IF($G109="",BI108,IF(AND($N109=1,BI$9&gt;$B$9),"",IF(AND($N109=1,BI$9&lt;=$B$9),LOOKUP(BI$9,$A$12:$A$111,$B$12:$B$111),IF(AND($I109=1,BJ$9=$Q108),"",IF($I109=1,BJ108,IF(AND($I109=-1,BH$9=$Q108),$J109,IF($I109=-1,BI108,""))))))))</f>
        <v/>
      </c>
      <c r="BJ109" t="str">
        <f ca="1">IF($E108="","",IF($G109="",BJ108,IF(AND($N109=1,BJ$9&gt;$B$9),"",IF(AND($N109=1,BJ$9&lt;=$B$9),LOOKUP(BJ$9,$A$12:$A$111,$B$12:$B$111),IF(AND($I109=1,BK$9=$Q108),"",IF($I109=1,BK108,IF(AND($I109=-1,BI$9=$Q108),$J109,IF($I109=-1,BJ108,""))))))))</f>
        <v/>
      </c>
      <c r="BK109" t="str">
        <f ca="1">IF($E108="","",IF($G109="",BK108,IF(AND($N109=1,BK$9&gt;$B$9),"",IF(AND($N109=1,BK$9&lt;=$B$9),LOOKUP(BK$9,$A$12:$A$111,$B$12:$B$111),IF(AND($I109=1,BL$9=$Q108),"",IF($I109=1,BL108,IF(AND($I109=-1,BJ$9=$Q108),$J109,IF($I109=-1,BK108,""))))))))</f>
        <v/>
      </c>
      <c r="BL109" t="str">
        <f ca="1">IF($E108="","",IF($G109="",BL108,IF(AND($N109=1,BL$9&gt;$B$9),"",IF(AND($N109=1,BL$9&lt;=$B$9),LOOKUP(BL$9,$A$12:$A$111,$B$12:$B$111),IF(AND($I109=1,BM$9=$Q108),"",IF($I109=1,BM108,IF(AND($I109=-1,BK$9=$Q108),$J109,IF($I109=-1,BL108,""))))))))</f>
        <v/>
      </c>
      <c r="BM109" t="str">
        <f ca="1">IF($E108="","",IF($G109="",BM108,IF(AND($N109=1,BM$9&gt;$B$9),"",IF(AND($N109=1,BM$9&lt;=$B$9),LOOKUP(BM$9,$A$12:$A$111,$B$12:$B$111),IF(AND($I109=1,BN$9=$Q108),"",IF($I109=1,BN108,IF(AND($I109=-1,BL$9=$Q108),$J109,IF($I109=-1,BM108,""))))))))</f>
        <v/>
      </c>
      <c r="BN109">
        <f ca="1">IF($E108="","",IF($G109="",BN108,IF(AND($N109=1,BN$9&gt;$B$9),"",IF(AND($N109=1,BN$9&lt;=$B$9),LOOKUP(BN$9,$A$12:$A$111,$B$12:$B$111),IF(AND($I109=1,BO$9=$Q108),"",IF($I109=1,BO108,IF(AND($I109=-1,BM$9=$Q108),$J109,IF($I109=-1,BN108,""))))))))</f>
        <v>0</v>
      </c>
      <c r="BO109">
        <f ca="1">IF($E108="","",IF($G109="",BO108,IF(AND($N109=1,BO$9&gt;$B$9),"",IF(AND($N109=1,BO$9&lt;=$B$9),LOOKUP(BO$9,$A$12:$A$111,$B$12:$B$111),IF(AND($I109=1,BP$9=$Q108),"",IF($I109=1,BP108,IF(AND($I109=-1,BN$9=$Q108),$J109,IF($I109=-1,BO108,""))))))))</f>
        <v>0</v>
      </c>
    </row>
    <row r="110" spans="4:67" x14ac:dyDescent="0.25">
      <c r="D110" s="4">
        <v>100</v>
      </c>
      <c r="E110" s="1">
        <f t="shared" ca="1" si="11"/>
        <v>17</v>
      </c>
      <c r="G110" t="str">
        <f ca="1">IF(E109="","",IF($B$3=Refs!$B$11,Labouchere!F110,IF(AND(B$3="Last",H109="Zero"),G109,IF(B$3="Last",H109,IF(B$3="2nd last","",IF(AND(B$3="Opposite",H109="Zero"),G109,IF(AND(B$3="Opposite",H109="Red"),"Black",IF(AND(B$3="Opposite",H109="Black"),"Red",IF(AND(B$3="Opposite",H109="Odd"),"Even",IF(AND(B$3="Opposite",H109="Even"),"Odd",IF(AND(B$3="Opposite",H109="High"),"Low",IF(AND(B$3="Opposite",H109="Low"),"High",IF(COUNTIF(Refs!$E$5:$I$6,B$3)=1,Labouchere!B$3,"")))))))))))))</f>
        <v>High</v>
      </c>
      <c r="H110" t="str">
        <f ca="1">IF(E110="","",IF(B$2="Red/Black",LOOKUP(E110,Refs!D:D,Refs!F:F),IF(B$2="High/Low",LOOKUP(E110,Refs!D:D,Refs!H:H),IF(B$2="Odd/Even",LOOKUP(E110,Refs!D:D,Refs!J:J),""))))</f>
        <v>Low</v>
      </c>
      <c r="I110">
        <f t="shared" ca="1" si="7"/>
        <v>-1</v>
      </c>
      <c r="J110">
        <f ca="1">IF(E109="","",IF(G110="","",IF(AND(Q109&gt;1,O109+P109&gt;=$B$4),$B$4,IF(Q109=1,O109,O109+P109))))</f>
        <v>18</v>
      </c>
      <c r="K110">
        <f t="shared" ca="1" si="8"/>
        <v>-18</v>
      </c>
      <c r="L110">
        <f t="shared" ca="1" si="9"/>
        <v>-160</v>
      </c>
      <c r="M110">
        <f t="shared" ca="1" si="10"/>
        <v>20</v>
      </c>
      <c r="N110">
        <f ca="1">IF(E109="","",IF(OR(AND($A$6="Yes",$M110&gt;$M109),AND($A$8="Yes",$O109+$P109&gt;=$B$4),AND($Q109&lt;=2,$I110=1)),1,0))</f>
        <v>0</v>
      </c>
      <c r="O110">
        <f ca="1">IF(E110="","",R110)</f>
        <v>3</v>
      </c>
      <c r="P110">
        <f ca="1">IF(E110="","",MAX(R110:DM110))</f>
        <v>18</v>
      </c>
      <c r="Q110" s="2">
        <f ca="1">IF(E110="","",COUNTIF(R110:DM110,"&gt;0"))</f>
        <v>8</v>
      </c>
      <c r="R110" s="4">
        <f ca="1">IF(E109="","",IF($G110="",R109,IF($N110=1,LOOKUP(R$9,$A$12:$A$111,$B$12:$B$111),IF(AND($I110=1,S$9=$Q109),"",IF($I110=1,S109,IF($I110=-1,R109))))))</f>
        <v>3</v>
      </c>
      <c r="S110">
        <f ca="1">IF($E109="","",IF($G110="",S109,IF(AND($N110=1,S$9&gt;$B$9),"",IF(AND($N110=1,S$9&lt;=$B$9),LOOKUP(S$9,$A$12:$A$111,$B$12:$B$111),IF(AND($I110=1,T$9=$Q109),"",IF($I110=1,T109,IF(AND($I110=-1,R$9=$Q109),$J110,IF($I110=-1,S109,""))))))))</f>
        <v>4</v>
      </c>
      <c r="T110">
        <f ca="1">IF($E109="","",IF($G110="",T109,IF(AND($N110=1,T$9&gt;$B$9),"",IF(AND($N110=1,T$9&lt;=$B$9),LOOKUP(T$9,$A$12:$A$111,$B$12:$B$111),IF(AND($I110=1,U$9=$Q109),"",IF($I110=1,U109,IF(AND($I110=-1,S$9=$Q109),$J110,IF($I110=-1,T109,""))))))))</f>
        <v>5</v>
      </c>
      <c r="U110">
        <f ca="1">IF($E109="","",IF($G110="",U109,IF(AND($N110=1,U$9&gt;$B$9),"",IF(AND($N110=1,U$9&lt;=$B$9),LOOKUP(U$9,$A$12:$A$111,$B$12:$B$111),IF(AND($I110=1,V$9=$Q109),"",IF($I110=1,V109,IF(AND($I110=-1,T$9=$Q109),$J110,IF($I110=-1,U109,""))))))))</f>
        <v>6</v>
      </c>
      <c r="V110">
        <f ca="1">IF($E109="","",IF($G110="",V109,IF(AND($N110=1,V$9&gt;$B$9),"",IF(AND($N110=1,V$9&lt;=$B$9),LOOKUP(V$9,$A$12:$A$111,$B$12:$B$111),IF(AND($I110=1,W$9=$Q109),"",IF($I110=1,W109,IF(AND($I110=-1,U$9=$Q109),$J110,IF($I110=-1,V109,""))))))))</f>
        <v>9</v>
      </c>
      <c r="W110">
        <f ca="1">IF($E109="","",IF($G110="",W109,IF(AND($N110=1,W$9&gt;$B$9),"",IF(AND($N110=1,W$9&lt;=$B$9),LOOKUP(W$9,$A$12:$A$111,$B$12:$B$111),IF(AND($I110=1,X$9=$Q109),"",IF($I110=1,X109,IF(AND($I110=-1,V$9=$Q109),$J110,IF($I110=-1,W109,""))))))))</f>
        <v>12</v>
      </c>
      <c r="X110">
        <f ca="1">IF($E109="","",IF($G110="",X109,IF(AND($N110=1,X$9&gt;$B$9),"",IF(AND($N110=1,X$9&lt;=$B$9),LOOKUP(X$9,$A$12:$A$111,$B$12:$B$111),IF(AND($I110=1,Y$9=$Q109),"",IF($I110=1,Y109,IF(AND($I110=-1,W$9=$Q109),$J110,IF($I110=-1,X109,""))))))))</f>
        <v>15</v>
      </c>
      <c r="Y110">
        <f ca="1">IF($E109="","",IF($G110="",Y109,IF(AND($N110=1,Y$9&gt;$B$9),"",IF(AND($N110=1,Y$9&lt;=$B$9),LOOKUP(Y$9,$A$12:$A$111,$B$12:$B$111),IF(AND($I110=1,Z$9=$Q109),"",IF($I110=1,Z109,IF(AND($I110=-1,X$9=$Q109),$J110,IF($I110=-1,Y109,""))))))))</f>
        <v>18</v>
      </c>
      <c r="Z110" t="str">
        <f ca="1">IF($E109="","",IF($G110="",Z109,IF(AND($N110=1,Z$9&gt;$B$9),"",IF(AND($N110=1,Z$9&lt;=$B$9),LOOKUP(Z$9,$A$12:$A$111,$B$12:$B$111),IF(AND($I110=1,AA$9=$Q109),"",IF($I110=1,AA109,IF(AND($I110=-1,Y$9=$Q109),$J110,IF($I110=-1,Z109,""))))))))</f>
        <v/>
      </c>
      <c r="AA110" t="str">
        <f ca="1">IF($E109="","",IF($G110="",AA109,IF(AND($N110=1,AA$9&gt;$B$9),"",IF(AND($N110=1,AA$9&lt;=$B$9),LOOKUP(AA$9,$A$12:$A$111,$B$12:$B$111),IF(AND($I110=1,AB$9=$Q109),"",IF($I110=1,AB109,IF(AND($I110=-1,Z$9=$Q109),$J110,IF($I110=-1,AA109,""))))))))</f>
        <v/>
      </c>
      <c r="AB110" t="str">
        <f ca="1">IF($E109="","",IF($G110="",AB109,IF(AND($N110=1,AB$9&gt;$B$9),"",IF(AND($N110=1,AB$9&lt;=$B$9),LOOKUP(AB$9,$A$12:$A$111,$B$12:$B$111),IF(AND($I110=1,AC$9=$Q109),"",IF($I110=1,AC109,IF(AND($I110=-1,AA$9=$Q109),$J110,IF($I110=-1,AB109,""))))))))</f>
        <v/>
      </c>
      <c r="AC110" t="str">
        <f ca="1">IF($E109="","",IF($G110="",AC109,IF(AND($N110=1,AC$9&gt;$B$9),"",IF(AND($N110=1,AC$9&lt;=$B$9),LOOKUP(AC$9,$A$12:$A$111,$B$12:$B$111),IF(AND($I110=1,AD$9=$Q109),"",IF($I110=1,AD109,IF(AND($I110=-1,AB$9=$Q109),$J110,IF($I110=-1,AC109,""))))))))</f>
        <v/>
      </c>
      <c r="AD110" t="str">
        <f ca="1">IF($E109="","",IF($G110="",AD109,IF(AND($N110=1,AD$9&gt;$B$9),"",IF(AND($N110=1,AD$9&lt;=$B$9),LOOKUP(AD$9,$A$12:$A$111,$B$12:$B$111),IF(AND($I110=1,AE$9=$Q109),"",IF($I110=1,AE109,IF(AND($I110=-1,AC$9=$Q109),$J110,IF($I110=-1,AD109,""))))))))</f>
        <v/>
      </c>
      <c r="AE110" t="str">
        <f ca="1">IF($E109="","",IF($G110="",AE109,IF(AND($N110=1,AE$9&gt;$B$9),"",IF(AND($N110=1,AE$9&lt;=$B$9),LOOKUP(AE$9,$A$12:$A$111,$B$12:$B$111),IF(AND($I110=1,AF$9=$Q109),"",IF($I110=1,AF109,IF(AND($I110=-1,AD$9=$Q109),$J110,IF($I110=-1,AE109,""))))))))</f>
        <v/>
      </c>
      <c r="AF110" t="str">
        <f ca="1">IF($E109="","",IF($G110="",AF109,IF(AND($N110=1,AF$9&gt;$B$9),"",IF(AND($N110=1,AF$9&lt;=$B$9),LOOKUP(AF$9,$A$12:$A$111,$B$12:$B$111),IF(AND($I110=1,AG$9=$Q109),"",IF($I110=1,AG109,IF(AND($I110=-1,AE$9=$Q109),$J110,IF($I110=-1,AF109,""))))))))</f>
        <v/>
      </c>
      <c r="AG110" t="str">
        <f ca="1">IF($E109="","",IF($G110="",AG109,IF(AND($N110=1,AG$9&gt;$B$9),"",IF(AND($N110=1,AG$9&lt;=$B$9),LOOKUP(AG$9,$A$12:$A$111,$B$12:$B$111),IF(AND($I110=1,AH$9=$Q109),"",IF($I110=1,AH109,IF(AND($I110=-1,AF$9=$Q109),$J110,IF($I110=-1,AG109,""))))))))</f>
        <v/>
      </c>
      <c r="AH110" t="str">
        <f ca="1">IF($E109="","",IF($G110="",AH109,IF(AND($N110=1,AH$9&gt;$B$9),"",IF(AND($N110=1,AH$9&lt;=$B$9),LOOKUP(AH$9,$A$12:$A$111,$B$12:$B$111),IF(AND($I110=1,AI$9=$Q109),"",IF($I110=1,AI109,IF(AND($I110=-1,AG$9=$Q109),$J110,IF($I110=-1,AH109,""))))))))</f>
        <v/>
      </c>
      <c r="AI110" t="str">
        <f ca="1">IF($E109="","",IF($G110="",AI109,IF(AND($N110=1,AI$9&gt;$B$9),"",IF(AND($N110=1,AI$9&lt;=$B$9),LOOKUP(AI$9,$A$12:$A$111,$B$12:$B$111),IF(AND($I110=1,AJ$9=$Q109),"",IF($I110=1,AJ109,IF(AND($I110=-1,AH$9=$Q109),$J110,IF($I110=-1,AI109,""))))))))</f>
        <v/>
      </c>
      <c r="AJ110" t="str">
        <f ca="1">IF($E109="","",IF($G110="",AJ109,IF(AND($N110=1,AJ$9&gt;$B$9),"",IF(AND($N110=1,AJ$9&lt;=$B$9),LOOKUP(AJ$9,$A$12:$A$111,$B$12:$B$111),IF(AND($I110=1,AK$9=$Q109),"",IF($I110=1,AK109,IF(AND($I110=-1,AI$9=$Q109),$J110,IF($I110=-1,AJ109,""))))))))</f>
        <v/>
      </c>
      <c r="AK110" t="str">
        <f ca="1">IF($E109="","",IF($G110="",AK109,IF(AND($N110=1,AK$9&gt;$B$9),"",IF(AND($N110=1,AK$9&lt;=$B$9),LOOKUP(AK$9,$A$12:$A$111,$B$12:$B$111),IF(AND($I110=1,AL$9=$Q109),"",IF($I110=1,AL109,IF(AND($I110=-1,AJ$9=$Q109),$J110,IF($I110=-1,AK109,""))))))))</f>
        <v/>
      </c>
      <c r="AL110" t="str">
        <f ca="1">IF($E109="","",IF($G110="",AL109,IF(AND($N110=1,AL$9&gt;$B$9),"",IF(AND($N110=1,AL$9&lt;=$B$9),LOOKUP(AL$9,$A$12:$A$111,$B$12:$B$111),IF(AND($I110=1,AM$9=$Q109),"",IF($I110=1,AM109,IF(AND($I110=-1,AK$9=$Q109),$J110,IF($I110=-1,AL109,""))))))))</f>
        <v/>
      </c>
      <c r="AM110" t="str">
        <f ca="1">IF($E109="","",IF($G110="",AM109,IF(AND($N110=1,AM$9&gt;$B$9),"",IF(AND($N110=1,AM$9&lt;=$B$9),LOOKUP(AM$9,$A$12:$A$111,$B$12:$B$111),IF(AND($I110=1,AN$9=$Q109),"",IF($I110=1,AN109,IF(AND($I110=-1,AL$9=$Q109),$J110,IF($I110=-1,AM109,""))))))))</f>
        <v/>
      </c>
      <c r="AN110" t="str">
        <f ca="1">IF($E109="","",IF($G110="",AN109,IF(AND($N110=1,AN$9&gt;$B$9),"",IF(AND($N110=1,AN$9&lt;=$B$9),LOOKUP(AN$9,$A$12:$A$111,$B$12:$B$111),IF(AND($I110=1,AO$9=$Q109),"",IF($I110=1,AO109,IF(AND($I110=-1,AM$9=$Q109),$J110,IF($I110=-1,AN109,""))))))))</f>
        <v/>
      </c>
      <c r="AO110" t="str">
        <f ca="1">IF($E109="","",IF($G110="",AO109,IF(AND($N110=1,AO$9&gt;$B$9),"",IF(AND($N110=1,AO$9&lt;=$B$9),LOOKUP(AO$9,$A$12:$A$111,$B$12:$B$111),IF(AND($I110=1,AP$9=$Q109),"",IF($I110=1,AP109,IF(AND($I110=-1,AN$9=$Q109),$J110,IF($I110=-1,AO109,""))))))))</f>
        <v/>
      </c>
      <c r="AP110" t="str">
        <f ca="1">IF($E109="","",IF($G110="",AP109,IF(AND($N110=1,AP$9&gt;$B$9),"",IF(AND($N110=1,AP$9&lt;=$B$9),LOOKUP(AP$9,$A$12:$A$111,$B$12:$B$111),IF(AND($I110=1,AQ$9=$Q109),"",IF($I110=1,AQ109,IF(AND($I110=-1,AO$9=$Q109),$J110,IF($I110=-1,AP109,""))))))))</f>
        <v/>
      </c>
      <c r="AQ110" t="str">
        <f ca="1">IF($E109="","",IF($G110="",AQ109,IF(AND($N110=1,AQ$9&gt;$B$9),"",IF(AND($N110=1,AQ$9&lt;=$B$9),LOOKUP(AQ$9,$A$12:$A$111,$B$12:$B$111),IF(AND($I110=1,AR$9=$Q109),"",IF($I110=1,AR109,IF(AND($I110=-1,AP$9=$Q109),$J110,IF($I110=-1,AQ109,""))))))))</f>
        <v/>
      </c>
      <c r="AR110" t="str">
        <f ca="1">IF($E109="","",IF($G110="",AR109,IF(AND($N110=1,AR$9&gt;$B$9),"",IF(AND($N110=1,AR$9&lt;=$B$9),LOOKUP(AR$9,$A$12:$A$111,$B$12:$B$111),IF(AND($I110=1,AS$9=$Q109),"",IF($I110=1,AS109,IF(AND($I110=-1,AQ$9=$Q109),$J110,IF($I110=-1,AR109,""))))))))</f>
        <v/>
      </c>
      <c r="AS110" t="str">
        <f ca="1">IF($E109="","",IF($G110="",AS109,IF(AND($N110=1,AS$9&gt;$B$9),"",IF(AND($N110=1,AS$9&lt;=$B$9),LOOKUP(AS$9,$A$12:$A$111,$B$12:$B$111),IF(AND($I110=1,AT$9=$Q109),"",IF($I110=1,AT109,IF(AND($I110=-1,AR$9=$Q109),$J110,IF($I110=-1,AS109,""))))))))</f>
        <v/>
      </c>
      <c r="AT110" t="str">
        <f ca="1">IF($E109="","",IF($G110="",AT109,IF(AND($N110=1,AT$9&gt;$B$9),"",IF(AND($N110=1,AT$9&lt;=$B$9),LOOKUP(AT$9,$A$12:$A$111,$B$12:$B$111),IF(AND($I110=1,AU$9=$Q109),"",IF($I110=1,AU109,IF(AND($I110=-1,AS$9=$Q109),$J110,IF($I110=-1,AT109,""))))))))</f>
        <v/>
      </c>
      <c r="AU110" t="str">
        <f ca="1">IF($E109="","",IF($G110="",AU109,IF(AND($N110=1,AU$9&gt;$B$9),"",IF(AND($N110=1,AU$9&lt;=$B$9),LOOKUP(AU$9,$A$12:$A$111,$B$12:$B$111),IF(AND($I110=1,AV$9=$Q109),"",IF($I110=1,AV109,IF(AND($I110=-1,AT$9=$Q109),$J110,IF($I110=-1,AU109,""))))))))</f>
        <v/>
      </c>
      <c r="AV110" t="str">
        <f ca="1">IF($E109="","",IF($G110="",AV109,IF(AND($N110=1,AV$9&gt;$B$9),"",IF(AND($N110=1,AV$9&lt;=$B$9),LOOKUP(AV$9,$A$12:$A$111,$B$12:$B$111),IF(AND($I110=1,AW$9=$Q109),"",IF($I110=1,AW109,IF(AND($I110=-1,AU$9=$Q109),$J110,IF($I110=-1,AV109,""))))))))</f>
        <v/>
      </c>
      <c r="AW110" t="str">
        <f ca="1">IF($E109="","",IF($G110="",AW109,IF(AND($N110=1,AW$9&gt;$B$9),"",IF(AND($N110=1,AW$9&lt;=$B$9),LOOKUP(AW$9,$A$12:$A$111,$B$12:$B$111),IF(AND($I110=1,AX$9=$Q109),"",IF($I110=1,AX109,IF(AND($I110=-1,AV$9=$Q109),$J110,IF($I110=-1,AW109,""))))))))</f>
        <v/>
      </c>
      <c r="AX110" t="str">
        <f ca="1">IF($E109="","",IF($G110="",AX109,IF(AND($N110=1,AX$9&gt;$B$9),"",IF(AND($N110=1,AX$9&lt;=$B$9),LOOKUP(AX$9,$A$12:$A$111,$B$12:$B$111),IF(AND($I110=1,AY$9=$Q109),"",IF($I110=1,AY109,IF(AND($I110=-1,AW$9=$Q109),$J110,IF($I110=-1,AX109,""))))))))</f>
        <v/>
      </c>
      <c r="AY110" t="str">
        <f ca="1">IF($E109="","",IF($G110="",AY109,IF(AND($N110=1,AY$9&gt;$B$9),"",IF(AND($N110=1,AY$9&lt;=$B$9),LOOKUP(AY$9,$A$12:$A$111,$B$12:$B$111),IF(AND($I110=1,AZ$9=$Q109),"",IF($I110=1,AZ109,IF(AND($I110=-1,AX$9=$Q109),$J110,IF($I110=-1,AY109,""))))))))</f>
        <v/>
      </c>
      <c r="AZ110" t="str">
        <f ca="1">IF($E109="","",IF($G110="",AZ109,IF(AND($N110=1,AZ$9&gt;$B$9),"",IF(AND($N110=1,AZ$9&lt;=$B$9),LOOKUP(AZ$9,$A$12:$A$111,$B$12:$B$111),IF(AND($I110=1,BA$9=$Q109),"",IF($I110=1,BA109,IF(AND($I110=-1,AY$9=$Q109),$J110,IF($I110=-1,AZ109,""))))))))</f>
        <v/>
      </c>
      <c r="BA110" t="str">
        <f ca="1">IF($E109="","",IF($G110="",BA109,IF(AND($N110=1,BA$9&gt;$B$9),"",IF(AND($N110=1,BA$9&lt;=$B$9),LOOKUP(BA$9,$A$12:$A$111,$B$12:$B$111),IF(AND($I110=1,BB$9=$Q109),"",IF($I110=1,BB109,IF(AND($I110=-1,AZ$9=$Q109),$J110,IF($I110=-1,BA109,""))))))))</f>
        <v/>
      </c>
      <c r="BB110" t="str">
        <f ca="1">IF($E109="","",IF($G110="",BB109,IF(AND($N110=1,BB$9&gt;$B$9),"",IF(AND($N110=1,BB$9&lt;=$B$9),LOOKUP(BB$9,$A$12:$A$111,$B$12:$B$111),IF(AND($I110=1,BC$9=$Q109),"",IF($I110=1,BC109,IF(AND($I110=-1,BA$9=$Q109),$J110,IF($I110=-1,BB109,""))))))))</f>
        <v/>
      </c>
      <c r="BC110" t="str">
        <f ca="1">IF($E109="","",IF($G110="",BC109,IF(AND($N110=1,BC$9&gt;$B$9),"",IF(AND($N110=1,BC$9&lt;=$B$9),LOOKUP(BC$9,$A$12:$A$111,$B$12:$B$111),IF(AND($I110=1,BD$9=$Q109),"",IF($I110=1,BD109,IF(AND($I110=-1,BB$9=$Q109),$J110,IF($I110=-1,BC109,""))))))))</f>
        <v/>
      </c>
      <c r="BD110" t="str">
        <f ca="1">IF($E109="","",IF($G110="",BD109,IF(AND($N110=1,BD$9&gt;$B$9),"",IF(AND($N110=1,BD$9&lt;=$B$9),LOOKUP(BD$9,$A$12:$A$111,$B$12:$B$111),IF(AND($I110=1,BE$9=$Q109),"",IF($I110=1,BE109,IF(AND($I110=-1,BC$9=$Q109),$J110,IF($I110=-1,BD109,""))))))))</f>
        <v/>
      </c>
      <c r="BE110" t="str">
        <f ca="1">IF($E109="","",IF($G110="",BE109,IF(AND($N110=1,BE$9&gt;$B$9),"",IF(AND($N110=1,BE$9&lt;=$B$9),LOOKUP(BE$9,$A$12:$A$111,$B$12:$B$111),IF(AND($I110=1,BF$9=$Q109),"",IF($I110=1,BF109,IF(AND($I110=-1,BD$9=$Q109),$J110,IF($I110=-1,BE109,""))))))))</f>
        <v/>
      </c>
      <c r="BF110" t="str">
        <f ca="1">IF($E109="","",IF($G110="",BF109,IF(AND($N110=1,BF$9&gt;$B$9),"",IF(AND($N110=1,BF$9&lt;=$B$9),LOOKUP(BF$9,$A$12:$A$111,$B$12:$B$111),IF(AND($I110=1,BG$9=$Q109),"",IF($I110=1,BG109,IF(AND($I110=-1,BE$9=$Q109),$J110,IF($I110=-1,BF109,""))))))))</f>
        <v/>
      </c>
      <c r="BG110" t="str">
        <f ca="1">IF($E109="","",IF($G110="",BG109,IF(AND($N110=1,BG$9&gt;$B$9),"",IF(AND($N110=1,BG$9&lt;=$B$9),LOOKUP(BG$9,$A$12:$A$111,$B$12:$B$111),IF(AND($I110=1,BH$9=$Q109),"",IF($I110=1,BH109,IF(AND($I110=-1,BF$9=$Q109),$J110,IF($I110=-1,BG109,""))))))))</f>
        <v/>
      </c>
      <c r="BH110" t="str">
        <f ca="1">IF($E109="","",IF($G110="",BH109,IF(AND($N110=1,BH$9&gt;$B$9),"",IF(AND($N110=1,BH$9&lt;=$B$9),LOOKUP(BH$9,$A$12:$A$111,$B$12:$B$111),IF(AND($I110=1,BI$9=$Q109),"",IF($I110=1,BI109,IF(AND($I110=-1,BG$9=$Q109),$J110,IF($I110=-1,BH109,""))))))))</f>
        <v/>
      </c>
      <c r="BI110" t="str">
        <f ca="1">IF($E109="","",IF($G110="",BI109,IF(AND($N110=1,BI$9&gt;$B$9),"",IF(AND($N110=1,BI$9&lt;=$B$9),LOOKUP(BI$9,$A$12:$A$111,$B$12:$B$111),IF(AND($I110=1,BJ$9=$Q109),"",IF($I110=1,BJ109,IF(AND($I110=-1,BH$9=$Q109),$J110,IF($I110=-1,BI109,""))))))))</f>
        <v/>
      </c>
      <c r="BJ110" t="str">
        <f ca="1">IF($E109="","",IF($G110="",BJ109,IF(AND($N110=1,BJ$9&gt;$B$9),"",IF(AND($N110=1,BJ$9&lt;=$B$9),LOOKUP(BJ$9,$A$12:$A$111,$B$12:$B$111),IF(AND($I110=1,BK$9=$Q109),"",IF($I110=1,BK109,IF(AND($I110=-1,BI$9=$Q109),$J110,IF($I110=-1,BJ109,""))))))))</f>
        <v/>
      </c>
      <c r="BK110" t="str">
        <f ca="1">IF($E109="","",IF($G110="",BK109,IF(AND($N110=1,BK$9&gt;$B$9),"",IF(AND($N110=1,BK$9&lt;=$B$9),LOOKUP(BK$9,$A$12:$A$111,$B$12:$B$111),IF(AND($I110=1,BL$9=$Q109),"",IF($I110=1,BL109,IF(AND($I110=-1,BJ$9=$Q109),$J110,IF($I110=-1,BK109,""))))))))</f>
        <v/>
      </c>
      <c r="BL110" t="str">
        <f ca="1">IF($E109="","",IF($G110="",BL109,IF(AND($N110=1,BL$9&gt;$B$9),"",IF(AND($N110=1,BL$9&lt;=$B$9),LOOKUP(BL$9,$A$12:$A$111,$B$12:$B$111),IF(AND($I110=1,BM$9=$Q109),"",IF($I110=1,BM109,IF(AND($I110=-1,BK$9=$Q109),$J110,IF($I110=-1,BL109,""))))))))</f>
        <v/>
      </c>
      <c r="BM110" t="str">
        <f ca="1">IF($E109="","",IF($G110="",BM109,IF(AND($N110=1,BM$9&gt;$B$9),"",IF(AND($N110=1,BM$9&lt;=$B$9),LOOKUP(BM$9,$A$12:$A$111,$B$12:$B$111),IF(AND($I110=1,BN$9=$Q109),"",IF($I110=1,BN109,IF(AND($I110=-1,BL$9=$Q109),$J110,IF($I110=-1,BM109,""))))))))</f>
        <v/>
      </c>
      <c r="BN110">
        <f ca="1">IF($E109="","",IF($G110="",BN109,IF(AND($N110=1,BN$9&gt;$B$9),"",IF(AND($N110=1,BN$9&lt;=$B$9),LOOKUP(BN$9,$A$12:$A$111,$B$12:$B$111),IF(AND($I110=1,BO$9=$Q109),"",IF($I110=1,BO109,IF(AND($I110=-1,BM$9=$Q109),$J110,IF($I110=-1,BN109,""))))))))</f>
        <v>0</v>
      </c>
      <c r="BO110">
        <f ca="1">IF($E109="","",IF($G110="",BO109,IF(AND($N110=1,BO$9&gt;$B$9),"",IF(AND($N110=1,BO$9&lt;=$B$9),LOOKUP(BO$9,$A$12:$A$111,$B$12:$B$111),IF(AND($I110=1,BP$9=$Q109),"",IF($I110=1,BP109,IF(AND($I110=-1,BN$9=$Q109),$J110,IF($I110=-1,BO109,""))))))))</f>
        <v>0</v>
      </c>
    </row>
    <row r="111" spans="4:67" x14ac:dyDescent="0.25">
      <c r="D111" s="4">
        <v>101</v>
      </c>
      <c r="E111" s="1">
        <f t="shared" ca="1" si="11"/>
        <v>15</v>
      </c>
      <c r="G111" t="str">
        <f ca="1">IF(E110="","",IF($B$3=Refs!$B$11,Labouchere!F111,IF(AND(B$3="Last",H110="Zero"),G110,IF(B$3="Last",H110,IF(B$3="2nd last","",IF(AND(B$3="Opposite",H110="Zero"),G110,IF(AND(B$3="Opposite",H110="Red"),"Black",IF(AND(B$3="Opposite",H110="Black"),"Red",IF(AND(B$3="Opposite",H110="Odd"),"Even",IF(AND(B$3="Opposite",H110="Even"),"Odd",IF(AND(B$3="Opposite",H110="High"),"Low",IF(AND(B$3="Opposite",H110="Low"),"High",IF(COUNTIF(Refs!$E$5:$I$6,B$3)=1,Labouchere!B$3,"")))))))))))))</f>
        <v>High</v>
      </c>
      <c r="H111" t="str">
        <f ca="1">IF(E111="","",IF(B$2="Red/Black",LOOKUP(E111,Refs!D:D,Refs!F:F),IF(B$2="High/Low",LOOKUP(E111,Refs!D:D,Refs!H:H),IF(B$2="Odd/Even",LOOKUP(E111,Refs!D:D,Refs!J:J),""))))</f>
        <v>Low</v>
      </c>
      <c r="I111">
        <f t="shared" ca="1" si="7"/>
        <v>-1</v>
      </c>
      <c r="J111">
        <f ca="1">IF(E110="","",IF(G111="","",IF(AND(Q110&gt;1,O110+P110&gt;=$B$4),$B$4,IF(Q110=1,O110,O110+P110))))</f>
        <v>21</v>
      </c>
      <c r="K111">
        <f t="shared" ca="1" si="8"/>
        <v>-21</v>
      </c>
      <c r="L111">
        <f t="shared" ca="1" si="9"/>
        <v>-181</v>
      </c>
      <c r="M111">
        <f t="shared" ca="1" si="10"/>
        <v>20</v>
      </c>
      <c r="N111">
        <f ca="1">IF(E110="","",IF(OR(AND($A$6="Yes",$M111&gt;$M110),AND($A$8="Yes",$O110+$P110&gt;=$B$4),AND($Q110&lt;=2,$I111=1)),1,0))</f>
        <v>0</v>
      </c>
      <c r="O111">
        <f ca="1">IF(E111="","",R111)</f>
        <v>3</v>
      </c>
      <c r="P111">
        <f ca="1">IF(E111="","",MAX(R111:DM111))</f>
        <v>21</v>
      </c>
      <c r="Q111" s="2">
        <f ca="1">IF(E111="","",COUNTIF(R111:DM111,"&gt;0"))</f>
        <v>9</v>
      </c>
      <c r="R111" s="4">
        <f ca="1">IF(E110="","",IF($G111="",R110,IF($N111=1,LOOKUP(R$9,$A$12:$A$111,$B$12:$B$111),IF(AND($I111=1,S$9=$Q110),"",IF($I111=1,S110,IF($I111=-1,R110))))))</f>
        <v>3</v>
      </c>
      <c r="S111">
        <f ca="1">IF($E110="","",IF($G111="",S110,IF(AND($N111=1,S$9&gt;$B$9),"",IF(AND($N111=1,S$9&lt;=$B$9),LOOKUP(S$9,$A$12:$A$111,$B$12:$B$111),IF(AND($I111=1,T$9=$Q110),"",IF($I111=1,T110,IF(AND($I111=-1,R$9=$Q110),$J111,IF($I111=-1,S110,""))))))))</f>
        <v>4</v>
      </c>
      <c r="T111">
        <f ca="1">IF($E110="","",IF($G111="",T110,IF(AND($N111=1,T$9&gt;$B$9),"",IF(AND($N111=1,T$9&lt;=$B$9),LOOKUP(T$9,$A$12:$A$111,$B$12:$B$111),IF(AND($I111=1,U$9=$Q110),"",IF($I111=1,U110,IF(AND($I111=-1,S$9=$Q110),$J111,IF($I111=-1,T110,""))))))))</f>
        <v>5</v>
      </c>
      <c r="U111">
        <f ca="1">IF($E110="","",IF($G111="",U110,IF(AND($N111=1,U$9&gt;$B$9),"",IF(AND($N111=1,U$9&lt;=$B$9),LOOKUP(U$9,$A$12:$A$111,$B$12:$B$111),IF(AND($I111=1,V$9=$Q110),"",IF($I111=1,V110,IF(AND($I111=-1,T$9=$Q110),$J111,IF($I111=-1,U110,""))))))))</f>
        <v>6</v>
      </c>
      <c r="V111">
        <f ca="1">IF($E110="","",IF($G111="",V110,IF(AND($N111=1,V$9&gt;$B$9),"",IF(AND($N111=1,V$9&lt;=$B$9),LOOKUP(V$9,$A$12:$A$111,$B$12:$B$111),IF(AND($I111=1,W$9=$Q110),"",IF($I111=1,W110,IF(AND($I111=-1,U$9=$Q110),$J111,IF($I111=-1,V110,""))))))))</f>
        <v>9</v>
      </c>
      <c r="W111">
        <f ca="1">IF($E110="","",IF($G111="",W110,IF(AND($N111=1,W$9&gt;$B$9),"",IF(AND($N111=1,W$9&lt;=$B$9),LOOKUP(W$9,$A$12:$A$111,$B$12:$B$111),IF(AND($I111=1,X$9=$Q110),"",IF($I111=1,X110,IF(AND($I111=-1,V$9=$Q110),$J111,IF($I111=-1,W110,""))))))))</f>
        <v>12</v>
      </c>
      <c r="X111">
        <f ca="1">IF($E110="","",IF($G111="",X110,IF(AND($N111=1,X$9&gt;$B$9),"",IF(AND($N111=1,X$9&lt;=$B$9),LOOKUP(X$9,$A$12:$A$111,$B$12:$B$111),IF(AND($I111=1,Y$9=$Q110),"",IF($I111=1,Y110,IF(AND($I111=-1,W$9=$Q110),$J111,IF($I111=-1,X110,""))))))))</f>
        <v>15</v>
      </c>
      <c r="Y111">
        <f ca="1">IF($E110="","",IF($G111="",Y110,IF(AND($N111=1,Y$9&gt;$B$9),"",IF(AND($N111=1,Y$9&lt;=$B$9),LOOKUP(Y$9,$A$12:$A$111,$B$12:$B$111),IF(AND($I111=1,Z$9=$Q110),"",IF($I111=1,Z110,IF(AND($I111=-1,X$9=$Q110),$J111,IF($I111=-1,Y110,""))))))))</f>
        <v>18</v>
      </c>
      <c r="Z111">
        <f ca="1">IF($E110="","",IF($G111="",Z110,IF(AND($N111=1,Z$9&gt;$B$9),"",IF(AND($N111=1,Z$9&lt;=$B$9),LOOKUP(Z$9,$A$12:$A$111,$B$12:$B$111),IF(AND($I111=1,AA$9=$Q110),"",IF($I111=1,AA110,IF(AND($I111=-1,Y$9=$Q110),$J111,IF($I111=-1,Z110,""))))))))</f>
        <v>21</v>
      </c>
      <c r="AA111" t="str">
        <f ca="1">IF($E110="","",IF($G111="",AA110,IF(AND($N111=1,AA$9&gt;$B$9),"",IF(AND($N111=1,AA$9&lt;=$B$9),LOOKUP(AA$9,$A$12:$A$111,$B$12:$B$111),IF(AND($I111=1,AB$9=$Q110),"",IF($I111=1,AB110,IF(AND($I111=-1,Z$9=$Q110),$J111,IF($I111=-1,AA110,""))))))))</f>
        <v/>
      </c>
      <c r="AB111" t="str">
        <f ca="1">IF($E110="","",IF($G111="",AB110,IF(AND($N111=1,AB$9&gt;$B$9),"",IF(AND($N111=1,AB$9&lt;=$B$9),LOOKUP(AB$9,$A$12:$A$111,$B$12:$B$111),IF(AND($I111=1,AC$9=$Q110),"",IF($I111=1,AC110,IF(AND($I111=-1,AA$9=$Q110),$J111,IF($I111=-1,AB110,""))))))))</f>
        <v/>
      </c>
      <c r="AC111" t="str">
        <f ca="1">IF($E110="","",IF($G111="",AC110,IF(AND($N111=1,AC$9&gt;$B$9),"",IF(AND($N111=1,AC$9&lt;=$B$9),LOOKUP(AC$9,$A$12:$A$111,$B$12:$B$111),IF(AND($I111=1,AD$9=$Q110),"",IF($I111=1,AD110,IF(AND($I111=-1,AB$9=$Q110),$J111,IF($I111=-1,AC110,""))))))))</f>
        <v/>
      </c>
      <c r="AD111" t="str">
        <f ca="1">IF($E110="","",IF($G111="",AD110,IF(AND($N111=1,AD$9&gt;$B$9),"",IF(AND($N111=1,AD$9&lt;=$B$9),LOOKUP(AD$9,$A$12:$A$111,$B$12:$B$111),IF(AND($I111=1,AE$9=$Q110),"",IF($I111=1,AE110,IF(AND($I111=-1,AC$9=$Q110),$J111,IF($I111=-1,AD110,""))))))))</f>
        <v/>
      </c>
      <c r="AE111" t="str">
        <f ca="1">IF($E110="","",IF($G111="",AE110,IF(AND($N111=1,AE$9&gt;$B$9),"",IF(AND($N111=1,AE$9&lt;=$B$9),LOOKUP(AE$9,$A$12:$A$111,$B$12:$B$111),IF(AND($I111=1,AF$9=$Q110),"",IF($I111=1,AF110,IF(AND($I111=-1,AD$9=$Q110),$J111,IF($I111=-1,AE110,""))))))))</f>
        <v/>
      </c>
      <c r="AF111" t="str">
        <f ca="1">IF($E110="","",IF($G111="",AF110,IF(AND($N111=1,AF$9&gt;$B$9),"",IF(AND($N111=1,AF$9&lt;=$B$9),LOOKUP(AF$9,$A$12:$A$111,$B$12:$B$111),IF(AND($I111=1,AG$9=$Q110),"",IF($I111=1,AG110,IF(AND($I111=-1,AE$9=$Q110),$J111,IF($I111=-1,AF110,""))))))))</f>
        <v/>
      </c>
      <c r="AG111" t="str">
        <f ca="1">IF($E110="","",IF($G111="",AG110,IF(AND($N111=1,AG$9&gt;$B$9),"",IF(AND($N111=1,AG$9&lt;=$B$9),LOOKUP(AG$9,$A$12:$A$111,$B$12:$B$111),IF(AND($I111=1,AH$9=$Q110),"",IF($I111=1,AH110,IF(AND($I111=-1,AF$9=$Q110),$J111,IF($I111=-1,AG110,""))))))))</f>
        <v/>
      </c>
      <c r="AH111" t="str">
        <f ca="1">IF($E110="","",IF($G111="",AH110,IF(AND($N111=1,AH$9&gt;$B$9),"",IF(AND($N111=1,AH$9&lt;=$B$9),LOOKUP(AH$9,$A$12:$A$111,$B$12:$B$111),IF(AND($I111=1,AI$9=$Q110),"",IF($I111=1,AI110,IF(AND($I111=-1,AG$9=$Q110),$J111,IF($I111=-1,AH110,""))))))))</f>
        <v/>
      </c>
      <c r="AI111" t="str">
        <f ca="1">IF($E110="","",IF($G111="",AI110,IF(AND($N111=1,AI$9&gt;$B$9),"",IF(AND($N111=1,AI$9&lt;=$B$9),LOOKUP(AI$9,$A$12:$A$111,$B$12:$B$111),IF(AND($I111=1,AJ$9=$Q110),"",IF($I111=1,AJ110,IF(AND($I111=-1,AH$9=$Q110),$J111,IF($I111=-1,AI110,""))))))))</f>
        <v/>
      </c>
      <c r="AJ111" t="str">
        <f ca="1">IF($E110="","",IF($G111="",AJ110,IF(AND($N111=1,AJ$9&gt;$B$9),"",IF(AND($N111=1,AJ$9&lt;=$B$9),LOOKUP(AJ$9,$A$12:$A$111,$B$12:$B$111),IF(AND($I111=1,AK$9=$Q110),"",IF($I111=1,AK110,IF(AND($I111=-1,AI$9=$Q110),$J111,IF($I111=-1,AJ110,""))))))))</f>
        <v/>
      </c>
      <c r="AK111" t="str">
        <f ca="1">IF($E110="","",IF($G111="",AK110,IF(AND($N111=1,AK$9&gt;$B$9),"",IF(AND($N111=1,AK$9&lt;=$B$9),LOOKUP(AK$9,$A$12:$A$111,$B$12:$B$111),IF(AND($I111=1,AL$9=$Q110),"",IF($I111=1,AL110,IF(AND($I111=-1,AJ$9=$Q110),$J111,IF($I111=-1,AK110,""))))))))</f>
        <v/>
      </c>
      <c r="AL111" t="str">
        <f ca="1">IF($E110="","",IF($G111="",AL110,IF(AND($N111=1,AL$9&gt;$B$9),"",IF(AND($N111=1,AL$9&lt;=$B$9),LOOKUP(AL$9,$A$12:$A$111,$B$12:$B$111),IF(AND($I111=1,AM$9=$Q110),"",IF($I111=1,AM110,IF(AND($I111=-1,AK$9=$Q110),$J111,IF($I111=-1,AL110,""))))))))</f>
        <v/>
      </c>
      <c r="AM111" t="str">
        <f ca="1">IF($E110="","",IF($G111="",AM110,IF(AND($N111=1,AM$9&gt;$B$9),"",IF(AND($N111=1,AM$9&lt;=$B$9),LOOKUP(AM$9,$A$12:$A$111,$B$12:$B$111),IF(AND($I111=1,AN$9=$Q110),"",IF($I111=1,AN110,IF(AND($I111=-1,AL$9=$Q110),$J111,IF($I111=-1,AM110,""))))))))</f>
        <v/>
      </c>
      <c r="AN111" t="str">
        <f ca="1">IF($E110="","",IF($G111="",AN110,IF(AND($N111=1,AN$9&gt;$B$9),"",IF(AND($N111=1,AN$9&lt;=$B$9),LOOKUP(AN$9,$A$12:$A$111,$B$12:$B$111),IF(AND($I111=1,AO$9=$Q110),"",IF($I111=1,AO110,IF(AND($I111=-1,AM$9=$Q110),$J111,IF($I111=-1,AN110,""))))))))</f>
        <v/>
      </c>
      <c r="AO111" t="str">
        <f ca="1">IF($E110="","",IF($G111="",AO110,IF(AND($N111=1,AO$9&gt;$B$9),"",IF(AND($N111=1,AO$9&lt;=$B$9),LOOKUP(AO$9,$A$12:$A$111,$B$12:$B$111),IF(AND($I111=1,AP$9=$Q110),"",IF($I111=1,AP110,IF(AND($I111=-1,AN$9=$Q110),$J111,IF($I111=-1,AO110,""))))))))</f>
        <v/>
      </c>
      <c r="AP111" t="str">
        <f ca="1">IF($E110="","",IF($G111="",AP110,IF(AND($N111=1,AP$9&gt;$B$9),"",IF(AND($N111=1,AP$9&lt;=$B$9),LOOKUP(AP$9,$A$12:$A$111,$B$12:$B$111),IF(AND($I111=1,AQ$9=$Q110),"",IF($I111=1,AQ110,IF(AND($I111=-1,AO$9=$Q110),$J111,IF($I111=-1,AP110,""))))))))</f>
        <v/>
      </c>
      <c r="AQ111" t="str">
        <f ca="1">IF($E110="","",IF($G111="",AQ110,IF(AND($N111=1,AQ$9&gt;$B$9),"",IF(AND($N111=1,AQ$9&lt;=$B$9),LOOKUP(AQ$9,$A$12:$A$111,$B$12:$B$111),IF(AND($I111=1,AR$9=$Q110),"",IF($I111=1,AR110,IF(AND($I111=-1,AP$9=$Q110),$J111,IF($I111=-1,AQ110,""))))))))</f>
        <v/>
      </c>
      <c r="AR111" t="str">
        <f ca="1">IF($E110="","",IF($G111="",AR110,IF(AND($N111=1,AR$9&gt;$B$9),"",IF(AND($N111=1,AR$9&lt;=$B$9),LOOKUP(AR$9,$A$12:$A$111,$B$12:$B$111),IF(AND($I111=1,AS$9=$Q110),"",IF($I111=1,AS110,IF(AND($I111=-1,AQ$9=$Q110),$J111,IF($I111=-1,AR110,""))))))))</f>
        <v/>
      </c>
      <c r="AS111" t="str">
        <f ca="1">IF($E110="","",IF($G111="",AS110,IF(AND($N111=1,AS$9&gt;$B$9),"",IF(AND($N111=1,AS$9&lt;=$B$9),LOOKUP(AS$9,$A$12:$A$111,$B$12:$B$111),IF(AND($I111=1,AT$9=$Q110),"",IF($I111=1,AT110,IF(AND($I111=-1,AR$9=$Q110),$J111,IF($I111=-1,AS110,""))))))))</f>
        <v/>
      </c>
      <c r="AT111" t="str">
        <f ca="1">IF($E110="","",IF($G111="",AT110,IF(AND($N111=1,AT$9&gt;$B$9),"",IF(AND($N111=1,AT$9&lt;=$B$9),LOOKUP(AT$9,$A$12:$A$111,$B$12:$B$111),IF(AND($I111=1,AU$9=$Q110),"",IF($I111=1,AU110,IF(AND($I111=-1,AS$9=$Q110),$J111,IF($I111=-1,AT110,""))))))))</f>
        <v/>
      </c>
      <c r="AU111" t="str">
        <f ca="1">IF($E110="","",IF($G111="",AU110,IF(AND($N111=1,AU$9&gt;$B$9),"",IF(AND($N111=1,AU$9&lt;=$B$9),LOOKUP(AU$9,$A$12:$A$111,$B$12:$B$111),IF(AND($I111=1,AV$9=$Q110),"",IF($I111=1,AV110,IF(AND($I111=-1,AT$9=$Q110),$J111,IF($I111=-1,AU110,""))))))))</f>
        <v/>
      </c>
      <c r="AV111" t="str">
        <f ca="1">IF($E110="","",IF($G111="",AV110,IF(AND($N111=1,AV$9&gt;$B$9),"",IF(AND($N111=1,AV$9&lt;=$B$9),LOOKUP(AV$9,$A$12:$A$111,$B$12:$B$111),IF(AND($I111=1,AW$9=$Q110),"",IF($I111=1,AW110,IF(AND($I111=-1,AU$9=$Q110),$J111,IF($I111=-1,AV110,""))))))))</f>
        <v/>
      </c>
      <c r="AW111" t="str">
        <f ca="1">IF($E110="","",IF($G111="",AW110,IF(AND($N111=1,AW$9&gt;$B$9),"",IF(AND($N111=1,AW$9&lt;=$B$9),LOOKUP(AW$9,$A$12:$A$111,$B$12:$B$111),IF(AND($I111=1,AX$9=$Q110),"",IF($I111=1,AX110,IF(AND($I111=-1,AV$9=$Q110),$J111,IF($I111=-1,AW110,""))))))))</f>
        <v/>
      </c>
      <c r="AX111" t="str">
        <f ca="1">IF($E110="","",IF($G111="",AX110,IF(AND($N111=1,AX$9&gt;$B$9),"",IF(AND($N111=1,AX$9&lt;=$B$9),LOOKUP(AX$9,$A$12:$A$111,$B$12:$B$111),IF(AND($I111=1,AY$9=$Q110),"",IF($I111=1,AY110,IF(AND($I111=-1,AW$9=$Q110),$J111,IF($I111=-1,AX110,""))))))))</f>
        <v/>
      </c>
      <c r="AY111" t="str">
        <f ca="1">IF($E110="","",IF($G111="",AY110,IF(AND($N111=1,AY$9&gt;$B$9),"",IF(AND($N111=1,AY$9&lt;=$B$9),LOOKUP(AY$9,$A$12:$A$111,$B$12:$B$111),IF(AND($I111=1,AZ$9=$Q110),"",IF($I111=1,AZ110,IF(AND($I111=-1,AX$9=$Q110),$J111,IF($I111=-1,AY110,""))))))))</f>
        <v/>
      </c>
      <c r="AZ111" t="str">
        <f ca="1">IF($E110="","",IF($G111="",AZ110,IF(AND($N111=1,AZ$9&gt;$B$9),"",IF(AND($N111=1,AZ$9&lt;=$B$9),LOOKUP(AZ$9,$A$12:$A$111,$B$12:$B$111),IF(AND($I111=1,BA$9=$Q110),"",IF($I111=1,BA110,IF(AND($I111=-1,AY$9=$Q110),$J111,IF($I111=-1,AZ110,""))))))))</f>
        <v/>
      </c>
      <c r="BA111" t="str">
        <f ca="1">IF($E110="","",IF($G111="",BA110,IF(AND($N111=1,BA$9&gt;$B$9),"",IF(AND($N111=1,BA$9&lt;=$B$9),LOOKUP(BA$9,$A$12:$A$111,$B$12:$B$111),IF(AND($I111=1,BB$9=$Q110),"",IF($I111=1,BB110,IF(AND($I111=-1,AZ$9=$Q110),$J111,IF($I111=-1,BA110,""))))))))</f>
        <v/>
      </c>
      <c r="BB111" t="str">
        <f ca="1">IF($E110="","",IF($G111="",BB110,IF(AND($N111=1,BB$9&gt;$B$9),"",IF(AND($N111=1,BB$9&lt;=$B$9),LOOKUP(BB$9,$A$12:$A$111,$B$12:$B$111),IF(AND($I111=1,BC$9=$Q110),"",IF($I111=1,BC110,IF(AND($I111=-1,BA$9=$Q110),$J111,IF($I111=-1,BB110,""))))))))</f>
        <v/>
      </c>
      <c r="BC111" t="str">
        <f ca="1">IF($E110="","",IF($G111="",BC110,IF(AND($N111=1,BC$9&gt;$B$9),"",IF(AND($N111=1,BC$9&lt;=$B$9),LOOKUP(BC$9,$A$12:$A$111,$B$12:$B$111),IF(AND($I111=1,BD$9=$Q110),"",IF($I111=1,BD110,IF(AND($I111=-1,BB$9=$Q110),$J111,IF($I111=-1,BC110,""))))))))</f>
        <v/>
      </c>
      <c r="BD111" t="str">
        <f ca="1">IF($E110="","",IF($G111="",BD110,IF(AND($N111=1,BD$9&gt;$B$9),"",IF(AND($N111=1,BD$9&lt;=$B$9),LOOKUP(BD$9,$A$12:$A$111,$B$12:$B$111),IF(AND($I111=1,BE$9=$Q110),"",IF($I111=1,BE110,IF(AND($I111=-1,BC$9=$Q110),$J111,IF($I111=-1,BD110,""))))))))</f>
        <v/>
      </c>
      <c r="BE111" t="str">
        <f ca="1">IF($E110="","",IF($G111="",BE110,IF(AND($N111=1,BE$9&gt;$B$9),"",IF(AND($N111=1,BE$9&lt;=$B$9),LOOKUP(BE$9,$A$12:$A$111,$B$12:$B$111),IF(AND($I111=1,BF$9=$Q110),"",IF($I111=1,BF110,IF(AND($I111=-1,BD$9=$Q110),$J111,IF($I111=-1,BE110,""))))))))</f>
        <v/>
      </c>
      <c r="BF111" t="str">
        <f ca="1">IF($E110="","",IF($G111="",BF110,IF(AND($N111=1,BF$9&gt;$B$9),"",IF(AND($N111=1,BF$9&lt;=$B$9),LOOKUP(BF$9,$A$12:$A$111,$B$12:$B$111),IF(AND($I111=1,BG$9=$Q110),"",IF($I111=1,BG110,IF(AND($I111=-1,BE$9=$Q110),$J111,IF($I111=-1,BF110,""))))))))</f>
        <v/>
      </c>
      <c r="BG111" t="str">
        <f ca="1">IF($E110="","",IF($G111="",BG110,IF(AND($N111=1,BG$9&gt;$B$9),"",IF(AND($N111=1,BG$9&lt;=$B$9),LOOKUP(BG$9,$A$12:$A$111,$B$12:$B$111),IF(AND($I111=1,BH$9=$Q110),"",IF($I111=1,BH110,IF(AND($I111=-1,BF$9=$Q110),$J111,IF($I111=-1,BG110,""))))))))</f>
        <v/>
      </c>
      <c r="BH111" t="str">
        <f ca="1">IF($E110="","",IF($G111="",BH110,IF(AND($N111=1,BH$9&gt;$B$9),"",IF(AND($N111=1,BH$9&lt;=$B$9),LOOKUP(BH$9,$A$12:$A$111,$B$12:$B$111),IF(AND($I111=1,BI$9=$Q110),"",IF($I111=1,BI110,IF(AND($I111=-1,BG$9=$Q110),$J111,IF($I111=-1,BH110,""))))))))</f>
        <v/>
      </c>
      <c r="BI111" t="str">
        <f ca="1">IF($E110="","",IF($G111="",BI110,IF(AND($N111=1,BI$9&gt;$B$9),"",IF(AND($N111=1,BI$9&lt;=$B$9),LOOKUP(BI$9,$A$12:$A$111,$B$12:$B$111),IF(AND($I111=1,BJ$9=$Q110),"",IF($I111=1,BJ110,IF(AND($I111=-1,BH$9=$Q110),$J111,IF($I111=-1,BI110,""))))))))</f>
        <v/>
      </c>
      <c r="BJ111" t="str">
        <f ca="1">IF($E110="","",IF($G111="",BJ110,IF(AND($N111=1,BJ$9&gt;$B$9),"",IF(AND($N111=1,BJ$9&lt;=$B$9),LOOKUP(BJ$9,$A$12:$A$111,$B$12:$B$111),IF(AND($I111=1,BK$9=$Q110),"",IF($I111=1,BK110,IF(AND($I111=-1,BI$9=$Q110),$J111,IF($I111=-1,BJ110,""))))))))</f>
        <v/>
      </c>
      <c r="BK111" t="str">
        <f ca="1">IF($E110="","",IF($G111="",BK110,IF(AND($N111=1,BK$9&gt;$B$9),"",IF(AND($N111=1,BK$9&lt;=$B$9),LOOKUP(BK$9,$A$12:$A$111,$B$12:$B$111),IF(AND($I111=1,BL$9=$Q110),"",IF($I111=1,BL110,IF(AND($I111=-1,BJ$9=$Q110),$J111,IF($I111=-1,BK110,""))))))))</f>
        <v/>
      </c>
      <c r="BL111" t="str">
        <f ca="1">IF($E110="","",IF($G111="",BL110,IF(AND($N111=1,BL$9&gt;$B$9),"",IF(AND($N111=1,BL$9&lt;=$B$9),LOOKUP(BL$9,$A$12:$A$111,$B$12:$B$111),IF(AND($I111=1,BM$9=$Q110),"",IF($I111=1,BM110,IF(AND($I111=-1,BK$9=$Q110),$J111,IF($I111=-1,BL110,""))))))))</f>
        <v/>
      </c>
      <c r="BM111" t="str">
        <f ca="1">IF($E110="","",IF($G111="",BM110,IF(AND($N111=1,BM$9&gt;$B$9),"",IF(AND($N111=1,BM$9&lt;=$B$9),LOOKUP(BM$9,$A$12:$A$111,$B$12:$B$111),IF(AND($I111=1,BN$9=$Q110),"",IF($I111=1,BN110,IF(AND($I111=-1,BL$9=$Q110),$J111,IF($I111=-1,BM110,""))))))))</f>
        <v/>
      </c>
      <c r="BN111">
        <f ca="1">IF($E110="","",IF($G111="",BN110,IF(AND($N111=1,BN$9&gt;$B$9),"",IF(AND($N111=1,BN$9&lt;=$B$9),LOOKUP(BN$9,$A$12:$A$111,$B$12:$B$111),IF(AND($I111=1,BO$9=$Q110),"",IF($I111=1,BO110,IF(AND($I111=-1,BM$9=$Q110),$J111,IF($I111=-1,BN110,""))))))))</f>
        <v>0</v>
      </c>
      <c r="BO111">
        <f ca="1">IF($E110="","",IF($G111="",BO110,IF(AND($N111=1,BO$9&gt;$B$9),"",IF(AND($N111=1,BO$9&lt;=$B$9),LOOKUP(BO$9,$A$12:$A$111,$B$12:$B$111),IF(AND($I111=1,BP$9=$Q110),"",IF($I111=1,BP110,IF(AND($I111=-1,BN$9=$Q110),$J111,IF($I111=-1,BO110,""))))))))</f>
        <v>0</v>
      </c>
    </row>
    <row r="112" spans="4:67" x14ac:dyDescent="0.25">
      <c r="D112" s="4">
        <v>102</v>
      </c>
      <c r="E112" s="1">
        <f t="shared" ca="1" si="11"/>
        <v>16</v>
      </c>
      <c r="G112" t="str">
        <f ca="1">IF(E111="","",IF($B$3=Refs!$B$11,Labouchere!F112,IF(AND(B$3="Last",H111="Zero"),G111,IF(B$3="Last",H111,IF(B$3="2nd last","",IF(AND(B$3="Opposite",H111="Zero"),G111,IF(AND(B$3="Opposite",H111="Red"),"Black",IF(AND(B$3="Opposite",H111="Black"),"Red",IF(AND(B$3="Opposite",H111="Odd"),"Even",IF(AND(B$3="Opposite",H111="Even"),"Odd",IF(AND(B$3="Opposite",H111="High"),"Low",IF(AND(B$3="Opposite",H111="Low"),"High",IF(COUNTIF(Refs!$E$5:$I$6,B$3)=1,Labouchere!B$3,"")))))))))))))</f>
        <v>High</v>
      </c>
      <c r="H112" t="str">
        <f ca="1">IF(E112="","",IF(B$2="Red/Black",LOOKUP(E112,Refs!D:D,Refs!F:F),IF(B$2="High/Low",LOOKUP(E112,Refs!D:D,Refs!H:H),IF(B$2="Odd/Even",LOOKUP(E112,Refs!D:D,Refs!J:J),""))))</f>
        <v>Low</v>
      </c>
      <c r="I112">
        <f t="shared" ca="1" si="7"/>
        <v>-1</v>
      </c>
      <c r="J112">
        <f ca="1">IF(E111="","",IF(G112="","",IF(AND(Q111&gt;1,O111+P111&gt;=$B$4),$B$4,IF(Q111=1,O111,O111+P111))))</f>
        <v>24</v>
      </c>
      <c r="K112">
        <f t="shared" ca="1" si="8"/>
        <v>-24</v>
      </c>
      <c r="L112">
        <f t="shared" ca="1" si="9"/>
        <v>-205</v>
      </c>
      <c r="M112">
        <f t="shared" ca="1" si="10"/>
        <v>20</v>
      </c>
      <c r="N112">
        <f ca="1">IF(E111="","",IF(OR(AND($A$6="Yes",$M112&gt;$M111),AND($A$8="Yes",$O111+$P111&gt;=$B$4),AND($Q111&lt;=2,$I112=1)),1,0))</f>
        <v>0</v>
      </c>
      <c r="O112">
        <f ca="1">IF(E112="","",R112)</f>
        <v>3</v>
      </c>
      <c r="P112">
        <f ca="1">IF(E112="","",MAX(R112:DM112))</f>
        <v>24</v>
      </c>
      <c r="Q112" s="2">
        <f ca="1">IF(E112="","",COUNTIF(R112:DM112,"&gt;0"))</f>
        <v>10</v>
      </c>
      <c r="R112" s="4">
        <f ca="1">IF(E111="","",IF($G112="",R111,IF($N112=1,LOOKUP(R$9,$A$12:$A$111,$B$12:$B$111),IF(AND($I112=1,S$9=$Q111),"",IF($I112=1,S111,IF($I112=-1,R111))))))</f>
        <v>3</v>
      </c>
      <c r="S112">
        <f ca="1">IF($E111="","",IF($G112="",S111,IF(AND($N112=1,S$9&gt;$B$9),"",IF(AND($N112=1,S$9&lt;=$B$9),LOOKUP(S$9,$A$12:$A$111,$B$12:$B$111),IF(AND($I112=1,T$9=$Q111),"",IF($I112=1,T111,IF(AND($I112=-1,R$9=$Q111),$J112,IF($I112=-1,S111,""))))))))</f>
        <v>4</v>
      </c>
      <c r="T112">
        <f ca="1">IF($E111="","",IF($G112="",T111,IF(AND($N112=1,T$9&gt;$B$9),"",IF(AND($N112=1,T$9&lt;=$B$9),LOOKUP(T$9,$A$12:$A$111,$B$12:$B$111),IF(AND($I112=1,U$9=$Q111),"",IF($I112=1,U111,IF(AND($I112=-1,S$9=$Q111),$J112,IF($I112=-1,T111,""))))))))</f>
        <v>5</v>
      </c>
      <c r="U112">
        <f ca="1">IF($E111="","",IF($G112="",U111,IF(AND($N112=1,U$9&gt;$B$9),"",IF(AND($N112=1,U$9&lt;=$B$9),LOOKUP(U$9,$A$12:$A$111,$B$12:$B$111),IF(AND($I112=1,V$9=$Q111),"",IF($I112=1,V111,IF(AND($I112=-1,T$9=$Q111),$J112,IF($I112=-1,U111,""))))))))</f>
        <v>6</v>
      </c>
      <c r="V112">
        <f ca="1">IF($E111="","",IF($G112="",V111,IF(AND($N112=1,V$9&gt;$B$9),"",IF(AND($N112=1,V$9&lt;=$B$9),LOOKUP(V$9,$A$12:$A$111,$B$12:$B$111),IF(AND($I112=1,W$9=$Q111),"",IF($I112=1,W111,IF(AND($I112=-1,U$9=$Q111),$J112,IF($I112=-1,V111,""))))))))</f>
        <v>9</v>
      </c>
      <c r="W112">
        <f ca="1">IF($E111="","",IF($G112="",W111,IF(AND($N112=1,W$9&gt;$B$9),"",IF(AND($N112=1,W$9&lt;=$B$9),LOOKUP(W$9,$A$12:$A$111,$B$12:$B$111),IF(AND($I112=1,X$9=$Q111),"",IF($I112=1,X111,IF(AND($I112=-1,V$9=$Q111),$J112,IF($I112=-1,W111,""))))))))</f>
        <v>12</v>
      </c>
      <c r="X112">
        <f ca="1">IF($E111="","",IF($G112="",X111,IF(AND($N112=1,X$9&gt;$B$9),"",IF(AND($N112=1,X$9&lt;=$B$9),LOOKUP(X$9,$A$12:$A$111,$B$12:$B$111),IF(AND($I112=1,Y$9=$Q111),"",IF($I112=1,Y111,IF(AND($I112=-1,W$9=$Q111),$J112,IF($I112=-1,X111,""))))))))</f>
        <v>15</v>
      </c>
      <c r="Y112">
        <f ca="1">IF($E111="","",IF($G112="",Y111,IF(AND($N112=1,Y$9&gt;$B$9),"",IF(AND($N112=1,Y$9&lt;=$B$9),LOOKUP(Y$9,$A$12:$A$111,$B$12:$B$111),IF(AND($I112=1,Z$9=$Q111),"",IF($I112=1,Z111,IF(AND($I112=-1,X$9=$Q111),$J112,IF($I112=-1,Y111,""))))))))</f>
        <v>18</v>
      </c>
      <c r="Z112">
        <f ca="1">IF($E111="","",IF($G112="",Z111,IF(AND($N112=1,Z$9&gt;$B$9),"",IF(AND($N112=1,Z$9&lt;=$B$9),LOOKUP(Z$9,$A$12:$A$111,$B$12:$B$111),IF(AND($I112=1,AA$9=$Q111),"",IF($I112=1,AA111,IF(AND($I112=-1,Y$9=$Q111),$J112,IF($I112=-1,Z111,""))))))))</f>
        <v>21</v>
      </c>
      <c r="AA112">
        <f ca="1">IF($E111="","",IF($G112="",AA111,IF(AND($N112=1,AA$9&gt;$B$9),"",IF(AND($N112=1,AA$9&lt;=$B$9),LOOKUP(AA$9,$A$12:$A$111,$B$12:$B$111),IF(AND($I112=1,AB$9=$Q111),"",IF($I112=1,AB111,IF(AND($I112=-1,Z$9=$Q111),$J112,IF($I112=-1,AA111,""))))))))</f>
        <v>24</v>
      </c>
      <c r="AB112" t="str">
        <f ca="1">IF($E111="","",IF($G112="",AB111,IF(AND($N112=1,AB$9&gt;$B$9),"",IF(AND($N112=1,AB$9&lt;=$B$9),LOOKUP(AB$9,$A$12:$A$111,$B$12:$B$111),IF(AND($I112=1,AC$9=$Q111),"",IF($I112=1,AC111,IF(AND($I112=-1,AA$9=$Q111),$J112,IF($I112=-1,AB111,""))))))))</f>
        <v/>
      </c>
      <c r="AC112" t="str">
        <f ca="1">IF($E111="","",IF($G112="",AC111,IF(AND($N112=1,AC$9&gt;$B$9),"",IF(AND($N112=1,AC$9&lt;=$B$9),LOOKUP(AC$9,$A$12:$A$111,$B$12:$B$111),IF(AND($I112=1,AD$9=$Q111),"",IF($I112=1,AD111,IF(AND($I112=-1,AB$9=$Q111),$J112,IF($I112=-1,AC111,""))))))))</f>
        <v/>
      </c>
      <c r="AD112" t="str">
        <f ca="1">IF($E111="","",IF($G112="",AD111,IF(AND($N112=1,AD$9&gt;$B$9),"",IF(AND($N112=1,AD$9&lt;=$B$9),LOOKUP(AD$9,$A$12:$A$111,$B$12:$B$111),IF(AND($I112=1,AE$9=$Q111),"",IF($I112=1,AE111,IF(AND($I112=-1,AC$9=$Q111),$J112,IF($I112=-1,AD111,""))))))))</f>
        <v/>
      </c>
      <c r="AE112" t="str">
        <f ca="1">IF($E111="","",IF($G112="",AE111,IF(AND($N112=1,AE$9&gt;$B$9),"",IF(AND($N112=1,AE$9&lt;=$B$9),LOOKUP(AE$9,$A$12:$A$111,$B$12:$B$111),IF(AND($I112=1,AF$9=$Q111),"",IF($I112=1,AF111,IF(AND($I112=-1,AD$9=$Q111),$J112,IF($I112=-1,AE111,""))))))))</f>
        <v/>
      </c>
      <c r="AF112" t="str">
        <f ca="1">IF($E111="","",IF($G112="",AF111,IF(AND($N112=1,AF$9&gt;$B$9),"",IF(AND($N112=1,AF$9&lt;=$B$9),LOOKUP(AF$9,$A$12:$A$111,$B$12:$B$111),IF(AND($I112=1,AG$9=$Q111),"",IF($I112=1,AG111,IF(AND($I112=-1,AE$9=$Q111),$J112,IF($I112=-1,AF111,""))))))))</f>
        <v/>
      </c>
      <c r="AG112" t="str">
        <f ca="1">IF($E111="","",IF($G112="",AG111,IF(AND($N112=1,AG$9&gt;$B$9),"",IF(AND($N112=1,AG$9&lt;=$B$9),LOOKUP(AG$9,$A$12:$A$111,$B$12:$B$111),IF(AND($I112=1,AH$9=$Q111),"",IF($I112=1,AH111,IF(AND($I112=-1,AF$9=$Q111),$J112,IF($I112=-1,AG111,""))))))))</f>
        <v/>
      </c>
      <c r="AH112" t="str">
        <f ca="1">IF($E111="","",IF($G112="",AH111,IF(AND($N112=1,AH$9&gt;$B$9),"",IF(AND($N112=1,AH$9&lt;=$B$9),LOOKUP(AH$9,$A$12:$A$111,$B$12:$B$111),IF(AND($I112=1,AI$9=$Q111),"",IF($I112=1,AI111,IF(AND($I112=-1,AG$9=$Q111),$J112,IF($I112=-1,AH111,""))))))))</f>
        <v/>
      </c>
      <c r="AI112" t="str">
        <f ca="1">IF($E111="","",IF($G112="",AI111,IF(AND($N112=1,AI$9&gt;$B$9),"",IF(AND($N112=1,AI$9&lt;=$B$9),LOOKUP(AI$9,$A$12:$A$111,$B$12:$B$111),IF(AND($I112=1,AJ$9=$Q111),"",IF($I112=1,AJ111,IF(AND($I112=-1,AH$9=$Q111),$J112,IF($I112=-1,AI111,""))))))))</f>
        <v/>
      </c>
      <c r="AJ112" t="str">
        <f ca="1">IF($E111="","",IF($G112="",AJ111,IF(AND($N112=1,AJ$9&gt;$B$9),"",IF(AND($N112=1,AJ$9&lt;=$B$9),LOOKUP(AJ$9,$A$12:$A$111,$B$12:$B$111),IF(AND($I112=1,AK$9=$Q111),"",IF($I112=1,AK111,IF(AND($I112=-1,AI$9=$Q111),$J112,IF($I112=-1,AJ111,""))))))))</f>
        <v/>
      </c>
      <c r="AK112" t="str">
        <f ca="1">IF($E111="","",IF($G112="",AK111,IF(AND($N112=1,AK$9&gt;$B$9),"",IF(AND($N112=1,AK$9&lt;=$B$9),LOOKUP(AK$9,$A$12:$A$111,$B$12:$B$111),IF(AND($I112=1,AL$9=$Q111),"",IF($I112=1,AL111,IF(AND($I112=-1,AJ$9=$Q111),$J112,IF($I112=-1,AK111,""))))))))</f>
        <v/>
      </c>
      <c r="AL112" t="str">
        <f ca="1">IF($E111="","",IF($G112="",AL111,IF(AND($N112=1,AL$9&gt;$B$9),"",IF(AND($N112=1,AL$9&lt;=$B$9),LOOKUP(AL$9,$A$12:$A$111,$B$12:$B$111),IF(AND($I112=1,AM$9=$Q111),"",IF($I112=1,AM111,IF(AND($I112=-1,AK$9=$Q111),$J112,IF($I112=-1,AL111,""))))))))</f>
        <v/>
      </c>
      <c r="AM112" t="str">
        <f ca="1">IF($E111="","",IF($G112="",AM111,IF(AND($N112=1,AM$9&gt;$B$9),"",IF(AND($N112=1,AM$9&lt;=$B$9),LOOKUP(AM$9,$A$12:$A$111,$B$12:$B$111),IF(AND($I112=1,AN$9=$Q111),"",IF($I112=1,AN111,IF(AND($I112=-1,AL$9=$Q111),$J112,IF($I112=-1,AM111,""))))))))</f>
        <v/>
      </c>
      <c r="AN112" t="str">
        <f ca="1">IF($E111="","",IF($G112="",AN111,IF(AND($N112=1,AN$9&gt;$B$9),"",IF(AND($N112=1,AN$9&lt;=$B$9),LOOKUP(AN$9,$A$12:$A$111,$B$12:$B$111),IF(AND($I112=1,AO$9=$Q111),"",IF($I112=1,AO111,IF(AND($I112=-1,AM$9=$Q111),$J112,IF($I112=-1,AN111,""))))))))</f>
        <v/>
      </c>
      <c r="AO112" t="str">
        <f ca="1">IF($E111="","",IF($G112="",AO111,IF(AND($N112=1,AO$9&gt;$B$9),"",IF(AND($N112=1,AO$9&lt;=$B$9),LOOKUP(AO$9,$A$12:$A$111,$B$12:$B$111),IF(AND($I112=1,AP$9=$Q111),"",IF($I112=1,AP111,IF(AND($I112=-1,AN$9=$Q111),$J112,IF($I112=-1,AO111,""))))))))</f>
        <v/>
      </c>
      <c r="AP112" t="str">
        <f ca="1">IF($E111="","",IF($G112="",AP111,IF(AND($N112=1,AP$9&gt;$B$9),"",IF(AND($N112=1,AP$9&lt;=$B$9),LOOKUP(AP$9,$A$12:$A$111,$B$12:$B$111),IF(AND($I112=1,AQ$9=$Q111),"",IF($I112=1,AQ111,IF(AND($I112=-1,AO$9=$Q111),$J112,IF($I112=-1,AP111,""))))))))</f>
        <v/>
      </c>
      <c r="AQ112" t="str">
        <f ca="1">IF($E111="","",IF($G112="",AQ111,IF(AND($N112=1,AQ$9&gt;$B$9),"",IF(AND($N112=1,AQ$9&lt;=$B$9),LOOKUP(AQ$9,$A$12:$A$111,$B$12:$B$111),IF(AND($I112=1,AR$9=$Q111),"",IF($I112=1,AR111,IF(AND($I112=-1,AP$9=$Q111),$J112,IF($I112=-1,AQ111,""))))))))</f>
        <v/>
      </c>
      <c r="AR112" t="str">
        <f ca="1">IF($E111="","",IF($G112="",AR111,IF(AND($N112=1,AR$9&gt;$B$9),"",IF(AND($N112=1,AR$9&lt;=$B$9),LOOKUP(AR$9,$A$12:$A$111,$B$12:$B$111),IF(AND($I112=1,AS$9=$Q111),"",IF($I112=1,AS111,IF(AND($I112=-1,AQ$9=$Q111),$J112,IF($I112=-1,AR111,""))))))))</f>
        <v/>
      </c>
      <c r="AS112" t="str">
        <f ca="1">IF($E111="","",IF($G112="",AS111,IF(AND($N112=1,AS$9&gt;$B$9),"",IF(AND($N112=1,AS$9&lt;=$B$9),LOOKUP(AS$9,$A$12:$A$111,$B$12:$B$111),IF(AND($I112=1,AT$9=$Q111),"",IF($I112=1,AT111,IF(AND($I112=-1,AR$9=$Q111),$J112,IF($I112=-1,AS111,""))))))))</f>
        <v/>
      </c>
      <c r="AT112" t="str">
        <f ca="1">IF($E111="","",IF($G112="",AT111,IF(AND($N112=1,AT$9&gt;$B$9),"",IF(AND($N112=1,AT$9&lt;=$B$9),LOOKUP(AT$9,$A$12:$A$111,$B$12:$B$111),IF(AND($I112=1,AU$9=$Q111),"",IF($I112=1,AU111,IF(AND($I112=-1,AS$9=$Q111),$J112,IF($I112=-1,AT111,""))))))))</f>
        <v/>
      </c>
      <c r="AU112" t="str">
        <f ca="1">IF($E111="","",IF($G112="",AU111,IF(AND($N112=1,AU$9&gt;$B$9),"",IF(AND($N112=1,AU$9&lt;=$B$9),LOOKUP(AU$9,$A$12:$A$111,$B$12:$B$111),IF(AND($I112=1,AV$9=$Q111),"",IF($I112=1,AV111,IF(AND($I112=-1,AT$9=$Q111),$J112,IF($I112=-1,AU111,""))))))))</f>
        <v/>
      </c>
      <c r="AV112" t="str">
        <f ca="1">IF($E111="","",IF($G112="",AV111,IF(AND($N112=1,AV$9&gt;$B$9),"",IF(AND($N112=1,AV$9&lt;=$B$9),LOOKUP(AV$9,$A$12:$A$111,$B$12:$B$111),IF(AND($I112=1,AW$9=$Q111),"",IF($I112=1,AW111,IF(AND($I112=-1,AU$9=$Q111),$J112,IF($I112=-1,AV111,""))))))))</f>
        <v/>
      </c>
      <c r="AW112" t="str">
        <f ca="1">IF($E111="","",IF($G112="",AW111,IF(AND($N112=1,AW$9&gt;$B$9),"",IF(AND($N112=1,AW$9&lt;=$B$9),LOOKUP(AW$9,$A$12:$A$111,$B$12:$B$111),IF(AND($I112=1,AX$9=$Q111),"",IF($I112=1,AX111,IF(AND($I112=-1,AV$9=$Q111),$J112,IF($I112=-1,AW111,""))))))))</f>
        <v/>
      </c>
      <c r="AX112" t="str">
        <f ca="1">IF($E111="","",IF($G112="",AX111,IF(AND($N112=1,AX$9&gt;$B$9),"",IF(AND($N112=1,AX$9&lt;=$B$9),LOOKUP(AX$9,$A$12:$A$111,$B$12:$B$111),IF(AND($I112=1,AY$9=$Q111),"",IF($I112=1,AY111,IF(AND($I112=-1,AW$9=$Q111),$J112,IF($I112=-1,AX111,""))))))))</f>
        <v/>
      </c>
      <c r="AY112" t="str">
        <f ca="1">IF($E111="","",IF($G112="",AY111,IF(AND($N112=1,AY$9&gt;$B$9),"",IF(AND($N112=1,AY$9&lt;=$B$9),LOOKUP(AY$9,$A$12:$A$111,$B$12:$B$111),IF(AND($I112=1,AZ$9=$Q111),"",IF($I112=1,AZ111,IF(AND($I112=-1,AX$9=$Q111),$J112,IF($I112=-1,AY111,""))))))))</f>
        <v/>
      </c>
      <c r="AZ112" t="str">
        <f ca="1">IF($E111="","",IF($G112="",AZ111,IF(AND($N112=1,AZ$9&gt;$B$9),"",IF(AND($N112=1,AZ$9&lt;=$B$9),LOOKUP(AZ$9,$A$12:$A$111,$B$12:$B$111),IF(AND($I112=1,BA$9=$Q111),"",IF($I112=1,BA111,IF(AND($I112=-1,AY$9=$Q111),$J112,IF($I112=-1,AZ111,""))))))))</f>
        <v/>
      </c>
      <c r="BA112" t="str">
        <f ca="1">IF($E111="","",IF($G112="",BA111,IF(AND($N112=1,BA$9&gt;$B$9),"",IF(AND($N112=1,BA$9&lt;=$B$9),LOOKUP(BA$9,$A$12:$A$111,$B$12:$B$111),IF(AND($I112=1,BB$9=$Q111),"",IF($I112=1,BB111,IF(AND($I112=-1,AZ$9=$Q111),$J112,IF($I112=-1,BA111,""))))))))</f>
        <v/>
      </c>
      <c r="BB112" t="str">
        <f ca="1">IF($E111="","",IF($G112="",BB111,IF(AND($N112=1,BB$9&gt;$B$9),"",IF(AND($N112=1,BB$9&lt;=$B$9),LOOKUP(BB$9,$A$12:$A$111,$B$12:$B$111),IF(AND($I112=1,BC$9=$Q111),"",IF($I112=1,BC111,IF(AND($I112=-1,BA$9=$Q111),$J112,IF($I112=-1,BB111,""))))))))</f>
        <v/>
      </c>
      <c r="BC112" t="str">
        <f ca="1">IF($E111="","",IF($G112="",BC111,IF(AND($N112=1,BC$9&gt;$B$9),"",IF(AND($N112=1,BC$9&lt;=$B$9),LOOKUP(BC$9,$A$12:$A$111,$B$12:$B$111),IF(AND($I112=1,BD$9=$Q111),"",IF($I112=1,BD111,IF(AND($I112=-1,BB$9=$Q111),$J112,IF($I112=-1,BC111,""))))))))</f>
        <v/>
      </c>
      <c r="BD112" t="str">
        <f ca="1">IF($E111="","",IF($G112="",BD111,IF(AND($N112=1,BD$9&gt;$B$9),"",IF(AND($N112=1,BD$9&lt;=$B$9),LOOKUP(BD$9,$A$12:$A$111,$B$12:$B$111),IF(AND($I112=1,BE$9=$Q111),"",IF($I112=1,BE111,IF(AND($I112=-1,BC$9=$Q111),$J112,IF($I112=-1,BD111,""))))))))</f>
        <v/>
      </c>
      <c r="BE112" t="str">
        <f ca="1">IF($E111="","",IF($G112="",BE111,IF(AND($N112=1,BE$9&gt;$B$9),"",IF(AND($N112=1,BE$9&lt;=$B$9),LOOKUP(BE$9,$A$12:$A$111,$B$12:$B$111),IF(AND($I112=1,BF$9=$Q111),"",IF($I112=1,BF111,IF(AND($I112=-1,BD$9=$Q111),$J112,IF($I112=-1,BE111,""))))))))</f>
        <v/>
      </c>
      <c r="BF112" t="str">
        <f ca="1">IF($E111="","",IF($G112="",BF111,IF(AND($N112=1,BF$9&gt;$B$9),"",IF(AND($N112=1,BF$9&lt;=$B$9),LOOKUP(BF$9,$A$12:$A$111,$B$12:$B$111),IF(AND($I112=1,BG$9=$Q111),"",IF($I112=1,BG111,IF(AND($I112=-1,BE$9=$Q111),$J112,IF($I112=-1,BF111,""))))))))</f>
        <v/>
      </c>
      <c r="BG112" t="str">
        <f ca="1">IF($E111="","",IF($G112="",BG111,IF(AND($N112=1,BG$9&gt;$B$9),"",IF(AND($N112=1,BG$9&lt;=$B$9),LOOKUP(BG$9,$A$12:$A$111,$B$12:$B$111),IF(AND($I112=1,BH$9=$Q111),"",IF($I112=1,BH111,IF(AND($I112=-1,BF$9=$Q111),$J112,IF($I112=-1,BG111,""))))))))</f>
        <v/>
      </c>
      <c r="BH112" t="str">
        <f ca="1">IF($E111="","",IF($G112="",BH111,IF(AND($N112=1,BH$9&gt;$B$9),"",IF(AND($N112=1,BH$9&lt;=$B$9),LOOKUP(BH$9,$A$12:$A$111,$B$12:$B$111),IF(AND($I112=1,BI$9=$Q111),"",IF($I112=1,BI111,IF(AND($I112=-1,BG$9=$Q111),$J112,IF($I112=-1,BH111,""))))))))</f>
        <v/>
      </c>
      <c r="BI112" t="str">
        <f ca="1">IF($E111="","",IF($G112="",BI111,IF(AND($N112=1,BI$9&gt;$B$9),"",IF(AND($N112=1,BI$9&lt;=$B$9),LOOKUP(BI$9,$A$12:$A$111,$B$12:$B$111),IF(AND($I112=1,BJ$9=$Q111),"",IF($I112=1,BJ111,IF(AND($I112=-1,BH$9=$Q111),$J112,IF($I112=-1,BI111,""))))))))</f>
        <v/>
      </c>
      <c r="BJ112" t="str">
        <f ca="1">IF($E111="","",IF($G112="",BJ111,IF(AND($N112=1,BJ$9&gt;$B$9),"",IF(AND($N112=1,BJ$9&lt;=$B$9),LOOKUP(BJ$9,$A$12:$A$111,$B$12:$B$111),IF(AND($I112=1,BK$9=$Q111),"",IF($I112=1,BK111,IF(AND($I112=-1,BI$9=$Q111),$J112,IF($I112=-1,BJ111,""))))))))</f>
        <v/>
      </c>
      <c r="BK112" t="str">
        <f ca="1">IF($E111="","",IF($G112="",BK111,IF(AND($N112=1,BK$9&gt;$B$9),"",IF(AND($N112=1,BK$9&lt;=$B$9),LOOKUP(BK$9,$A$12:$A$111,$B$12:$B$111),IF(AND($I112=1,BL$9=$Q111),"",IF($I112=1,BL111,IF(AND($I112=-1,BJ$9=$Q111),$J112,IF($I112=-1,BK111,""))))))))</f>
        <v/>
      </c>
      <c r="BL112" t="str">
        <f ca="1">IF($E111="","",IF($G112="",BL111,IF(AND($N112=1,BL$9&gt;$B$9),"",IF(AND($N112=1,BL$9&lt;=$B$9),LOOKUP(BL$9,$A$12:$A$111,$B$12:$B$111),IF(AND($I112=1,BM$9=$Q111),"",IF($I112=1,BM111,IF(AND($I112=-1,BK$9=$Q111),$J112,IF($I112=-1,BL111,""))))))))</f>
        <v/>
      </c>
      <c r="BM112" t="str">
        <f ca="1">IF($E111="","",IF($G112="",BM111,IF(AND($N112=1,BM$9&gt;$B$9),"",IF(AND($N112=1,BM$9&lt;=$B$9),LOOKUP(BM$9,$A$12:$A$111,$B$12:$B$111),IF(AND($I112=1,BN$9=$Q111),"",IF($I112=1,BN111,IF(AND($I112=-1,BL$9=$Q111),$J112,IF($I112=-1,BM111,""))))))))</f>
        <v/>
      </c>
      <c r="BN112">
        <f ca="1">IF($E111="","",IF($G112="",BN111,IF(AND($N112=1,BN$9&gt;$B$9),"",IF(AND($N112=1,BN$9&lt;=$B$9),LOOKUP(BN$9,$A$12:$A$111,$B$12:$B$111),IF(AND($I112=1,BO$9=$Q111),"",IF($I112=1,BO111,IF(AND($I112=-1,BM$9=$Q111),$J112,IF($I112=-1,BN111,""))))))))</f>
        <v>0</v>
      </c>
      <c r="BO112">
        <f ca="1">IF($E111="","",IF($G112="",BO111,IF(AND($N112=1,BO$9&gt;$B$9),"",IF(AND($N112=1,BO$9&lt;=$B$9),LOOKUP(BO$9,$A$12:$A$111,$B$12:$B$111),IF(AND($I112=1,BP$9=$Q111),"",IF($I112=1,BP111,IF(AND($I112=-1,BN$9=$Q111),$J112,IF($I112=-1,BO111,""))))))))</f>
        <v>0</v>
      </c>
    </row>
    <row r="113" spans="4:67" x14ac:dyDescent="0.25">
      <c r="D113" s="4">
        <v>103</v>
      </c>
      <c r="E113" s="1">
        <f t="shared" ca="1" si="11"/>
        <v>4</v>
      </c>
      <c r="G113" t="str">
        <f ca="1">IF(E112="","",IF($B$3=Refs!$B$11,Labouchere!F113,IF(AND(B$3="Last",H112="Zero"),G112,IF(B$3="Last",H112,IF(B$3="2nd last","",IF(AND(B$3="Opposite",H112="Zero"),G112,IF(AND(B$3="Opposite",H112="Red"),"Black",IF(AND(B$3="Opposite",H112="Black"),"Red",IF(AND(B$3="Opposite",H112="Odd"),"Even",IF(AND(B$3="Opposite",H112="Even"),"Odd",IF(AND(B$3="Opposite",H112="High"),"Low",IF(AND(B$3="Opposite",H112="Low"),"High",IF(COUNTIF(Refs!$E$5:$I$6,B$3)=1,Labouchere!B$3,"")))))))))))))</f>
        <v>High</v>
      </c>
      <c r="H113" t="str">
        <f ca="1">IF(E113="","",IF(B$2="Red/Black",LOOKUP(E113,Refs!D:D,Refs!F:F),IF(B$2="High/Low",LOOKUP(E113,Refs!D:D,Refs!H:H),IF(B$2="Odd/Even",LOOKUP(E113,Refs!D:D,Refs!J:J),""))))</f>
        <v>Low</v>
      </c>
      <c r="I113">
        <f t="shared" ca="1" si="7"/>
        <v>-1</v>
      </c>
      <c r="J113">
        <f ca="1">IF(E112="","",IF(G113="","",IF(AND(Q112&gt;1,O112+P112&gt;=$B$4),$B$4,IF(Q112=1,O112,O112+P112))))</f>
        <v>27</v>
      </c>
      <c r="K113">
        <f t="shared" ca="1" si="8"/>
        <v>-27</v>
      </c>
      <c r="L113">
        <f t="shared" ca="1" si="9"/>
        <v>-232</v>
      </c>
      <c r="M113">
        <f t="shared" ca="1" si="10"/>
        <v>20</v>
      </c>
      <c r="N113">
        <f ca="1">IF(E112="","",IF(OR(AND($A$6="Yes",$M113&gt;$M112),AND($A$8="Yes",$O112+$P112&gt;=$B$4),AND($Q112&lt;=2,$I113=1)),1,0))</f>
        <v>0</v>
      </c>
      <c r="O113">
        <f ca="1">IF(E113="","",R113)</f>
        <v>3</v>
      </c>
      <c r="P113">
        <f ca="1">IF(E113="","",MAX(R113:DM113))</f>
        <v>27</v>
      </c>
      <c r="Q113" s="2">
        <f ca="1">IF(E113="","",COUNTIF(R113:DM113,"&gt;0"))</f>
        <v>11</v>
      </c>
      <c r="R113" s="4">
        <f ca="1">IF(E112="","",IF($G113="",R112,IF($N113=1,LOOKUP(R$9,$A$12:$A$111,$B$12:$B$111),IF(AND($I113=1,S$9=$Q112),"",IF($I113=1,S112,IF($I113=-1,R112))))))</f>
        <v>3</v>
      </c>
      <c r="S113">
        <f ca="1">IF($E112="","",IF($G113="",S112,IF(AND($N113=1,S$9&gt;$B$9),"",IF(AND($N113=1,S$9&lt;=$B$9),LOOKUP(S$9,$A$12:$A$111,$B$12:$B$111),IF(AND($I113=1,T$9=$Q112),"",IF($I113=1,T112,IF(AND($I113=-1,R$9=$Q112),$J113,IF($I113=-1,S112,""))))))))</f>
        <v>4</v>
      </c>
      <c r="T113">
        <f ca="1">IF($E112="","",IF($G113="",T112,IF(AND($N113=1,T$9&gt;$B$9),"",IF(AND($N113=1,T$9&lt;=$B$9),LOOKUP(T$9,$A$12:$A$111,$B$12:$B$111),IF(AND($I113=1,U$9=$Q112),"",IF($I113=1,U112,IF(AND($I113=-1,S$9=$Q112),$J113,IF($I113=-1,T112,""))))))))</f>
        <v>5</v>
      </c>
      <c r="U113">
        <f ca="1">IF($E112="","",IF($G113="",U112,IF(AND($N113=1,U$9&gt;$B$9),"",IF(AND($N113=1,U$9&lt;=$B$9),LOOKUP(U$9,$A$12:$A$111,$B$12:$B$111),IF(AND($I113=1,V$9=$Q112),"",IF($I113=1,V112,IF(AND($I113=-1,T$9=$Q112),$J113,IF($I113=-1,U112,""))))))))</f>
        <v>6</v>
      </c>
      <c r="V113">
        <f ca="1">IF($E112="","",IF($G113="",V112,IF(AND($N113=1,V$9&gt;$B$9),"",IF(AND($N113=1,V$9&lt;=$B$9),LOOKUP(V$9,$A$12:$A$111,$B$12:$B$111),IF(AND($I113=1,W$9=$Q112),"",IF($I113=1,W112,IF(AND($I113=-1,U$9=$Q112),$J113,IF($I113=-1,V112,""))))))))</f>
        <v>9</v>
      </c>
      <c r="W113">
        <f ca="1">IF($E112="","",IF($G113="",W112,IF(AND($N113=1,W$9&gt;$B$9),"",IF(AND($N113=1,W$9&lt;=$B$9),LOOKUP(W$9,$A$12:$A$111,$B$12:$B$111),IF(AND($I113=1,X$9=$Q112),"",IF($I113=1,X112,IF(AND($I113=-1,V$9=$Q112),$J113,IF($I113=-1,W112,""))))))))</f>
        <v>12</v>
      </c>
      <c r="X113">
        <f ca="1">IF($E112="","",IF($G113="",X112,IF(AND($N113=1,X$9&gt;$B$9),"",IF(AND($N113=1,X$9&lt;=$B$9),LOOKUP(X$9,$A$12:$A$111,$B$12:$B$111),IF(AND($I113=1,Y$9=$Q112),"",IF($I113=1,Y112,IF(AND($I113=-1,W$9=$Q112),$J113,IF($I113=-1,X112,""))))))))</f>
        <v>15</v>
      </c>
      <c r="Y113">
        <f ca="1">IF($E112="","",IF($G113="",Y112,IF(AND($N113=1,Y$9&gt;$B$9),"",IF(AND($N113=1,Y$9&lt;=$B$9),LOOKUP(Y$9,$A$12:$A$111,$B$12:$B$111),IF(AND($I113=1,Z$9=$Q112),"",IF($I113=1,Z112,IF(AND($I113=-1,X$9=$Q112),$J113,IF($I113=-1,Y112,""))))))))</f>
        <v>18</v>
      </c>
      <c r="Z113">
        <f ca="1">IF($E112="","",IF($G113="",Z112,IF(AND($N113=1,Z$9&gt;$B$9),"",IF(AND($N113=1,Z$9&lt;=$B$9),LOOKUP(Z$9,$A$12:$A$111,$B$12:$B$111),IF(AND($I113=1,AA$9=$Q112),"",IF($I113=1,AA112,IF(AND($I113=-1,Y$9=$Q112),$J113,IF($I113=-1,Z112,""))))))))</f>
        <v>21</v>
      </c>
      <c r="AA113">
        <f ca="1">IF($E112="","",IF($G113="",AA112,IF(AND($N113=1,AA$9&gt;$B$9),"",IF(AND($N113=1,AA$9&lt;=$B$9),LOOKUP(AA$9,$A$12:$A$111,$B$12:$B$111),IF(AND($I113=1,AB$9=$Q112),"",IF($I113=1,AB112,IF(AND($I113=-1,Z$9=$Q112),$J113,IF($I113=-1,AA112,""))))))))</f>
        <v>24</v>
      </c>
      <c r="AB113">
        <f ca="1">IF($E112="","",IF($G113="",AB112,IF(AND($N113=1,AB$9&gt;$B$9),"",IF(AND($N113=1,AB$9&lt;=$B$9),LOOKUP(AB$9,$A$12:$A$111,$B$12:$B$111),IF(AND($I113=1,AC$9=$Q112),"",IF($I113=1,AC112,IF(AND($I113=-1,AA$9=$Q112),$J113,IF($I113=-1,AB112,""))))))))</f>
        <v>27</v>
      </c>
      <c r="AC113" t="str">
        <f ca="1">IF($E112="","",IF($G113="",AC112,IF(AND($N113=1,AC$9&gt;$B$9),"",IF(AND($N113=1,AC$9&lt;=$B$9),LOOKUP(AC$9,$A$12:$A$111,$B$12:$B$111),IF(AND($I113=1,AD$9=$Q112),"",IF($I113=1,AD112,IF(AND($I113=-1,AB$9=$Q112),$J113,IF($I113=-1,AC112,""))))))))</f>
        <v/>
      </c>
      <c r="AD113" t="str">
        <f ca="1">IF($E112="","",IF($G113="",AD112,IF(AND($N113=1,AD$9&gt;$B$9),"",IF(AND($N113=1,AD$9&lt;=$B$9),LOOKUP(AD$9,$A$12:$A$111,$B$12:$B$111),IF(AND($I113=1,AE$9=$Q112),"",IF($I113=1,AE112,IF(AND($I113=-1,AC$9=$Q112),$J113,IF($I113=-1,AD112,""))))))))</f>
        <v/>
      </c>
      <c r="AE113" t="str">
        <f ca="1">IF($E112="","",IF($G113="",AE112,IF(AND($N113=1,AE$9&gt;$B$9),"",IF(AND($N113=1,AE$9&lt;=$B$9),LOOKUP(AE$9,$A$12:$A$111,$B$12:$B$111),IF(AND($I113=1,AF$9=$Q112),"",IF($I113=1,AF112,IF(AND($I113=-1,AD$9=$Q112),$J113,IF($I113=-1,AE112,""))))))))</f>
        <v/>
      </c>
      <c r="AF113" t="str">
        <f ca="1">IF($E112="","",IF($G113="",AF112,IF(AND($N113=1,AF$9&gt;$B$9),"",IF(AND($N113=1,AF$9&lt;=$B$9),LOOKUP(AF$9,$A$12:$A$111,$B$12:$B$111),IF(AND($I113=1,AG$9=$Q112),"",IF($I113=1,AG112,IF(AND($I113=-1,AE$9=$Q112),$J113,IF($I113=-1,AF112,""))))))))</f>
        <v/>
      </c>
      <c r="AG113" t="str">
        <f ca="1">IF($E112="","",IF($G113="",AG112,IF(AND($N113=1,AG$9&gt;$B$9),"",IF(AND($N113=1,AG$9&lt;=$B$9),LOOKUP(AG$9,$A$12:$A$111,$B$12:$B$111),IF(AND($I113=1,AH$9=$Q112),"",IF($I113=1,AH112,IF(AND($I113=-1,AF$9=$Q112),$J113,IF($I113=-1,AG112,""))))))))</f>
        <v/>
      </c>
      <c r="AH113" t="str">
        <f ca="1">IF($E112="","",IF($G113="",AH112,IF(AND($N113=1,AH$9&gt;$B$9),"",IF(AND($N113=1,AH$9&lt;=$B$9),LOOKUP(AH$9,$A$12:$A$111,$B$12:$B$111),IF(AND($I113=1,AI$9=$Q112),"",IF($I113=1,AI112,IF(AND($I113=-1,AG$9=$Q112),$J113,IF($I113=-1,AH112,""))))))))</f>
        <v/>
      </c>
      <c r="AI113" t="str">
        <f ca="1">IF($E112="","",IF($G113="",AI112,IF(AND($N113=1,AI$9&gt;$B$9),"",IF(AND($N113=1,AI$9&lt;=$B$9),LOOKUP(AI$9,$A$12:$A$111,$B$12:$B$111),IF(AND($I113=1,AJ$9=$Q112),"",IF($I113=1,AJ112,IF(AND($I113=-1,AH$9=$Q112),$J113,IF($I113=-1,AI112,""))))))))</f>
        <v/>
      </c>
      <c r="AJ113" t="str">
        <f ca="1">IF($E112="","",IF($G113="",AJ112,IF(AND($N113=1,AJ$9&gt;$B$9),"",IF(AND($N113=1,AJ$9&lt;=$B$9),LOOKUP(AJ$9,$A$12:$A$111,$B$12:$B$111),IF(AND($I113=1,AK$9=$Q112),"",IF($I113=1,AK112,IF(AND($I113=-1,AI$9=$Q112),$J113,IF($I113=-1,AJ112,""))))))))</f>
        <v/>
      </c>
      <c r="AK113" t="str">
        <f ca="1">IF($E112="","",IF($G113="",AK112,IF(AND($N113=1,AK$9&gt;$B$9),"",IF(AND($N113=1,AK$9&lt;=$B$9),LOOKUP(AK$9,$A$12:$A$111,$B$12:$B$111),IF(AND($I113=1,AL$9=$Q112),"",IF($I113=1,AL112,IF(AND($I113=-1,AJ$9=$Q112),$J113,IF($I113=-1,AK112,""))))))))</f>
        <v/>
      </c>
      <c r="AL113" t="str">
        <f ca="1">IF($E112="","",IF($G113="",AL112,IF(AND($N113=1,AL$9&gt;$B$9),"",IF(AND($N113=1,AL$9&lt;=$B$9),LOOKUP(AL$9,$A$12:$A$111,$B$12:$B$111),IF(AND($I113=1,AM$9=$Q112),"",IF($I113=1,AM112,IF(AND($I113=-1,AK$9=$Q112),$J113,IF($I113=-1,AL112,""))))))))</f>
        <v/>
      </c>
      <c r="AM113" t="str">
        <f ca="1">IF($E112="","",IF($G113="",AM112,IF(AND($N113=1,AM$9&gt;$B$9),"",IF(AND($N113=1,AM$9&lt;=$B$9),LOOKUP(AM$9,$A$12:$A$111,$B$12:$B$111),IF(AND($I113=1,AN$9=$Q112),"",IF($I113=1,AN112,IF(AND($I113=-1,AL$9=$Q112),$J113,IF($I113=-1,AM112,""))))))))</f>
        <v/>
      </c>
      <c r="AN113" t="str">
        <f ca="1">IF($E112="","",IF($G113="",AN112,IF(AND($N113=1,AN$9&gt;$B$9),"",IF(AND($N113=1,AN$9&lt;=$B$9),LOOKUP(AN$9,$A$12:$A$111,$B$12:$B$111),IF(AND($I113=1,AO$9=$Q112),"",IF($I113=1,AO112,IF(AND($I113=-1,AM$9=$Q112),$J113,IF($I113=-1,AN112,""))))))))</f>
        <v/>
      </c>
      <c r="AO113" t="str">
        <f ca="1">IF($E112="","",IF($G113="",AO112,IF(AND($N113=1,AO$9&gt;$B$9),"",IF(AND($N113=1,AO$9&lt;=$B$9),LOOKUP(AO$9,$A$12:$A$111,$B$12:$B$111),IF(AND($I113=1,AP$9=$Q112),"",IF($I113=1,AP112,IF(AND($I113=-1,AN$9=$Q112),$J113,IF($I113=-1,AO112,""))))))))</f>
        <v/>
      </c>
      <c r="AP113" t="str">
        <f ca="1">IF($E112="","",IF($G113="",AP112,IF(AND($N113=1,AP$9&gt;$B$9),"",IF(AND($N113=1,AP$9&lt;=$B$9),LOOKUP(AP$9,$A$12:$A$111,$B$12:$B$111),IF(AND($I113=1,AQ$9=$Q112),"",IF($I113=1,AQ112,IF(AND($I113=-1,AO$9=$Q112),$J113,IF($I113=-1,AP112,""))))))))</f>
        <v/>
      </c>
      <c r="AQ113" t="str">
        <f ca="1">IF($E112="","",IF($G113="",AQ112,IF(AND($N113=1,AQ$9&gt;$B$9),"",IF(AND($N113=1,AQ$9&lt;=$B$9),LOOKUP(AQ$9,$A$12:$A$111,$B$12:$B$111),IF(AND($I113=1,AR$9=$Q112),"",IF($I113=1,AR112,IF(AND($I113=-1,AP$9=$Q112),$J113,IF($I113=-1,AQ112,""))))))))</f>
        <v/>
      </c>
      <c r="AR113" t="str">
        <f ca="1">IF($E112="","",IF($G113="",AR112,IF(AND($N113=1,AR$9&gt;$B$9),"",IF(AND($N113=1,AR$9&lt;=$B$9),LOOKUP(AR$9,$A$12:$A$111,$B$12:$B$111),IF(AND($I113=1,AS$9=$Q112),"",IF($I113=1,AS112,IF(AND($I113=-1,AQ$9=$Q112),$J113,IF($I113=-1,AR112,""))))))))</f>
        <v/>
      </c>
      <c r="AS113" t="str">
        <f ca="1">IF($E112="","",IF($G113="",AS112,IF(AND($N113=1,AS$9&gt;$B$9),"",IF(AND($N113=1,AS$9&lt;=$B$9),LOOKUP(AS$9,$A$12:$A$111,$B$12:$B$111),IF(AND($I113=1,AT$9=$Q112),"",IF($I113=1,AT112,IF(AND($I113=-1,AR$9=$Q112),$J113,IF($I113=-1,AS112,""))))))))</f>
        <v/>
      </c>
      <c r="AT113" t="str">
        <f ca="1">IF($E112="","",IF($G113="",AT112,IF(AND($N113=1,AT$9&gt;$B$9),"",IF(AND($N113=1,AT$9&lt;=$B$9),LOOKUP(AT$9,$A$12:$A$111,$B$12:$B$111),IF(AND($I113=1,AU$9=$Q112),"",IF($I113=1,AU112,IF(AND($I113=-1,AS$9=$Q112),$J113,IF($I113=-1,AT112,""))))))))</f>
        <v/>
      </c>
      <c r="AU113" t="str">
        <f ca="1">IF($E112="","",IF($G113="",AU112,IF(AND($N113=1,AU$9&gt;$B$9),"",IF(AND($N113=1,AU$9&lt;=$B$9),LOOKUP(AU$9,$A$12:$A$111,$B$12:$B$111),IF(AND($I113=1,AV$9=$Q112),"",IF($I113=1,AV112,IF(AND($I113=-1,AT$9=$Q112),$J113,IF($I113=-1,AU112,""))))))))</f>
        <v/>
      </c>
      <c r="AV113" t="str">
        <f ca="1">IF($E112="","",IF($G113="",AV112,IF(AND($N113=1,AV$9&gt;$B$9),"",IF(AND($N113=1,AV$9&lt;=$B$9),LOOKUP(AV$9,$A$12:$A$111,$B$12:$B$111),IF(AND($I113=1,AW$9=$Q112),"",IF($I113=1,AW112,IF(AND($I113=-1,AU$9=$Q112),$J113,IF($I113=-1,AV112,""))))))))</f>
        <v/>
      </c>
      <c r="AW113" t="str">
        <f ca="1">IF($E112="","",IF($G113="",AW112,IF(AND($N113=1,AW$9&gt;$B$9),"",IF(AND($N113=1,AW$9&lt;=$B$9),LOOKUP(AW$9,$A$12:$A$111,$B$12:$B$111),IF(AND($I113=1,AX$9=$Q112),"",IF($I113=1,AX112,IF(AND($I113=-1,AV$9=$Q112),$J113,IF($I113=-1,AW112,""))))))))</f>
        <v/>
      </c>
      <c r="AX113" t="str">
        <f ca="1">IF($E112="","",IF($G113="",AX112,IF(AND($N113=1,AX$9&gt;$B$9),"",IF(AND($N113=1,AX$9&lt;=$B$9),LOOKUP(AX$9,$A$12:$A$111,$B$12:$B$111),IF(AND($I113=1,AY$9=$Q112),"",IF($I113=1,AY112,IF(AND($I113=-1,AW$9=$Q112),$J113,IF($I113=-1,AX112,""))))))))</f>
        <v/>
      </c>
      <c r="AY113" t="str">
        <f ca="1">IF($E112="","",IF($G113="",AY112,IF(AND($N113=1,AY$9&gt;$B$9),"",IF(AND($N113=1,AY$9&lt;=$B$9),LOOKUP(AY$9,$A$12:$A$111,$B$12:$B$111),IF(AND($I113=1,AZ$9=$Q112),"",IF($I113=1,AZ112,IF(AND($I113=-1,AX$9=$Q112),$J113,IF($I113=-1,AY112,""))))))))</f>
        <v/>
      </c>
      <c r="AZ113" t="str">
        <f ca="1">IF($E112="","",IF($G113="",AZ112,IF(AND($N113=1,AZ$9&gt;$B$9),"",IF(AND($N113=1,AZ$9&lt;=$B$9),LOOKUP(AZ$9,$A$12:$A$111,$B$12:$B$111),IF(AND($I113=1,BA$9=$Q112),"",IF($I113=1,BA112,IF(AND($I113=-1,AY$9=$Q112),$J113,IF($I113=-1,AZ112,""))))))))</f>
        <v/>
      </c>
      <c r="BA113" t="str">
        <f ca="1">IF($E112="","",IF($G113="",BA112,IF(AND($N113=1,BA$9&gt;$B$9),"",IF(AND($N113=1,BA$9&lt;=$B$9),LOOKUP(BA$9,$A$12:$A$111,$B$12:$B$111),IF(AND($I113=1,BB$9=$Q112),"",IF($I113=1,BB112,IF(AND($I113=-1,AZ$9=$Q112),$J113,IF($I113=-1,BA112,""))))))))</f>
        <v/>
      </c>
      <c r="BB113" t="str">
        <f ca="1">IF($E112="","",IF($G113="",BB112,IF(AND($N113=1,BB$9&gt;$B$9),"",IF(AND($N113=1,BB$9&lt;=$B$9),LOOKUP(BB$9,$A$12:$A$111,$B$12:$B$111),IF(AND($I113=1,BC$9=$Q112),"",IF($I113=1,BC112,IF(AND($I113=-1,BA$9=$Q112),$J113,IF($I113=-1,BB112,""))))))))</f>
        <v/>
      </c>
      <c r="BC113" t="str">
        <f ca="1">IF($E112="","",IF($G113="",BC112,IF(AND($N113=1,BC$9&gt;$B$9),"",IF(AND($N113=1,BC$9&lt;=$B$9),LOOKUP(BC$9,$A$12:$A$111,$B$12:$B$111),IF(AND($I113=1,BD$9=$Q112),"",IF($I113=1,BD112,IF(AND($I113=-1,BB$9=$Q112),$J113,IF($I113=-1,BC112,""))))))))</f>
        <v/>
      </c>
      <c r="BD113" t="str">
        <f ca="1">IF($E112="","",IF($G113="",BD112,IF(AND($N113=1,BD$9&gt;$B$9),"",IF(AND($N113=1,BD$9&lt;=$B$9),LOOKUP(BD$9,$A$12:$A$111,$B$12:$B$111),IF(AND($I113=1,BE$9=$Q112),"",IF($I113=1,BE112,IF(AND($I113=-1,BC$9=$Q112),$J113,IF($I113=-1,BD112,""))))))))</f>
        <v/>
      </c>
      <c r="BE113" t="str">
        <f ca="1">IF($E112="","",IF($G113="",BE112,IF(AND($N113=1,BE$9&gt;$B$9),"",IF(AND($N113=1,BE$9&lt;=$B$9),LOOKUP(BE$9,$A$12:$A$111,$B$12:$B$111),IF(AND($I113=1,BF$9=$Q112),"",IF($I113=1,BF112,IF(AND($I113=-1,BD$9=$Q112),$J113,IF($I113=-1,BE112,""))))))))</f>
        <v/>
      </c>
      <c r="BF113" t="str">
        <f ca="1">IF($E112="","",IF($G113="",BF112,IF(AND($N113=1,BF$9&gt;$B$9),"",IF(AND($N113=1,BF$9&lt;=$B$9),LOOKUP(BF$9,$A$12:$A$111,$B$12:$B$111),IF(AND($I113=1,BG$9=$Q112),"",IF($I113=1,BG112,IF(AND($I113=-1,BE$9=$Q112),$J113,IF($I113=-1,BF112,""))))))))</f>
        <v/>
      </c>
      <c r="BG113" t="str">
        <f ca="1">IF($E112="","",IF($G113="",BG112,IF(AND($N113=1,BG$9&gt;$B$9),"",IF(AND($N113=1,BG$9&lt;=$B$9),LOOKUP(BG$9,$A$12:$A$111,$B$12:$B$111),IF(AND($I113=1,BH$9=$Q112),"",IF($I113=1,BH112,IF(AND($I113=-1,BF$9=$Q112),$J113,IF($I113=-1,BG112,""))))))))</f>
        <v/>
      </c>
      <c r="BH113" t="str">
        <f ca="1">IF($E112="","",IF($G113="",BH112,IF(AND($N113=1,BH$9&gt;$B$9),"",IF(AND($N113=1,BH$9&lt;=$B$9),LOOKUP(BH$9,$A$12:$A$111,$B$12:$B$111),IF(AND($I113=1,BI$9=$Q112),"",IF($I113=1,BI112,IF(AND($I113=-1,BG$9=$Q112),$J113,IF($I113=-1,BH112,""))))))))</f>
        <v/>
      </c>
      <c r="BI113" t="str">
        <f ca="1">IF($E112="","",IF($G113="",BI112,IF(AND($N113=1,BI$9&gt;$B$9),"",IF(AND($N113=1,BI$9&lt;=$B$9),LOOKUP(BI$9,$A$12:$A$111,$B$12:$B$111),IF(AND($I113=1,BJ$9=$Q112),"",IF($I113=1,BJ112,IF(AND($I113=-1,BH$9=$Q112),$J113,IF($I113=-1,BI112,""))))))))</f>
        <v/>
      </c>
      <c r="BJ113" t="str">
        <f ca="1">IF($E112="","",IF($G113="",BJ112,IF(AND($N113=1,BJ$9&gt;$B$9),"",IF(AND($N113=1,BJ$9&lt;=$B$9),LOOKUP(BJ$9,$A$12:$A$111,$B$12:$B$111),IF(AND($I113=1,BK$9=$Q112),"",IF($I113=1,BK112,IF(AND($I113=-1,BI$9=$Q112),$J113,IF($I113=-1,BJ112,""))))))))</f>
        <v/>
      </c>
      <c r="BK113" t="str">
        <f ca="1">IF($E112="","",IF($G113="",BK112,IF(AND($N113=1,BK$9&gt;$B$9),"",IF(AND($N113=1,BK$9&lt;=$B$9),LOOKUP(BK$9,$A$12:$A$111,$B$12:$B$111),IF(AND($I113=1,BL$9=$Q112),"",IF($I113=1,BL112,IF(AND($I113=-1,BJ$9=$Q112),$J113,IF($I113=-1,BK112,""))))))))</f>
        <v/>
      </c>
      <c r="BL113" t="str">
        <f ca="1">IF($E112="","",IF($G113="",BL112,IF(AND($N113=1,BL$9&gt;$B$9),"",IF(AND($N113=1,BL$9&lt;=$B$9),LOOKUP(BL$9,$A$12:$A$111,$B$12:$B$111),IF(AND($I113=1,BM$9=$Q112),"",IF($I113=1,BM112,IF(AND($I113=-1,BK$9=$Q112),$J113,IF($I113=-1,BL112,""))))))))</f>
        <v/>
      </c>
      <c r="BM113" t="str">
        <f ca="1">IF($E112="","",IF($G113="",BM112,IF(AND($N113=1,BM$9&gt;$B$9),"",IF(AND($N113=1,BM$9&lt;=$B$9),LOOKUP(BM$9,$A$12:$A$111,$B$12:$B$111),IF(AND($I113=1,BN$9=$Q112),"",IF($I113=1,BN112,IF(AND($I113=-1,BL$9=$Q112),$J113,IF($I113=-1,BM112,""))))))))</f>
        <v/>
      </c>
      <c r="BN113">
        <f ca="1">IF($E112="","",IF($G113="",BN112,IF(AND($N113=1,BN$9&gt;$B$9),"",IF(AND($N113=1,BN$9&lt;=$B$9),LOOKUP(BN$9,$A$12:$A$111,$B$12:$B$111),IF(AND($I113=1,BO$9=$Q112),"",IF($I113=1,BO112,IF(AND($I113=-1,BM$9=$Q112),$J113,IF($I113=-1,BN112,""))))))))</f>
        <v>0</v>
      </c>
      <c r="BO113">
        <f ca="1">IF($E112="","",IF($G113="",BO112,IF(AND($N113=1,BO$9&gt;$B$9),"",IF(AND($N113=1,BO$9&lt;=$B$9),LOOKUP(BO$9,$A$12:$A$111,$B$12:$B$111),IF(AND($I113=1,BP$9=$Q112),"",IF($I113=1,BP112,IF(AND($I113=-1,BN$9=$Q112),$J113,IF($I113=-1,BO112,""))))))))</f>
        <v>0</v>
      </c>
    </row>
    <row r="114" spans="4:67" x14ac:dyDescent="0.25">
      <c r="D114" s="4">
        <v>104</v>
      </c>
      <c r="E114" s="1">
        <f t="shared" ca="1" si="11"/>
        <v>25</v>
      </c>
      <c r="G114" t="str">
        <f ca="1">IF(E113="","",IF($B$3=Refs!$B$11,Labouchere!F114,IF(AND(B$3="Last",H113="Zero"),G113,IF(B$3="Last",H113,IF(B$3="2nd last","",IF(AND(B$3="Opposite",H113="Zero"),G113,IF(AND(B$3="Opposite",H113="Red"),"Black",IF(AND(B$3="Opposite",H113="Black"),"Red",IF(AND(B$3="Opposite",H113="Odd"),"Even",IF(AND(B$3="Opposite",H113="Even"),"Odd",IF(AND(B$3="Opposite",H113="High"),"Low",IF(AND(B$3="Opposite",H113="Low"),"High",IF(COUNTIF(Refs!$E$5:$I$6,B$3)=1,Labouchere!B$3,"")))))))))))))</f>
        <v>High</v>
      </c>
      <c r="H114" t="str">
        <f ca="1">IF(E114="","",IF(B$2="Red/Black",LOOKUP(E114,Refs!D:D,Refs!F:F),IF(B$2="High/Low",LOOKUP(E114,Refs!D:D,Refs!H:H),IF(B$2="Odd/Even",LOOKUP(E114,Refs!D:D,Refs!J:J),""))))</f>
        <v>High</v>
      </c>
      <c r="I114">
        <f t="shared" ca="1" si="7"/>
        <v>1</v>
      </c>
      <c r="J114">
        <f ca="1">IF(E113="","",IF(G114="","",IF(AND(Q113&gt;1,O113+P113&gt;=$B$4),$B$4,IF(Q113=1,O113,O113+P113))))</f>
        <v>30</v>
      </c>
      <c r="K114">
        <f t="shared" ca="1" si="8"/>
        <v>30</v>
      </c>
      <c r="L114">
        <f t="shared" ca="1" si="9"/>
        <v>-202</v>
      </c>
      <c r="M114">
        <f t="shared" ca="1" si="10"/>
        <v>20</v>
      </c>
      <c r="N114">
        <f ca="1">IF(E113="","",IF(OR(AND($A$6="Yes",$M114&gt;$M113),AND($A$8="Yes",$O113+$P113&gt;=$B$4),AND($Q113&lt;=2,$I114=1)),1,0))</f>
        <v>0</v>
      </c>
      <c r="O114">
        <f ca="1">IF(E114="","",R114)</f>
        <v>4</v>
      </c>
      <c r="P114">
        <f ca="1">IF(E114="","",MAX(R114:DM114))</f>
        <v>24</v>
      </c>
      <c r="Q114" s="2">
        <f ca="1">IF(E114="","",COUNTIF(R114:DM114,"&gt;0"))</f>
        <v>9</v>
      </c>
      <c r="R114" s="4">
        <f ca="1">IF(E113="","",IF($G114="",R113,IF($N114=1,LOOKUP(R$9,$A$12:$A$111,$B$12:$B$111),IF(AND($I114=1,S$9=$Q113),"",IF($I114=1,S113,IF($I114=-1,R113))))))</f>
        <v>4</v>
      </c>
      <c r="S114">
        <f ca="1">IF($E113="","",IF($G114="",S113,IF(AND($N114=1,S$9&gt;$B$9),"",IF(AND($N114=1,S$9&lt;=$B$9),LOOKUP(S$9,$A$12:$A$111,$B$12:$B$111),IF(AND($I114=1,T$9=$Q113),"",IF($I114=1,T113,IF(AND($I114=-1,R$9=$Q113),$J114,IF($I114=-1,S113,""))))))))</f>
        <v>5</v>
      </c>
      <c r="T114">
        <f ca="1">IF($E113="","",IF($G114="",T113,IF(AND($N114=1,T$9&gt;$B$9),"",IF(AND($N114=1,T$9&lt;=$B$9),LOOKUP(T$9,$A$12:$A$111,$B$12:$B$111),IF(AND($I114=1,U$9=$Q113),"",IF($I114=1,U113,IF(AND($I114=-1,S$9=$Q113),$J114,IF($I114=-1,T113,""))))))))</f>
        <v>6</v>
      </c>
      <c r="U114">
        <f ca="1">IF($E113="","",IF($G114="",U113,IF(AND($N114=1,U$9&gt;$B$9),"",IF(AND($N114=1,U$9&lt;=$B$9),LOOKUP(U$9,$A$12:$A$111,$B$12:$B$111),IF(AND($I114=1,V$9=$Q113),"",IF($I114=1,V113,IF(AND($I114=-1,T$9=$Q113),$J114,IF($I114=-1,U113,""))))))))</f>
        <v>9</v>
      </c>
      <c r="V114">
        <f ca="1">IF($E113="","",IF($G114="",V113,IF(AND($N114=1,V$9&gt;$B$9),"",IF(AND($N114=1,V$9&lt;=$B$9),LOOKUP(V$9,$A$12:$A$111,$B$12:$B$111),IF(AND($I114=1,W$9=$Q113),"",IF($I114=1,W113,IF(AND($I114=-1,U$9=$Q113),$J114,IF($I114=-1,V113,""))))))))</f>
        <v>12</v>
      </c>
      <c r="W114">
        <f ca="1">IF($E113="","",IF($G114="",W113,IF(AND($N114=1,W$9&gt;$B$9),"",IF(AND($N114=1,W$9&lt;=$B$9),LOOKUP(W$9,$A$12:$A$111,$B$12:$B$111),IF(AND($I114=1,X$9=$Q113),"",IF($I114=1,X113,IF(AND($I114=-1,V$9=$Q113),$J114,IF($I114=-1,W113,""))))))))</f>
        <v>15</v>
      </c>
      <c r="X114">
        <f ca="1">IF($E113="","",IF($G114="",X113,IF(AND($N114=1,X$9&gt;$B$9),"",IF(AND($N114=1,X$9&lt;=$B$9),LOOKUP(X$9,$A$12:$A$111,$B$12:$B$111),IF(AND($I114=1,Y$9=$Q113),"",IF($I114=1,Y113,IF(AND($I114=-1,W$9=$Q113),$J114,IF($I114=-1,X113,""))))))))</f>
        <v>18</v>
      </c>
      <c r="Y114">
        <f ca="1">IF($E113="","",IF($G114="",Y113,IF(AND($N114=1,Y$9&gt;$B$9),"",IF(AND($N114=1,Y$9&lt;=$B$9),LOOKUP(Y$9,$A$12:$A$111,$B$12:$B$111),IF(AND($I114=1,Z$9=$Q113),"",IF($I114=1,Z113,IF(AND($I114=-1,X$9=$Q113),$J114,IF($I114=-1,Y113,""))))))))</f>
        <v>21</v>
      </c>
      <c r="Z114">
        <f ca="1">IF($E113="","",IF($G114="",Z113,IF(AND($N114=1,Z$9&gt;$B$9),"",IF(AND($N114=1,Z$9&lt;=$B$9),LOOKUP(Z$9,$A$12:$A$111,$B$12:$B$111),IF(AND($I114=1,AA$9=$Q113),"",IF($I114=1,AA113,IF(AND($I114=-1,Y$9=$Q113),$J114,IF($I114=-1,Z113,""))))))))</f>
        <v>24</v>
      </c>
      <c r="AA114" t="str">
        <f ca="1">IF($E113="","",IF($G114="",AA113,IF(AND($N114=1,AA$9&gt;$B$9),"",IF(AND($N114=1,AA$9&lt;=$B$9),LOOKUP(AA$9,$A$12:$A$111,$B$12:$B$111),IF(AND($I114=1,AB$9=$Q113),"",IF($I114=1,AB113,IF(AND($I114=-1,Z$9=$Q113),$J114,IF($I114=-1,AA113,""))))))))</f>
        <v/>
      </c>
      <c r="AB114" t="str">
        <f ca="1">IF($E113="","",IF($G114="",AB113,IF(AND($N114=1,AB$9&gt;$B$9),"",IF(AND($N114=1,AB$9&lt;=$B$9),LOOKUP(AB$9,$A$12:$A$111,$B$12:$B$111),IF(AND($I114=1,AC$9=$Q113),"",IF($I114=1,AC113,IF(AND($I114=-1,AA$9=$Q113),$J114,IF($I114=-1,AB113,""))))))))</f>
        <v/>
      </c>
      <c r="AC114" t="str">
        <f ca="1">IF($E113="","",IF($G114="",AC113,IF(AND($N114=1,AC$9&gt;$B$9),"",IF(AND($N114=1,AC$9&lt;=$B$9),LOOKUP(AC$9,$A$12:$A$111,$B$12:$B$111),IF(AND($I114=1,AD$9=$Q113),"",IF($I114=1,AD113,IF(AND($I114=-1,AB$9=$Q113),$J114,IF($I114=-1,AC113,""))))))))</f>
        <v/>
      </c>
      <c r="AD114" t="str">
        <f ca="1">IF($E113="","",IF($G114="",AD113,IF(AND($N114=1,AD$9&gt;$B$9),"",IF(AND($N114=1,AD$9&lt;=$B$9),LOOKUP(AD$9,$A$12:$A$111,$B$12:$B$111),IF(AND($I114=1,AE$9=$Q113),"",IF($I114=1,AE113,IF(AND($I114=-1,AC$9=$Q113),$J114,IF($I114=-1,AD113,""))))))))</f>
        <v/>
      </c>
      <c r="AE114" t="str">
        <f ca="1">IF($E113="","",IF($G114="",AE113,IF(AND($N114=1,AE$9&gt;$B$9),"",IF(AND($N114=1,AE$9&lt;=$B$9),LOOKUP(AE$9,$A$12:$A$111,$B$12:$B$111),IF(AND($I114=1,AF$9=$Q113),"",IF($I114=1,AF113,IF(AND($I114=-1,AD$9=$Q113),$J114,IF($I114=-1,AE113,""))))))))</f>
        <v/>
      </c>
      <c r="AF114" t="str">
        <f ca="1">IF($E113="","",IF($G114="",AF113,IF(AND($N114=1,AF$9&gt;$B$9),"",IF(AND($N114=1,AF$9&lt;=$B$9),LOOKUP(AF$9,$A$12:$A$111,$B$12:$B$111),IF(AND($I114=1,AG$9=$Q113),"",IF($I114=1,AG113,IF(AND($I114=-1,AE$9=$Q113),$J114,IF($I114=-1,AF113,""))))))))</f>
        <v/>
      </c>
      <c r="AG114" t="str">
        <f ca="1">IF($E113="","",IF($G114="",AG113,IF(AND($N114=1,AG$9&gt;$B$9),"",IF(AND($N114=1,AG$9&lt;=$B$9),LOOKUP(AG$9,$A$12:$A$111,$B$12:$B$111),IF(AND($I114=1,AH$9=$Q113),"",IF($I114=1,AH113,IF(AND($I114=-1,AF$9=$Q113),$J114,IF($I114=-1,AG113,""))))))))</f>
        <v/>
      </c>
      <c r="AH114" t="str">
        <f ca="1">IF($E113="","",IF($G114="",AH113,IF(AND($N114=1,AH$9&gt;$B$9),"",IF(AND($N114=1,AH$9&lt;=$B$9),LOOKUP(AH$9,$A$12:$A$111,$B$12:$B$111),IF(AND($I114=1,AI$9=$Q113),"",IF($I114=1,AI113,IF(AND($I114=-1,AG$9=$Q113),$J114,IF($I114=-1,AH113,""))))))))</f>
        <v/>
      </c>
      <c r="AI114" t="str">
        <f ca="1">IF($E113="","",IF($G114="",AI113,IF(AND($N114=1,AI$9&gt;$B$9),"",IF(AND($N114=1,AI$9&lt;=$B$9),LOOKUP(AI$9,$A$12:$A$111,$B$12:$B$111),IF(AND($I114=1,AJ$9=$Q113),"",IF($I114=1,AJ113,IF(AND($I114=-1,AH$9=$Q113),$J114,IF($I114=-1,AI113,""))))))))</f>
        <v/>
      </c>
      <c r="AJ114" t="str">
        <f ca="1">IF($E113="","",IF($G114="",AJ113,IF(AND($N114=1,AJ$9&gt;$B$9),"",IF(AND($N114=1,AJ$9&lt;=$B$9),LOOKUP(AJ$9,$A$12:$A$111,$B$12:$B$111),IF(AND($I114=1,AK$9=$Q113),"",IF($I114=1,AK113,IF(AND($I114=-1,AI$9=$Q113),$J114,IF($I114=-1,AJ113,""))))))))</f>
        <v/>
      </c>
      <c r="AK114" t="str">
        <f ca="1">IF($E113="","",IF($G114="",AK113,IF(AND($N114=1,AK$9&gt;$B$9),"",IF(AND($N114=1,AK$9&lt;=$B$9),LOOKUP(AK$9,$A$12:$A$111,$B$12:$B$111),IF(AND($I114=1,AL$9=$Q113),"",IF($I114=1,AL113,IF(AND($I114=-1,AJ$9=$Q113),$J114,IF($I114=-1,AK113,""))))))))</f>
        <v/>
      </c>
      <c r="AL114" t="str">
        <f ca="1">IF($E113="","",IF($G114="",AL113,IF(AND($N114=1,AL$9&gt;$B$9),"",IF(AND($N114=1,AL$9&lt;=$B$9),LOOKUP(AL$9,$A$12:$A$111,$B$12:$B$111),IF(AND($I114=1,AM$9=$Q113),"",IF($I114=1,AM113,IF(AND($I114=-1,AK$9=$Q113),$J114,IF($I114=-1,AL113,""))))))))</f>
        <v/>
      </c>
      <c r="AM114" t="str">
        <f ca="1">IF($E113="","",IF($G114="",AM113,IF(AND($N114=1,AM$9&gt;$B$9),"",IF(AND($N114=1,AM$9&lt;=$B$9),LOOKUP(AM$9,$A$12:$A$111,$B$12:$B$111),IF(AND($I114=1,AN$9=$Q113),"",IF($I114=1,AN113,IF(AND($I114=-1,AL$9=$Q113),$J114,IF($I114=-1,AM113,""))))))))</f>
        <v/>
      </c>
      <c r="AN114" t="str">
        <f ca="1">IF($E113="","",IF($G114="",AN113,IF(AND($N114=1,AN$9&gt;$B$9),"",IF(AND($N114=1,AN$9&lt;=$B$9),LOOKUP(AN$9,$A$12:$A$111,$B$12:$B$111),IF(AND($I114=1,AO$9=$Q113),"",IF($I114=1,AO113,IF(AND($I114=-1,AM$9=$Q113),$J114,IF($I114=-1,AN113,""))))))))</f>
        <v/>
      </c>
      <c r="AO114" t="str">
        <f ca="1">IF($E113="","",IF($G114="",AO113,IF(AND($N114=1,AO$9&gt;$B$9),"",IF(AND($N114=1,AO$9&lt;=$B$9),LOOKUP(AO$9,$A$12:$A$111,$B$12:$B$111),IF(AND($I114=1,AP$9=$Q113),"",IF($I114=1,AP113,IF(AND($I114=-1,AN$9=$Q113),$J114,IF($I114=-1,AO113,""))))))))</f>
        <v/>
      </c>
      <c r="AP114" t="str">
        <f ca="1">IF($E113="","",IF($G114="",AP113,IF(AND($N114=1,AP$9&gt;$B$9),"",IF(AND($N114=1,AP$9&lt;=$B$9),LOOKUP(AP$9,$A$12:$A$111,$B$12:$B$111),IF(AND($I114=1,AQ$9=$Q113),"",IF($I114=1,AQ113,IF(AND($I114=-1,AO$9=$Q113),$J114,IF($I114=-1,AP113,""))))))))</f>
        <v/>
      </c>
      <c r="AQ114" t="str">
        <f ca="1">IF($E113="","",IF($G114="",AQ113,IF(AND($N114=1,AQ$9&gt;$B$9),"",IF(AND($N114=1,AQ$9&lt;=$B$9),LOOKUP(AQ$9,$A$12:$A$111,$B$12:$B$111),IF(AND($I114=1,AR$9=$Q113),"",IF($I114=1,AR113,IF(AND($I114=-1,AP$9=$Q113),$J114,IF($I114=-1,AQ113,""))))))))</f>
        <v/>
      </c>
      <c r="AR114" t="str">
        <f ca="1">IF($E113="","",IF($G114="",AR113,IF(AND($N114=1,AR$9&gt;$B$9),"",IF(AND($N114=1,AR$9&lt;=$B$9),LOOKUP(AR$9,$A$12:$A$111,$B$12:$B$111),IF(AND($I114=1,AS$9=$Q113),"",IF($I114=1,AS113,IF(AND($I114=-1,AQ$9=$Q113),$J114,IF($I114=-1,AR113,""))))))))</f>
        <v/>
      </c>
      <c r="AS114" t="str">
        <f ca="1">IF($E113="","",IF($G114="",AS113,IF(AND($N114=1,AS$9&gt;$B$9),"",IF(AND($N114=1,AS$9&lt;=$B$9),LOOKUP(AS$9,$A$12:$A$111,$B$12:$B$111),IF(AND($I114=1,AT$9=$Q113),"",IF($I114=1,AT113,IF(AND($I114=-1,AR$9=$Q113),$J114,IF($I114=-1,AS113,""))))))))</f>
        <v/>
      </c>
      <c r="AT114" t="str">
        <f ca="1">IF($E113="","",IF($G114="",AT113,IF(AND($N114=1,AT$9&gt;$B$9),"",IF(AND($N114=1,AT$9&lt;=$B$9),LOOKUP(AT$9,$A$12:$A$111,$B$12:$B$111),IF(AND($I114=1,AU$9=$Q113),"",IF($I114=1,AU113,IF(AND($I114=-1,AS$9=$Q113),$J114,IF($I114=-1,AT113,""))))))))</f>
        <v/>
      </c>
      <c r="AU114" t="str">
        <f ca="1">IF($E113="","",IF($G114="",AU113,IF(AND($N114=1,AU$9&gt;$B$9),"",IF(AND($N114=1,AU$9&lt;=$B$9),LOOKUP(AU$9,$A$12:$A$111,$B$12:$B$111),IF(AND($I114=1,AV$9=$Q113),"",IF($I114=1,AV113,IF(AND($I114=-1,AT$9=$Q113),$J114,IF($I114=-1,AU113,""))))))))</f>
        <v/>
      </c>
      <c r="AV114" t="str">
        <f ca="1">IF($E113="","",IF($G114="",AV113,IF(AND($N114=1,AV$9&gt;$B$9),"",IF(AND($N114=1,AV$9&lt;=$B$9),LOOKUP(AV$9,$A$12:$A$111,$B$12:$B$111),IF(AND($I114=1,AW$9=$Q113),"",IF($I114=1,AW113,IF(AND($I114=-1,AU$9=$Q113),$J114,IF($I114=-1,AV113,""))))))))</f>
        <v/>
      </c>
      <c r="AW114" t="str">
        <f ca="1">IF($E113="","",IF($G114="",AW113,IF(AND($N114=1,AW$9&gt;$B$9),"",IF(AND($N114=1,AW$9&lt;=$B$9),LOOKUP(AW$9,$A$12:$A$111,$B$12:$B$111),IF(AND($I114=1,AX$9=$Q113),"",IF($I114=1,AX113,IF(AND($I114=-1,AV$9=$Q113),$J114,IF($I114=-1,AW113,""))))))))</f>
        <v/>
      </c>
      <c r="AX114" t="str">
        <f ca="1">IF($E113="","",IF($G114="",AX113,IF(AND($N114=1,AX$9&gt;$B$9),"",IF(AND($N114=1,AX$9&lt;=$B$9),LOOKUP(AX$9,$A$12:$A$111,$B$12:$B$111),IF(AND($I114=1,AY$9=$Q113),"",IF($I114=1,AY113,IF(AND($I114=-1,AW$9=$Q113),$J114,IF($I114=-1,AX113,""))))))))</f>
        <v/>
      </c>
      <c r="AY114" t="str">
        <f ca="1">IF($E113="","",IF($G114="",AY113,IF(AND($N114=1,AY$9&gt;$B$9),"",IF(AND($N114=1,AY$9&lt;=$B$9),LOOKUP(AY$9,$A$12:$A$111,$B$12:$B$111),IF(AND($I114=1,AZ$9=$Q113),"",IF($I114=1,AZ113,IF(AND($I114=-1,AX$9=$Q113),$J114,IF($I114=-1,AY113,""))))))))</f>
        <v/>
      </c>
      <c r="AZ114" t="str">
        <f ca="1">IF($E113="","",IF($G114="",AZ113,IF(AND($N114=1,AZ$9&gt;$B$9),"",IF(AND($N114=1,AZ$9&lt;=$B$9),LOOKUP(AZ$9,$A$12:$A$111,$B$12:$B$111),IF(AND($I114=1,BA$9=$Q113),"",IF($I114=1,BA113,IF(AND($I114=-1,AY$9=$Q113),$J114,IF($I114=-1,AZ113,""))))))))</f>
        <v/>
      </c>
      <c r="BA114" t="str">
        <f ca="1">IF($E113="","",IF($G114="",BA113,IF(AND($N114=1,BA$9&gt;$B$9),"",IF(AND($N114=1,BA$9&lt;=$B$9),LOOKUP(BA$9,$A$12:$A$111,$B$12:$B$111),IF(AND($I114=1,BB$9=$Q113),"",IF($I114=1,BB113,IF(AND($I114=-1,AZ$9=$Q113),$J114,IF($I114=-1,BA113,""))))))))</f>
        <v/>
      </c>
      <c r="BB114" t="str">
        <f ca="1">IF($E113="","",IF($G114="",BB113,IF(AND($N114=1,BB$9&gt;$B$9),"",IF(AND($N114=1,BB$9&lt;=$B$9),LOOKUP(BB$9,$A$12:$A$111,$B$12:$B$111),IF(AND($I114=1,BC$9=$Q113),"",IF($I114=1,BC113,IF(AND($I114=-1,BA$9=$Q113),$J114,IF($I114=-1,BB113,""))))))))</f>
        <v/>
      </c>
      <c r="BC114" t="str">
        <f ca="1">IF($E113="","",IF($G114="",BC113,IF(AND($N114=1,BC$9&gt;$B$9),"",IF(AND($N114=1,BC$9&lt;=$B$9),LOOKUP(BC$9,$A$12:$A$111,$B$12:$B$111),IF(AND($I114=1,BD$9=$Q113),"",IF($I114=1,BD113,IF(AND($I114=-1,BB$9=$Q113),$J114,IF($I114=-1,BC113,""))))))))</f>
        <v/>
      </c>
      <c r="BD114" t="str">
        <f ca="1">IF($E113="","",IF($G114="",BD113,IF(AND($N114=1,BD$9&gt;$B$9),"",IF(AND($N114=1,BD$9&lt;=$B$9),LOOKUP(BD$9,$A$12:$A$111,$B$12:$B$111),IF(AND($I114=1,BE$9=$Q113),"",IF($I114=1,BE113,IF(AND($I114=-1,BC$9=$Q113),$J114,IF($I114=-1,BD113,""))))))))</f>
        <v/>
      </c>
      <c r="BE114" t="str">
        <f ca="1">IF($E113="","",IF($G114="",BE113,IF(AND($N114=1,BE$9&gt;$B$9),"",IF(AND($N114=1,BE$9&lt;=$B$9),LOOKUP(BE$9,$A$12:$A$111,$B$12:$B$111),IF(AND($I114=1,BF$9=$Q113),"",IF($I114=1,BF113,IF(AND($I114=-1,BD$9=$Q113),$J114,IF($I114=-1,BE113,""))))))))</f>
        <v/>
      </c>
      <c r="BF114" t="str">
        <f ca="1">IF($E113="","",IF($G114="",BF113,IF(AND($N114=1,BF$9&gt;$B$9),"",IF(AND($N114=1,BF$9&lt;=$B$9),LOOKUP(BF$9,$A$12:$A$111,$B$12:$B$111),IF(AND($I114=1,BG$9=$Q113),"",IF($I114=1,BG113,IF(AND($I114=-1,BE$9=$Q113),$J114,IF($I114=-1,BF113,""))))))))</f>
        <v/>
      </c>
      <c r="BG114" t="str">
        <f ca="1">IF($E113="","",IF($G114="",BG113,IF(AND($N114=1,BG$9&gt;$B$9),"",IF(AND($N114=1,BG$9&lt;=$B$9),LOOKUP(BG$9,$A$12:$A$111,$B$12:$B$111),IF(AND($I114=1,BH$9=$Q113),"",IF($I114=1,BH113,IF(AND($I114=-1,BF$9=$Q113),$J114,IF($I114=-1,BG113,""))))))))</f>
        <v/>
      </c>
      <c r="BH114" t="str">
        <f ca="1">IF($E113="","",IF($G114="",BH113,IF(AND($N114=1,BH$9&gt;$B$9),"",IF(AND($N114=1,BH$9&lt;=$B$9),LOOKUP(BH$9,$A$12:$A$111,$B$12:$B$111),IF(AND($I114=1,BI$9=$Q113),"",IF($I114=1,BI113,IF(AND($I114=-1,BG$9=$Q113),$J114,IF($I114=-1,BH113,""))))))))</f>
        <v/>
      </c>
      <c r="BI114" t="str">
        <f ca="1">IF($E113="","",IF($G114="",BI113,IF(AND($N114=1,BI$9&gt;$B$9),"",IF(AND($N114=1,BI$9&lt;=$B$9),LOOKUP(BI$9,$A$12:$A$111,$B$12:$B$111),IF(AND($I114=1,BJ$9=$Q113),"",IF($I114=1,BJ113,IF(AND($I114=-1,BH$9=$Q113),$J114,IF($I114=-1,BI113,""))))))))</f>
        <v/>
      </c>
      <c r="BJ114" t="str">
        <f ca="1">IF($E113="","",IF($G114="",BJ113,IF(AND($N114=1,BJ$9&gt;$B$9),"",IF(AND($N114=1,BJ$9&lt;=$B$9),LOOKUP(BJ$9,$A$12:$A$111,$B$12:$B$111),IF(AND($I114=1,BK$9=$Q113),"",IF($I114=1,BK113,IF(AND($I114=-1,BI$9=$Q113),$J114,IF($I114=-1,BJ113,""))))))))</f>
        <v/>
      </c>
      <c r="BK114" t="str">
        <f ca="1">IF($E113="","",IF($G114="",BK113,IF(AND($N114=1,BK$9&gt;$B$9),"",IF(AND($N114=1,BK$9&lt;=$B$9),LOOKUP(BK$9,$A$12:$A$111,$B$12:$B$111),IF(AND($I114=1,BL$9=$Q113),"",IF($I114=1,BL113,IF(AND($I114=-1,BJ$9=$Q113),$J114,IF($I114=-1,BK113,""))))))))</f>
        <v/>
      </c>
      <c r="BL114" t="str">
        <f ca="1">IF($E113="","",IF($G114="",BL113,IF(AND($N114=1,BL$9&gt;$B$9),"",IF(AND($N114=1,BL$9&lt;=$B$9),LOOKUP(BL$9,$A$12:$A$111,$B$12:$B$111),IF(AND($I114=1,BM$9=$Q113),"",IF($I114=1,BM113,IF(AND($I114=-1,BK$9=$Q113),$J114,IF($I114=-1,BL113,""))))))))</f>
        <v/>
      </c>
      <c r="BM114">
        <f ca="1">IF($E113="","",IF($G114="",BM113,IF(AND($N114=1,BM$9&gt;$B$9),"",IF(AND($N114=1,BM$9&lt;=$B$9),LOOKUP(BM$9,$A$12:$A$111,$B$12:$B$111),IF(AND($I114=1,BN$9=$Q113),"",IF($I114=1,BN113,IF(AND($I114=-1,BL$9=$Q113),$J114,IF($I114=-1,BM113,""))))))))</f>
        <v>0</v>
      </c>
      <c r="BN114">
        <f ca="1">IF($E113="","",IF($G114="",BN113,IF(AND($N114=1,BN$9&gt;$B$9),"",IF(AND($N114=1,BN$9&lt;=$B$9),LOOKUP(BN$9,$A$12:$A$111,$B$12:$B$111),IF(AND($I114=1,BO$9=$Q113),"",IF($I114=1,BO113,IF(AND($I114=-1,BM$9=$Q113),$J114,IF($I114=-1,BN113,""))))))))</f>
        <v>0</v>
      </c>
      <c r="BO114">
        <f ca="1">IF($E113="","",IF($G114="",BO113,IF(AND($N114=1,BO$9&gt;$B$9),"",IF(AND($N114=1,BO$9&lt;=$B$9),LOOKUP(BO$9,$A$12:$A$111,$B$12:$B$111),IF(AND($I114=1,BP$9=$Q113),"",IF($I114=1,BP113,IF(AND($I114=-1,BN$9=$Q113),$J114,IF($I114=-1,BO113,""))))))))</f>
        <v>0</v>
      </c>
    </row>
    <row r="115" spans="4:67" x14ac:dyDescent="0.25">
      <c r="D115" s="4">
        <v>105</v>
      </c>
      <c r="E115" s="1">
        <f t="shared" ca="1" si="11"/>
        <v>33</v>
      </c>
      <c r="G115" t="str">
        <f ca="1">IF(E114="","",IF($B$3=Refs!$B$11,Labouchere!F115,IF(AND(B$3="Last",H114="Zero"),G114,IF(B$3="Last",H114,IF(B$3="2nd last","",IF(AND(B$3="Opposite",H114="Zero"),G114,IF(AND(B$3="Opposite",H114="Red"),"Black",IF(AND(B$3="Opposite",H114="Black"),"Red",IF(AND(B$3="Opposite",H114="Odd"),"Even",IF(AND(B$3="Opposite",H114="Even"),"Odd",IF(AND(B$3="Opposite",H114="High"),"Low",IF(AND(B$3="Opposite",H114="Low"),"High",IF(COUNTIF(Refs!$E$5:$I$6,B$3)=1,Labouchere!B$3,"")))))))))))))</f>
        <v>High</v>
      </c>
      <c r="H115" t="str">
        <f ca="1">IF(E115="","",IF(B$2="Red/Black",LOOKUP(E115,Refs!D:D,Refs!F:F),IF(B$2="High/Low",LOOKUP(E115,Refs!D:D,Refs!H:H),IF(B$2="Odd/Even",LOOKUP(E115,Refs!D:D,Refs!J:J),""))))</f>
        <v>High</v>
      </c>
      <c r="I115">
        <f t="shared" ca="1" si="7"/>
        <v>1</v>
      </c>
      <c r="J115">
        <f ca="1">IF(E114="","",IF(G115="","",IF(AND(Q114&gt;1,O114+P114&gt;=$B$4),$B$4,IF(Q114=1,O114,O114+P114))))</f>
        <v>28</v>
      </c>
      <c r="K115">
        <f t="shared" ca="1" si="8"/>
        <v>28</v>
      </c>
      <c r="L115">
        <f t="shared" ca="1" si="9"/>
        <v>-174</v>
      </c>
      <c r="M115">
        <f t="shared" ca="1" si="10"/>
        <v>20</v>
      </c>
      <c r="N115">
        <f ca="1">IF(E114="","",IF(OR(AND($A$6="Yes",$M115&gt;$M114),AND($A$8="Yes",$O114+$P114&gt;=$B$4),AND($Q114&lt;=2,$I115=1)),1,0))</f>
        <v>0</v>
      </c>
      <c r="O115">
        <f ca="1">IF(E115="","",R115)</f>
        <v>5</v>
      </c>
      <c r="P115">
        <f ca="1">IF(E115="","",MAX(R115:DM115))</f>
        <v>21</v>
      </c>
      <c r="Q115" s="2">
        <f ca="1">IF(E115="","",COUNTIF(R115:DM115,"&gt;0"))</f>
        <v>7</v>
      </c>
      <c r="R115" s="4">
        <f ca="1">IF(E114="","",IF($G115="",R114,IF($N115=1,LOOKUP(R$9,$A$12:$A$111,$B$12:$B$111),IF(AND($I115=1,S$9=$Q114),"",IF($I115=1,S114,IF($I115=-1,R114))))))</f>
        <v>5</v>
      </c>
      <c r="S115">
        <f ca="1">IF($E114="","",IF($G115="",S114,IF(AND($N115=1,S$9&gt;$B$9),"",IF(AND($N115=1,S$9&lt;=$B$9),LOOKUP(S$9,$A$12:$A$111,$B$12:$B$111),IF(AND($I115=1,T$9=$Q114),"",IF($I115=1,T114,IF(AND($I115=-1,R$9=$Q114),$J115,IF($I115=-1,S114,""))))))))</f>
        <v>6</v>
      </c>
      <c r="T115">
        <f ca="1">IF($E114="","",IF($G115="",T114,IF(AND($N115=1,T$9&gt;$B$9),"",IF(AND($N115=1,T$9&lt;=$B$9),LOOKUP(T$9,$A$12:$A$111,$B$12:$B$111),IF(AND($I115=1,U$9=$Q114),"",IF($I115=1,U114,IF(AND($I115=-1,S$9=$Q114),$J115,IF($I115=-1,T114,""))))))))</f>
        <v>9</v>
      </c>
      <c r="U115">
        <f ca="1">IF($E114="","",IF($G115="",U114,IF(AND($N115=1,U$9&gt;$B$9),"",IF(AND($N115=1,U$9&lt;=$B$9),LOOKUP(U$9,$A$12:$A$111,$B$12:$B$111),IF(AND($I115=1,V$9=$Q114),"",IF($I115=1,V114,IF(AND($I115=-1,T$9=$Q114),$J115,IF($I115=-1,U114,""))))))))</f>
        <v>12</v>
      </c>
      <c r="V115">
        <f ca="1">IF($E114="","",IF($G115="",V114,IF(AND($N115=1,V$9&gt;$B$9),"",IF(AND($N115=1,V$9&lt;=$B$9),LOOKUP(V$9,$A$12:$A$111,$B$12:$B$111),IF(AND($I115=1,W$9=$Q114),"",IF($I115=1,W114,IF(AND($I115=-1,U$9=$Q114),$J115,IF($I115=-1,V114,""))))))))</f>
        <v>15</v>
      </c>
      <c r="W115">
        <f ca="1">IF($E114="","",IF($G115="",W114,IF(AND($N115=1,W$9&gt;$B$9),"",IF(AND($N115=1,W$9&lt;=$B$9),LOOKUP(W$9,$A$12:$A$111,$B$12:$B$111),IF(AND($I115=1,X$9=$Q114),"",IF($I115=1,X114,IF(AND($I115=-1,V$9=$Q114),$J115,IF($I115=-1,W114,""))))))))</f>
        <v>18</v>
      </c>
      <c r="X115">
        <f ca="1">IF($E114="","",IF($G115="",X114,IF(AND($N115=1,X$9&gt;$B$9),"",IF(AND($N115=1,X$9&lt;=$B$9),LOOKUP(X$9,$A$12:$A$111,$B$12:$B$111),IF(AND($I115=1,Y$9=$Q114),"",IF($I115=1,Y114,IF(AND($I115=-1,W$9=$Q114),$J115,IF($I115=-1,X114,""))))))))</f>
        <v>21</v>
      </c>
      <c r="Y115" t="str">
        <f ca="1">IF($E114="","",IF($G115="",Y114,IF(AND($N115=1,Y$9&gt;$B$9),"",IF(AND($N115=1,Y$9&lt;=$B$9),LOOKUP(Y$9,$A$12:$A$111,$B$12:$B$111),IF(AND($I115=1,Z$9=$Q114),"",IF($I115=1,Z114,IF(AND($I115=-1,X$9=$Q114),$J115,IF($I115=-1,Y114,""))))))))</f>
        <v/>
      </c>
      <c r="Z115" t="str">
        <f ca="1">IF($E114="","",IF($G115="",Z114,IF(AND($N115=1,Z$9&gt;$B$9),"",IF(AND($N115=1,Z$9&lt;=$B$9),LOOKUP(Z$9,$A$12:$A$111,$B$12:$B$111),IF(AND($I115=1,AA$9=$Q114),"",IF($I115=1,AA114,IF(AND($I115=-1,Y$9=$Q114),$J115,IF($I115=-1,Z114,""))))))))</f>
        <v/>
      </c>
      <c r="AA115" t="str">
        <f ca="1">IF($E114="","",IF($G115="",AA114,IF(AND($N115=1,AA$9&gt;$B$9),"",IF(AND($N115=1,AA$9&lt;=$B$9),LOOKUP(AA$9,$A$12:$A$111,$B$12:$B$111),IF(AND($I115=1,AB$9=$Q114),"",IF($I115=1,AB114,IF(AND($I115=-1,Z$9=$Q114),$J115,IF($I115=-1,AA114,""))))))))</f>
        <v/>
      </c>
      <c r="AB115" t="str">
        <f ca="1">IF($E114="","",IF($G115="",AB114,IF(AND($N115=1,AB$9&gt;$B$9),"",IF(AND($N115=1,AB$9&lt;=$B$9),LOOKUP(AB$9,$A$12:$A$111,$B$12:$B$111),IF(AND($I115=1,AC$9=$Q114),"",IF($I115=1,AC114,IF(AND($I115=-1,AA$9=$Q114),$J115,IF($I115=-1,AB114,""))))))))</f>
        <v/>
      </c>
      <c r="AC115" t="str">
        <f ca="1">IF($E114="","",IF($G115="",AC114,IF(AND($N115=1,AC$9&gt;$B$9),"",IF(AND($N115=1,AC$9&lt;=$B$9),LOOKUP(AC$9,$A$12:$A$111,$B$12:$B$111),IF(AND($I115=1,AD$9=$Q114),"",IF($I115=1,AD114,IF(AND($I115=-1,AB$9=$Q114),$J115,IF($I115=-1,AC114,""))))))))</f>
        <v/>
      </c>
      <c r="AD115" t="str">
        <f ca="1">IF($E114="","",IF($G115="",AD114,IF(AND($N115=1,AD$9&gt;$B$9),"",IF(AND($N115=1,AD$9&lt;=$B$9),LOOKUP(AD$9,$A$12:$A$111,$B$12:$B$111),IF(AND($I115=1,AE$9=$Q114),"",IF($I115=1,AE114,IF(AND($I115=-1,AC$9=$Q114),$J115,IF($I115=-1,AD114,""))))))))</f>
        <v/>
      </c>
      <c r="AE115" t="str">
        <f ca="1">IF($E114="","",IF($G115="",AE114,IF(AND($N115=1,AE$9&gt;$B$9),"",IF(AND($N115=1,AE$9&lt;=$B$9),LOOKUP(AE$9,$A$12:$A$111,$B$12:$B$111),IF(AND($I115=1,AF$9=$Q114),"",IF($I115=1,AF114,IF(AND($I115=-1,AD$9=$Q114),$J115,IF($I115=-1,AE114,""))))))))</f>
        <v/>
      </c>
      <c r="AF115" t="str">
        <f ca="1">IF($E114="","",IF($G115="",AF114,IF(AND($N115=1,AF$9&gt;$B$9),"",IF(AND($N115=1,AF$9&lt;=$B$9),LOOKUP(AF$9,$A$12:$A$111,$B$12:$B$111),IF(AND($I115=1,AG$9=$Q114),"",IF($I115=1,AG114,IF(AND($I115=-1,AE$9=$Q114),$J115,IF($I115=-1,AF114,""))))))))</f>
        <v/>
      </c>
      <c r="AG115" t="str">
        <f ca="1">IF($E114="","",IF($G115="",AG114,IF(AND($N115=1,AG$9&gt;$B$9),"",IF(AND($N115=1,AG$9&lt;=$B$9),LOOKUP(AG$9,$A$12:$A$111,$B$12:$B$111),IF(AND($I115=1,AH$9=$Q114),"",IF($I115=1,AH114,IF(AND($I115=-1,AF$9=$Q114),$J115,IF($I115=-1,AG114,""))))))))</f>
        <v/>
      </c>
      <c r="AH115" t="str">
        <f ca="1">IF($E114="","",IF($G115="",AH114,IF(AND($N115=1,AH$9&gt;$B$9),"",IF(AND($N115=1,AH$9&lt;=$B$9),LOOKUP(AH$9,$A$12:$A$111,$B$12:$B$111),IF(AND($I115=1,AI$9=$Q114),"",IF($I115=1,AI114,IF(AND($I115=-1,AG$9=$Q114),$J115,IF($I115=-1,AH114,""))))))))</f>
        <v/>
      </c>
      <c r="AI115" t="str">
        <f ca="1">IF($E114="","",IF($G115="",AI114,IF(AND($N115=1,AI$9&gt;$B$9),"",IF(AND($N115=1,AI$9&lt;=$B$9),LOOKUP(AI$9,$A$12:$A$111,$B$12:$B$111),IF(AND($I115=1,AJ$9=$Q114),"",IF($I115=1,AJ114,IF(AND($I115=-1,AH$9=$Q114),$J115,IF($I115=-1,AI114,""))))))))</f>
        <v/>
      </c>
      <c r="AJ115" t="str">
        <f ca="1">IF($E114="","",IF($G115="",AJ114,IF(AND($N115=1,AJ$9&gt;$B$9),"",IF(AND($N115=1,AJ$9&lt;=$B$9),LOOKUP(AJ$9,$A$12:$A$111,$B$12:$B$111),IF(AND($I115=1,AK$9=$Q114),"",IF($I115=1,AK114,IF(AND($I115=-1,AI$9=$Q114),$J115,IF($I115=-1,AJ114,""))))))))</f>
        <v/>
      </c>
      <c r="AK115" t="str">
        <f ca="1">IF($E114="","",IF($G115="",AK114,IF(AND($N115=1,AK$9&gt;$B$9),"",IF(AND($N115=1,AK$9&lt;=$B$9),LOOKUP(AK$9,$A$12:$A$111,$B$12:$B$111),IF(AND($I115=1,AL$9=$Q114),"",IF($I115=1,AL114,IF(AND($I115=-1,AJ$9=$Q114),$J115,IF($I115=-1,AK114,""))))))))</f>
        <v/>
      </c>
      <c r="AL115" t="str">
        <f ca="1">IF($E114="","",IF($G115="",AL114,IF(AND($N115=1,AL$9&gt;$B$9),"",IF(AND($N115=1,AL$9&lt;=$B$9),LOOKUP(AL$9,$A$12:$A$111,$B$12:$B$111),IF(AND($I115=1,AM$9=$Q114),"",IF($I115=1,AM114,IF(AND($I115=-1,AK$9=$Q114),$J115,IF($I115=-1,AL114,""))))))))</f>
        <v/>
      </c>
      <c r="AM115" t="str">
        <f ca="1">IF($E114="","",IF($G115="",AM114,IF(AND($N115=1,AM$9&gt;$B$9),"",IF(AND($N115=1,AM$9&lt;=$B$9),LOOKUP(AM$9,$A$12:$A$111,$B$12:$B$111),IF(AND($I115=1,AN$9=$Q114),"",IF($I115=1,AN114,IF(AND($I115=-1,AL$9=$Q114),$J115,IF($I115=-1,AM114,""))))))))</f>
        <v/>
      </c>
      <c r="AN115" t="str">
        <f ca="1">IF($E114="","",IF($G115="",AN114,IF(AND($N115=1,AN$9&gt;$B$9),"",IF(AND($N115=1,AN$9&lt;=$B$9),LOOKUP(AN$9,$A$12:$A$111,$B$12:$B$111),IF(AND($I115=1,AO$9=$Q114),"",IF($I115=1,AO114,IF(AND($I115=-1,AM$9=$Q114),$J115,IF($I115=-1,AN114,""))))))))</f>
        <v/>
      </c>
      <c r="AO115" t="str">
        <f ca="1">IF($E114="","",IF($G115="",AO114,IF(AND($N115=1,AO$9&gt;$B$9),"",IF(AND($N115=1,AO$9&lt;=$B$9),LOOKUP(AO$9,$A$12:$A$111,$B$12:$B$111),IF(AND($I115=1,AP$9=$Q114),"",IF($I115=1,AP114,IF(AND($I115=-1,AN$9=$Q114),$J115,IF($I115=-1,AO114,""))))))))</f>
        <v/>
      </c>
      <c r="AP115" t="str">
        <f ca="1">IF($E114="","",IF($G115="",AP114,IF(AND($N115=1,AP$9&gt;$B$9),"",IF(AND($N115=1,AP$9&lt;=$B$9),LOOKUP(AP$9,$A$12:$A$111,$B$12:$B$111),IF(AND($I115=1,AQ$9=$Q114),"",IF($I115=1,AQ114,IF(AND($I115=-1,AO$9=$Q114),$J115,IF($I115=-1,AP114,""))))))))</f>
        <v/>
      </c>
      <c r="AQ115" t="str">
        <f ca="1">IF($E114="","",IF($G115="",AQ114,IF(AND($N115=1,AQ$9&gt;$B$9),"",IF(AND($N115=1,AQ$9&lt;=$B$9),LOOKUP(AQ$9,$A$12:$A$111,$B$12:$B$111),IF(AND($I115=1,AR$9=$Q114),"",IF($I115=1,AR114,IF(AND($I115=-1,AP$9=$Q114),$J115,IF($I115=-1,AQ114,""))))))))</f>
        <v/>
      </c>
      <c r="AR115" t="str">
        <f ca="1">IF($E114="","",IF($G115="",AR114,IF(AND($N115=1,AR$9&gt;$B$9),"",IF(AND($N115=1,AR$9&lt;=$B$9),LOOKUP(AR$9,$A$12:$A$111,$B$12:$B$111),IF(AND($I115=1,AS$9=$Q114),"",IF($I115=1,AS114,IF(AND($I115=-1,AQ$9=$Q114),$J115,IF($I115=-1,AR114,""))))))))</f>
        <v/>
      </c>
      <c r="AS115" t="str">
        <f ca="1">IF($E114="","",IF($G115="",AS114,IF(AND($N115=1,AS$9&gt;$B$9),"",IF(AND($N115=1,AS$9&lt;=$B$9),LOOKUP(AS$9,$A$12:$A$111,$B$12:$B$111),IF(AND($I115=1,AT$9=$Q114),"",IF($I115=1,AT114,IF(AND($I115=-1,AR$9=$Q114),$J115,IF($I115=-1,AS114,""))))))))</f>
        <v/>
      </c>
      <c r="AT115" t="str">
        <f ca="1">IF($E114="","",IF($G115="",AT114,IF(AND($N115=1,AT$9&gt;$B$9),"",IF(AND($N115=1,AT$9&lt;=$B$9),LOOKUP(AT$9,$A$12:$A$111,$B$12:$B$111),IF(AND($I115=1,AU$9=$Q114),"",IF($I115=1,AU114,IF(AND($I115=-1,AS$9=$Q114),$J115,IF($I115=-1,AT114,""))))))))</f>
        <v/>
      </c>
      <c r="AU115" t="str">
        <f ca="1">IF($E114="","",IF($G115="",AU114,IF(AND($N115=1,AU$9&gt;$B$9),"",IF(AND($N115=1,AU$9&lt;=$B$9),LOOKUP(AU$9,$A$12:$A$111,$B$12:$B$111),IF(AND($I115=1,AV$9=$Q114),"",IF($I115=1,AV114,IF(AND($I115=-1,AT$9=$Q114),$J115,IF($I115=-1,AU114,""))))))))</f>
        <v/>
      </c>
      <c r="AV115" t="str">
        <f ca="1">IF($E114="","",IF($G115="",AV114,IF(AND($N115=1,AV$9&gt;$B$9),"",IF(AND($N115=1,AV$9&lt;=$B$9),LOOKUP(AV$9,$A$12:$A$111,$B$12:$B$111),IF(AND($I115=1,AW$9=$Q114),"",IF($I115=1,AW114,IF(AND($I115=-1,AU$9=$Q114),$J115,IF($I115=-1,AV114,""))))))))</f>
        <v/>
      </c>
      <c r="AW115" t="str">
        <f ca="1">IF($E114="","",IF($G115="",AW114,IF(AND($N115=1,AW$9&gt;$B$9),"",IF(AND($N115=1,AW$9&lt;=$B$9),LOOKUP(AW$9,$A$12:$A$111,$B$12:$B$111),IF(AND($I115=1,AX$9=$Q114),"",IF($I115=1,AX114,IF(AND($I115=-1,AV$9=$Q114),$J115,IF($I115=-1,AW114,""))))))))</f>
        <v/>
      </c>
      <c r="AX115" t="str">
        <f ca="1">IF($E114="","",IF($G115="",AX114,IF(AND($N115=1,AX$9&gt;$B$9),"",IF(AND($N115=1,AX$9&lt;=$B$9),LOOKUP(AX$9,$A$12:$A$111,$B$12:$B$111),IF(AND($I115=1,AY$9=$Q114),"",IF($I115=1,AY114,IF(AND($I115=-1,AW$9=$Q114),$J115,IF($I115=-1,AX114,""))))))))</f>
        <v/>
      </c>
      <c r="AY115" t="str">
        <f ca="1">IF($E114="","",IF($G115="",AY114,IF(AND($N115=1,AY$9&gt;$B$9),"",IF(AND($N115=1,AY$9&lt;=$B$9),LOOKUP(AY$9,$A$12:$A$111,$B$12:$B$111),IF(AND($I115=1,AZ$9=$Q114),"",IF($I115=1,AZ114,IF(AND($I115=-1,AX$9=$Q114),$J115,IF($I115=-1,AY114,""))))))))</f>
        <v/>
      </c>
      <c r="AZ115" t="str">
        <f ca="1">IF($E114="","",IF($G115="",AZ114,IF(AND($N115=1,AZ$9&gt;$B$9),"",IF(AND($N115=1,AZ$9&lt;=$B$9),LOOKUP(AZ$9,$A$12:$A$111,$B$12:$B$111),IF(AND($I115=1,BA$9=$Q114),"",IF($I115=1,BA114,IF(AND($I115=-1,AY$9=$Q114),$J115,IF($I115=-1,AZ114,""))))))))</f>
        <v/>
      </c>
      <c r="BA115" t="str">
        <f ca="1">IF($E114="","",IF($G115="",BA114,IF(AND($N115=1,BA$9&gt;$B$9),"",IF(AND($N115=1,BA$9&lt;=$B$9),LOOKUP(BA$9,$A$12:$A$111,$B$12:$B$111),IF(AND($I115=1,BB$9=$Q114),"",IF($I115=1,BB114,IF(AND($I115=-1,AZ$9=$Q114),$J115,IF($I115=-1,BA114,""))))))))</f>
        <v/>
      </c>
      <c r="BB115" t="str">
        <f ca="1">IF($E114="","",IF($G115="",BB114,IF(AND($N115=1,BB$9&gt;$B$9),"",IF(AND($N115=1,BB$9&lt;=$B$9),LOOKUP(BB$9,$A$12:$A$111,$B$12:$B$111),IF(AND($I115=1,BC$9=$Q114),"",IF($I115=1,BC114,IF(AND($I115=-1,BA$9=$Q114),$J115,IF($I115=-1,BB114,""))))))))</f>
        <v/>
      </c>
      <c r="BC115" t="str">
        <f ca="1">IF($E114="","",IF($G115="",BC114,IF(AND($N115=1,BC$9&gt;$B$9),"",IF(AND($N115=1,BC$9&lt;=$B$9),LOOKUP(BC$9,$A$12:$A$111,$B$12:$B$111),IF(AND($I115=1,BD$9=$Q114),"",IF($I115=1,BD114,IF(AND($I115=-1,BB$9=$Q114),$J115,IF($I115=-1,BC114,""))))))))</f>
        <v/>
      </c>
      <c r="BD115" t="str">
        <f ca="1">IF($E114="","",IF($G115="",BD114,IF(AND($N115=1,BD$9&gt;$B$9),"",IF(AND($N115=1,BD$9&lt;=$B$9),LOOKUP(BD$9,$A$12:$A$111,$B$12:$B$111),IF(AND($I115=1,BE$9=$Q114),"",IF($I115=1,BE114,IF(AND($I115=-1,BC$9=$Q114),$J115,IF($I115=-1,BD114,""))))))))</f>
        <v/>
      </c>
      <c r="BE115" t="str">
        <f ca="1">IF($E114="","",IF($G115="",BE114,IF(AND($N115=1,BE$9&gt;$B$9),"",IF(AND($N115=1,BE$9&lt;=$B$9),LOOKUP(BE$9,$A$12:$A$111,$B$12:$B$111),IF(AND($I115=1,BF$9=$Q114),"",IF($I115=1,BF114,IF(AND($I115=-1,BD$9=$Q114),$J115,IF($I115=-1,BE114,""))))))))</f>
        <v/>
      </c>
      <c r="BF115" t="str">
        <f ca="1">IF($E114="","",IF($G115="",BF114,IF(AND($N115=1,BF$9&gt;$B$9),"",IF(AND($N115=1,BF$9&lt;=$B$9),LOOKUP(BF$9,$A$12:$A$111,$B$12:$B$111),IF(AND($I115=1,BG$9=$Q114),"",IF($I115=1,BG114,IF(AND($I115=-1,BE$9=$Q114),$J115,IF($I115=-1,BF114,""))))))))</f>
        <v/>
      </c>
      <c r="BG115" t="str">
        <f ca="1">IF($E114="","",IF($G115="",BG114,IF(AND($N115=1,BG$9&gt;$B$9),"",IF(AND($N115=1,BG$9&lt;=$B$9),LOOKUP(BG$9,$A$12:$A$111,$B$12:$B$111),IF(AND($I115=1,BH$9=$Q114),"",IF($I115=1,BH114,IF(AND($I115=-1,BF$9=$Q114),$J115,IF($I115=-1,BG114,""))))))))</f>
        <v/>
      </c>
      <c r="BH115" t="str">
        <f ca="1">IF($E114="","",IF($G115="",BH114,IF(AND($N115=1,BH$9&gt;$B$9),"",IF(AND($N115=1,BH$9&lt;=$B$9),LOOKUP(BH$9,$A$12:$A$111,$B$12:$B$111),IF(AND($I115=1,BI$9=$Q114),"",IF($I115=1,BI114,IF(AND($I115=-1,BG$9=$Q114),$J115,IF($I115=-1,BH114,""))))))))</f>
        <v/>
      </c>
      <c r="BI115" t="str">
        <f ca="1">IF($E114="","",IF($G115="",BI114,IF(AND($N115=1,BI$9&gt;$B$9),"",IF(AND($N115=1,BI$9&lt;=$B$9),LOOKUP(BI$9,$A$12:$A$111,$B$12:$B$111),IF(AND($I115=1,BJ$9=$Q114),"",IF($I115=1,BJ114,IF(AND($I115=-1,BH$9=$Q114),$J115,IF($I115=-1,BI114,""))))))))</f>
        <v/>
      </c>
      <c r="BJ115" t="str">
        <f ca="1">IF($E114="","",IF($G115="",BJ114,IF(AND($N115=1,BJ$9&gt;$B$9),"",IF(AND($N115=1,BJ$9&lt;=$B$9),LOOKUP(BJ$9,$A$12:$A$111,$B$12:$B$111),IF(AND($I115=1,BK$9=$Q114),"",IF($I115=1,BK114,IF(AND($I115=-1,BI$9=$Q114),$J115,IF($I115=-1,BJ114,""))))))))</f>
        <v/>
      </c>
      <c r="BK115" t="str">
        <f ca="1">IF($E114="","",IF($G115="",BK114,IF(AND($N115=1,BK$9&gt;$B$9),"",IF(AND($N115=1,BK$9&lt;=$B$9),LOOKUP(BK$9,$A$12:$A$111,$B$12:$B$111),IF(AND($I115=1,BL$9=$Q114),"",IF($I115=1,BL114,IF(AND($I115=-1,BJ$9=$Q114),$J115,IF($I115=-1,BK114,""))))))))</f>
        <v/>
      </c>
      <c r="BL115">
        <f ca="1">IF($E114="","",IF($G115="",BL114,IF(AND($N115=1,BL$9&gt;$B$9),"",IF(AND($N115=1,BL$9&lt;=$B$9),LOOKUP(BL$9,$A$12:$A$111,$B$12:$B$111),IF(AND($I115=1,BM$9=$Q114),"",IF($I115=1,BM114,IF(AND($I115=-1,BK$9=$Q114),$J115,IF($I115=-1,BL114,""))))))))</f>
        <v>0</v>
      </c>
      <c r="BM115">
        <f ca="1">IF($E114="","",IF($G115="",BM114,IF(AND($N115=1,BM$9&gt;$B$9),"",IF(AND($N115=1,BM$9&lt;=$B$9),LOOKUP(BM$9,$A$12:$A$111,$B$12:$B$111),IF(AND($I115=1,BN$9=$Q114),"",IF($I115=1,BN114,IF(AND($I115=-1,BL$9=$Q114),$J115,IF($I115=-1,BM114,""))))))))</f>
        <v>0</v>
      </c>
      <c r="BN115">
        <f ca="1">IF($E114="","",IF($G115="",BN114,IF(AND($N115=1,BN$9&gt;$B$9),"",IF(AND($N115=1,BN$9&lt;=$B$9),LOOKUP(BN$9,$A$12:$A$111,$B$12:$B$111),IF(AND($I115=1,BO$9=$Q114),"",IF($I115=1,BO114,IF(AND($I115=-1,BM$9=$Q114),$J115,IF($I115=-1,BN114,""))))))))</f>
        <v>0</v>
      </c>
      <c r="BO115">
        <f ca="1">IF($E114="","",IF($G115="",BO114,IF(AND($N115=1,BO$9&gt;$B$9),"",IF(AND($N115=1,BO$9&lt;=$B$9),LOOKUP(BO$9,$A$12:$A$111,$B$12:$B$111),IF(AND($I115=1,BP$9=$Q114),"",IF($I115=1,BP114,IF(AND($I115=-1,BN$9=$Q114),$J115,IF($I115=-1,BO114,""))))))))</f>
        <v>0</v>
      </c>
    </row>
    <row r="116" spans="4:67" x14ac:dyDescent="0.25">
      <c r="D116" s="4">
        <v>106</v>
      </c>
      <c r="E116" s="1">
        <f t="shared" ca="1" si="11"/>
        <v>26</v>
      </c>
      <c r="G116" t="str">
        <f ca="1">IF(E115="","",IF($B$3=Refs!$B$11,Labouchere!F116,IF(AND(B$3="Last",H115="Zero"),G115,IF(B$3="Last",H115,IF(B$3="2nd last","",IF(AND(B$3="Opposite",H115="Zero"),G115,IF(AND(B$3="Opposite",H115="Red"),"Black",IF(AND(B$3="Opposite",H115="Black"),"Red",IF(AND(B$3="Opposite",H115="Odd"),"Even",IF(AND(B$3="Opposite",H115="Even"),"Odd",IF(AND(B$3="Opposite",H115="High"),"Low",IF(AND(B$3="Opposite",H115="Low"),"High",IF(COUNTIF(Refs!$E$5:$I$6,B$3)=1,Labouchere!B$3,"")))))))))))))</f>
        <v>High</v>
      </c>
      <c r="H116" t="str">
        <f ca="1">IF(E116="","",IF(B$2="Red/Black",LOOKUP(E116,Refs!D:D,Refs!F:F),IF(B$2="High/Low",LOOKUP(E116,Refs!D:D,Refs!H:H),IF(B$2="Odd/Even",LOOKUP(E116,Refs!D:D,Refs!J:J),""))))</f>
        <v>High</v>
      </c>
      <c r="I116">
        <f t="shared" ca="1" si="7"/>
        <v>1</v>
      </c>
      <c r="J116">
        <f ca="1">IF(E115="","",IF(G116="","",IF(AND(Q115&gt;1,O115+P115&gt;=$B$4),$B$4,IF(Q115=1,O115,O115+P115))))</f>
        <v>26</v>
      </c>
      <c r="K116">
        <f t="shared" ca="1" si="8"/>
        <v>26</v>
      </c>
      <c r="L116">
        <f t="shared" ca="1" si="9"/>
        <v>-148</v>
      </c>
      <c r="M116">
        <f t="shared" ca="1" si="10"/>
        <v>20</v>
      </c>
      <c r="N116">
        <f ca="1">IF(E115="","",IF(OR(AND($A$6="Yes",$M116&gt;$M115),AND($A$8="Yes",$O115+$P115&gt;=$B$4),AND($Q115&lt;=2,$I116=1)),1,0))</f>
        <v>0</v>
      </c>
      <c r="O116">
        <f ca="1">IF(E116="","",R116)</f>
        <v>6</v>
      </c>
      <c r="P116">
        <f ca="1">IF(E116="","",MAX(R116:DM116))</f>
        <v>18</v>
      </c>
      <c r="Q116" s="2">
        <f ca="1">IF(E116="","",COUNTIF(R116:DM116,"&gt;0"))</f>
        <v>5</v>
      </c>
      <c r="R116" s="4">
        <f ca="1">IF(E115="","",IF($G116="",R115,IF($N116=1,LOOKUP(R$9,$A$12:$A$111,$B$12:$B$111),IF(AND($I116=1,S$9=$Q115),"",IF($I116=1,S115,IF($I116=-1,R115))))))</f>
        <v>6</v>
      </c>
      <c r="S116">
        <f ca="1">IF($E115="","",IF($G116="",S115,IF(AND($N116=1,S$9&gt;$B$9),"",IF(AND($N116=1,S$9&lt;=$B$9),LOOKUP(S$9,$A$12:$A$111,$B$12:$B$111),IF(AND($I116=1,T$9=$Q115),"",IF($I116=1,T115,IF(AND($I116=-1,R$9=$Q115),$J116,IF($I116=-1,S115,""))))))))</f>
        <v>9</v>
      </c>
      <c r="T116">
        <f ca="1">IF($E115="","",IF($G116="",T115,IF(AND($N116=1,T$9&gt;$B$9),"",IF(AND($N116=1,T$9&lt;=$B$9),LOOKUP(T$9,$A$12:$A$111,$B$12:$B$111),IF(AND($I116=1,U$9=$Q115),"",IF($I116=1,U115,IF(AND($I116=-1,S$9=$Q115),$J116,IF($I116=-1,T115,""))))))))</f>
        <v>12</v>
      </c>
      <c r="U116">
        <f ca="1">IF($E115="","",IF($G116="",U115,IF(AND($N116=1,U$9&gt;$B$9),"",IF(AND($N116=1,U$9&lt;=$B$9),LOOKUP(U$9,$A$12:$A$111,$B$12:$B$111),IF(AND($I116=1,V$9=$Q115),"",IF($I116=1,V115,IF(AND($I116=-1,T$9=$Q115),$J116,IF($I116=-1,U115,""))))))))</f>
        <v>15</v>
      </c>
      <c r="V116">
        <f ca="1">IF($E115="","",IF($G116="",V115,IF(AND($N116=1,V$9&gt;$B$9),"",IF(AND($N116=1,V$9&lt;=$B$9),LOOKUP(V$9,$A$12:$A$111,$B$12:$B$111),IF(AND($I116=1,W$9=$Q115),"",IF($I116=1,W115,IF(AND($I116=-1,U$9=$Q115),$J116,IF($I116=-1,V115,""))))))))</f>
        <v>18</v>
      </c>
      <c r="W116" t="str">
        <f ca="1">IF($E115="","",IF($G116="",W115,IF(AND($N116=1,W$9&gt;$B$9),"",IF(AND($N116=1,W$9&lt;=$B$9),LOOKUP(W$9,$A$12:$A$111,$B$12:$B$111),IF(AND($I116=1,X$9=$Q115),"",IF($I116=1,X115,IF(AND($I116=-1,V$9=$Q115),$J116,IF($I116=-1,W115,""))))))))</f>
        <v/>
      </c>
      <c r="X116" t="str">
        <f ca="1">IF($E115="","",IF($G116="",X115,IF(AND($N116=1,X$9&gt;$B$9),"",IF(AND($N116=1,X$9&lt;=$B$9),LOOKUP(X$9,$A$12:$A$111,$B$12:$B$111),IF(AND($I116=1,Y$9=$Q115),"",IF($I116=1,Y115,IF(AND($I116=-1,W$9=$Q115),$J116,IF($I116=-1,X115,""))))))))</f>
        <v/>
      </c>
      <c r="Y116" t="str">
        <f ca="1">IF($E115="","",IF($G116="",Y115,IF(AND($N116=1,Y$9&gt;$B$9),"",IF(AND($N116=1,Y$9&lt;=$B$9),LOOKUP(Y$9,$A$12:$A$111,$B$12:$B$111),IF(AND($I116=1,Z$9=$Q115),"",IF($I116=1,Z115,IF(AND($I116=-1,X$9=$Q115),$J116,IF($I116=-1,Y115,""))))))))</f>
        <v/>
      </c>
      <c r="Z116" t="str">
        <f ca="1">IF($E115="","",IF($G116="",Z115,IF(AND($N116=1,Z$9&gt;$B$9),"",IF(AND($N116=1,Z$9&lt;=$B$9),LOOKUP(Z$9,$A$12:$A$111,$B$12:$B$111),IF(AND($I116=1,AA$9=$Q115),"",IF($I116=1,AA115,IF(AND($I116=-1,Y$9=$Q115),$J116,IF($I116=-1,Z115,""))))))))</f>
        <v/>
      </c>
      <c r="AA116" t="str">
        <f ca="1">IF($E115="","",IF($G116="",AA115,IF(AND($N116=1,AA$9&gt;$B$9),"",IF(AND($N116=1,AA$9&lt;=$B$9),LOOKUP(AA$9,$A$12:$A$111,$B$12:$B$111),IF(AND($I116=1,AB$9=$Q115),"",IF($I116=1,AB115,IF(AND($I116=-1,Z$9=$Q115),$J116,IF($I116=-1,AA115,""))))))))</f>
        <v/>
      </c>
      <c r="AB116" t="str">
        <f ca="1">IF($E115="","",IF($G116="",AB115,IF(AND($N116=1,AB$9&gt;$B$9),"",IF(AND($N116=1,AB$9&lt;=$B$9),LOOKUP(AB$9,$A$12:$A$111,$B$12:$B$111),IF(AND($I116=1,AC$9=$Q115),"",IF($I116=1,AC115,IF(AND($I116=-1,AA$9=$Q115),$J116,IF($I116=-1,AB115,""))))))))</f>
        <v/>
      </c>
      <c r="AC116" t="str">
        <f ca="1">IF($E115="","",IF($G116="",AC115,IF(AND($N116=1,AC$9&gt;$B$9),"",IF(AND($N116=1,AC$9&lt;=$B$9),LOOKUP(AC$9,$A$12:$A$111,$B$12:$B$111),IF(AND($I116=1,AD$9=$Q115),"",IF($I116=1,AD115,IF(AND($I116=-1,AB$9=$Q115),$J116,IF($I116=-1,AC115,""))))))))</f>
        <v/>
      </c>
      <c r="AD116" t="str">
        <f ca="1">IF($E115="","",IF($G116="",AD115,IF(AND($N116=1,AD$9&gt;$B$9),"",IF(AND($N116=1,AD$9&lt;=$B$9),LOOKUP(AD$9,$A$12:$A$111,$B$12:$B$111),IF(AND($I116=1,AE$9=$Q115),"",IF($I116=1,AE115,IF(AND($I116=-1,AC$9=$Q115),$J116,IF($I116=-1,AD115,""))))))))</f>
        <v/>
      </c>
      <c r="AE116" t="str">
        <f ca="1">IF($E115="","",IF($G116="",AE115,IF(AND($N116=1,AE$9&gt;$B$9),"",IF(AND($N116=1,AE$9&lt;=$B$9),LOOKUP(AE$9,$A$12:$A$111,$B$12:$B$111),IF(AND($I116=1,AF$9=$Q115),"",IF($I116=1,AF115,IF(AND($I116=-1,AD$9=$Q115),$J116,IF($I116=-1,AE115,""))))))))</f>
        <v/>
      </c>
      <c r="AF116" t="str">
        <f ca="1">IF($E115="","",IF($G116="",AF115,IF(AND($N116=1,AF$9&gt;$B$9),"",IF(AND($N116=1,AF$9&lt;=$B$9),LOOKUP(AF$9,$A$12:$A$111,$B$12:$B$111),IF(AND($I116=1,AG$9=$Q115),"",IF($I116=1,AG115,IF(AND($I116=-1,AE$9=$Q115),$J116,IF($I116=-1,AF115,""))))))))</f>
        <v/>
      </c>
      <c r="AG116" t="str">
        <f ca="1">IF($E115="","",IF($G116="",AG115,IF(AND($N116=1,AG$9&gt;$B$9),"",IF(AND($N116=1,AG$9&lt;=$B$9),LOOKUP(AG$9,$A$12:$A$111,$B$12:$B$111),IF(AND($I116=1,AH$9=$Q115),"",IF($I116=1,AH115,IF(AND($I116=-1,AF$9=$Q115),$J116,IF($I116=-1,AG115,""))))))))</f>
        <v/>
      </c>
      <c r="AH116" t="str">
        <f ca="1">IF($E115="","",IF($G116="",AH115,IF(AND($N116=1,AH$9&gt;$B$9),"",IF(AND($N116=1,AH$9&lt;=$B$9),LOOKUP(AH$9,$A$12:$A$111,$B$12:$B$111),IF(AND($I116=1,AI$9=$Q115),"",IF($I116=1,AI115,IF(AND($I116=-1,AG$9=$Q115),$J116,IF($I116=-1,AH115,""))))))))</f>
        <v/>
      </c>
      <c r="AI116" t="str">
        <f ca="1">IF($E115="","",IF($G116="",AI115,IF(AND($N116=1,AI$9&gt;$B$9),"",IF(AND($N116=1,AI$9&lt;=$B$9),LOOKUP(AI$9,$A$12:$A$111,$B$12:$B$111),IF(AND($I116=1,AJ$9=$Q115),"",IF($I116=1,AJ115,IF(AND($I116=-1,AH$9=$Q115),$J116,IF($I116=-1,AI115,""))))))))</f>
        <v/>
      </c>
      <c r="AJ116" t="str">
        <f ca="1">IF($E115="","",IF($G116="",AJ115,IF(AND($N116=1,AJ$9&gt;$B$9),"",IF(AND($N116=1,AJ$9&lt;=$B$9),LOOKUP(AJ$9,$A$12:$A$111,$B$12:$B$111),IF(AND($I116=1,AK$9=$Q115),"",IF($I116=1,AK115,IF(AND($I116=-1,AI$9=$Q115),$J116,IF($I116=-1,AJ115,""))))))))</f>
        <v/>
      </c>
      <c r="AK116" t="str">
        <f ca="1">IF($E115="","",IF($G116="",AK115,IF(AND($N116=1,AK$9&gt;$B$9),"",IF(AND($N116=1,AK$9&lt;=$B$9),LOOKUP(AK$9,$A$12:$A$111,$B$12:$B$111),IF(AND($I116=1,AL$9=$Q115),"",IF($I116=1,AL115,IF(AND($I116=-1,AJ$9=$Q115),$J116,IF($I116=-1,AK115,""))))))))</f>
        <v/>
      </c>
      <c r="AL116" t="str">
        <f ca="1">IF($E115="","",IF($G116="",AL115,IF(AND($N116=1,AL$9&gt;$B$9),"",IF(AND($N116=1,AL$9&lt;=$B$9),LOOKUP(AL$9,$A$12:$A$111,$B$12:$B$111),IF(AND($I116=1,AM$9=$Q115),"",IF($I116=1,AM115,IF(AND($I116=-1,AK$9=$Q115),$J116,IF($I116=-1,AL115,""))))))))</f>
        <v/>
      </c>
      <c r="AM116" t="str">
        <f ca="1">IF($E115="","",IF($G116="",AM115,IF(AND($N116=1,AM$9&gt;$B$9),"",IF(AND($N116=1,AM$9&lt;=$B$9),LOOKUP(AM$9,$A$12:$A$111,$B$12:$B$111),IF(AND($I116=1,AN$9=$Q115),"",IF($I116=1,AN115,IF(AND($I116=-1,AL$9=$Q115),$J116,IF($I116=-1,AM115,""))))))))</f>
        <v/>
      </c>
      <c r="AN116" t="str">
        <f ca="1">IF($E115="","",IF($G116="",AN115,IF(AND($N116=1,AN$9&gt;$B$9),"",IF(AND($N116=1,AN$9&lt;=$B$9),LOOKUP(AN$9,$A$12:$A$111,$B$12:$B$111),IF(AND($I116=1,AO$9=$Q115),"",IF($I116=1,AO115,IF(AND($I116=-1,AM$9=$Q115),$J116,IF($I116=-1,AN115,""))))))))</f>
        <v/>
      </c>
      <c r="AO116" t="str">
        <f ca="1">IF($E115="","",IF($G116="",AO115,IF(AND($N116=1,AO$9&gt;$B$9),"",IF(AND($N116=1,AO$9&lt;=$B$9),LOOKUP(AO$9,$A$12:$A$111,$B$12:$B$111),IF(AND($I116=1,AP$9=$Q115),"",IF($I116=1,AP115,IF(AND($I116=-1,AN$9=$Q115),$J116,IF($I116=-1,AO115,""))))))))</f>
        <v/>
      </c>
      <c r="AP116" t="str">
        <f ca="1">IF($E115="","",IF($G116="",AP115,IF(AND($N116=1,AP$9&gt;$B$9),"",IF(AND($N116=1,AP$9&lt;=$B$9),LOOKUP(AP$9,$A$12:$A$111,$B$12:$B$111),IF(AND($I116=1,AQ$9=$Q115),"",IF($I116=1,AQ115,IF(AND($I116=-1,AO$9=$Q115),$J116,IF($I116=-1,AP115,""))))))))</f>
        <v/>
      </c>
      <c r="AQ116" t="str">
        <f ca="1">IF($E115="","",IF($G116="",AQ115,IF(AND($N116=1,AQ$9&gt;$B$9),"",IF(AND($N116=1,AQ$9&lt;=$B$9),LOOKUP(AQ$9,$A$12:$A$111,$B$12:$B$111),IF(AND($I116=1,AR$9=$Q115),"",IF($I116=1,AR115,IF(AND($I116=-1,AP$9=$Q115),$J116,IF($I116=-1,AQ115,""))))))))</f>
        <v/>
      </c>
      <c r="AR116" t="str">
        <f ca="1">IF($E115="","",IF($G116="",AR115,IF(AND($N116=1,AR$9&gt;$B$9),"",IF(AND($N116=1,AR$9&lt;=$B$9),LOOKUP(AR$9,$A$12:$A$111,$B$12:$B$111),IF(AND($I116=1,AS$9=$Q115),"",IF($I116=1,AS115,IF(AND($I116=-1,AQ$9=$Q115),$J116,IF($I116=-1,AR115,""))))))))</f>
        <v/>
      </c>
      <c r="AS116" t="str">
        <f ca="1">IF($E115="","",IF($G116="",AS115,IF(AND($N116=1,AS$9&gt;$B$9),"",IF(AND($N116=1,AS$9&lt;=$B$9),LOOKUP(AS$9,$A$12:$A$111,$B$12:$B$111),IF(AND($I116=1,AT$9=$Q115),"",IF($I116=1,AT115,IF(AND($I116=-1,AR$9=$Q115),$J116,IF($I116=-1,AS115,""))))))))</f>
        <v/>
      </c>
      <c r="AT116" t="str">
        <f ca="1">IF($E115="","",IF($G116="",AT115,IF(AND($N116=1,AT$9&gt;$B$9),"",IF(AND($N116=1,AT$9&lt;=$B$9),LOOKUP(AT$9,$A$12:$A$111,$B$12:$B$111),IF(AND($I116=1,AU$9=$Q115),"",IF($I116=1,AU115,IF(AND($I116=-1,AS$9=$Q115),$J116,IF($I116=-1,AT115,""))))))))</f>
        <v/>
      </c>
      <c r="AU116" t="str">
        <f ca="1">IF($E115="","",IF($G116="",AU115,IF(AND($N116=1,AU$9&gt;$B$9),"",IF(AND($N116=1,AU$9&lt;=$B$9),LOOKUP(AU$9,$A$12:$A$111,$B$12:$B$111),IF(AND($I116=1,AV$9=$Q115),"",IF($I116=1,AV115,IF(AND($I116=-1,AT$9=$Q115),$J116,IF($I116=-1,AU115,""))))))))</f>
        <v/>
      </c>
      <c r="AV116" t="str">
        <f ca="1">IF($E115="","",IF($G116="",AV115,IF(AND($N116=1,AV$9&gt;$B$9),"",IF(AND($N116=1,AV$9&lt;=$B$9),LOOKUP(AV$9,$A$12:$A$111,$B$12:$B$111),IF(AND($I116=1,AW$9=$Q115),"",IF($I116=1,AW115,IF(AND($I116=-1,AU$9=$Q115),$J116,IF($I116=-1,AV115,""))))))))</f>
        <v/>
      </c>
      <c r="AW116" t="str">
        <f ca="1">IF($E115="","",IF($G116="",AW115,IF(AND($N116=1,AW$9&gt;$B$9),"",IF(AND($N116=1,AW$9&lt;=$B$9),LOOKUP(AW$9,$A$12:$A$111,$B$12:$B$111),IF(AND($I116=1,AX$9=$Q115),"",IF($I116=1,AX115,IF(AND($I116=-1,AV$9=$Q115),$J116,IF($I116=-1,AW115,""))))))))</f>
        <v/>
      </c>
      <c r="AX116" t="str">
        <f ca="1">IF($E115="","",IF($G116="",AX115,IF(AND($N116=1,AX$9&gt;$B$9),"",IF(AND($N116=1,AX$9&lt;=$B$9),LOOKUP(AX$9,$A$12:$A$111,$B$12:$B$111),IF(AND($I116=1,AY$9=$Q115),"",IF($I116=1,AY115,IF(AND($I116=-1,AW$9=$Q115),$J116,IF($I116=-1,AX115,""))))))))</f>
        <v/>
      </c>
      <c r="AY116" t="str">
        <f ca="1">IF($E115="","",IF($G116="",AY115,IF(AND($N116=1,AY$9&gt;$B$9),"",IF(AND($N116=1,AY$9&lt;=$B$9),LOOKUP(AY$9,$A$12:$A$111,$B$12:$B$111),IF(AND($I116=1,AZ$9=$Q115),"",IF($I116=1,AZ115,IF(AND($I116=-1,AX$9=$Q115),$J116,IF($I116=-1,AY115,""))))))))</f>
        <v/>
      </c>
      <c r="AZ116" t="str">
        <f ca="1">IF($E115="","",IF($G116="",AZ115,IF(AND($N116=1,AZ$9&gt;$B$9),"",IF(AND($N116=1,AZ$9&lt;=$B$9),LOOKUP(AZ$9,$A$12:$A$111,$B$12:$B$111),IF(AND($I116=1,BA$9=$Q115),"",IF($I116=1,BA115,IF(AND($I116=-1,AY$9=$Q115),$J116,IF($I116=-1,AZ115,""))))))))</f>
        <v/>
      </c>
      <c r="BA116" t="str">
        <f ca="1">IF($E115="","",IF($G116="",BA115,IF(AND($N116=1,BA$9&gt;$B$9),"",IF(AND($N116=1,BA$9&lt;=$B$9),LOOKUP(BA$9,$A$12:$A$111,$B$12:$B$111),IF(AND($I116=1,BB$9=$Q115),"",IF($I116=1,BB115,IF(AND($I116=-1,AZ$9=$Q115),$J116,IF($I116=-1,BA115,""))))))))</f>
        <v/>
      </c>
      <c r="BB116" t="str">
        <f ca="1">IF($E115="","",IF($G116="",BB115,IF(AND($N116=1,BB$9&gt;$B$9),"",IF(AND($N116=1,BB$9&lt;=$B$9),LOOKUP(BB$9,$A$12:$A$111,$B$12:$B$111),IF(AND($I116=1,BC$9=$Q115),"",IF($I116=1,BC115,IF(AND($I116=-1,BA$9=$Q115),$J116,IF($I116=-1,BB115,""))))))))</f>
        <v/>
      </c>
      <c r="BC116" t="str">
        <f ca="1">IF($E115="","",IF($G116="",BC115,IF(AND($N116=1,BC$9&gt;$B$9),"",IF(AND($N116=1,BC$9&lt;=$B$9),LOOKUP(BC$9,$A$12:$A$111,$B$12:$B$111),IF(AND($I116=1,BD$9=$Q115),"",IF($I116=1,BD115,IF(AND($I116=-1,BB$9=$Q115),$J116,IF($I116=-1,BC115,""))))))))</f>
        <v/>
      </c>
      <c r="BD116" t="str">
        <f ca="1">IF($E115="","",IF($G116="",BD115,IF(AND($N116=1,BD$9&gt;$B$9),"",IF(AND($N116=1,BD$9&lt;=$B$9),LOOKUP(BD$9,$A$12:$A$111,$B$12:$B$111),IF(AND($I116=1,BE$9=$Q115),"",IF($I116=1,BE115,IF(AND($I116=-1,BC$9=$Q115),$J116,IF($I116=-1,BD115,""))))))))</f>
        <v/>
      </c>
      <c r="BE116" t="str">
        <f ca="1">IF($E115="","",IF($G116="",BE115,IF(AND($N116=1,BE$9&gt;$B$9),"",IF(AND($N116=1,BE$9&lt;=$B$9),LOOKUP(BE$9,$A$12:$A$111,$B$12:$B$111),IF(AND($I116=1,BF$9=$Q115),"",IF($I116=1,BF115,IF(AND($I116=-1,BD$9=$Q115),$J116,IF($I116=-1,BE115,""))))))))</f>
        <v/>
      </c>
      <c r="BF116" t="str">
        <f ca="1">IF($E115="","",IF($G116="",BF115,IF(AND($N116=1,BF$9&gt;$B$9),"",IF(AND($N116=1,BF$9&lt;=$B$9),LOOKUP(BF$9,$A$12:$A$111,$B$12:$B$111),IF(AND($I116=1,BG$9=$Q115),"",IF($I116=1,BG115,IF(AND($I116=-1,BE$9=$Q115),$J116,IF($I116=-1,BF115,""))))))))</f>
        <v/>
      </c>
      <c r="BG116" t="str">
        <f ca="1">IF($E115="","",IF($G116="",BG115,IF(AND($N116=1,BG$9&gt;$B$9),"",IF(AND($N116=1,BG$9&lt;=$B$9),LOOKUP(BG$9,$A$12:$A$111,$B$12:$B$111),IF(AND($I116=1,BH$9=$Q115),"",IF($I116=1,BH115,IF(AND($I116=-1,BF$9=$Q115),$J116,IF($I116=-1,BG115,""))))))))</f>
        <v/>
      </c>
      <c r="BH116" t="str">
        <f ca="1">IF($E115="","",IF($G116="",BH115,IF(AND($N116=1,BH$9&gt;$B$9),"",IF(AND($N116=1,BH$9&lt;=$B$9),LOOKUP(BH$9,$A$12:$A$111,$B$12:$B$111),IF(AND($I116=1,BI$9=$Q115),"",IF($I116=1,BI115,IF(AND($I116=-1,BG$9=$Q115),$J116,IF($I116=-1,BH115,""))))))))</f>
        <v/>
      </c>
      <c r="BI116" t="str">
        <f ca="1">IF($E115="","",IF($G116="",BI115,IF(AND($N116=1,BI$9&gt;$B$9),"",IF(AND($N116=1,BI$9&lt;=$B$9),LOOKUP(BI$9,$A$12:$A$111,$B$12:$B$111),IF(AND($I116=1,BJ$9=$Q115),"",IF($I116=1,BJ115,IF(AND($I116=-1,BH$9=$Q115),$J116,IF($I116=-1,BI115,""))))))))</f>
        <v/>
      </c>
      <c r="BJ116" t="str">
        <f ca="1">IF($E115="","",IF($G116="",BJ115,IF(AND($N116=1,BJ$9&gt;$B$9),"",IF(AND($N116=1,BJ$9&lt;=$B$9),LOOKUP(BJ$9,$A$12:$A$111,$B$12:$B$111),IF(AND($I116=1,BK$9=$Q115),"",IF($I116=1,BK115,IF(AND($I116=-1,BI$9=$Q115),$J116,IF($I116=-1,BJ115,""))))))))</f>
        <v/>
      </c>
      <c r="BK116">
        <f ca="1">IF($E115="","",IF($G116="",BK115,IF(AND($N116=1,BK$9&gt;$B$9),"",IF(AND($N116=1,BK$9&lt;=$B$9),LOOKUP(BK$9,$A$12:$A$111,$B$12:$B$111),IF(AND($I116=1,BL$9=$Q115),"",IF($I116=1,BL115,IF(AND($I116=-1,BJ$9=$Q115),$J116,IF($I116=-1,BK115,""))))))))</f>
        <v>0</v>
      </c>
      <c r="BL116">
        <f ca="1">IF($E115="","",IF($G116="",BL115,IF(AND($N116=1,BL$9&gt;$B$9),"",IF(AND($N116=1,BL$9&lt;=$B$9),LOOKUP(BL$9,$A$12:$A$111,$B$12:$B$111),IF(AND($I116=1,BM$9=$Q115),"",IF($I116=1,BM115,IF(AND($I116=-1,BK$9=$Q115),$J116,IF($I116=-1,BL115,""))))))))</f>
        <v>0</v>
      </c>
      <c r="BM116">
        <f ca="1">IF($E115="","",IF($G116="",BM115,IF(AND($N116=1,BM$9&gt;$B$9),"",IF(AND($N116=1,BM$9&lt;=$B$9),LOOKUP(BM$9,$A$12:$A$111,$B$12:$B$111),IF(AND($I116=1,BN$9=$Q115),"",IF($I116=1,BN115,IF(AND($I116=-1,BL$9=$Q115),$J116,IF($I116=-1,BM115,""))))))))</f>
        <v>0</v>
      </c>
      <c r="BN116">
        <f ca="1">IF($E115="","",IF($G116="",BN115,IF(AND($N116=1,BN$9&gt;$B$9),"",IF(AND($N116=1,BN$9&lt;=$B$9),LOOKUP(BN$9,$A$12:$A$111,$B$12:$B$111),IF(AND($I116=1,BO$9=$Q115),"",IF($I116=1,BO115,IF(AND($I116=-1,BM$9=$Q115),$J116,IF($I116=-1,BN115,""))))))))</f>
        <v>0</v>
      </c>
      <c r="BO116">
        <f ca="1">IF($E115="","",IF($G116="",BO115,IF(AND($N116=1,BO$9&gt;$B$9),"",IF(AND($N116=1,BO$9&lt;=$B$9),LOOKUP(BO$9,$A$12:$A$111,$B$12:$B$111),IF(AND($I116=1,BP$9=$Q115),"",IF($I116=1,BP115,IF(AND($I116=-1,BN$9=$Q115),$J116,IF($I116=-1,BO115,""))))))))</f>
        <v>0</v>
      </c>
    </row>
    <row r="117" spans="4:67" x14ac:dyDescent="0.25">
      <c r="D117" s="4">
        <v>107</v>
      </c>
      <c r="E117" s="1">
        <f t="shared" ca="1" si="11"/>
        <v>16</v>
      </c>
      <c r="G117" t="str">
        <f ca="1">IF(E116="","",IF($B$3=Refs!$B$11,Labouchere!F117,IF(AND(B$3="Last",H116="Zero"),G116,IF(B$3="Last",H116,IF(B$3="2nd last","",IF(AND(B$3="Opposite",H116="Zero"),G116,IF(AND(B$3="Opposite",H116="Red"),"Black",IF(AND(B$3="Opposite",H116="Black"),"Red",IF(AND(B$3="Opposite",H116="Odd"),"Even",IF(AND(B$3="Opposite",H116="Even"),"Odd",IF(AND(B$3="Opposite",H116="High"),"Low",IF(AND(B$3="Opposite",H116="Low"),"High",IF(COUNTIF(Refs!$E$5:$I$6,B$3)=1,Labouchere!B$3,"")))))))))))))</f>
        <v>High</v>
      </c>
      <c r="H117" t="str">
        <f ca="1">IF(E117="","",IF(B$2="Red/Black",LOOKUP(E117,Refs!D:D,Refs!F:F),IF(B$2="High/Low",LOOKUP(E117,Refs!D:D,Refs!H:H),IF(B$2="Odd/Even",LOOKUP(E117,Refs!D:D,Refs!J:J),""))))</f>
        <v>Low</v>
      </c>
      <c r="I117">
        <f t="shared" ca="1" si="7"/>
        <v>-1</v>
      </c>
      <c r="J117">
        <f ca="1">IF(E116="","",IF(G117="","",IF(AND(Q116&gt;1,O116+P116&gt;=$B$4),$B$4,IF(Q116=1,O116,O116+P116))))</f>
        <v>24</v>
      </c>
      <c r="K117">
        <f t="shared" ca="1" si="8"/>
        <v>-24</v>
      </c>
      <c r="L117">
        <f t="shared" ca="1" si="9"/>
        <v>-172</v>
      </c>
      <c r="M117">
        <f t="shared" ca="1" si="10"/>
        <v>20</v>
      </c>
      <c r="N117">
        <f ca="1">IF(E116="","",IF(OR(AND($A$6="Yes",$M117&gt;$M116),AND($A$8="Yes",$O116+$P116&gt;=$B$4),AND($Q116&lt;=2,$I117=1)),1,0))</f>
        <v>0</v>
      </c>
      <c r="O117">
        <f ca="1">IF(E117="","",R117)</f>
        <v>6</v>
      </c>
      <c r="P117">
        <f ca="1">IF(E117="","",MAX(R117:DM117))</f>
        <v>24</v>
      </c>
      <c r="Q117" s="2">
        <f ca="1">IF(E117="","",COUNTIF(R117:DM117,"&gt;0"))</f>
        <v>6</v>
      </c>
      <c r="R117" s="4">
        <f ca="1">IF(E116="","",IF($G117="",R116,IF($N117=1,LOOKUP(R$9,$A$12:$A$111,$B$12:$B$111),IF(AND($I117=1,S$9=$Q116),"",IF($I117=1,S116,IF($I117=-1,R116))))))</f>
        <v>6</v>
      </c>
      <c r="S117">
        <f ca="1">IF($E116="","",IF($G117="",S116,IF(AND($N117=1,S$9&gt;$B$9),"",IF(AND($N117=1,S$9&lt;=$B$9),LOOKUP(S$9,$A$12:$A$111,$B$12:$B$111),IF(AND($I117=1,T$9=$Q116),"",IF($I117=1,T116,IF(AND($I117=-1,R$9=$Q116),$J117,IF($I117=-1,S116,""))))))))</f>
        <v>9</v>
      </c>
      <c r="T117">
        <f ca="1">IF($E116="","",IF($G117="",T116,IF(AND($N117=1,T$9&gt;$B$9),"",IF(AND($N117=1,T$9&lt;=$B$9),LOOKUP(T$9,$A$12:$A$111,$B$12:$B$111),IF(AND($I117=1,U$9=$Q116),"",IF($I117=1,U116,IF(AND($I117=-1,S$9=$Q116),$J117,IF($I117=-1,T116,""))))))))</f>
        <v>12</v>
      </c>
      <c r="U117">
        <f ca="1">IF($E116="","",IF($G117="",U116,IF(AND($N117=1,U$9&gt;$B$9),"",IF(AND($N117=1,U$9&lt;=$B$9),LOOKUP(U$9,$A$12:$A$111,$B$12:$B$111),IF(AND($I117=1,V$9=$Q116),"",IF($I117=1,V116,IF(AND($I117=-1,T$9=$Q116),$J117,IF($I117=-1,U116,""))))))))</f>
        <v>15</v>
      </c>
      <c r="V117">
        <f ca="1">IF($E116="","",IF($G117="",V116,IF(AND($N117=1,V$9&gt;$B$9),"",IF(AND($N117=1,V$9&lt;=$B$9),LOOKUP(V$9,$A$12:$A$111,$B$12:$B$111),IF(AND($I117=1,W$9=$Q116),"",IF($I117=1,W116,IF(AND($I117=-1,U$9=$Q116),$J117,IF($I117=-1,V116,""))))))))</f>
        <v>18</v>
      </c>
      <c r="W117">
        <f ca="1">IF($E116="","",IF($G117="",W116,IF(AND($N117=1,W$9&gt;$B$9),"",IF(AND($N117=1,W$9&lt;=$B$9),LOOKUP(W$9,$A$12:$A$111,$B$12:$B$111),IF(AND($I117=1,X$9=$Q116),"",IF($I117=1,X116,IF(AND($I117=-1,V$9=$Q116),$J117,IF($I117=-1,W116,""))))))))</f>
        <v>24</v>
      </c>
      <c r="X117" t="str">
        <f ca="1">IF($E116="","",IF($G117="",X116,IF(AND($N117=1,X$9&gt;$B$9),"",IF(AND($N117=1,X$9&lt;=$B$9),LOOKUP(X$9,$A$12:$A$111,$B$12:$B$111),IF(AND($I117=1,Y$9=$Q116),"",IF($I117=1,Y116,IF(AND($I117=-1,W$9=$Q116),$J117,IF($I117=-1,X116,""))))))))</f>
        <v/>
      </c>
      <c r="Y117" t="str">
        <f ca="1">IF($E116="","",IF($G117="",Y116,IF(AND($N117=1,Y$9&gt;$B$9),"",IF(AND($N117=1,Y$9&lt;=$B$9),LOOKUP(Y$9,$A$12:$A$111,$B$12:$B$111),IF(AND($I117=1,Z$9=$Q116),"",IF($I117=1,Z116,IF(AND($I117=-1,X$9=$Q116),$J117,IF($I117=-1,Y116,""))))))))</f>
        <v/>
      </c>
      <c r="Z117" t="str">
        <f ca="1">IF($E116="","",IF($G117="",Z116,IF(AND($N117=1,Z$9&gt;$B$9),"",IF(AND($N117=1,Z$9&lt;=$B$9),LOOKUP(Z$9,$A$12:$A$111,$B$12:$B$111),IF(AND($I117=1,AA$9=$Q116),"",IF($I117=1,AA116,IF(AND($I117=-1,Y$9=$Q116),$J117,IF($I117=-1,Z116,""))))))))</f>
        <v/>
      </c>
      <c r="AA117" t="str">
        <f ca="1">IF($E116="","",IF($G117="",AA116,IF(AND($N117=1,AA$9&gt;$B$9),"",IF(AND($N117=1,AA$9&lt;=$B$9),LOOKUP(AA$9,$A$12:$A$111,$B$12:$B$111),IF(AND($I117=1,AB$9=$Q116),"",IF($I117=1,AB116,IF(AND($I117=-1,Z$9=$Q116),$J117,IF($I117=-1,AA116,""))))))))</f>
        <v/>
      </c>
      <c r="AB117" t="str">
        <f ca="1">IF($E116="","",IF($G117="",AB116,IF(AND($N117=1,AB$9&gt;$B$9),"",IF(AND($N117=1,AB$9&lt;=$B$9),LOOKUP(AB$9,$A$12:$A$111,$B$12:$B$111),IF(AND($I117=1,AC$9=$Q116),"",IF($I117=1,AC116,IF(AND($I117=-1,AA$9=$Q116),$J117,IF($I117=-1,AB116,""))))))))</f>
        <v/>
      </c>
      <c r="AC117" t="str">
        <f ca="1">IF($E116="","",IF($G117="",AC116,IF(AND($N117=1,AC$9&gt;$B$9),"",IF(AND($N117=1,AC$9&lt;=$B$9),LOOKUP(AC$9,$A$12:$A$111,$B$12:$B$111),IF(AND($I117=1,AD$9=$Q116),"",IF($I117=1,AD116,IF(AND($I117=-1,AB$9=$Q116),$J117,IF($I117=-1,AC116,""))))))))</f>
        <v/>
      </c>
      <c r="AD117" t="str">
        <f ca="1">IF($E116="","",IF($G117="",AD116,IF(AND($N117=1,AD$9&gt;$B$9),"",IF(AND($N117=1,AD$9&lt;=$B$9),LOOKUP(AD$9,$A$12:$A$111,$B$12:$B$111),IF(AND($I117=1,AE$9=$Q116),"",IF($I117=1,AE116,IF(AND($I117=-1,AC$9=$Q116),$J117,IF($I117=-1,AD116,""))))))))</f>
        <v/>
      </c>
      <c r="AE117" t="str">
        <f ca="1">IF($E116="","",IF($G117="",AE116,IF(AND($N117=1,AE$9&gt;$B$9),"",IF(AND($N117=1,AE$9&lt;=$B$9),LOOKUP(AE$9,$A$12:$A$111,$B$12:$B$111),IF(AND($I117=1,AF$9=$Q116),"",IF($I117=1,AF116,IF(AND($I117=-1,AD$9=$Q116),$J117,IF($I117=-1,AE116,""))))))))</f>
        <v/>
      </c>
      <c r="AF117" t="str">
        <f ca="1">IF($E116="","",IF($G117="",AF116,IF(AND($N117=1,AF$9&gt;$B$9),"",IF(AND($N117=1,AF$9&lt;=$B$9),LOOKUP(AF$9,$A$12:$A$111,$B$12:$B$111),IF(AND($I117=1,AG$9=$Q116),"",IF($I117=1,AG116,IF(AND($I117=-1,AE$9=$Q116),$J117,IF($I117=-1,AF116,""))))))))</f>
        <v/>
      </c>
      <c r="AG117" t="str">
        <f ca="1">IF($E116="","",IF($G117="",AG116,IF(AND($N117=1,AG$9&gt;$B$9),"",IF(AND($N117=1,AG$9&lt;=$B$9),LOOKUP(AG$9,$A$12:$A$111,$B$12:$B$111),IF(AND($I117=1,AH$9=$Q116),"",IF($I117=1,AH116,IF(AND($I117=-1,AF$9=$Q116),$J117,IF($I117=-1,AG116,""))))))))</f>
        <v/>
      </c>
      <c r="AH117" t="str">
        <f ca="1">IF($E116="","",IF($G117="",AH116,IF(AND($N117=1,AH$9&gt;$B$9),"",IF(AND($N117=1,AH$9&lt;=$B$9),LOOKUP(AH$9,$A$12:$A$111,$B$12:$B$111),IF(AND($I117=1,AI$9=$Q116),"",IF($I117=1,AI116,IF(AND($I117=-1,AG$9=$Q116),$J117,IF($I117=-1,AH116,""))))))))</f>
        <v/>
      </c>
      <c r="AI117" t="str">
        <f ca="1">IF($E116="","",IF($G117="",AI116,IF(AND($N117=1,AI$9&gt;$B$9),"",IF(AND($N117=1,AI$9&lt;=$B$9),LOOKUP(AI$9,$A$12:$A$111,$B$12:$B$111),IF(AND($I117=1,AJ$9=$Q116),"",IF($I117=1,AJ116,IF(AND($I117=-1,AH$9=$Q116),$J117,IF($I117=-1,AI116,""))))))))</f>
        <v/>
      </c>
      <c r="AJ117" t="str">
        <f ca="1">IF($E116="","",IF($G117="",AJ116,IF(AND($N117=1,AJ$9&gt;$B$9),"",IF(AND($N117=1,AJ$9&lt;=$B$9),LOOKUP(AJ$9,$A$12:$A$111,$B$12:$B$111),IF(AND($I117=1,AK$9=$Q116),"",IF($I117=1,AK116,IF(AND($I117=-1,AI$9=$Q116),$J117,IF($I117=-1,AJ116,""))))))))</f>
        <v/>
      </c>
      <c r="AK117" t="str">
        <f ca="1">IF($E116="","",IF($G117="",AK116,IF(AND($N117=1,AK$9&gt;$B$9),"",IF(AND($N117=1,AK$9&lt;=$B$9),LOOKUP(AK$9,$A$12:$A$111,$B$12:$B$111),IF(AND($I117=1,AL$9=$Q116),"",IF($I117=1,AL116,IF(AND($I117=-1,AJ$9=$Q116),$J117,IF($I117=-1,AK116,""))))))))</f>
        <v/>
      </c>
      <c r="AL117" t="str">
        <f ca="1">IF($E116="","",IF($G117="",AL116,IF(AND($N117=1,AL$9&gt;$B$9),"",IF(AND($N117=1,AL$9&lt;=$B$9),LOOKUP(AL$9,$A$12:$A$111,$B$12:$B$111),IF(AND($I117=1,AM$9=$Q116),"",IF($I117=1,AM116,IF(AND($I117=-1,AK$9=$Q116),$J117,IF($I117=-1,AL116,""))))))))</f>
        <v/>
      </c>
      <c r="AM117" t="str">
        <f ca="1">IF($E116="","",IF($G117="",AM116,IF(AND($N117=1,AM$9&gt;$B$9),"",IF(AND($N117=1,AM$9&lt;=$B$9),LOOKUP(AM$9,$A$12:$A$111,$B$12:$B$111),IF(AND($I117=1,AN$9=$Q116),"",IF($I117=1,AN116,IF(AND($I117=-1,AL$9=$Q116),$J117,IF($I117=-1,AM116,""))))))))</f>
        <v/>
      </c>
      <c r="AN117" t="str">
        <f ca="1">IF($E116="","",IF($G117="",AN116,IF(AND($N117=1,AN$9&gt;$B$9),"",IF(AND($N117=1,AN$9&lt;=$B$9),LOOKUP(AN$9,$A$12:$A$111,$B$12:$B$111),IF(AND($I117=1,AO$9=$Q116),"",IF($I117=1,AO116,IF(AND($I117=-1,AM$9=$Q116),$J117,IF($I117=-1,AN116,""))))))))</f>
        <v/>
      </c>
      <c r="AO117" t="str">
        <f ca="1">IF($E116="","",IF($G117="",AO116,IF(AND($N117=1,AO$9&gt;$B$9),"",IF(AND($N117=1,AO$9&lt;=$B$9),LOOKUP(AO$9,$A$12:$A$111,$B$12:$B$111),IF(AND($I117=1,AP$9=$Q116),"",IF($I117=1,AP116,IF(AND($I117=-1,AN$9=$Q116),$J117,IF($I117=-1,AO116,""))))))))</f>
        <v/>
      </c>
      <c r="AP117" t="str">
        <f ca="1">IF($E116="","",IF($G117="",AP116,IF(AND($N117=1,AP$9&gt;$B$9),"",IF(AND($N117=1,AP$9&lt;=$B$9),LOOKUP(AP$9,$A$12:$A$111,$B$12:$B$111),IF(AND($I117=1,AQ$9=$Q116),"",IF($I117=1,AQ116,IF(AND($I117=-1,AO$9=$Q116),$J117,IF($I117=-1,AP116,""))))))))</f>
        <v/>
      </c>
      <c r="AQ117" t="str">
        <f ca="1">IF($E116="","",IF($G117="",AQ116,IF(AND($N117=1,AQ$9&gt;$B$9),"",IF(AND($N117=1,AQ$9&lt;=$B$9),LOOKUP(AQ$9,$A$12:$A$111,$B$12:$B$111),IF(AND($I117=1,AR$9=$Q116),"",IF($I117=1,AR116,IF(AND($I117=-1,AP$9=$Q116),$J117,IF($I117=-1,AQ116,""))))))))</f>
        <v/>
      </c>
      <c r="AR117" t="str">
        <f ca="1">IF($E116="","",IF($G117="",AR116,IF(AND($N117=1,AR$9&gt;$B$9),"",IF(AND($N117=1,AR$9&lt;=$B$9),LOOKUP(AR$9,$A$12:$A$111,$B$12:$B$111),IF(AND($I117=1,AS$9=$Q116),"",IF($I117=1,AS116,IF(AND($I117=-1,AQ$9=$Q116),$J117,IF($I117=-1,AR116,""))))))))</f>
        <v/>
      </c>
      <c r="AS117" t="str">
        <f ca="1">IF($E116="","",IF($G117="",AS116,IF(AND($N117=1,AS$9&gt;$B$9),"",IF(AND($N117=1,AS$9&lt;=$B$9),LOOKUP(AS$9,$A$12:$A$111,$B$12:$B$111),IF(AND($I117=1,AT$9=$Q116),"",IF($I117=1,AT116,IF(AND($I117=-1,AR$9=$Q116),$J117,IF($I117=-1,AS116,""))))))))</f>
        <v/>
      </c>
      <c r="AT117" t="str">
        <f ca="1">IF($E116="","",IF($G117="",AT116,IF(AND($N117=1,AT$9&gt;$B$9),"",IF(AND($N117=1,AT$9&lt;=$B$9),LOOKUP(AT$9,$A$12:$A$111,$B$12:$B$111),IF(AND($I117=1,AU$9=$Q116),"",IF($I117=1,AU116,IF(AND($I117=-1,AS$9=$Q116),$J117,IF($I117=-1,AT116,""))))))))</f>
        <v/>
      </c>
      <c r="AU117" t="str">
        <f ca="1">IF($E116="","",IF($G117="",AU116,IF(AND($N117=1,AU$9&gt;$B$9),"",IF(AND($N117=1,AU$9&lt;=$B$9),LOOKUP(AU$9,$A$12:$A$111,$B$12:$B$111),IF(AND($I117=1,AV$9=$Q116),"",IF($I117=1,AV116,IF(AND($I117=-1,AT$9=$Q116),$J117,IF($I117=-1,AU116,""))))))))</f>
        <v/>
      </c>
      <c r="AV117" t="str">
        <f ca="1">IF($E116="","",IF($G117="",AV116,IF(AND($N117=1,AV$9&gt;$B$9),"",IF(AND($N117=1,AV$9&lt;=$B$9),LOOKUP(AV$9,$A$12:$A$111,$B$12:$B$111),IF(AND($I117=1,AW$9=$Q116),"",IF($I117=1,AW116,IF(AND($I117=-1,AU$9=$Q116),$J117,IF($I117=-1,AV116,""))))))))</f>
        <v/>
      </c>
      <c r="AW117" t="str">
        <f ca="1">IF($E116="","",IF($G117="",AW116,IF(AND($N117=1,AW$9&gt;$B$9),"",IF(AND($N117=1,AW$9&lt;=$B$9),LOOKUP(AW$9,$A$12:$A$111,$B$12:$B$111),IF(AND($I117=1,AX$9=$Q116),"",IF($I117=1,AX116,IF(AND($I117=-1,AV$9=$Q116),$J117,IF($I117=-1,AW116,""))))))))</f>
        <v/>
      </c>
      <c r="AX117" t="str">
        <f ca="1">IF($E116="","",IF($G117="",AX116,IF(AND($N117=1,AX$9&gt;$B$9),"",IF(AND($N117=1,AX$9&lt;=$B$9),LOOKUP(AX$9,$A$12:$A$111,$B$12:$B$111),IF(AND($I117=1,AY$9=$Q116),"",IF($I117=1,AY116,IF(AND($I117=-1,AW$9=$Q116),$J117,IF($I117=-1,AX116,""))))))))</f>
        <v/>
      </c>
      <c r="AY117" t="str">
        <f ca="1">IF($E116="","",IF($G117="",AY116,IF(AND($N117=1,AY$9&gt;$B$9),"",IF(AND($N117=1,AY$9&lt;=$B$9),LOOKUP(AY$9,$A$12:$A$111,$B$12:$B$111),IF(AND($I117=1,AZ$9=$Q116),"",IF($I117=1,AZ116,IF(AND($I117=-1,AX$9=$Q116),$J117,IF($I117=-1,AY116,""))))))))</f>
        <v/>
      </c>
      <c r="AZ117" t="str">
        <f ca="1">IF($E116="","",IF($G117="",AZ116,IF(AND($N117=1,AZ$9&gt;$B$9),"",IF(AND($N117=1,AZ$9&lt;=$B$9),LOOKUP(AZ$9,$A$12:$A$111,$B$12:$B$111),IF(AND($I117=1,BA$9=$Q116),"",IF($I117=1,BA116,IF(AND($I117=-1,AY$9=$Q116),$J117,IF($I117=-1,AZ116,""))))))))</f>
        <v/>
      </c>
      <c r="BA117" t="str">
        <f ca="1">IF($E116="","",IF($G117="",BA116,IF(AND($N117=1,BA$9&gt;$B$9),"",IF(AND($N117=1,BA$9&lt;=$B$9),LOOKUP(BA$9,$A$12:$A$111,$B$12:$B$111),IF(AND($I117=1,BB$9=$Q116),"",IF($I117=1,BB116,IF(AND($I117=-1,AZ$9=$Q116),$J117,IF($I117=-1,BA116,""))))))))</f>
        <v/>
      </c>
      <c r="BB117" t="str">
        <f ca="1">IF($E116="","",IF($G117="",BB116,IF(AND($N117=1,BB$9&gt;$B$9),"",IF(AND($N117=1,BB$9&lt;=$B$9),LOOKUP(BB$9,$A$12:$A$111,$B$12:$B$111),IF(AND($I117=1,BC$9=$Q116),"",IF($I117=1,BC116,IF(AND($I117=-1,BA$9=$Q116),$J117,IF($I117=-1,BB116,""))))))))</f>
        <v/>
      </c>
      <c r="BC117" t="str">
        <f ca="1">IF($E116="","",IF($G117="",BC116,IF(AND($N117=1,BC$9&gt;$B$9),"",IF(AND($N117=1,BC$9&lt;=$B$9),LOOKUP(BC$9,$A$12:$A$111,$B$12:$B$111),IF(AND($I117=1,BD$9=$Q116),"",IF($I117=1,BD116,IF(AND($I117=-1,BB$9=$Q116),$J117,IF($I117=-1,BC116,""))))))))</f>
        <v/>
      </c>
      <c r="BD117" t="str">
        <f ca="1">IF($E116="","",IF($G117="",BD116,IF(AND($N117=1,BD$9&gt;$B$9),"",IF(AND($N117=1,BD$9&lt;=$B$9),LOOKUP(BD$9,$A$12:$A$111,$B$12:$B$111),IF(AND($I117=1,BE$9=$Q116),"",IF($I117=1,BE116,IF(AND($I117=-1,BC$9=$Q116),$J117,IF($I117=-1,BD116,""))))))))</f>
        <v/>
      </c>
      <c r="BE117" t="str">
        <f ca="1">IF($E116="","",IF($G117="",BE116,IF(AND($N117=1,BE$9&gt;$B$9),"",IF(AND($N117=1,BE$9&lt;=$B$9),LOOKUP(BE$9,$A$12:$A$111,$B$12:$B$111),IF(AND($I117=1,BF$9=$Q116),"",IF($I117=1,BF116,IF(AND($I117=-1,BD$9=$Q116),$J117,IF($I117=-1,BE116,""))))))))</f>
        <v/>
      </c>
      <c r="BF117" t="str">
        <f ca="1">IF($E116="","",IF($G117="",BF116,IF(AND($N117=1,BF$9&gt;$B$9),"",IF(AND($N117=1,BF$9&lt;=$B$9),LOOKUP(BF$9,$A$12:$A$111,$B$12:$B$111),IF(AND($I117=1,BG$9=$Q116),"",IF($I117=1,BG116,IF(AND($I117=-1,BE$9=$Q116),$J117,IF($I117=-1,BF116,""))))))))</f>
        <v/>
      </c>
      <c r="BG117" t="str">
        <f ca="1">IF($E116="","",IF($G117="",BG116,IF(AND($N117=1,BG$9&gt;$B$9),"",IF(AND($N117=1,BG$9&lt;=$B$9),LOOKUP(BG$9,$A$12:$A$111,$B$12:$B$111),IF(AND($I117=1,BH$9=$Q116),"",IF($I117=1,BH116,IF(AND($I117=-1,BF$9=$Q116),$J117,IF($I117=-1,BG116,""))))))))</f>
        <v/>
      </c>
      <c r="BH117" t="str">
        <f ca="1">IF($E116="","",IF($G117="",BH116,IF(AND($N117=1,BH$9&gt;$B$9),"",IF(AND($N117=1,BH$9&lt;=$B$9),LOOKUP(BH$9,$A$12:$A$111,$B$12:$B$111),IF(AND($I117=1,BI$9=$Q116),"",IF($I117=1,BI116,IF(AND($I117=-1,BG$9=$Q116),$J117,IF($I117=-1,BH116,""))))))))</f>
        <v/>
      </c>
      <c r="BI117" t="str">
        <f ca="1">IF($E116="","",IF($G117="",BI116,IF(AND($N117=1,BI$9&gt;$B$9),"",IF(AND($N117=1,BI$9&lt;=$B$9),LOOKUP(BI$9,$A$12:$A$111,$B$12:$B$111),IF(AND($I117=1,BJ$9=$Q116),"",IF($I117=1,BJ116,IF(AND($I117=-1,BH$9=$Q116),$J117,IF($I117=-1,BI116,""))))))))</f>
        <v/>
      </c>
      <c r="BJ117" t="str">
        <f ca="1">IF($E116="","",IF($G117="",BJ116,IF(AND($N117=1,BJ$9&gt;$B$9),"",IF(AND($N117=1,BJ$9&lt;=$B$9),LOOKUP(BJ$9,$A$12:$A$111,$B$12:$B$111),IF(AND($I117=1,BK$9=$Q116),"",IF($I117=1,BK116,IF(AND($I117=-1,BI$9=$Q116),$J117,IF($I117=-1,BJ116,""))))))))</f>
        <v/>
      </c>
      <c r="BK117">
        <f ca="1">IF($E116="","",IF($G117="",BK116,IF(AND($N117=1,BK$9&gt;$B$9),"",IF(AND($N117=1,BK$9&lt;=$B$9),LOOKUP(BK$9,$A$12:$A$111,$B$12:$B$111),IF(AND($I117=1,BL$9=$Q116),"",IF($I117=1,BL116,IF(AND($I117=-1,BJ$9=$Q116),$J117,IF($I117=-1,BK116,""))))))))</f>
        <v>0</v>
      </c>
      <c r="BL117">
        <f ca="1">IF($E116="","",IF($G117="",BL116,IF(AND($N117=1,BL$9&gt;$B$9),"",IF(AND($N117=1,BL$9&lt;=$B$9),LOOKUP(BL$9,$A$12:$A$111,$B$12:$B$111),IF(AND($I117=1,BM$9=$Q116),"",IF($I117=1,BM116,IF(AND($I117=-1,BK$9=$Q116),$J117,IF($I117=-1,BL116,""))))))))</f>
        <v>0</v>
      </c>
      <c r="BM117">
        <f ca="1">IF($E116="","",IF($G117="",BM116,IF(AND($N117=1,BM$9&gt;$B$9),"",IF(AND($N117=1,BM$9&lt;=$B$9),LOOKUP(BM$9,$A$12:$A$111,$B$12:$B$111),IF(AND($I117=1,BN$9=$Q116),"",IF($I117=1,BN116,IF(AND($I117=-1,BL$9=$Q116),$J117,IF($I117=-1,BM116,""))))))))</f>
        <v>0</v>
      </c>
      <c r="BN117">
        <f ca="1">IF($E116="","",IF($G117="",BN116,IF(AND($N117=1,BN$9&gt;$B$9),"",IF(AND($N117=1,BN$9&lt;=$B$9),LOOKUP(BN$9,$A$12:$A$111,$B$12:$B$111),IF(AND($I117=1,BO$9=$Q116),"",IF($I117=1,BO116,IF(AND($I117=-1,BM$9=$Q116),$J117,IF($I117=-1,BN116,""))))))))</f>
        <v>0</v>
      </c>
      <c r="BO117">
        <f ca="1">IF($E116="","",IF($G117="",BO116,IF(AND($N117=1,BO$9&gt;$B$9),"",IF(AND($N117=1,BO$9&lt;=$B$9),LOOKUP(BO$9,$A$12:$A$111,$B$12:$B$111),IF(AND($I117=1,BP$9=$Q116),"",IF($I117=1,BP116,IF(AND($I117=-1,BN$9=$Q116),$J117,IF($I117=-1,BO116,""))))))))</f>
        <v>0</v>
      </c>
    </row>
    <row r="118" spans="4:67" x14ac:dyDescent="0.25">
      <c r="D118" s="4">
        <v>108</v>
      </c>
      <c r="E118" s="1">
        <f t="shared" ca="1" si="11"/>
        <v>20</v>
      </c>
      <c r="G118" t="str">
        <f ca="1">IF(E117="","",IF($B$3=Refs!$B$11,Labouchere!F118,IF(AND(B$3="Last",H117="Zero"),G117,IF(B$3="Last",H117,IF(B$3="2nd last","",IF(AND(B$3="Opposite",H117="Zero"),G117,IF(AND(B$3="Opposite",H117="Red"),"Black",IF(AND(B$3="Opposite",H117="Black"),"Red",IF(AND(B$3="Opposite",H117="Odd"),"Even",IF(AND(B$3="Opposite",H117="Even"),"Odd",IF(AND(B$3="Opposite",H117="High"),"Low",IF(AND(B$3="Opposite",H117="Low"),"High",IF(COUNTIF(Refs!$E$5:$I$6,B$3)=1,Labouchere!B$3,"")))))))))))))</f>
        <v>High</v>
      </c>
      <c r="H118" t="str">
        <f ca="1">IF(E118="","",IF(B$2="Red/Black",LOOKUP(E118,Refs!D:D,Refs!F:F),IF(B$2="High/Low",LOOKUP(E118,Refs!D:D,Refs!H:H),IF(B$2="Odd/Even",LOOKUP(E118,Refs!D:D,Refs!J:J),""))))</f>
        <v>High</v>
      </c>
      <c r="I118">
        <f t="shared" ca="1" si="7"/>
        <v>1</v>
      </c>
      <c r="J118">
        <f ca="1">IF(E117="","",IF(G118="","",IF(AND(Q117&gt;1,O117+P117&gt;=$B$4),$B$4,IF(Q117=1,O117,O117+P117))))</f>
        <v>30</v>
      </c>
      <c r="K118">
        <f t="shared" ca="1" si="8"/>
        <v>30</v>
      </c>
      <c r="L118">
        <f t="shared" ca="1" si="9"/>
        <v>-142</v>
      </c>
      <c r="M118">
        <f t="shared" ca="1" si="10"/>
        <v>20</v>
      </c>
      <c r="N118">
        <f ca="1">IF(E117="","",IF(OR(AND($A$6="Yes",$M118&gt;$M117),AND($A$8="Yes",$O117+$P117&gt;=$B$4),AND($Q117&lt;=2,$I118=1)),1,0))</f>
        <v>0</v>
      </c>
      <c r="O118">
        <f ca="1">IF(E118="","",R118)</f>
        <v>9</v>
      </c>
      <c r="P118">
        <f ca="1">IF(E118="","",MAX(R118:DM118))</f>
        <v>18</v>
      </c>
      <c r="Q118" s="2">
        <f ca="1">IF(E118="","",COUNTIF(R118:DM118,"&gt;0"))</f>
        <v>4</v>
      </c>
      <c r="R118" s="4">
        <f ca="1">IF(E117="","",IF($G118="",R117,IF($N118=1,LOOKUP(R$9,$A$12:$A$111,$B$12:$B$111),IF(AND($I118=1,S$9=$Q117),"",IF($I118=1,S117,IF($I118=-1,R117))))))</f>
        <v>9</v>
      </c>
      <c r="S118">
        <f ca="1">IF($E117="","",IF($G118="",S117,IF(AND($N118=1,S$9&gt;$B$9),"",IF(AND($N118=1,S$9&lt;=$B$9),LOOKUP(S$9,$A$12:$A$111,$B$12:$B$111),IF(AND($I118=1,T$9=$Q117),"",IF($I118=1,T117,IF(AND($I118=-1,R$9=$Q117),$J118,IF($I118=-1,S117,""))))))))</f>
        <v>12</v>
      </c>
      <c r="T118">
        <f ca="1">IF($E117="","",IF($G118="",T117,IF(AND($N118=1,T$9&gt;$B$9),"",IF(AND($N118=1,T$9&lt;=$B$9),LOOKUP(T$9,$A$12:$A$111,$B$12:$B$111),IF(AND($I118=1,U$9=$Q117),"",IF($I118=1,U117,IF(AND($I118=-1,S$9=$Q117),$J118,IF($I118=-1,T117,""))))))))</f>
        <v>15</v>
      </c>
      <c r="U118">
        <f ca="1">IF($E117="","",IF($G118="",U117,IF(AND($N118=1,U$9&gt;$B$9),"",IF(AND($N118=1,U$9&lt;=$B$9),LOOKUP(U$9,$A$12:$A$111,$B$12:$B$111),IF(AND($I118=1,V$9=$Q117),"",IF($I118=1,V117,IF(AND($I118=-1,T$9=$Q117),$J118,IF($I118=-1,U117,""))))))))</f>
        <v>18</v>
      </c>
      <c r="V118" t="str">
        <f ca="1">IF($E117="","",IF($G118="",V117,IF(AND($N118=1,V$9&gt;$B$9),"",IF(AND($N118=1,V$9&lt;=$B$9),LOOKUP(V$9,$A$12:$A$111,$B$12:$B$111),IF(AND($I118=1,W$9=$Q117),"",IF($I118=1,W117,IF(AND($I118=-1,U$9=$Q117),$J118,IF($I118=-1,V117,""))))))))</f>
        <v/>
      </c>
      <c r="W118" t="str">
        <f ca="1">IF($E117="","",IF($G118="",W117,IF(AND($N118=1,W$9&gt;$B$9),"",IF(AND($N118=1,W$9&lt;=$B$9),LOOKUP(W$9,$A$12:$A$111,$B$12:$B$111),IF(AND($I118=1,X$9=$Q117),"",IF($I118=1,X117,IF(AND($I118=-1,V$9=$Q117),$J118,IF($I118=-1,W117,""))))))))</f>
        <v/>
      </c>
      <c r="X118" t="str">
        <f ca="1">IF($E117="","",IF($G118="",X117,IF(AND($N118=1,X$9&gt;$B$9),"",IF(AND($N118=1,X$9&lt;=$B$9),LOOKUP(X$9,$A$12:$A$111,$B$12:$B$111),IF(AND($I118=1,Y$9=$Q117),"",IF($I118=1,Y117,IF(AND($I118=-1,W$9=$Q117),$J118,IF($I118=-1,X117,""))))))))</f>
        <v/>
      </c>
      <c r="Y118" t="str">
        <f ca="1">IF($E117="","",IF($G118="",Y117,IF(AND($N118=1,Y$9&gt;$B$9),"",IF(AND($N118=1,Y$9&lt;=$B$9),LOOKUP(Y$9,$A$12:$A$111,$B$12:$B$111),IF(AND($I118=1,Z$9=$Q117),"",IF($I118=1,Z117,IF(AND($I118=-1,X$9=$Q117),$J118,IF($I118=-1,Y117,""))))))))</f>
        <v/>
      </c>
      <c r="Z118" t="str">
        <f ca="1">IF($E117="","",IF($G118="",Z117,IF(AND($N118=1,Z$9&gt;$B$9),"",IF(AND($N118=1,Z$9&lt;=$B$9),LOOKUP(Z$9,$A$12:$A$111,$B$12:$B$111),IF(AND($I118=1,AA$9=$Q117),"",IF($I118=1,AA117,IF(AND($I118=-1,Y$9=$Q117),$J118,IF($I118=-1,Z117,""))))))))</f>
        <v/>
      </c>
      <c r="AA118" t="str">
        <f ca="1">IF($E117="","",IF($G118="",AA117,IF(AND($N118=1,AA$9&gt;$B$9),"",IF(AND($N118=1,AA$9&lt;=$B$9),LOOKUP(AA$9,$A$12:$A$111,$B$12:$B$111),IF(AND($I118=1,AB$9=$Q117),"",IF($I118=1,AB117,IF(AND($I118=-1,Z$9=$Q117),$J118,IF($I118=-1,AA117,""))))))))</f>
        <v/>
      </c>
      <c r="AB118" t="str">
        <f ca="1">IF($E117="","",IF($G118="",AB117,IF(AND($N118=1,AB$9&gt;$B$9),"",IF(AND($N118=1,AB$9&lt;=$B$9),LOOKUP(AB$9,$A$12:$A$111,$B$12:$B$111),IF(AND($I118=1,AC$9=$Q117),"",IF($I118=1,AC117,IF(AND($I118=-1,AA$9=$Q117),$J118,IF($I118=-1,AB117,""))))))))</f>
        <v/>
      </c>
      <c r="AC118" t="str">
        <f ca="1">IF($E117="","",IF($G118="",AC117,IF(AND($N118=1,AC$9&gt;$B$9),"",IF(AND($N118=1,AC$9&lt;=$B$9),LOOKUP(AC$9,$A$12:$A$111,$B$12:$B$111),IF(AND($I118=1,AD$9=$Q117),"",IF($I118=1,AD117,IF(AND($I118=-1,AB$9=$Q117),$J118,IF($I118=-1,AC117,""))))))))</f>
        <v/>
      </c>
      <c r="AD118" t="str">
        <f ca="1">IF($E117="","",IF($G118="",AD117,IF(AND($N118=1,AD$9&gt;$B$9),"",IF(AND($N118=1,AD$9&lt;=$B$9),LOOKUP(AD$9,$A$12:$A$111,$B$12:$B$111),IF(AND($I118=1,AE$9=$Q117),"",IF($I118=1,AE117,IF(AND($I118=-1,AC$9=$Q117),$J118,IF($I118=-1,AD117,""))))))))</f>
        <v/>
      </c>
      <c r="AE118" t="str">
        <f ca="1">IF($E117="","",IF($G118="",AE117,IF(AND($N118=1,AE$9&gt;$B$9),"",IF(AND($N118=1,AE$9&lt;=$B$9),LOOKUP(AE$9,$A$12:$A$111,$B$12:$B$111),IF(AND($I118=1,AF$9=$Q117),"",IF($I118=1,AF117,IF(AND($I118=-1,AD$9=$Q117),$J118,IF($I118=-1,AE117,""))))))))</f>
        <v/>
      </c>
      <c r="AF118" t="str">
        <f ca="1">IF($E117="","",IF($G118="",AF117,IF(AND($N118=1,AF$9&gt;$B$9),"",IF(AND($N118=1,AF$9&lt;=$B$9),LOOKUP(AF$9,$A$12:$A$111,$B$12:$B$111),IF(AND($I118=1,AG$9=$Q117),"",IF($I118=1,AG117,IF(AND($I118=-1,AE$9=$Q117),$J118,IF($I118=-1,AF117,""))))))))</f>
        <v/>
      </c>
      <c r="AG118" t="str">
        <f ca="1">IF($E117="","",IF($G118="",AG117,IF(AND($N118=1,AG$9&gt;$B$9),"",IF(AND($N118=1,AG$9&lt;=$B$9),LOOKUP(AG$9,$A$12:$A$111,$B$12:$B$111),IF(AND($I118=1,AH$9=$Q117),"",IF($I118=1,AH117,IF(AND($I118=-1,AF$9=$Q117),$J118,IF($I118=-1,AG117,""))))))))</f>
        <v/>
      </c>
      <c r="AH118" t="str">
        <f ca="1">IF($E117="","",IF($G118="",AH117,IF(AND($N118=1,AH$9&gt;$B$9),"",IF(AND($N118=1,AH$9&lt;=$B$9),LOOKUP(AH$9,$A$12:$A$111,$B$12:$B$111),IF(AND($I118=1,AI$9=$Q117),"",IF($I118=1,AI117,IF(AND($I118=-1,AG$9=$Q117),$J118,IF($I118=-1,AH117,""))))))))</f>
        <v/>
      </c>
      <c r="AI118" t="str">
        <f ca="1">IF($E117="","",IF($G118="",AI117,IF(AND($N118=1,AI$9&gt;$B$9),"",IF(AND($N118=1,AI$9&lt;=$B$9),LOOKUP(AI$9,$A$12:$A$111,$B$12:$B$111),IF(AND($I118=1,AJ$9=$Q117),"",IF($I118=1,AJ117,IF(AND($I118=-1,AH$9=$Q117),$J118,IF($I118=-1,AI117,""))))))))</f>
        <v/>
      </c>
      <c r="AJ118" t="str">
        <f ca="1">IF($E117="","",IF($G118="",AJ117,IF(AND($N118=1,AJ$9&gt;$B$9),"",IF(AND($N118=1,AJ$9&lt;=$B$9),LOOKUP(AJ$9,$A$12:$A$111,$B$12:$B$111),IF(AND($I118=1,AK$9=$Q117),"",IF($I118=1,AK117,IF(AND($I118=-1,AI$9=$Q117),$J118,IF($I118=-1,AJ117,""))))))))</f>
        <v/>
      </c>
      <c r="AK118" t="str">
        <f ca="1">IF($E117="","",IF($G118="",AK117,IF(AND($N118=1,AK$9&gt;$B$9),"",IF(AND($N118=1,AK$9&lt;=$B$9),LOOKUP(AK$9,$A$12:$A$111,$B$12:$B$111),IF(AND($I118=1,AL$9=$Q117),"",IF($I118=1,AL117,IF(AND($I118=-1,AJ$9=$Q117),$J118,IF($I118=-1,AK117,""))))))))</f>
        <v/>
      </c>
      <c r="AL118" t="str">
        <f ca="1">IF($E117="","",IF($G118="",AL117,IF(AND($N118=1,AL$9&gt;$B$9),"",IF(AND($N118=1,AL$9&lt;=$B$9),LOOKUP(AL$9,$A$12:$A$111,$B$12:$B$111),IF(AND($I118=1,AM$9=$Q117),"",IF($I118=1,AM117,IF(AND($I118=-1,AK$9=$Q117),$J118,IF($I118=-1,AL117,""))))))))</f>
        <v/>
      </c>
      <c r="AM118" t="str">
        <f ca="1">IF($E117="","",IF($G118="",AM117,IF(AND($N118=1,AM$9&gt;$B$9),"",IF(AND($N118=1,AM$9&lt;=$B$9),LOOKUP(AM$9,$A$12:$A$111,$B$12:$B$111),IF(AND($I118=1,AN$9=$Q117),"",IF($I118=1,AN117,IF(AND($I118=-1,AL$9=$Q117),$J118,IF($I118=-1,AM117,""))))))))</f>
        <v/>
      </c>
      <c r="AN118" t="str">
        <f ca="1">IF($E117="","",IF($G118="",AN117,IF(AND($N118=1,AN$9&gt;$B$9),"",IF(AND($N118=1,AN$9&lt;=$B$9),LOOKUP(AN$9,$A$12:$A$111,$B$12:$B$111),IF(AND($I118=1,AO$9=$Q117),"",IF($I118=1,AO117,IF(AND($I118=-1,AM$9=$Q117),$J118,IF($I118=-1,AN117,""))))))))</f>
        <v/>
      </c>
      <c r="AO118" t="str">
        <f ca="1">IF($E117="","",IF($G118="",AO117,IF(AND($N118=1,AO$9&gt;$B$9),"",IF(AND($N118=1,AO$9&lt;=$B$9),LOOKUP(AO$9,$A$12:$A$111,$B$12:$B$111),IF(AND($I118=1,AP$9=$Q117),"",IF($I118=1,AP117,IF(AND($I118=-1,AN$9=$Q117),$J118,IF($I118=-1,AO117,""))))))))</f>
        <v/>
      </c>
      <c r="AP118" t="str">
        <f ca="1">IF($E117="","",IF($G118="",AP117,IF(AND($N118=1,AP$9&gt;$B$9),"",IF(AND($N118=1,AP$9&lt;=$B$9),LOOKUP(AP$9,$A$12:$A$111,$B$12:$B$111),IF(AND($I118=1,AQ$9=$Q117),"",IF($I118=1,AQ117,IF(AND($I118=-1,AO$9=$Q117),$J118,IF($I118=-1,AP117,""))))))))</f>
        <v/>
      </c>
      <c r="AQ118" t="str">
        <f ca="1">IF($E117="","",IF($G118="",AQ117,IF(AND($N118=1,AQ$9&gt;$B$9),"",IF(AND($N118=1,AQ$9&lt;=$B$9),LOOKUP(AQ$9,$A$12:$A$111,$B$12:$B$111),IF(AND($I118=1,AR$9=$Q117),"",IF($I118=1,AR117,IF(AND($I118=-1,AP$9=$Q117),$J118,IF($I118=-1,AQ117,""))))))))</f>
        <v/>
      </c>
      <c r="AR118" t="str">
        <f ca="1">IF($E117="","",IF($G118="",AR117,IF(AND($N118=1,AR$9&gt;$B$9),"",IF(AND($N118=1,AR$9&lt;=$B$9),LOOKUP(AR$9,$A$12:$A$111,$B$12:$B$111),IF(AND($I118=1,AS$9=$Q117),"",IF($I118=1,AS117,IF(AND($I118=-1,AQ$9=$Q117),$J118,IF($I118=-1,AR117,""))))))))</f>
        <v/>
      </c>
      <c r="AS118" t="str">
        <f ca="1">IF($E117="","",IF($G118="",AS117,IF(AND($N118=1,AS$9&gt;$B$9),"",IF(AND($N118=1,AS$9&lt;=$B$9),LOOKUP(AS$9,$A$12:$A$111,$B$12:$B$111),IF(AND($I118=1,AT$9=$Q117),"",IF($I118=1,AT117,IF(AND($I118=-1,AR$9=$Q117),$J118,IF($I118=-1,AS117,""))))))))</f>
        <v/>
      </c>
      <c r="AT118" t="str">
        <f ca="1">IF($E117="","",IF($G118="",AT117,IF(AND($N118=1,AT$9&gt;$B$9),"",IF(AND($N118=1,AT$9&lt;=$B$9),LOOKUP(AT$9,$A$12:$A$111,$B$12:$B$111),IF(AND($I118=1,AU$9=$Q117),"",IF($I118=1,AU117,IF(AND($I118=-1,AS$9=$Q117),$J118,IF($I118=-1,AT117,""))))))))</f>
        <v/>
      </c>
      <c r="AU118" t="str">
        <f ca="1">IF($E117="","",IF($G118="",AU117,IF(AND($N118=1,AU$9&gt;$B$9),"",IF(AND($N118=1,AU$9&lt;=$B$9),LOOKUP(AU$9,$A$12:$A$111,$B$12:$B$111),IF(AND($I118=1,AV$9=$Q117),"",IF($I118=1,AV117,IF(AND($I118=-1,AT$9=$Q117),$J118,IF($I118=-1,AU117,""))))))))</f>
        <v/>
      </c>
      <c r="AV118" t="str">
        <f ca="1">IF($E117="","",IF($G118="",AV117,IF(AND($N118=1,AV$9&gt;$B$9),"",IF(AND($N118=1,AV$9&lt;=$B$9),LOOKUP(AV$9,$A$12:$A$111,$B$12:$B$111),IF(AND($I118=1,AW$9=$Q117),"",IF($I118=1,AW117,IF(AND($I118=-1,AU$9=$Q117),$J118,IF($I118=-1,AV117,""))))))))</f>
        <v/>
      </c>
      <c r="AW118" t="str">
        <f ca="1">IF($E117="","",IF($G118="",AW117,IF(AND($N118=1,AW$9&gt;$B$9),"",IF(AND($N118=1,AW$9&lt;=$B$9),LOOKUP(AW$9,$A$12:$A$111,$B$12:$B$111),IF(AND($I118=1,AX$9=$Q117),"",IF($I118=1,AX117,IF(AND($I118=-1,AV$9=$Q117),$J118,IF($I118=-1,AW117,""))))))))</f>
        <v/>
      </c>
      <c r="AX118" t="str">
        <f ca="1">IF($E117="","",IF($G118="",AX117,IF(AND($N118=1,AX$9&gt;$B$9),"",IF(AND($N118=1,AX$9&lt;=$B$9),LOOKUP(AX$9,$A$12:$A$111,$B$12:$B$111),IF(AND($I118=1,AY$9=$Q117),"",IF($I118=1,AY117,IF(AND($I118=-1,AW$9=$Q117),$J118,IF($I118=-1,AX117,""))))))))</f>
        <v/>
      </c>
      <c r="AY118" t="str">
        <f ca="1">IF($E117="","",IF($G118="",AY117,IF(AND($N118=1,AY$9&gt;$B$9),"",IF(AND($N118=1,AY$9&lt;=$B$9),LOOKUP(AY$9,$A$12:$A$111,$B$12:$B$111),IF(AND($I118=1,AZ$9=$Q117),"",IF($I118=1,AZ117,IF(AND($I118=-1,AX$9=$Q117),$J118,IF($I118=-1,AY117,""))))))))</f>
        <v/>
      </c>
      <c r="AZ118" t="str">
        <f ca="1">IF($E117="","",IF($G118="",AZ117,IF(AND($N118=1,AZ$9&gt;$B$9),"",IF(AND($N118=1,AZ$9&lt;=$B$9),LOOKUP(AZ$9,$A$12:$A$111,$B$12:$B$111),IF(AND($I118=1,BA$9=$Q117),"",IF($I118=1,BA117,IF(AND($I118=-1,AY$9=$Q117),$J118,IF($I118=-1,AZ117,""))))))))</f>
        <v/>
      </c>
      <c r="BA118" t="str">
        <f ca="1">IF($E117="","",IF($G118="",BA117,IF(AND($N118=1,BA$9&gt;$B$9),"",IF(AND($N118=1,BA$9&lt;=$B$9),LOOKUP(BA$9,$A$12:$A$111,$B$12:$B$111),IF(AND($I118=1,BB$9=$Q117),"",IF($I118=1,BB117,IF(AND($I118=-1,AZ$9=$Q117),$J118,IF($I118=-1,BA117,""))))))))</f>
        <v/>
      </c>
      <c r="BB118" t="str">
        <f ca="1">IF($E117="","",IF($G118="",BB117,IF(AND($N118=1,BB$9&gt;$B$9),"",IF(AND($N118=1,BB$9&lt;=$B$9),LOOKUP(BB$9,$A$12:$A$111,$B$12:$B$111),IF(AND($I118=1,BC$9=$Q117),"",IF($I118=1,BC117,IF(AND($I118=-1,BA$9=$Q117),$J118,IF($I118=-1,BB117,""))))))))</f>
        <v/>
      </c>
      <c r="BC118" t="str">
        <f ca="1">IF($E117="","",IF($G118="",BC117,IF(AND($N118=1,BC$9&gt;$B$9),"",IF(AND($N118=1,BC$9&lt;=$B$9),LOOKUP(BC$9,$A$12:$A$111,$B$12:$B$111),IF(AND($I118=1,BD$9=$Q117),"",IF($I118=1,BD117,IF(AND($I118=-1,BB$9=$Q117),$J118,IF($I118=-1,BC117,""))))))))</f>
        <v/>
      </c>
      <c r="BD118" t="str">
        <f ca="1">IF($E117="","",IF($G118="",BD117,IF(AND($N118=1,BD$9&gt;$B$9),"",IF(AND($N118=1,BD$9&lt;=$B$9),LOOKUP(BD$9,$A$12:$A$111,$B$12:$B$111),IF(AND($I118=1,BE$9=$Q117),"",IF($I118=1,BE117,IF(AND($I118=-1,BC$9=$Q117),$J118,IF($I118=-1,BD117,""))))))))</f>
        <v/>
      </c>
      <c r="BE118" t="str">
        <f ca="1">IF($E117="","",IF($G118="",BE117,IF(AND($N118=1,BE$9&gt;$B$9),"",IF(AND($N118=1,BE$9&lt;=$B$9),LOOKUP(BE$9,$A$12:$A$111,$B$12:$B$111),IF(AND($I118=1,BF$9=$Q117),"",IF($I118=1,BF117,IF(AND($I118=-1,BD$9=$Q117),$J118,IF($I118=-1,BE117,""))))))))</f>
        <v/>
      </c>
      <c r="BF118" t="str">
        <f ca="1">IF($E117="","",IF($G118="",BF117,IF(AND($N118=1,BF$9&gt;$B$9),"",IF(AND($N118=1,BF$9&lt;=$B$9),LOOKUP(BF$9,$A$12:$A$111,$B$12:$B$111),IF(AND($I118=1,BG$9=$Q117),"",IF($I118=1,BG117,IF(AND($I118=-1,BE$9=$Q117),$J118,IF($I118=-1,BF117,""))))))))</f>
        <v/>
      </c>
      <c r="BG118" t="str">
        <f ca="1">IF($E117="","",IF($G118="",BG117,IF(AND($N118=1,BG$9&gt;$B$9),"",IF(AND($N118=1,BG$9&lt;=$B$9),LOOKUP(BG$9,$A$12:$A$111,$B$12:$B$111),IF(AND($I118=1,BH$9=$Q117),"",IF($I118=1,BH117,IF(AND($I118=-1,BF$9=$Q117),$J118,IF($I118=-1,BG117,""))))))))</f>
        <v/>
      </c>
      <c r="BH118" t="str">
        <f ca="1">IF($E117="","",IF($G118="",BH117,IF(AND($N118=1,BH$9&gt;$B$9),"",IF(AND($N118=1,BH$9&lt;=$B$9),LOOKUP(BH$9,$A$12:$A$111,$B$12:$B$111),IF(AND($I118=1,BI$9=$Q117),"",IF($I118=1,BI117,IF(AND($I118=-1,BG$9=$Q117),$J118,IF($I118=-1,BH117,""))))))))</f>
        <v/>
      </c>
      <c r="BI118" t="str">
        <f ca="1">IF($E117="","",IF($G118="",BI117,IF(AND($N118=1,BI$9&gt;$B$9),"",IF(AND($N118=1,BI$9&lt;=$B$9),LOOKUP(BI$9,$A$12:$A$111,$B$12:$B$111),IF(AND($I118=1,BJ$9=$Q117),"",IF($I118=1,BJ117,IF(AND($I118=-1,BH$9=$Q117),$J118,IF($I118=-1,BI117,""))))))))</f>
        <v/>
      </c>
      <c r="BJ118">
        <f ca="1">IF($E117="","",IF($G118="",BJ117,IF(AND($N118=1,BJ$9&gt;$B$9),"",IF(AND($N118=1,BJ$9&lt;=$B$9),LOOKUP(BJ$9,$A$12:$A$111,$B$12:$B$111),IF(AND($I118=1,BK$9=$Q117),"",IF($I118=1,BK117,IF(AND($I118=-1,BI$9=$Q117),$J118,IF($I118=-1,BJ117,""))))))))</f>
        <v>0</v>
      </c>
      <c r="BK118">
        <f ca="1">IF($E117="","",IF($G118="",BK117,IF(AND($N118=1,BK$9&gt;$B$9),"",IF(AND($N118=1,BK$9&lt;=$B$9),LOOKUP(BK$9,$A$12:$A$111,$B$12:$B$111),IF(AND($I118=1,BL$9=$Q117),"",IF($I118=1,BL117,IF(AND($I118=-1,BJ$9=$Q117),$J118,IF($I118=-1,BK117,""))))))))</f>
        <v>0</v>
      </c>
      <c r="BL118">
        <f ca="1">IF($E117="","",IF($G118="",BL117,IF(AND($N118=1,BL$9&gt;$B$9),"",IF(AND($N118=1,BL$9&lt;=$B$9),LOOKUP(BL$9,$A$12:$A$111,$B$12:$B$111),IF(AND($I118=1,BM$9=$Q117),"",IF($I118=1,BM117,IF(AND($I118=-1,BK$9=$Q117),$J118,IF($I118=-1,BL117,""))))))))</f>
        <v>0</v>
      </c>
      <c r="BM118">
        <f ca="1">IF($E117="","",IF($G118="",BM117,IF(AND($N118=1,BM$9&gt;$B$9),"",IF(AND($N118=1,BM$9&lt;=$B$9),LOOKUP(BM$9,$A$12:$A$111,$B$12:$B$111),IF(AND($I118=1,BN$9=$Q117),"",IF($I118=1,BN117,IF(AND($I118=-1,BL$9=$Q117),$J118,IF($I118=-1,BM117,""))))))))</f>
        <v>0</v>
      </c>
      <c r="BN118">
        <f ca="1">IF($E117="","",IF($G118="",BN117,IF(AND($N118=1,BN$9&gt;$B$9),"",IF(AND($N118=1,BN$9&lt;=$B$9),LOOKUP(BN$9,$A$12:$A$111,$B$12:$B$111),IF(AND($I118=1,BO$9=$Q117),"",IF($I118=1,BO117,IF(AND($I118=-1,BM$9=$Q117),$J118,IF($I118=-1,BN117,""))))))))</f>
        <v>0</v>
      </c>
      <c r="BO118">
        <f ca="1">IF($E117="","",IF($G118="",BO117,IF(AND($N118=1,BO$9&gt;$B$9),"",IF(AND($N118=1,BO$9&lt;=$B$9),LOOKUP(BO$9,$A$12:$A$111,$B$12:$B$111),IF(AND($I118=1,BP$9=$Q117),"",IF($I118=1,BP117,IF(AND($I118=-1,BN$9=$Q117),$J118,IF($I118=-1,BO117,""))))))))</f>
        <v>0</v>
      </c>
    </row>
    <row r="119" spans="4:67" x14ac:dyDescent="0.25">
      <c r="D119" s="4">
        <v>109</v>
      </c>
      <c r="E119" s="1">
        <f t="shared" ca="1" si="11"/>
        <v>31</v>
      </c>
      <c r="G119" t="str">
        <f ca="1">IF(E118="","",IF($B$3=Refs!$B$11,Labouchere!F119,IF(AND(B$3="Last",H118="Zero"),G118,IF(B$3="Last",H118,IF(B$3="2nd last","",IF(AND(B$3="Opposite",H118="Zero"),G118,IF(AND(B$3="Opposite",H118="Red"),"Black",IF(AND(B$3="Opposite",H118="Black"),"Red",IF(AND(B$3="Opposite",H118="Odd"),"Even",IF(AND(B$3="Opposite",H118="Even"),"Odd",IF(AND(B$3="Opposite",H118="High"),"Low",IF(AND(B$3="Opposite",H118="Low"),"High",IF(COUNTIF(Refs!$E$5:$I$6,B$3)=1,Labouchere!B$3,"")))))))))))))</f>
        <v>High</v>
      </c>
      <c r="H119" t="str">
        <f ca="1">IF(E119="","",IF(B$2="Red/Black",LOOKUP(E119,Refs!D:D,Refs!F:F),IF(B$2="High/Low",LOOKUP(E119,Refs!D:D,Refs!H:H),IF(B$2="Odd/Even",LOOKUP(E119,Refs!D:D,Refs!J:J),""))))</f>
        <v>High</v>
      </c>
      <c r="I119">
        <f t="shared" ca="1" si="7"/>
        <v>1</v>
      </c>
      <c r="J119">
        <f ca="1">IF(E118="","",IF(G119="","",IF(AND(Q118&gt;1,O118+P118&gt;=$B$4),$B$4,IF(Q118=1,O118,O118+P118))))</f>
        <v>27</v>
      </c>
      <c r="K119">
        <f t="shared" ca="1" si="8"/>
        <v>27</v>
      </c>
      <c r="L119">
        <f t="shared" ca="1" si="9"/>
        <v>-115</v>
      </c>
      <c r="M119">
        <f t="shared" ca="1" si="10"/>
        <v>20</v>
      </c>
      <c r="N119">
        <f ca="1">IF(E118="","",IF(OR(AND($A$6="Yes",$M119&gt;$M118),AND($A$8="Yes",$O118+$P118&gt;=$B$4),AND($Q118&lt;=2,$I119=1)),1,0))</f>
        <v>0</v>
      </c>
      <c r="O119">
        <f ca="1">IF(E119="","",R119)</f>
        <v>12</v>
      </c>
      <c r="P119">
        <f ca="1">IF(E119="","",MAX(R119:DM119))</f>
        <v>15</v>
      </c>
      <c r="Q119" s="2">
        <f ca="1">IF(E119="","",COUNTIF(R119:DM119,"&gt;0"))</f>
        <v>2</v>
      </c>
      <c r="R119" s="4">
        <f ca="1">IF(E118="","",IF($G119="",R118,IF($N119=1,LOOKUP(R$9,$A$12:$A$111,$B$12:$B$111),IF(AND($I119=1,S$9=$Q118),"",IF($I119=1,S118,IF($I119=-1,R118))))))</f>
        <v>12</v>
      </c>
      <c r="S119">
        <f ca="1">IF($E118="","",IF($G119="",S118,IF(AND($N119=1,S$9&gt;$B$9),"",IF(AND($N119=1,S$9&lt;=$B$9),LOOKUP(S$9,$A$12:$A$111,$B$12:$B$111),IF(AND($I119=1,T$9=$Q118),"",IF($I119=1,T118,IF(AND($I119=-1,R$9=$Q118),$J119,IF($I119=-1,S118,""))))))))</f>
        <v>15</v>
      </c>
      <c r="T119" t="str">
        <f ca="1">IF($E118="","",IF($G119="",T118,IF(AND($N119=1,T$9&gt;$B$9),"",IF(AND($N119=1,T$9&lt;=$B$9),LOOKUP(T$9,$A$12:$A$111,$B$12:$B$111),IF(AND($I119=1,U$9=$Q118),"",IF($I119=1,U118,IF(AND($I119=-1,S$9=$Q118),$J119,IF($I119=-1,T118,""))))))))</f>
        <v/>
      </c>
      <c r="U119" t="str">
        <f ca="1">IF($E118="","",IF($G119="",U118,IF(AND($N119=1,U$9&gt;$B$9),"",IF(AND($N119=1,U$9&lt;=$B$9),LOOKUP(U$9,$A$12:$A$111,$B$12:$B$111),IF(AND($I119=1,V$9=$Q118),"",IF($I119=1,V118,IF(AND($I119=-1,T$9=$Q118),$J119,IF($I119=-1,U118,""))))))))</f>
        <v/>
      </c>
      <c r="V119" t="str">
        <f ca="1">IF($E118="","",IF($G119="",V118,IF(AND($N119=1,V$9&gt;$B$9),"",IF(AND($N119=1,V$9&lt;=$B$9),LOOKUP(V$9,$A$12:$A$111,$B$12:$B$111),IF(AND($I119=1,W$9=$Q118),"",IF($I119=1,W118,IF(AND($I119=-1,U$9=$Q118),$J119,IF($I119=-1,V118,""))))))))</f>
        <v/>
      </c>
      <c r="W119" t="str">
        <f ca="1">IF($E118="","",IF($G119="",W118,IF(AND($N119=1,W$9&gt;$B$9),"",IF(AND($N119=1,W$9&lt;=$B$9),LOOKUP(W$9,$A$12:$A$111,$B$12:$B$111),IF(AND($I119=1,X$9=$Q118),"",IF($I119=1,X118,IF(AND($I119=-1,V$9=$Q118),$J119,IF($I119=-1,W118,""))))))))</f>
        <v/>
      </c>
      <c r="X119" t="str">
        <f ca="1">IF($E118="","",IF($G119="",X118,IF(AND($N119=1,X$9&gt;$B$9),"",IF(AND($N119=1,X$9&lt;=$B$9),LOOKUP(X$9,$A$12:$A$111,$B$12:$B$111),IF(AND($I119=1,Y$9=$Q118),"",IF($I119=1,Y118,IF(AND($I119=-1,W$9=$Q118),$J119,IF($I119=-1,X118,""))))))))</f>
        <v/>
      </c>
      <c r="Y119" t="str">
        <f ca="1">IF($E118="","",IF($G119="",Y118,IF(AND($N119=1,Y$9&gt;$B$9),"",IF(AND($N119=1,Y$9&lt;=$B$9),LOOKUP(Y$9,$A$12:$A$111,$B$12:$B$111),IF(AND($I119=1,Z$9=$Q118),"",IF($I119=1,Z118,IF(AND($I119=-1,X$9=$Q118),$J119,IF($I119=-1,Y118,""))))))))</f>
        <v/>
      </c>
      <c r="Z119" t="str">
        <f ca="1">IF($E118="","",IF($G119="",Z118,IF(AND($N119=1,Z$9&gt;$B$9),"",IF(AND($N119=1,Z$9&lt;=$B$9),LOOKUP(Z$9,$A$12:$A$111,$B$12:$B$111),IF(AND($I119=1,AA$9=$Q118),"",IF($I119=1,AA118,IF(AND($I119=-1,Y$9=$Q118),$J119,IF($I119=-1,Z118,""))))))))</f>
        <v/>
      </c>
      <c r="AA119" t="str">
        <f ca="1">IF($E118="","",IF($G119="",AA118,IF(AND($N119=1,AA$9&gt;$B$9),"",IF(AND($N119=1,AA$9&lt;=$B$9),LOOKUP(AA$9,$A$12:$A$111,$B$12:$B$111),IF(AND($I119=1,AB$9=$Q118),"",IF($I119=1,AB118,IF(AND($I119=-1,Z$9=$Q118),$J119,IF($I119=-1,AA118,""))))))))</f>
        <v/>
      </c>
      <c r="AB119" t="str">
        <f ca="1">IF($E118="","",IF($G119="",AB118,IF(AND($N119=1,AB$9&gt;$B$9),"",IF(AND($N119=1,AB$9&lt;=$B$9),LOOKUP(AB$9,$A$12:$A$111,$B$12:$B$111),IF(AND($I119=1,AC$9=$Q118),"",IF($I119=1,AC118,IF(AND($I119=-1,AA$9=$Q118),$J119,IF($I119=-1,AB118,""))))))))</f>
        <v/>
      </c>
      <c r="AC119" t="str">
        <f ca="1">IF($E118="","",IF($G119="",AC118,IF(AND($N119=1,AC$9&gt;$B$9),"",IF(AND($N119=1,AC$9&lt;=$B$9),LOOKUP(AC$9,$A$12:$A$111,$B$12:$B$111),IF(AND($I119=1,AD$9=$Q118),"",IF($I119=1,AD118,IF(AND($I119=-1,AB$9=$Q118),$J119,IF($I119=-1,AC118,""))))))))</f>
        <v/>
      </c>
      <c r="AD119" t="str">
        <f ca="1">IF($E118="","",IF($G119="",AD118,IF(AND($N119=1,AD$9&gt;$B$9),"",IF(AND($N119=1,AD$9&lt;=$B$9),LOOKUP(AD$9,$A$12:$A$111,$B$12:$B$111),IF(AND($I119=1,AE$9=$Q118),"",IF($I119=1,AE118,IF(AND($I119=-1,AC$9=$Q118),$J119,IF($I119=-1,AD118,""))))))))</f>
        <v/>
      </c>
      <c r="AE119" t="str">
        <f ca="1">IF($E118="","",IF($G119="",AE118,IF(AND($N119=1,AE$9&gt;$B$9),"",IF(AND($N119=1,AE$9&lt;=$B$9),LOOKUP(AE$9,$A$12:$A$111,$B$12:$B$111),IF(AND($I119=1,AF$9=$Q118),"",IF($I119=1,AF118,IF(AND($I119=-1,AD$9=$Q118),$J119,IF($I119=-1,AE118,""))))))))</f>
        <v/>
      </c>
      <c r="AF119" t="str">
        <f ca="1">IF($E118="","",IF($G119="",AF118,IF(AND($N119=1,AF$9&gt;$B$9),"",IF(AND($N119=1,AF$9&lt;=$B$9),LOOKUP(AF$9,$A$12:$A$111,$B$12:$B$111),IF(AND($I119=1,AG$9=$Q118),"",IF($I119=1,AG118,IF(AND($I119=-1,AE$9=$Q118),$J119,IF($I119=-1,AF118,""))))))))</f>
        <v/>
      </c>
      <c r="AG119" t="str">
        <f ca="1">IF($E118="","",IF($G119="",AG118,IF(AND($N119=1,AG$9&gt;$B$9),"",IF(AND($N119=1,AG$9&lt;=$B$9),LOOKUP(AG$9,$A$12:$A$111,$B$12:$B$111),IF(AND($I119=1,AH$9=$Q118),"",IF($I119=1,AH118,IF(AND($I119=-1,AF$9=$Q118),$J119,IF($I119=-1,AG118,""))))))))</f>
        <v/>
      </c>
      <c r="AH119" t="str">
        <f ca="1">IF($E118="","",IF($G119="",AH118,IF(AND($N119=1,AH$9&gt;$B$9),"",IF(AND($N119=1,AH$9&lt;=$B$9),LOOKUP(AH$9,$A$12:$A$111,$B$12:$B$111),IF(AND($I119=1,AI$9=$Q118),"",IF($I119=1,AI118,IF(AND($I119=-1,AG$9=$Q118),$J119,IF($I119=-1,AH118,""))))))))</f>
        <v/>
      </c>
      <c r="AI119" t="str">
        <f ca="1">IF($E118="","",IF($G119="",AI118,IF(AND($N119=1,AI$9&gt;$B$9),"",IF(AND($N119=1,AI$9&lt;=$B$9),LOOKUP(AI$9,$A$12:$A$111,$B$12:$B$111),IF(AND($I119=1,AJ$9=$Q118),"",IF($I119=1,AJ118,IF(AND($I119=-1,AH$9=$Q118),$J119,IF($I119=-1,AI118,""))))))))</f>
        <v/>
      </c>
      <c r="AJ119" t="str">
        <f ca="1">IF($E118="","",IF($G119="",AJ118,IF(AND($N119=1,AJ$9&gt;$B$9),"",IF(AND($N119=1,AJ$9&lt;=$B$9),LOOKUP(AJ$9,$A$12:$A$111,$B$12:$B$111),IF(AND($I119=1,AK$9=$Q118),"",IF($I119=1,AK118,IF(AND($I119=-1,AI$9=$Q118),$J119,IF($I119=-1,AJ118,""))))))))</f>
        <v/>
      </c>
      <c r="AK119" t="str">
        <f ca="1">IF($E118="","",IF($G119="",AK118,IF(AND($N119=1,AK$9&gt;$B$9),"",IF(AND($N119=1,AK$9&lt;=$B$9),LOOKUP(AK$9,$A$12:$A$111,$B$12:$B$111),IF(AND($I119=1,AL$9=$Q118),"",IF($I119=1,AL118,IF(AND($I119=-1,AJ$9=$Q118),$J119,IF($I119=-1,AK118,""))))))))</f>
        <v/>
      </c>
      <c r="AL119" t="str">
        <f ca="1">IF($E118="","",IF($G119="",AL118,IF(AND($N119=1,AL$9&gt;$B$9),"",IF(AND($N119=1,AL$9&lt;=$B$9),LOOKUP(AL$9,$A$12:$A$111,$B$12:$B$111),IF(AND($I119=1,AM$9=$Q118),"",IF($I119=1,AM118,IF(AND($I119=-1,AK$9=$Q118),$J119,IF($I119=-1,AL118,""))))))))</f>
        <v/>
      </c>
      <c r="AM119" t="str">
        <f ca="1">IF($E118="","",IF($G119="",AM118,IF(AND($N119=1,AM$9&gt;$B$9),"",IF(AND($N119=1,AM$9&lt;=$B$9),LOOKUP(AM$9,$A$12:$A$111,$B$12:$B$111),IF(AND($I119=1,AN$9=$Q118),"",IF($I119=1,AN118,IF(AND($I119=-1,AL$9=$Q118),$J119,IF($I119=-1,AM118,""))))))))</f>
        <v/>
      </c>
      <c r="AN119" t="str">
        <f ca="1">IF($E118="","",IF($G119="",AN118,IF(AND($N119=1,AN$9&gt;$B$9),"",IF(AND($N119=1,AN$9&lt;=$B$9),LOOKUP(AN$9,$A$12:$A$111,$B$12:$B$111),IF(AND($I119=1,AO$9=$Q118),"",IF($I119=1,AO118,IF(AND($I119=-1,AM$9=$Q118),$J119,IF($I119=-1,AN118,""))))))))</f>
        <v/>
      </c>
      <c r="AO119" t="str">
        <f ca="1">IF($E118="","",IF($G119="",AO118,IF(AND($N119=1,AO$9&gt;$B$9),"",IF(AND($N119=1,AO$9&lt;=$B$9),LOOKUP(AO$9,$A$12:$A$111,$B$12:$B$111),IF(AND($I119=1,AP$9=$Q118),"",IF($I119=1,AP118,IF(AND($I119=-1,AN$9=$Q118),$J119,IF($I119=-1,AO118,""))))))))</f>
        <v/>
      </c>
      <c r="AP119" t="str">
        <f ca="1">IF($E118="","",IF($G119="",AP118,IF(AND($N119=1,AP$9&gt;$B$9),"",IF(AND($N119=1,AP$9&lt;=$B$9),LOOKUP(AP$9,$A$12:$A$111,$B$12:$B$111),IF(AND($I119=1,AQ$9=$Q118),"",IF($I119=1,AQ118,IF(AND($I119=-1,AO$9=$Q118),$J119,IF($I119=-1,AP118,""))))))))</f>
        <v/>
      </c>
      <c r="AQ119" t="str">
        <f ca="1">IF($E118="","",IF($G119="",AQ118,IF(AND($N119=1,AQ$9&gt;$B$9),"",IF(AND($N119=1,AQ$9&lt;=$B$9),LOOKUP(AQ$9,$A$12:$A$111,$B$12:$B$111),IF(AND($I119=1,AR$9=$Q118),"",IF($I119=1,AR118,IF(AND($I119=-1,AP$9=$Q118),$J119,IF($I119=-1,AQ118,""))))))))</f>
        <v/>
      </c>
      <c r="AR119" t="str">
        <f ca="1">IF($E118="","",IF($G119="",AR118,IF(AND($N119=1,AR$9&gt;$B$9),"",IF(AND($N119=1,AR$9&lt;=$B$9),LOOKUP(AR$9,$A$12:$A$111,$B$12:$B$111),IF(AND($I119=1,AS$9=$Q118),"",IF($I119=1,AS118,IF(AND($I119=-1,AQ$9=$Q118),$J119,IF($I119=-1,AR118,""))))))))</f>
        <v/>
      </c>
      <c r="AS119" t="str">
        <f ca="1">IF($E118="","",IF($G119="",AS118,IF(AND($N119=1,AS$9&gt;$B$9),"",IF(AND($N119=1,AS$9&lt;=$B$9),LOOKUP(AS$9,$A$12:$A$111,$B$12:$B$111),IF(AND($I119=1,AT$9=$Q118),"",IF($I119=1,AT118,IF(AND($I119=-1,AR$9=$Q118),$J119,IF($I119=-1,AS118,""))))))))</f>
        <v/>
      </c>
      <c r="AT119" t="str">
        <f ca="1">IF($E118="","",IF($G119="",AT118,IF(AND($N119=1,AT$9&gt;$B$9),"",IF(AND($N119=1,AT$9&lt;=$B$9),LOOKUP(AT$9,$A$12:$A$111,$B$12:$B$111),IF(AND($I119=1,AU$9=$Q118),"",IF($I119=1,AU118,IF(AND($I119=-1,AS$9=$Q118),$J119,IF($I119=-1,AT118,""))))))))</f>
        <v/>
      </c>
      <c r="AU119" t="str">
        <f ca="1">IF($E118="","",IF($G119="",AU118,IF(AND($N119=1,AU$9&gt;$B$9),"",IF(AND($N119=1,AU$9&lt;=$B$9),LOOKUP(AU$9,$A$12:$A$111,$B$12:$B$111),IF(AND($I119=1,AV$9=$Q118),"",IF($I119=1,AV118,IF(AND($I119=-1,AT$9=$Q118),$J119,IF($I119=-1,AU118,""))))))))</f>
        <v/>
      </c>
      <c r="AV119" t="str">
        <f ca="1">IF($E118="","",IF($G119="",AV118,IF(AND($N119=1,AV$9&gt;$B$9),"",IF(AND($N119=1,AV$9&lt;=$B$9),LOOKUP(AV$9,$A$12:$A$111,$B$12:$B$111),IF(AND($I119=1,AW$9=$Q118),"",IF($I119=1,AW118,IF(AND($I119=-1,AU$9=$Q118),$J119,IF($I119=-1,AV118,""))))))))</f>
        <v/>
      </c>
      <c r="AW119" t="str">
        <f ca="1">IF($E118="","",IF($G119="",AW118,IF(AND($N119=1,AW$9&gt;$B$9),"",IF(AND($N119=1,AW$9&lt;=$B$9),LOOKUP(AW$9,$A$12:$A$111,$B$12:$B$111),IF(AND($I119=1,AX$9=$Q118),"",IF($I119=1,AX118,IF(AND($I119=-1,AV$9=$Q118),$J119,IF($I119=-1,AW118,""))))))))</f>
        <v/>
      </c>
      <c r="AX119" t="str">
        <f ca="1">IF($E118="","",IF($G119="",AX118,IF(AND($N119=1,AX$9&gt;$B$9),"",IF(AND($N119=1,AX$9&lt;=$B$9),LOOKUP(AX$9,$A$12:$A$111,$B$12:$B$111),IF(AND($I119=1,AY$9=$Q118),"",IF($I119=1,AY118,IF(AND($I119=-1,AW$9=$Q118),$J119,IF($I119=-1,AX118,""))))))))</f>
        <v/>
      </c>
      <c r="AY119" t="str">
        <f ca="1">IF($E118="","",IF($G119="",AY118,IF(AND($N119=1,AY$9&gt;$B$9),"",IF(AND($N119=1,AY$9&lt;=$B$9),LOOKUP(AY$9,$A$12:$A$111,$B$12:$B$111),IF(AND($I119=1,AZ$9=$Q118),"",IF($I119=1,AZ118,IF(AND($I119=-1,AX$9=$Q118),$J119,IF($I119=-1,AY118,""))))))))</f>
        <v/>
      </c>
      <c r="AZ119" t="str">
        <f ca="1">IF($E118="","",IF($G119="",AZ118,IF(AND($N119=1,AZ$9&gt;$B$9),"",IF(AND($N119=1,AZ$9&lt;=$B$9),LOOKUP(AZ$9,$A$12:$A$111,$B$12:$B$111),IF(AND($I119=1,BA$9=$Q118),"",IF($I119=1,BA118,IF(AND($I119=-1,AY$9=$Q118),$J119,IF($I119=-1,AZ118,""))))))))</f>
        <v/>
      </c>
      <c r="BA119" t="str">
        <f ca="1">IF($E118="","",IF($G119="",BA118,IF(AND($N119=1,BA$9&gt;$B$9),"",IF(AND($N119=1,BA$9&lt;=$B$9),LOOKUP(BA$9,$A$12:$A$111,$B$12:$B$111),IF(AND($I119=1,BB$9=$Q118),"",IF($I119=1,BB118,IF(AND($I119=-1,AZ$9=$Q118),$J119,IF($I119=-1,BA118,""))))))))</f>
        <v/>
      </c>
      <c r="BB119" t="str">
        <f ca="1">IF($E118="","",IF($G119="",BB118,IF(AND($N119=1,BB$9&gt;$B$9),"",IF(AND($N119=1,BB$9&lt;=$B$9),LOOKUP(BB$9,$A$12:$A$111,$B$12:$B$111),IF(AND($I119=1,BC$9=$Q118),"",IF($I119=1,BC118,IF(AND($I119=-1,BA$9=$Q118),$J119,IF($I119=-1,BB118,""))))))))</f>
        <v/>
      </c>
      <c r="BC119" t="str">
        <f ca="1">IF($E118="","",IF($G119="",BC118,IF(AND($N119=1,BC$9&gt;$B$9),"",IF(AND($N119=1,BC$9&lt;=$B$9),LOOKUP(BC$9,$A$12:$A$111,$B$12:$B$111),IF(AND($I119=1,BD$9=$Q118),"",IF($I119=1,BD118,IF(AND($I119=-1,BB$9=$Q118),$J119,IF($I119=-1,BC118,""))))))))</f>
        <v/>
      </c>
      <c r="BD119" t="str">
        <f ca="1">IF($E118="","",IF($G119="",BD118,IF(AND($N119=1,BD$9&gt;$B$9),"",IF(AND($N119=1,BD$9&lt;=$B$9),LOOKUP(BD$9,$A$12:$A$111,$B$12:$B$111),IF(AND($I119=1,BE$9=$Q118),"",IF($I119=1,BE118,IF(AND($I119=-1,BC$9=$Q118),$J119,IF($I119=-1,BD118,""))))))))</f>
        <v/>
      </c>
      <c r="BE119" t="str">
        <f ca="1">IF($E118="","",IF($G119="",BE118,IF(AND($N119=1,BE$9&gt;$B$9),"",IF(AND($N119=1,BE$9&lt;=$B$9),LOOKUP(BE$9,$A$12:$A$111,$B$12:$B$111),IF(AND($I119=1,BF$9=$Q118),"",IF($I119=1,BF118,IF(AND($I119=-1,BD$9=$Q118),$J119,IF($I119=-1,BE118,""))))))))</f>
        <v/>
      </c>
      <c r="BF119" t="str">
        <f ca="1">IF($E118="","",IF($G119="",BF118,IF(AND($N119=1,BF$9&gt;$B$9),"",IF(AND($N119=1,BF$9&lt;=$B$9),LOOKUP(BF$9,$A$12:$A$111,$B$12:$B$111),IF(AND($I119=1,BG$9=$Q118),"",IF($I119=1,BG118,IF(AND($I119=-1,BE$9=$Q118),$J119,IF($I119=-1,BF118,""))))))))</f>
        <v/>
      </c>
      <c r="BG119" t="str">
        <f ca="1">IF($E118="","",IF($G119="",BG118,IF(AND($N119=1,BG$9&gt;$B$9),"",IF(AND($N119=1,BG$9&lt;=$B$9),LOOKUP(BG$9,$A$12:$A$111,$B$12:$B$111),IF(AND($I119=1,BH$9=$Q118),"",IF($I119=1,BH118,IF(AND($I119=-1,BF$9=$Q118),$J119,IF($I119=-1,BG118,""))))))))</f>
        <v/>
      </c>
      <c r="BH119" t="str">
        <f ca="1">IF($E118="","",IF($G119="",BH118,IF(AND($N119=1,BH$9&gt;$B$9),"",IF(AND($N119=1,BH$9&lt;=$B$9),LOOKUP(BH$9,$A$12:$A$111,$B$12:$B$111),IF(AND($I119=1,BI$9=$Q118),"",IF($I119=1,BI118,IF(AND($I119=-1,BG$9=$Q118),$J119,IF($I119=-1,BH118,""))))))))</f>
        <v/>
      </c>
      <c r="BI119">
        <f ca="1">IF($E118="","",IF($G119="",BI118,IF(AND($N119=1,BI$9&gt;$B$9),"",IF(AND($N119=1,BI$9&lt;=$B$9),LOOKUP(BI$9,$A$12:$A$111,$B$12:$B$111),IF(AND($I119=1,BJ$9=$Q118),"",IF($I119=1,BJ118,IF(AND($I119=-1,BH$9=$Q118),$J119,IF($I119=-1,BI118,""))))))))</f>
        <v>0</v>
      </c>
      <c r="BJ119">
        <f ca="1">IF($E118="","",IF($G119="",BJ118,IF(AND($N119=1,BJ$9&gt;$B$9),"",IF(AND($N119=1,BJ$9&lt;=$B$9),LOOKUP(BJ$9,$A$12:$A$111,$B$12:$B$111),IF(AND($I119=1,BK$9=$Q118),"",IF($I119=1,BK118,IF(AND($I119=-1,BI$9=$Q118),$J119,IF($I119=-1,BJ118,""))))))))</f>
        <v>0</v>
      </c>
      <c r="BK119">
        <f ca="1">IF($E118="","",IF($G119="",BK118,IF(AND($N119=1,BK$9&gt;$B$9),"",IF(AND($N119=1,BK$9&lt;=$B$9),LOOKUP(BK$9,$A$12:$A$111,$B$12:$B$111),IF(AND($I119=1,BL$9=$Q118),"",IF($I119=1,BL118,IF(AND($I119=-1,BJ$9=$Q118),$J119,IF($I119=-1,BK118,""))))))))</f>
        <v>0</v>
      </c>
      <c r="BL119">
        <f ca="1">IF($E118="","",IF($G119="",BL118,IF(AND($N119=1,BL$9&gt;$B$9),"",IF(AND($N119=1,BL$9&lt;=$B$9),LOOKUP(BL$9,$A$12:$A$111,$B$12:$B$111),IF(AND($I119=1,BM$9=$Q118),"",IF($I119=1,BM118,IF(AND($I119=-1,BK$9=$Q118),$J119,IF($I119=-1,BL118,""))))))))</f>
        <v>0</v>
      </c>
      <c r="BM119">
        <f ca="1">IF($E118="","",IF($G119="",BM118,IF(AND($N119=1,BM$9&gt;$B$9),"",IF(AND($N119=1,BM$9&lt;=$B$9),LOOKUP(BM$9,$A$12:$A$111,$B$12:$B$111),IF(AND($I119=1,BN$9=$Q118),"",IF($I119=1,BN118,IF(AND($I119=-1,BL$9=$Q118),$J119,IF($I119=-1,BM118,""))))))))</f>
        <v>0</v>
      </c>
      <c r="BN119">
        <f ca="1">IF($E118="","",IF($G119="",BN118,IF(AND($N119=1,BN$9&gt;$B$9),"",IF(AND($N119=1,BN$9&lt;=$B$9),LOOKUP(BN$9,$A$12:$A$111,$B$12:$B$111),IF(AND($I119=1,BO$9=$Q118),"",IF($I119=1,BO118,IF(AND($I119=-1,BM$9=$Q118),$J119,IF($I119=-1,BN118,""))))))))</f>
        <v>0</v>
      </c>
      <c r="BO119">
        <f ca="1">IF($E118="","",IF($G119="",BO118,IF(AND($N119=1,BO$9&gt;$B$9),"",IF(AND($N119=1,BO$9&lt;=$B$9),LOOKUP(BO$9,$A$12:$A$111,$B$12:$B$111),IF(AND($I119=1,BP$9=$Q118),"",IF($I119=1,BP118,IF(AND($I119=-1,BN$9=$Q118),$J119,IF($I119=-1,BO118,""))))))))</f>
        <v>0</v>
      </c>
    </row>
    <row r="120" spans="4:67" x14ac:dyDescent="0.25">
      <c r="D120" s="4">
        <v>110</v>
      </c>
      <c r="E120" s="1">
        <f t="shared" ca="1" si="11"/>
        <v>17</v>
      </c>
      <c r="G120" t="str">
        <f ca="1">IF(E119="","",IF($B$3=Refs!$B$11,Labouchere!F120,IF(AND(B$3="Last",H119="Zero"),G119,IF(B$3="Last",H119,IF(B$3="2nd last","",IF(AND(B$3="Opposite",H119="Zero"),G119,IF(AND(B$3="Opposite",H119="Red"),"Black",IF(AND(B$3="Opposite",H119="Black"),"Red",IF(AND(B$3="Opposite",H119="Odd"),"Even",IF(AND(B$3="Opposite",H119="Even"),"Odd",IF(AND(B$3="Opposite",H119="High"),"Low",IF(AND(B$3="Opposite",H119="Low"),"High",IF(COUNTIF(Refs!$E$5:$I$6,B$3)=1,Labouchere!B$3,"")))))))))))))</f>
        <v>High</v>
      </c>
      <c r="H120" t="str">
        <f ca="1">IF(E120="","",IF(B$2="Red/Black",LOOKUP(E120,Refs!D:D,Refs!F:F),IF(B$2="High/Low",LOOKUP(E120,Refs!D:D,Refs!H:H),IF(B$2="Odd/Even",LOOKUP(E120,Refs!D:D,Refs!J:J),""))))</f>
        <v>Low</v>
      </c>
      <c r="I120">
        <f t="shared" ca="1" si="7"/>
        <v>-1</v>
      </c>
      <c r="J120">
        <f ca="1">IF(E119="","",IF(G120="","",IF(AND(Q119&gt;1,O119+P119&gt;=$B$4),$B$4,IF(Q119=1,O119,O119+P119))))</f>
        <v>27</v>
      </c>
      <c r="K120">
        <f t="shared" ca="1" si="8"/>
        <v>-27</v>
      </c>
      <c r="L120">
        <f t="shared" ca="1" si="9"/>
        <v>-142</v>
      </c>
      <c r="M120">
        <f t="shared" ca="1" si="10"/>
        <v>20</v>
      </c>
      <c r="N120">
        <f ca="1">IF(E119="","",IF(OR(AND($A$6="Yes",$M120&gt;$M119),AND($A$8="Yes",$O119+$P119&gt;=$B$4),AND($Q119&lt;=2,$I120=1)),1,0))</f>
        <v>0</v>
      </c>
      <c r="O120">
        <f ca="1">IF(E120="","",R120)</f>
        <v>12</v>
      </c>
      <c r="P120">
        <f ca="1">IF(E120="","",MAX(R120:DM120))</f>
        <v>27</v>
      </c>
      <c r="Q120" s="2">
        <f ca="1">IF(E120="","",COUNTIF(R120:DM120,"&gt;0"))</f>
        <v>3</v>
      </c>
      <c r="R120" s="4">
        <f ca="1">IF(E119="","",IF($G120="",R119,IF($N120=1,LOOKUP(R$9,$A$12:$A$111,$B$12:$B$111),IF(AND($I120=1,S$9=$Q119),"",IF($I120=1,S119,IF($I120=-1,R119))))))</f>
        <v>12</v>
      </c>
      <c r="S120">
        <f ca="1">IF($E119="","",IF($G120="",S119,IF(AND($N120=1,S$9&gt;$B$9),"",IF(AND($N120=1,S$9&lt;=$B$9),LOOKUP(S$9,$A$12:$A$111,$B$12:$B$111),IF(AND($I120=1,T$9=$Q119),"",IF($I120=1,T119,IF(AND($I120=-1,R$9=$Q119),$J120,IF($I120=-1,S119,""))))))))</f>
        <v>15</v>
      </c>
      <c r="T120">
        <f ca="1">IF($E119="","",IF($G120="",T119,IF(AND($N120=1,T$9&gt;$B$9),"",IF(AND($N120=1,T$9&lt;=$B$9),LOOKUP(T$9,$A$12:$A$111,$B$12:$B$111),IF(AND($I120=1,U$9=$Q119),"",IF($I120=1,U119,IF(AND($I120=-1,S$9=$Q119),$J120,IF($I120=-1,T119,""))))))))</f>
        <v>27</v>
      </c>
      <c r="U120" t="str">
        <f ca="1">IF($E119="","",IF($G120="",U119,IF(AND($N120=1,U$9&gt;$B$9),"",IF(AND($N120=1,U$9&lt;=$B$9),LOOKUP(U$9,$A$12:$A$111,$B$12:$B$111),IF(AND($I120=1,V$9=$Q119),"",IF($I120=1,V119,IF(AND($I120=-1,T$9=$Q119),$J120,IF($I120=-1,U119,""))))))))</f>
        <v/>
      </c>
      <c r="V120" t="str">
        <f ca="1">IF($E119="","",IF($G120="",V119,IF(AND($N120=1,V$9&gt;$B$9),"",IF(AND($N120=1,V$9&lt;=$B$9),LOOKUP(V$9,$A$12:$A$111,$B$12:$B$111),IF(AND($I120=1,W$9=$Q119),"",IF($I120=1,W119,IF(AND($I120=-1,U$9=$Q119),$J120,IF($I120=-1,V119,""))))))))</f>
        <v/>
      </c>
      <c r="W120" t="str">
        <f ca="1">IF($E119="","",IF($G120="",W119,IF(AND($N120=1,W$9&gt;$B$9),"",IF(AND($N120=1,W$9&lt;=$B$9),LOOKUP(W$9,$A$12:$A$111,$B$12:$B$111),IF(AND($I120=1,X$9=$Q119),"",IF($I120=1,X119,IF(AND($I120=-1,V$9=$Q119),$J120,IF($I120=-1,W119,""))))))))</f>
        <v/>
      </c>
      <c r="X120" t="str">
        <f ca="1">IF($E119="","",IF($G120="",X119,IF(AND($N120=1,X$9&gt;$B$9),"",IF(AND($N120=1,X$9&lt;=$B$9),LOOKUP(X$9,$A$12:$A$111,$B$12:$B$111),IF(AND($I120=1,Y$9=$Q119),"",IF($I120=1,Y119,IF(AND($I120=-1,W$9=$Q119),$J120,IF($I120=-1,X119,""))))))))</f>
        <v/>
      </c>
      <c r="Y120" t="str">
        <f ca="1">IF($E119="","",IF($G120="",Y119,IF(AND($N120=1,Y$9&gt;$B$9),"",IF(AND($N120=1,Y$9&lt;=$B$9),LOOKUP(Y$9,$A$12:$A$111,$B$12:$B$111),IF(AND($I120=1,Z$9=$Q119),"",IF($I120=1,Z119,IF(AND($I120=-1,X$9=$Q119),$J120,IF($I120=-1,Y119,""))))))))</f>
        <v/>
      </c>
      <c r="Z120" t="str">
        <f ca="1">IF($E119="","",IF($G120="",Z119,IF(AND($N120=1,Z$9&gt;$B$9),"",IF(AND($N120=1,Z$9&lt;=$B$9),LOOKUP(Z$9,$A$12:$A$111,$B$12:$B$111),IF(AND($I120=1,AA$9=$Q119),"",IF($I120=1,AA119,IF(AND($I120=-1,Y$9=$Q119),$J120,IF($I120=-1,Z119,""))))))))</f>
        <v/>
      </c>
      <c r="AA120" t="str">
        <f ca="1">IF($E119="","",IF($G120="",AA119,IF(AND($N120=1,AA$9&gt;$B$9),"",IF(AND($N120=1,AA$9&lt;=$B$9),LOOKUP(AA$9,$A$12:$A$111,$B$12:$B$111),IF(AND($I120=1,AB$9=$Q119),"",IF($I120=1,AB119,IF(AND($I120=-1,Z$9=$Q119),$J120,IF($I120=-1,AA119,""))))))))</f>
        <v/>
      </c>
      <c r="AB120" t="str">
        <f ca="1">IF($E119="","",IF($G120="",AB119,IF(AND($N120=1,AB$9&gt;$B$9),"",IF(AND($N120=1,AB$9&lt;=$B$9),LOOKUP(AB$9,$A$12:$A$111,$B$12:$B$111),IF(AND($I120=1,AC$9=$Q119),"",IF($I120=1,AC119,IF(AND($I120=-1,AA$9=$Q119),$J120,IF($I120=-1,AB119,""))))))))</f>
        <v/>
      </c>
      <c r="AC120" t="str">
        <f ca="1">IF($E119="","",IF($G120="",AC119,IF(AND($N120=1,AC$9&gt;$B$9),"",IF(AND($N120=1,AC$9&lt;=$B$9),LOOKUP(AC$9,$A$12:$A$111,$B$12:$B$111),IF(AND($I120=1,AD$9=$Q119),"",IF($I120=1,AD119,IF(AND($I120=-1,AB$9=$Q119),$J120,IF($I120=-1,AC119,""))))))))</f>
        <v/>
      </c>
      <c r="AD120" t="str">
        <f ca="1">IF($E119="","",IF($G120="",AD119,IF(AND($N120=1,AD$9&gt;$B$9),"",IF(AND($N120=1,AD$9&lt;=$B$9),LOOKUP(AD$9,$A$12:$A$111,$B$12:$B$111),IF(AND($I120=1,AE$9=$Q119),"",IF($I120=1,AE119,IF(AND($I120=-1,AC$9=$Q119),$J120,IF($I120=-1,AD119,""))))))))</f>
        <v/>
      </c>
      <c r="AE120" t="str">
        <f ca="1">IF($E119="","",IF($G120="",AE119,IF(AND($N120=1,AE$9&gt;$B$9),"",IF(AND($N120=1,AE$9&lt;=$B$9),LOOKUP(AE$9,$A$12:$A$111,$B$12:$B$111),IF(AND($I120=1,AF$9=$Q119),"",IF($I120=1,AF119,IF(AND($I120=-1,AD$9=$Q119),$J120,IF($I120=-1,AE119,""))))))))</f>
        <v/>
      </c>
      <c r="AF120" t="str">
        <f ca="1">IF($E119="","",IF($G120="",AF119,IF(AND($N120=1,AF$9&gt;$B$9),"",IF(AND($N120=1,AF$9&lt;=$B$9),LOOKUP(AF$9,$A$12:$A$111,$B$12:$B$111),IF(AND($I120=1,AG$9=$Q119),"",IF($I120=1,AG119,IF(AND($I120=-1,AE$9=$Q119),$J120,IF($I120=-1,AF119,""))))))))</f>
        <v/>
      </c>
      <c r="AG120" t="str">
        <f ca="1">IF($E119="","",IF($G120="",AG119,IF(AND($N120=1,AG$9&gt;$B$9),"",IF(AND($N120=1,AG$9&lt;=$B$9),LOOKUP(AG$9,$A$12:$A$111,$B$12:$B$111),IF(AND($I120=1,AH$9=$Q119),"",IF($I120=1,AH119,IF(AND($I120=-1,AF$9=$Q119),$J120,IF($I120=-1,AG119,""))))))))</f>
        <v/>
      </c>
      <c r="AH120" t="str">
        <f ca="1">IF($E119="","",IF($G120="",AH119,IF(AND($N120=1,AH$9&gt;$B$9),"",IF(AND($N120=1,AH$9&lt;=$B$9),LOOKUP(AH$9,$A$12:$A$111,$B$12:$B$111),IF(AND($I120=1,AI$9=$Q119),"",IF($I120=1,AI119,IF(AND($I120=-1,AG$9=$Q119),$J120,IF($I120=-1,AH119,""))))))))</f>
        <v/>
      </c>
      <c r="AI120" t="str">
        <f ca="1">IF($E119="","",IF($G120="",AI119,IF(AND($N120=1,AI$9&gt;$B$9),"",IF(AND($N120=1,AI$9&lt;=$B$9),LOOKUP(AI$9,$A$12:$A$111,$B$12:$B$111),IF(AND($I120=1,AJ$9=$Q119),"",IF($I120=1,AJ119,IF(AND($I120=-1,AH$9=$Q119),$J120,IF($I120=-1,AI119,""))))))))</f>
        <v/>
      </c>
      <c r="AJ120" t="str">
        <f ca="1">IF($E119="","",IF($G120="",AJ119,IF(AND($N120=1,AJ$9&gt;$B$9),"",IF(AND($N120=1,AJ$9&lt;=$B$9),LOOKUP(AJ$9,$A$12:$A$111,$B$12:$B$111),IF(AND($I120=1,AK$9=$Q119),"",IF($I120=1,AK119,IF(AND($I120=-1,AI$9=$Q119),$J120,IF($I120=-1,AJ119,""))))))))</f>
        <v/>
      </c>
      <c r="AK120" t="str">
        <f ca="1">IF($E119="","",IF($G120="",AK119,IF(AND($N120=1,AK$9&gt;$B$9),"",IF(AND($N120=1,AK$9&lt;=$B$9),LOOKUP(AK$9,$A$12:$A$111,$B$12:$B$111),IF(AND($I120=1,AL$9=$Q119),"",IF($I120=1,AL119,IF(AND($I120=-1,AJ$9=$Q119),$J120,IF($I120=-1,AK119,""))))))))</f>
        <v/>
      </c>
      <c r="AL120" t="str">
        <f ca="1">IF($E119="","",IF($G120="",AL119,IF(AND($N120=1,AL$9&gt;$B$9),"",IF(AND($N120=1,AL$9&lt;=$B$9),LOOKUP(AL$9,$A$12:$A$111,$B$12:$B$111),IF(AND($I120=1,AM$9=$Q119),"",IF($I120=1,AM119,IF(AND($I120=-1,AK$9=$Q119),$J120,IF($I120=-1,AL119,""))))))))</f>
        <v/>
      </c>
      <c r="AM120" t="str">
        <f ca="1">IF($E119="","",IF($G120="",AM119,IF(AND($N120=1,AM$9&gt;$B$9),"",IF(AND($N120=1,AM$9&lt;=$B$9),LOOKUP(AM$9,$A$12:$A$111,$B$12:$B$111),IF(AND($I120=1,AN$9=$Q119),"",IF($I120=1,AN119,IF(AND($I120=-1,AL$9=$Q119),$J120,IF($I120=-1,AM119,""))))))))</f>
        <v/>
      </c>
      <c r="AN120" t="str">
        <f ca="1">IF($E119="","",IF($G120="",AN119,IF(AND($N120=1,AN$9&gt;$B$9),"",IF(AND($N120=1,AN$9&lt;=$B$9),LOOKUP(AN$9,$A$12:$A$111,$B$12:$B$111),IF(AND($I120=1,AO$9=$Q119),"",IF($I120=1,AO119,IF(AND($I120=-1,AM$9=$Q119),$J120,IF($I120=-1,AN119,""))))))))</f>
        <v/>
      </c>
      <c r="AO120" t="str">
        <f ca="1">IF($E119="","",IF($G120="",AO119,IF(AND($N120=1,AO$9&gt;$B$9),"",IF(AND($N120=1,AO$9&lt;=$B$9),LOOKUP(AO$9,$A$12:$A$111,$B$12:$B$111),IF(AND($I120=1,AP$9=$Q119),"",IF($I120=1,AP119,IF(AND($I120=-1,AN$9=$Q119),$J120,IF($I120=-1,AO119,""))))))))</f>
        <v/>
      </c>
      <c r="AP120" t="str">
        <f ca="1">IF($E119="","",IF($G120="",AP119,IF(AND($N120=1,AP$9&gt;$B$9),"",IF(AND($N120=1,AP$9&lt;=$B$9),LOOKUP(AP$9,$A$12:$A$111,$B$12:$B$111),IF(AND($I120=1,AQ$9=$Q119),"",IF($I120=1,AQ119,IF(AND($I120=-1,AO$9=$Q119),$J120,IF($I120=-1,AP119,""))))))))</f>
        <v/>
      </c>
      <c r="AQ120" t="str">
        <f ca="1">IF($E119="","",IF($G120="",AQ119,IF(AND($N120=1,AQ$9&gt;$B$9),"",IF(AND($N120=1,AQ$9&lt;=$B$9),LOOKUP(AQ$9,$A$12:$A$111,$B$12:$B$111),IF(AND($I120=1,AR$9=$Q119),"",IF($I120=1,AR119,IF(AND($I120=-1,AP$9=$Q119),$J120,IF($I120=-1,AQ119,""))))))))</f>
        <v/>
      </c>
      <c r="AR120" t="str">
        <f ca="1">IF($E119="","",IF($G120="",AR119,IF(AND($N120=1,AR$9&gt;$B$9),"",IF(AND($N120=1,AR$9&lt;=$B$9),LOOKUP(AR$9,$A$12:$A$111,$B$12:$B$111),IF(AND($I120=1,AS$9=$Q119),"",IF($I120=1,AS119,IF(AND($I120=-1,AQ$9=$Q119),$J120,IF($I120=-1,AR119,""))))))))</f>
        <v/>
      </c>
      <c r="AS120" t="str">
        <f ca="1">IF($E119="","",IF($G120="",AS119,IF(AND($N120=1,AS$9&gt;$B$9),"",IF(AND($N120=1,AS$9&lt;=$B$9),LOOKUP(AS$9,$A$12:$A$111,$B$12:$B$111),IF(AND($I120=1,AT$9=$Q119),"",IF($I120=1,AT119,IF(AND($I120=-1,AR$9=$Q119),$J120,IF($I120=-1,AS119,""))))))))</f>
        <v/>
      </c>
      <c r="AT120" t="str">
        <f ca="1">IF($E119="","",IF($G120="",AT119,IF(AND($N120=1,AT$9&gt;$B$9),"",IF(AND($N120=1,AT$9&lt;=$B$9),LOOKUP(AT$9,$A$12:$A$111,$B$12:$B$111),IF(AND($I120=1,AU$9=$Q119),"",IF($I120=1,AU119,IF(AND($I120=-1,AS$9=$Q119),$J120,IF($I120=-1,AT119,""))))))))</f>
        <v/>
      </c>
      <c r="AU120" t="str">
        <f ca="1">IF($E119="","",IF($G120="",AU119,IF(AND($N120=1,AU$9&gt;$B$9),"",IF(AND($N120=1,AU$9&lt;=$B$9),LOOKUP(AU$9,$A$12:$A$111,$B$12:$B$111),IF(AND($I120=1,AV$9=$Q119),"",IF($I120=1,AV119,IF(AND($I120=-1,AT$9=$Q119),$J120,IF($I120=-1,AU119,""))))))))</f>
        <v/>
      </c>
      <c r="AV120" t="str">
        <f ca="1">IF($E119="","",IF($G120="",AV119,IF(AND($N120=1,AV$9&gt;$B$9),"",IF(AND($N120=1,AV$9&lt;=$B$9),LOOKUP(AV$9,$A$12:$A$111,$B$12:$B$111),IF(AND($I120=1,AW$9=$Q119),"",IF($I120=1,AW119,IF(AND($I120=-1,AU$9=$Q119),$J120,IF($I120=-1,AV119,""))))))))</f>
        <v/>
      </c>
      <c r="AW120" t="str">
        <f ca="1">IF($E119="","",IF($G120="",AW119,IF(AND($N120=1,AW$9&gt;$B$9),"",IF(AND($N120=1,AW$9&lt;=$B$9),LOOKUP(AW$9,$A$12:$A$111,$B$12:$B$111),IF(AND($I120=1,AX$9=$Q119),"",IF($I120=1,AX119,IF(AND($I120=-1,AV$9=$Q119),$J120,IF($I120=-1,AW119,""))))))))</f>
        <v/>
      </c>
      <c r="AX120" t="str">
        <f ca="1">IF($E119="","",IF($G120="",AX119,IF(AND($N120=1,AX$9&gt;$B$9),"",IF(AND($N120=1,AX$9&lt;=$B$9),LOOKUP(AX$9,$A$12:$A$111,$B$12:$B$111),IF(AND($I120=1,AY$9=$Q119),"",IF($I120=1,AY119,IF(AND($I120=-1,AW$9=$Q119),$J120,IF($I120=-1,AX119,""))))))))</f>
        <v/>
      </c>
      <c r="AY120" t="str">
        <f ca="1">IF($E119="","",IF($G120="",AY119,IF(AND($N120=1,AY$9&gt;$B$9),"",IF(AND($N120=1,AY$9&lt;=$B$9),LOOKUP(AY$9,$A$12:$A$111,$B$12:$B$111),IF(AND($I120=1,AZ$9=$Q119),"",IF($I120=1,AZ119,IF(AND($I120=-1,AX$9=$Q119),$J120,IF($I120=-1,AY119,""))))))))</f>
        <v/>
      </c>
      <c r="AZ120" t="str">
        <f ca="1">IF($E119="","",IF($G120="",AZ119,IF(AND($N120=1,AZ$9&gt;$B$9),"",IF(AND($N120=1,AZ$9&lt;=$B$9),LOOKUP(AZ$9,$A$12:$A$111,$B$12:$B$111),IF(AND($I120=1,BA$9=$Q119),"",IF($I120=1,BA119,IF(AND($I120=-1,AY$9=$Q119),$J120,IF($I120=-1,AZ119,""))))))))</f>
        <v/>
      </c>
      <c r="BA120" t="str">
        <f ca="1">IF($E119="","",IF($G120="",BA119,IF(AND($N120=1,BA$9&gt;$B$9),"",IF(AND($N120=1,BA$9&lt;=$B$9),LOOKUP(BA$9,$A$12:$A$111,$B$12:$B$111),IF(AND($I120=1,BB$9=$Q119),"",IF($I120=1,BB119,IF(AND($I120=-1,AZ$9=$Q119),$J120,IF($I120=-1,BA119,""))))))))</f>
        <v/>
      </c>
      <c r="BB120" t="str">
        <f ca="1">IF($E119="","",IF($G120="",BB119,IF(AND($N120=1,BB$9&gt;$B$9),"",IF(AND($N120=1,BB$9&lt;=$B$9),LOOKUP(BB$9,$A$12:$A$111,$B$12:$B$111),IF(AND($I120=1,BC$9=$Q119),"",IF($I120=1,BC119,IF(AND($I120=-1,BA$9=$Q119),$J120,IF($I120=-1,BB119,""))))))))</f>
        <v/>
      </c>
      <c r="BC120" t="str">
        <f ca="1">IF($E119="","",IF($G120="",BC119,IF(AND($N120=1,BC$9&gt;$B$9),"",IF(AND($N120=1,BC$9&lt;=$B$9),LOOKUP(BC$9,$A$12:$A$111,$B$12:$B$111),IF(AND($I120=1,BD$9=$Q119),"",IF($I120=1,BD119,IF(AND($I120=-1,BB$9=$Q119),$J120,IF($I120=-1,BC119,""))))))))</f>
        <v/>
      </c>
      <c r="BD120" t="str">
        <f ca="1">IF($E119="","",IF($G120="",BD119,IF(AND($N120=1,BD$9&gt;$B$9),"",IF(AND($N120=1,BD$9&lt;=$B$9),LOOKUP(BD$9,$A$12:$A$111,$B$12:$B$111),IF(AND($I120=1,BE$9=$Q119),"",IF($I120=1,BE119,IF(AND($I120=-1,BC$9=$Q119),$J120,IF($I120=-1,BD119,""))))))))</f>
        <v/>
      </c>
      <c r="BE120" t="str">
        <f ca="1">IF($E119="","",IF($G120="",BE119,IF(AND($N120=1,BE$9&gt;$B$9),"",IF(AND($N120=1,BE$9&lt;=$B$9),LOOKUP(BE$9,$A$12:$A$111,$B$12:$B$111),IF(AND($I120=1,BF$9=$Q119),"",IF($I120=1,BF119,IF(AND($I120=-1,BD$9=$Q119),$J120,IF($I120=-1,BE119,""))))))))</f>
        <v/>
      </c>
      <c r="BF120" t="str">
        <f ca="1">IF($E119="","",IF($G120="",BF119,IF(AND($N120=1,BF$9&gt;$B$9),"",IF(AND($N120=1,BF$9&lt;=$B$9),LOOKUP(BF$9,$A$12:$A$111,$B$12:$B$111),IF(AND($I120=1,BG$9=$Q119),"",IF($I120=1,BG119,IF(AND($I120=-1,BE$9=$Q119),$J120,IF($I120=-1,BF119,""))))))))</f>
        <v/>
      </c>
      <c r="BG120" t="str">
        <f ca="1">IF($E119="","",IF($G120="",BG119,IF(AND($N120=1,BG$9&gt;$B$9),"",IF(AND($N120=1,BG$9&lt;=$B$9),LOOKUP(BG$9,$A$12:$A$111,$B$12:$B$111),IF(AND($I120=1,BH$9=$Q119),"",IF($I120=1,BH119,IF(AND($I120=-1,BF$9=$Q119),$J120,IF($I120=-1,BG119,""))))))))</f>
        <v/>
      </c>
      <c r="BH120" t="str">
        <f ca="1">IF($E119="","",IF($G120="",BH119,IF(AND($N120=1,BH$9&gt;$B$9),"",IF(AND($N120=1,BH$9&lt;=$B$9),LOOKUP(BH$9,$A$12:$A$111,$B$12:$B$111),IF(AND($I120=1,BI$9=$Q119),"",IF($I120=1,BI119,IF(AND($I120=-1,BG$9=$Q119),$J120,IF($I120=-1,BH119,""))))))))</f>
        <v/>
      </c>
      <c r="BI120">
        <f ca="1">IF($E119="","",IF($G120="",BI119,IF(AND($N120=1,BI$9&gt;$B$9),"",IF(AND($N120=1,BI$9&lt;=$B$9),LOOKUP(BI$9,$A$12:$A$111,$B$12:$B$111),IF(AND($I120=1,BJ$9=$Q119),"",IF($I120=1,BJ119,IF(AND($I120=-1,BH$9=$Q119),$J120,IF($I120=-1,BI119,""))))))))</f>
        <v>0</v>
      </c>
      <c r="BJ120">
        <f ca="1">IF($E119="","",IF($G120="",BJ119,IF(AND($N120=1,BJ$9&gt;$B$9),"",IF(AND($N120=1,BJ$9&lt;=$B$9),LOOKUP(BJ$9,$A$12:$A$111,$B$12:$B$111),IF(AND($I120=1,BK$9=$Q119),"",IF($I120=1,BK119,IF(AND($I120=-1,BI$9=$Q119),$J120,IF($I120=-1,BJ119,""))))))))</f>
        <v>0</v>
      </c>
      <c r="BK120">
        <f ca="1">IF($E119="","",IF($G120="",BK119,IF(AND($N120=1,BK$9&gt;$B$9),"",IF(AND($N120=1,BK$9&lt;=$B$9),LOOKUP(BK$9,$A$12:$A$111,$B$12:$B$111),IF(AND($I120=1,BL$9=$Q119),"",IF($I120=1,BL119,IF(AND($I120=-1,BJ$9=$Q119),$J120,IF($I120=-1,BK119,""))))))))</f>
        <v>0</v>
      </c>
      <c r="BL120">
        <f ca="1">IF($E119="","",IF($G120="",BL119,IF(AND($N120=1,BL$9&gt;$B$9),"",IF(AND($N120=1,BL$9&lt;=$B$9),LOOKUP(BL$9,$A$12:$A$111,$B$12:$B$111),IF(AND($I120=1,BM$9=$Q119),"",IF($I120=1,BM119,IF(AND($I120=-1,BK$9=$Q119),$J120,IF($I120=-1,BL119,""))))))))</f>
        <v>0</v>
      </c>
      <c r="BM120">
        <f ca="1">IF($E119="","",IF($G120="",BM119,IF(AND($N120=1,BM$9&gt;$B$9),"",IF(AND($N120=1,BM$9&lt;=$B$9),LOOKUP(BM$9,$A$12:$A$111,$B$12:$B$111),IF(AND($I120=1,BN$9=$Q119),"",IF($I120=1,BN119,IF(AND($I120=-1,BL$9=$Q119),$J120,IF($I120=-1,BM119,""))))))))</f>
        <v>0</v>
      </c>
      <c r="BN120">
        <f ca="1">IF($E119="","",IF($G120="",BN119,IF(AND($N120=1,BN$9&gt;$B$9),"",IF(AND($N120=1,BN$9&lt;=$B$9),LOOKUP(BN$9,$A$12:$A$111,$B$12:$B$111),IF(AND($I120=1,BO$9=$Q119),"",IF($I120=1,BO119,IF(AND($I120=-1,BM$9=$Q119),$J120,IF($I120=-1,BN119,""))))))))</f>
        <v>0</v>
      </c>
      <c r="BO120">
        <f ca="1">IF($E119="","",IF($G120="",BO119,IF(AND($N120=1,BO$9&gt;$B$9),"",IF(AND($N120=1,BO$9&lt;=$B$9),LOOKUP(BO$9,$A$12:$A$111,$B$12:$B$111),IF(AND($I120=1,BP$9=$Q119),"",IF($I120=1,BP119,IF(AND($I120=-1,BN$9=$Q119),$J120,IF($I120=-1,BO119,""))))))))</f>
        <v>0</v>
      </c>
    </row>
    <row r="121" spans="4:67" x14ac:dyDescent="0.25">
      <c r="D121" s="4">
        <v>111</v>
      </c>
      <c r="E121" s="1">
        <f t="shared" ca="1" si="11"/>
        <v>22</v>
      </c>
      <c r="G121" t="str">
        <f ca="1">IF(E120="","",IF($B$3=Refs!$B$11,Labouchere!F121,IF(AND(B$3="Last",H120="Zero"),G120,IF(B$3="Last",H120,IF(B$3="2nd last","",IF(AND(B$3="Opposite",H120="Zero"),G120,IF(AND(B$3="Opposite",H120="Red"),"Black",IF(AND(B$3="Opposite",H120="Black"),"Red",IF(AND(B$3="Opposite",H120="Odd"),"Even",IF(AND(B$3="Opposite",H120="Even"),"Odd",IF(AND(B$3="Opposite",H120="High"),"Low",IF(AND(B$3="Opposite",H120="Low"),"High",IF(COUNTIF(Refs!$E$5:$I$6,B$3)=1,Labouchere!B$3,"")))))))))))))</f>
        <v>High</v>
      </c>
      <c r="H121" t="str">
        <f ca="1">IF(E121="","",IF(B$2="Red/Black",LOOKUP(E121,Refs!D:D,Refs!F:F),IF(B$2="High/Low",LOOKUP(E121,Refs!D:D,Refs!H:H),IF(B$2="Odd/Even",LOOKUP(E121,Refs!D:D,Refs!J:J),""))))</f>
        <v>High</v>
      </c>
      <c r="I121">
        <f t="shared" ca="1" si="7"/>
        <v>1</v>
      </c>
      <c r="J121">
        <f ca="1">IF(E120="","",IF(G121="","",IF(AND(Q120&gt;1,O120+P120&gt;=$B$4),$B$4,IF(Q120=1,O120,O120+P120))))</f>
        <v>39</v>
      </c>
      <c r="K121">
        <f t="shared" ca="1" si="8"/>
        <v>39</v>
      </c>
      <c r="L121">
        <f t="shared" ca="1" si="9"/>
        <v>-103</v>
      </c>
      <c r="M121">
        <f t="shared" ca="1" si="10"/>
        <v>20</v>
      </c>
      <c r="N121">
        <f ca="1">IF(E120="","",IF(OR(AND($A$6="Yes",$M121&gt;$M120),AND($A$8="Yes",$O120+$P120&gt;=$B$4),AND($Q120&lt;=2,$I121=1)),1,0))</f>
        <v>0</v>
      </c>
      <c r="O121">
        <f ca="1">IF(E121="","",R121)</f>
        <v>15</v>
      </c>
      <c r="P121">
        <f ca="1">IF(E121="","",MAX(R121:DM121))</f>
        <v>15</v>
      </c>
      <c r="Q121" s="2">
        <f ca="1">IF(E121="","",COUNTIF(R121:DM121,"&gt;0"))</f>
        <v>1</v>
      </c>
      <c r="R121" s="4">
        <f ca="1">IF(E120="","",IF($G121="",R120,IF($N121=1,LOOKUP(R$9,$A$12:$A$111,$B$12:$B$111),IF(AND($I121=1,S$9=$Q120),"",IF($I121=1,S120,IF($I121=-1,R120))))))</f>
        <v>15</v>
      </c>
      <c r="S121" t="str">
        <f ca="1">IF($E120="","",IF($G121="",S120,IF(AND($N121=1,S$9&gt;$B$9),"",IF(AND($N121=1,S$9&lt;=$B$9),LOOKUP(S$9,$A$12:$A$111,$B$12:$B$111),IF(AND($I121=1,T$9=$Q120),"",IF($I121=1,T120,IF(AND($I121=-1,R$9=$Q120),$J121,IF($I121=-1,S120,""))))))))</f>
        <v/>
      </c>
      <c r="T121" t="str">
        <f ca="1">IF($E120="","",IF($G121="",T120,IF(AND($N121=1,T$9&gt;$B$9),"",IF(AND($N121=1,T$9&lt;=$B$9),LOOKUP(T$9,$A$12:$A$111,$B$12:$B$111),IF(AND($I121=1,U$9=$Q120),"",IF($I121=1,U120,IF(AND($I121=-1,S$9=$Q120),$J121,IF($I121=-1,T120,""))))))))</f>
        <v/>
      </c>
      <c r="U121" t="str">
        <f ca="1">IF($E120="","",IF($G121="",U120,IF(AND($N121=1,U$9&gt;$B$9),"",IF(AND($N121=1,U$9&lt;=$B$9),LOOKUP(U$9,$A$12:$A$111,$B$12:$B$111),IF(AND($I121=1,V$9=$Q120),"",IF($I121=1,V120,IF(AND($I121=-1,T$9=$Q120),$J121,IF($I121=-1,U120,""))))))))</f>
        <v/>
      </c>
      <c r="V121" t="str">
        <f ca="1">IF($E120="","",IF($G121="",V120,IF(AND($N121=1,V$9&gt;$B$9),"",IF(AND($N121=1,V$9&lt;=$B$9),LOOKUP(V$9,$A$12:$A$111,$B$12:$B$111),IF(AND($I121=1,W$9=$Q120),"",IF($I121=1,W120,IF(AND($I121=-1,U$9=$Q120),$J121,IF($I121=-1,V120,""))))))))</f>
        <v/>
      </c>
      <c r="W121" t="str">
        <f ca="1">IF($E120="","",IF($G121="",W120,IF(AND($N121=1,W$9&gt;$B$9),"",IF(AND($N121=1,W$9&lt;=$B$9),LOOKUP(W$9,$A$12:$A$111,$B$12:$B$111),IF(AND($I121=1,X$9=$Q120),"",IF($I121=1,X120,IF(AND($I121=-1,V$9=$Q120),$J121,IF($I121=-1,W120,""))))))))</f>
        <v/>
      </c>
      <c r="X121" t="str">
        <f ca="1">IF($E120="","",IF($G121="",X120,IF(AND($N121=1,X$9&gt;$B$9),"",IF(AND($N121=1,X$9&lt;=$B$9),LOOKUP(X$9,$A$12:$A$111,$B$12:$B$111),IF(AND($I121=1,Y$9=$Q120),"",IF($I121=1,Y120,IF(AND($I121=-1,W$9=$Q120),$J121,IF($I121=-1,X120,""))))))))</f>
        <v/>
      </c>
      <c r="Y121" t="str">
        <f ca="1">IF($E120="","",IF($G121="",Y120,IF(AND($N121=1,Y$9&gt;$B$9),"",IF(AND($N121=1,Y$9&lt;=$B$9),LOOKUP(Y$9,$A$12:$A$111,$B$12:$B$111),IF(AND($I121=1,Z$9=$Q120),"",IF($I121=1,Z120,IF(AND($I121=-1,X$9=$Q120),$J121,IF($I121=-1,Y120,""))))))))</f>
        <v/>
      </c>
      <c r="Z121" t="str">
        <f ca="1">IF($E120="","",IF($G121="",Z120,IF(AND($N121=1,Z$9&gt;$B$9),"",IF(AND($N121=1,Z$9&lt;=$B$9),LOOKUP(Z$9,$A$12:$A$111,$B$12:$B$111),IF(AND($I121=1,AA$9=$Q120),"",IF($I121=1,AA120,IF(AND($I121=-1,Y$9=$Q120),$J121,IF($I121=-1,Z120,""))))))))</f>
        <v/>
      </c>
      <c r="AA121" t="str">
        <f ca="1">IF($E120="","",IF($G121="",AA120,IF(AND($N121=1,AA$9&gt;$B$9),"",IF(AND($N121=1,AA$9&lt;=$B$9),LOOKUP(AA$9,$A$12:$A$111,$B$12:$B$111),IF(AND($I121=1,AB$9=$Q120),"",IF($I121=1,AB120,IF(AND($I121=-1,Z$9=$Q120),$J121,IF($I121=-1,AA120,""))))))))</f>
        <v/>
      </c>
      <c r="AB121" t="str">
        <f ca="1">IF($E120="","",IF($G121="",AB120,IF(AND($N121=1,AB$9&gt;$B$9),"",IF(AND($N121=1,AB$9&lt;=$B$9),LOOKUP(AB$9,$A$12:$A$111,$B$12:$B$111),IF(AND($I121=1,AC$9=$Q120),"",IF($I121=1,AC120,IF(AND($I121=-1,AA$9=$Q120),$J121,IF($I121=-1,AB120,""))))))))</f>
        <v/>
      </c>
      <c r="AC121" t="str">
        <f ca="1">IF($E120="","",IF($G121="",AC120,IF(AND($N121=1,AC$9&gt;$B$9),"",IF(AND($N121=1,AC$9&lt;=$B$9),LOOKUP(AC$9,$A$12:$A$111,$B$12:$B$111),IF(AND($I121=1,AD$9=$Q120),"",IF($I121=1,AD120,IF(AND($I121=-1,AB$9=$Q120),$J121,IF($I121=-1,AC120,""))))))))</f>
        <v/>
      </c>
      <c r="AD121" t="str">
        <f ca="1">IF($E120="","",IF($G121="",AD120,IF(AND($N121=1,AD$9&gt;$B$9),"",IF(AND($N121=1,AD$9&lt;=$B$9),LOOKUP(AD$9,$A$12:$A$111,$B$12:$B$111),IF(AND($I121=1,AE$9=$Q120),"",IF($I121=1,AE120,IF(AND($I121=-1,AC$9=$Q120),$J121,IF($I121=-1,AD120,""))))))))</f>
        <v/>
      </c>
      <c r="AE121" t="str">
        <f ca="1">IF($E120="","",IF($G121="",AE120,IF(AND($N121=1,AE$9&gt;$B$9),"",IF(AND($N121=1,AE$9&lt;=$B$9),LOOKUP(AE$9,$A$12:$A$111,$B$12:$B$111),IF(AND($I121=1,AF$9=$Q120),"",IF($I121=1,AF120,IF(AND($I121=-1,AD$9=$Q120),$J121,IF($I121=-1,AE120,""))))))))</f>
        <v/>
      </c>
      <c r="AF121" t="str">
        <f ca="1">IF($E120="","",IF($G121="",AF120,IF(AND($N121=1,AF$9&gt;$B$9),"",IF(AND($N121=1,AF$9&lt;=$B$9),LOOKUP(AF$9,$A$12:$A$111,$B$12:$B$111),IF(AND($I121=1,AG$9=$Q120),"",IF($I121=1,AG120,IF(AND($I121=-1,AE$9=$Q120),$J121,IF($I121=-1,AF120,""))))))))</f>
        <v/>
      </c>
      <c r="AG121" t="str">
        <f ca="1">IF($E120="","",IF($G121="",AG120,IF(AND($N121=1,AG$9&gt;$B$9),"",IF(AND($N121=1,AG$9&lt;=$B$9),LOOKUP(AG$9,$A$12:$A$111,$B$12:$B$111),IF(AND($I121=1,AH$9=$Q120),"",IF($I121=1,AH120,IF(AND($I121=-1,AF$9=$Q120),$J121,IF($I121=-1,AG120,""))))))))</f>
        <v/>
      </c>
      <c r="AH121" t="str">
        <f ca="1">IF($E120="","",IF($G121="",AH120,IF(AND($N121=1,AH$9&gt;$B$9),"",IF(AND($N121=1,AH$9&lt;=$B$9),LOOKUP(AH$9,$A$12:$A$111,$B$12:$B$111),IF(AND($I121=1,AI$9=$Q120),"",IF($I121=1,AI120,IF(AND($I121=-1,AG$9=$Q120),$J121,IF($I121=-1,AH120,""))))))))</f>
        <v/>
      </c>
      <c r="AI121" t="str">
        <f ca="1">IF($E120="","",IF($G121="",AI120,IF(AND($N121=1,AI$9&gt;$B$9),"",IF(AND($N121=1,AI$9&lt;=$B$9),LOOKUP(AI$9,$A$12:$A$111,$B$12:$B$111),IF(AND($I121=1,AJ$9=$Q120),"",IF($I121=1,AJ120,IF(AND($I121=-1,AH$9=$Q120),$J121,IF($I121=-1,AI120,""))))))))</f>
        <v/>
      </c>
      <c r="AJ121" t="str">
        <f ca="1">IF($E120="","",IF($G121="",AJ120,IF(AND($N121=1,AJ$9&gt;$B$9),"",IF(AND($N121=1,AJ$9&lt;=$B$9),LOOKUP(AJ$9,$A$12:$A$111,$B$12:$B$111),IF(AND($I121=1,AK$9=$Q120),"",IF($I121=1,AK120,IF(AND($I121=-1,AI$9=$Q120),$J121,IF($I121=-1,AJ120,""))))))))</f>
        <v/>
      </c>
      <c r="AK121" t="str">
        <f ca="1">IF($E120="","",IF($G121="",AK120,IF(AND($N121=1,AK$9&gt;$B$9),"",IF(AND($N121=1,AK$9&lt;=$B$9),LOOKUP(AK$9,$A$12:$A$111,$B$12:$B$111),IF(AND($I121=1,AL$9=$Q120),"",IF($I121=1,AL120,IF(AND($I121=-1,AJ$9=$Q120),$J121,IF($I121=-1,AK120,""))))))))</f>
        <v/>
      </c>
      <c r="AL121" t="str">
        <f ca="1">IF($E120="","",IF($G121="",AL120,IF(AND($N121=1,AL$9&gt;$B$9),"",IF(AND($N121=1,AL$9&lt;=$B$9),LOOKUP(AL$9,$A$12:$A$111,$B$12:$B$111),IF(AND($I121=1,AM$9=$Q120),"",IF($I121=1,AM120,IF(AND($I121=-1,AK$9=$Q120),$J121,IF($I121=-1,AL120,""))))))))</f>
        <v/>
      </c>
      <c r="AM121" t="str">
        <f ca="1">IF($E120="","",IF($G121="",AM120,IF(AND($N121=1,AM$9&gt;$B$9),"",IF(AND($N121=1,AM$9&lt;=$B$9),LOOKUP(AM$9,$A$12:$A$111,$B$12:$B$111),IF(AND($I121=1,AN$9=$Q120),"",IF($I121=1,AN120,IF(AND($I121=-1,AL$9=$Q120),$J121,IF($I121=-1,AM120,""))))))))</f>
        <v/>
      </c>
      <c r="AN121" t="str">
        <f ca="1">IF($E120="","",IF($G121="",AN120,IF(AND($N121=1,AN$9&gt;$B$9),"",IF(AND($N121=1,AN$9&lt;=$B$9),LOOKUP(AN$9,$A$12:$A$111,$B$12:$B$111),IF(AND($I121=1,AO$9=$Q120),"",IF($I121=1,AO120,IF(AND($I121=-1,AM$9=$Q120),$J121,IF($I121=-1,AN120,""))))))))</f>
        <v/>
      </c>
      <c r="AO121" t="str">
        <f ca="1">IF($E120="","",IF($G121="",AO120,IF(AND($N121=1,AO$9&gt;$B$9),"",IF(AND($N121=1,AO$9&lt;=$B$9),LOOKUP(AO$9,$A$12:$A$111,$B$12:$B$111),IF(AND($I121=1,AP$9=$Q120),"",IF($I121=1,AP120,IF(AND($I121=-1,AN$9=$Q120),$J121,IF($I121=-1,AO120,""))))))))</f>
        <v/>
      </c>
      <c r="AP121" t="str">
        <f ca="1">IF($E120="","",IF($G121="",AP120,IF(AND($N121=1,AP$9&gt;$B$9),"",IF(AND($N121=1,AP$9&lt;=$B$9),LOOKUP(AP$9,$A$12:$A$111,$B$12:$B$111),IF(AND($I121=1,AQ$9=$Q120),"",IF($I121=1,AQ120,IF(AND($I121=-1,AO$9=$Q120),$J121,IF($I121=-1,AP120,""))))))))</f>
        <v/>
      </c>
      <c r="AQ121" t="str">
        <f ca="1">IF($E120="","",IF($G121="",AQ120,IF(AND($N121=1,AQ$9&gt;$B$9),"",IF(AND($N121=1,AQ$9&lt;=$B$9),LOOKUP(AQ$9,$A$12:$A$111,$B$12:$B$111),IF(AND($I121=1,AR$9=$Q120),"",IF($I121=1,AR120,IF(AND($I121=-1,AP$9=$Q120),$J121,IF($I121=-1,AQ120,""))))))))</f>
        <v/>
      </c>
      <c r="AR121" t="str">
        <f ca="1">IF($E120="","",IF($G121="",AR120,IF(AND($N121=1,AR$9&gt;$B$9),"",IF(AND($N121=1,AR$9&lt;=$B$9),LOOKUP(AR$9,$A$12:$A$111,$B$12:$B$111),IF(AND($I121=1,AS$9=$Q120),"",IF($I121=1,AS120,IF(AND($I121=-1,AQ$9=$Q120),$J121,IF($I121=-1,AR120,""))))))))</f>
        <v/>
      </c>
      <c r="AS121" t="str">
        <f ca="1">IF($E120="","",IF($G121="",AS120,IF(AND($N121=1,AS$9&gt;$B$9),"",IF(AND($N121=1,AS$9&lt;=$B$9),LOOKUP(AS$9,$A$12:$A$111,$B$12:$B$111),IF(AND($I121=1,AT$9=$Q120),"",IF($I121=1,AT120,IF(AND($I121=-1,AR$9=$Q120),$J121,IF($I121=-1,AS120,""))))))))</f>
        <v/>
      </c>
      <c r="AT121" t="str">
        <f ca="1">IF($E120="","",IF($G121="",AT120,IF(AND($N121=1,AT$9&gt;$B$9),"",IF(AND($N121=1,AT$9&lt;=$B$9),LOOKUP(AT$9,$A$12:$A$111,$B$12:$B$111),IF(AND($I121=1,AU$9=$Q120),"",IF($I121=1,AU120,IF(AND($I121=-1,AS$9=$Q120),$J121,IF($I121=-1,AT120,""))))))))</f>
        <v/>
      </c>
      <c r="AU121" t="str">
        <f ca="1">IF($E120="","",IF($G121="",AU120,IF(AND($N121=1,AU$9&gt;$B$9),"",IF(AND($N121=1,AU$9&lt;=$B$9),LOOKUP(AU$9,$A$12:$A$111,$B$12:$B$111),IF(AND($I121=1,AV$9=$Q120),"",IF($I121=1,AV120,IF(AND($I121=-1,AT$9=$Q120),$J121,IF($I121=-1,AU120,""))))))))</f>
        <v/>
      </c>
      <c r="AV121" t="str">
        <f ca="1">IF($E120="","",IF($G121="",AV120,IF(AND($N121=1,AV$9&gt;$B$9),"",IF(AND($N121=1,AV$9&lt;=$B$9),LOOKUP(AV$9,$A$12:$A$111,$B$12:$B$111),IF(AND($I121=1,AW$9=$Q120),"",IF($I121=1,AW120,IF(AND($I121=-1,AU$9=$Q120),$J121,IF($I121=-1,AV120,""))))))))</f>
        <v/>
      </c>
      <c r="AW121" t="str">
        <f ca="1">IF($E120="","",IF($G121="",AW120,IF(AND($N121=1,AW$9&gt;$B$9),"",IF(AND($N121=1,AW$9&lt;=$B$9),LOOKUP(AW$9,$A$12:$A$111,$B$12:$B$111),IF(AND($I121=1,AX$9=$Q120),"",IF($I121=1,AX120,IF(AND($I121=-1,AV$9=$Q120),$J121,IF($I121=-1,AW120,""))))))))</f>
        <v/>
      </c>
      <c r="AX121" t="str">
        <f ca="1">IF($E120="","",IF($G121="",AX120,IF(AND($N121=1,AX$9&gt;$B$9),"",IF(AND($N121=1,AX$9&lt;=$B$9),LOOKUP(AX$9,$A$12:$A$111,$B$12:$B$111),IF(AND($I121=1,AY$9=$Q120),"",IF($I121=1,AY120,IF(AND($I121=-1,AW$9=$Q120),$J121,IF($I121=-1,AX120,""))))))))</f>
        <v/>
      </c>
      <c r="AY121" t="str">
        <f ca="1">IF($E120="","",IF($G121="",AY120,IF(AND($N121=1,AY$9&gt;$B$9),"",IF(AND($N121=1,AY$9&lt;=$B$9),LOOKUP(AY$9,$A$12:$A$111,$B$12:$B$111),IF(AND($I121=1,AZ$9=$Q120),"",IF($I121=1,AZ120,IF(AND($I121=-1,AX$9=$Q120),$J121,IF($I121=-1,AY120,""))))))))</f>
        <v/>
      </c>
      <c r="AZ121" t="str">
        <f ca="1">IF($E120="","",IF($G121="",AZ120,IF(AND($N121=1,AZ$9&gt;$B$9),"",IF(AND($N121=1,AZ$9&lt;=$B$9),LOOKUP(AZ$9,$A$12:$A$111,$B$12:$B$111),IF(AND($I121=1,BA$9=$Q120),"",IF($I121=1,BA120,IF(AND($I121=-1,AY$9=$Q120),$J121,IF($I121=-1,AZ120,""))))))))</f>
        <v/>
      </c>
      <c r="BA121" t="str">
        <f ca="1">IF($E120="","",IF($G121="",BA120,IF(AND($N121=1,BA$9&gt;$B$9),"",IF(AND($N121=1,BA$9&lt;=$B$9),LOOKUP(BA$9,$A$12:$A$111,$B$12:$B$111),IF(AND($I121=1,BB$9=$Q120),"",IF($I121=1,BB120,IF(AND($I121=-1,AZ$9=$Q120),$J121,IF($I121=-1,BA120,""))))))))</f>
        <v/>
      </c>
      <c r="BB121" t="str">
        <f ca="1">IF($E120="","",IF($G121="",BB120,IF(AND($N121=1,BB$9&gt;$B$9),"",IF(AND($N121=1,BB$9&lt;=$B$9),LOOKUP(BB$9,$A$12:$A$111,$B$12:$B$111),IF(AND($I121=1,BC$9=$Q120),"",IF($I121=1,BC120,IF(AND($I121=-1,BA$9=$Q120),$J121,IF($I121=-1,BB120,""))))))))</f>
        <v/>
      </c>
      <c r="BC121" t="str">
        <f ca="1">IF($E120="","",IF($G121="",BC120,IF(AND($N121=1,BC$9&gt;$B$9),"",IF(AND($N121=1,BC$9&lt;=$B$9),LOOKUP(BC$9,$A$12:$A$111,$B$12:$B$111),IF(AND($I121=1,BD$9=$Q120),"",IF($I121=1,BD120,IF(AND($I121=-1,BB$9=$Q120),$J121,IF($I121=-1,BC120,""))))))))</f>
        <v/>
      </c>
      <c r="BD121" t="str">
        <f ca="1">IF($E120="","",IF($G121="",BD120,IF(AND($N121=1,BD$9&gt;$B$9),"",IF(AND($N121=1,BD$9&lt;=$B$9),LOOKUP(BD$9,$A$12:$A$111,$B$12:$B$111),IF(AND($I121=1,BE$9=$Q120),"",IF($I121=1,BE120,IF(AND($I121=-1,BC$9=$Q120),$J121,IF($I121=-1,BD120,""))))))))</f>
        <v/>
      </c>
      <c r="BE121" t="str">
        <f ca="1">IF($E120="","",IF($G121="",BE120,IF(AND($N121=1,BE$9&gt;$B$9),"",IF(AND($N121=1,BE$9&lt;=$B$9),LOOKUP(BE$9,$A$12:$A$111,$B$12:$B$111),IF(AND($I121=1,BF$9=$Q120),"",IF($I121=1,BF120,IF(AND($I121=-1,BD$9=$Q120),$J121,IF($I121=-1,BE120,""))))))))</f>
        <v/>
      </c>
      <c r="BF121" t="str">
        <f ca="1">IF($E120="","",IF($G121="",BF120,IF(AND($N121=1,BF$9&gt;$B$9),"",IF(AND($N121=1,BF$9&lt;=$B$9),LOOKUP(BF$9,$A$12:$A$111,$B$12:$B$111),IF(AND($I121=1,BG$9=$Q120),"",IF($I121=1,BG120,IF(AND($I121=-1,BE$9=$Q120),$J121,IF($I121=-1,BF120,""))))))))</f>
        <v/>
      </c>
      <c r="BG121" t="str">
        <f ca="1">IF($E120="","",IF($G121="",BG120,IF(AND($N121=1,BG$9&gt;$B$9),"",IF(AND($N121=1,BG$9&lt;=$B$9),LOOKUP(BG$9,$A$12:$A$111,$B$12:$B$111),IF(AND($I121=1,BH$9=$Q120),"",IF($I121=1,BH120,IF(AND($I121=-1,BF$9=$Q120),$J121,IF($I121=-1,BG120,""))))))))</f>
        <v/>
      </c>
      <c r="BH121">
        <f ca="1">IF($E120="","",IF($G121="",BH120,IF(AND($N121=1,BH$9&gt;$B$9),"",IF(AND($N121=1,BH$9&lt;=$B$9),LOOKUP(BH$9,$A$12:$A$111,$B$12:$B$111),IF(AND($I121=1,BI$9=$Q120),"",IF($I121=1,BI120,IF(AND($I121=-1,BG$9=$Q120),$J121,IF($I121=-1,BH120,""))))))))</f>
        <v>0</v>
      </c>
      <c r="BI121">
        <f ca="1">IF($E120="","",IF($G121="",BI120,IF(AND($N121=1,BI$9&gt;$B$9),"",IF(AND($N121=1,BI$9&lt;=$B$9),LOOKUP(BI$9,$A$12:$A$111,$B$12:$B$111),IF(AND($I121=1,BJ$9=$Q120),"",IF($I121=1,BJ120,IF(AND($I121=-1,BH$9=$Q120),$J121,IF($I121=-1,BI120,""))))))))</f>
        <v>0</v>
      </c>
      <c r="BJ121">
        <f ca="1">IF($E120="","",IF($G121="",BJ120,IF(AND($N121=1,BJ$9&gt;$B$9),"",IF(AND($N121=1,BJ$9&lt;=$B$9),LOOKUP(BJ$9,$A$12:$A$111,$B$12:$B$111),IF(AND($I121=1,BK$9=$Q120),"",IF($I121=1,BK120,IF(AND($I121=-1,BI$9=$Q120),$J121,IF($I121=-1,BJ120,""))))))))</f>
        <v>0</v>
      </c>
      <c r="BK121">
        <f ca="1">IF($E120="","",IF($G121="",BK120,IF(AND($N121=1,BK$9&gt;$B$9),"",IF(AND($N121=1,BK$9&lt;=$B$9),LOOKUP(BK$9,$A$12:$A$111,$B$12:$B$111),IF(AND($I121=1,BL$9=$Q120),"",IF($I121=1,BL120,IF(AND($I121=-1,BJ$9=$Q120),$J121,IF($I121=-1,BK120,""))))))))</f>
        <v>0</v>
      </c>
      <c r="BL121">
        <f ca="1">IF($E120="","",IF($G121="",BL120,IF(AND($N121=1,BL$9&gt;$B$9),"",IF(AND($N121=1,BL$9&lt;=$B$9),LOOKUP(BL$9,$A$12:$A$111,$B$12:$B$111),IF(AND($I121=1,BM$9=$Q120),"",IF($I121=1,BM120,IF(AND($I121=-1,BK$9=$Q120),$J121,IF($I121=-1,BL120,""))))))))</f>
        <v>0</v>
      </c>
      <c r="BM121">
        <f ca="1">IF($E120="","",IF($G121="",BM120,IF(AND($N121=1,BM$9&gt;$B$9),"",IF(AND($N121=1,BM$9&lt;=$B$9),LOOKUP(BM$9,$A$12:$A$111,$B$12:$B$111),IF(AND($I121=1,BN$9=$Q120),"",IF($I121=1,BN120,IF(AND($I121=-1,BL$9=$Q120),$J121,IF($I121=-1,BM120,""))))))))</f>
        <v>0</v>
      </c>
      <c r="BN121">
        <f ca="1">IF($E120="","",IF($G121="",BN120,IF(AND($N121=1,BN$9&gt;$B$9),"",IF(AND($N121=1,BN$9&lt;=$B$9),LOOKUP(BN$9,$A$12:$A$111,$B$12:$B$111),IF(AND($I121=1,BO$9=$Q120),"",IF($I121=1,BO120,IF(AND($I121=-1,BM$9=$Q120),$J121,IF($I121=-1,BN120,""))))))))</f>
        <v>0</v>
      </c>
      <c r="BO121">
        <f ca="1">IF($E120="","",IF($G121="",BO120,IF(AND($N121=1,BO$9&gt;$B$9),"",IF(AND($N121=1,BO$9&lt;=$B$9),LOOKUP(BO$9,$A$12:$A$111,$B$12:$B$111),IF(AND($I121=1,BP$9=$Q120),"",IF($I121=1,BP120,IF(AND($I121=-1,BN$9=$Q120),$J121,IF($I121=-1,BO120,""))))))))</f>
        <v>0</v>
      </c>
    </row>
    <row r="122" spans="4:67" x14ac:dyDescent="0.25">
      <c r="D122" s="4">
        <v>112</v>
      </c>
      <c r="E122" s="1">
        <f t="shared" ca="1" si="11"/>
        <v>22</v>
      </c>
      <c r="G122" t="str">
        <f ca="1">IF(E121="","",IF($B$3=Refs!$B$11,Labouchere!F122,IF(AND(B$3="Last",H121="Zero"),G121,IF(B$3="Last",H121,IF(B$3="2nd last","",IF(AND(B$3="Opposite",H121="Zero"),G121,IF(AND(B$3="Opposite",H121="Red"),"Black",IF(AND(B$3="Opposite",H121="Black"),"Red",IF(AND(B$3="Opposite",H121="Odd"),"Even",IF(AND(B$3="Opposite",H121="Even"),"Odd",IF(AND(B$3="Opposite",H121="High"),"Low",IF(AND(B$3="Opposite",H121="Low"),"High",IF(COUNTIF(Refs!$E$5:$I$6,B$3)=1,Labouchere!B$3,"")))))))))))))</f>
        <v>High</v>
      </c>
      <c r="H122" t="str">
        <f ca="1">IF(E122="","",IF(B$2="Red/Black",LOOKUP(E122,Refs!D:D,Refs!F:F),IF(B$2="High/Low",LOOKUP(E122,Refs!D:D,Refs!H:H),IF(B$2="Odd/Even",LOOKUP(E122,Refs!D:D,Refs!J:J),""))))</f>
        <v>High</v>
      </c>
      <c r="I122">
        <f t="shared" ca="1" si="7"/>
        <v>1</v>
      </c>
      <c r="J122">
        <f ca="1">IF(E121="","",IF(G122="","",IF(AND(Q121&gt;1,O121+P121&gt;=$B$4),$B$4,IF(Q121=1,O121,O121+P121))))</f>
        <v>15</v>
      </c>
      <c r="K122">
        <f t="shared" ca="1" si="8"/>
        <v>15</v>
      </c>
      <c r="L122">
        <f t="shared" ca="1" si="9"/>
        <v>-88</v>
      </c>
      <c r="M122">
        <f t="shared" ca="1" si="10"/>
        <v>20</v>
      </c>
      <c r="N122">
        <f ca="1">IF(E121="","",IF(OR(AND($A$6="Yes",$M122&gt;$M121),AND($A$8="Yes",$O121+$P121&gt;=$B$4),AND($Q121&lt;=2,$I122=1)),1,0))</f>
        <v>1</v>
      </c>
      <c r="O122">
        <f ca="1">IF(E122="","",R122)</f>
        <v>1</v>
      </c>
      <c r="P122">
        <f ca="1">IF(E122="","",MAX(R122:DM122))</f>
        <v>4</v>
      </c>
      <c r="Q122" s="2">
        <f ca="1">IF(E122="","",COUNTIF(R122:DM122,"&gt;0"))</f>
        <v>4</v>
      </c>
      <c r="R122" s="4">
        <f ca="1">IF(E121="","",IF($G122="",R121,IF($N122=1,LOOKUP(R$9,$A$12:$A$111,$B$12:$B$111),IF(AND($I122=1,S$9=$Q121),"",IF($I122=1,S121,IF($I122=-1,R121))))))</f>
        <v>1</v>
      </c>
      <c r="S122">
        <f ca="1">IF($E121="","",IF($G122="",S121,IF(AND($N122=1,S$9&gt;$B$9),"",IF(AND($N122=1,S$9&lt;=$B$9),LOOKUP(S$9,$A$12:$A$111,$B$12:$B$111),IF(AND($I122=1,T$9=$Q121),"",IF($I122=1,T121,IF(AND($I122=-1,R$9=$Q121),$J122,IF($I122=-1,S121,""))))))))</f>
        <v>2</v>
      </c>
      <c r="T122">
        <f ca="1">IF($E121="","",IF($G122="",T121,IF(AND($N122=1,T$9&gt;$B$9),"",IF(AND($N122=1,T$9&lt;=$B$9),LOOKUP(T$9,$A$12:$A$111,$B$12:$B$111),IF(AND($I122=1,U$9=$Q121),"",IF($I122=1,U121,IF(AND($I122=-1,S$9=$Q121),$J122,IF($I122=-1,T121,""))))))))</f>
        <v>3</v>
      </c>
      <c r="U122">
        <f ca="1">IF($E121="","",IF($G122="",U121,IF(AND($N122=1,U$9&gt;$B$9),"",IF(AND($N122=1,U$9&lt;=$B$9),LOOKUP(U$9,$A$12:$A$111,$B$12:$B$111),IF(AND($I122=1,V$9=$Q121),"",IF($I122=1,V121,IF(AND($I122=-1,T$9=$Q121),$J122,IF($I122=-1,U121,""))))))))</f>
        <v>4</v>
      </c>
      <c r="V122" t="str">
        <f ca="1">IF($E121="","",IF($G122="",V121,IF(AND($N122=1,V$9&gt;$B$9),"",IF(AND($N122=1,V$9&lt;=$B$9),LOOKUP(V$9,$A$12:$A$111,$B$12:$B$111),IF(AND($I122=1,W$9=$Q121),"",IF($I122=1,W121,IF(AND($I122=-1,U$9=$Q121),$J122,IF($I122=-1,V121,""))))))))</f>
        <v/>
      </c>
      <c r="W122" t="str">
        <f ca="1">IF($E121="","",IF($G122="",W121,IF(AND($N122=1,W$9&gt;$B$9),"",IF(AND($N122=1,W$9&lt;=$B$9),LOOKUP(W$9,$A$12:$A$111,$B$12:$B$111),IF(AND($I122=1,X$9=$Q121),"",IF($I122=1,X121,IF(AND($I122=-1,V$9=$Q121),$J122,IF($I122=-1,W121,""))))))))</f>
        <v/>
      </c>
      <c r="X122" t="str">
        <f ca="1">IF($E121="","",IF($G122="",X121,IF(AND($N122=1,X$9&gt;$B$9),"",IF(AND($N122=1,X$9&lt;=$B$9),LOOKUP(X$9,$A$12:$A$111,$B$12:$B$111),IF(AND($I122=1,Y$9=$Q121),"",IF($I122=1,Y121,IF(AND($I122=-1,W$9=$Q121),$J122,IF($I122=-1,X121,""))))))))</f>
        <v/>
      </c>
      <c r="Y122" t="str">
        <f ca="1">IF($E121="","",IF($G122="",Y121,IF(AND($N122=1,Y$9&gt;$B$9),"",IF(AND($N122=1,Y$9&lt;=$B$9),LOOKUP(Y$9,$A$12:$A$111,$B$12:$B$111),IF(AND($I122=1,Z$9=$Q121),"",IF($I122=1,Z121,IF(AND($I122=-1,X$9=$Q121),$J122,IF($I122=-1,Y121,""))))))))</f>
        <v/>
      </c>
      <c r="Z122" t="str">
        <f ca="1">IF($E121="","",IF($G122="",Z121,IF(AND($N122=1,Z$9&gt;$B$9),"",IF(AND($N122=1,Z$9&lt;=$B$9),LOOKUP(Z$9,$A$12:$A$111,$B$12:$B$111),IF(AND($I122=1,AA$9=$Q121),"",IF($I122=1,AA121,IF(AND($I122=-1,Y$9=$Q121),$J122,IF($I122=-1,Z121,""))))))))</f>
        <v/>
      </c>
      <c r="AA122" t="str">
        <f ca="1">IF($E121="","",IF($G122="",AA121,IF(AND($N122=1,AA$9&gt;$B$9),"",IF(AND($N122=1,AA$9&lt;=$B$9),LOOKUP(AA$9,$A$12:$A$111,$B$12:$B$111),IF(AND($I122=1,AB$9=$Q121),"",IF($I122=1,AB121,IF(AND($I122=-1,Z$9=$Q121),$J122,IF($I122=-1,AA121,""))))))))</f>
        <v/>
      </c>
      <c r="AB122" t="str">
        <f ca="1">IF($E121="","",IF($G122="",AB121,IF(AND($N122=1,AB$9&gt;$B$9),"",IF(AND($N122=1,AB$9&lt;=$B$9),LOOKUP(AB$9,$A$12:$A$111,$B$12:$B$111),IF(AND($I122=1,AC$9=$Q121),"",IF($I122=1,AC121,IF(AND($I122=-1,AA$9=$Q121),$J122,IF($I122=-1,AB121,""))))))))</f>
        <v/>
      </c>
      <c r="AC122" t="str">
        <f ca="1">IF($E121="","",IF($G122="",AC121,IF(AND($N122=1,AC$9&gt;$B$9),"",IF(AND($N122=1,AC$9&lt;=$B$9),LOOKUP(AC$9,$A$12:$A$111,$B$12:$B$111),IF(AND($I122=1,AD$9=$Q121),"",IF($I122=1,AD121,IF(AND($I122=-1,AB$9=$Q121),$J122,IF($I122=-1,AC121,""))))))))</f>
        <v/>
      </c>
      <c r="AD122" t="str">
        <f ca="1">IF($E121="","",IF($G122="",AD121,IF(AND($N122=1,AD$9&gt;$B$9),"",IF(AND($N122=1,AD$9&lt;=$B$9),LOOKUP(AD$9,$A$12:$A$111,$B$12:$B$111),IF(AND($I122=1,AE$9=$Q121),"",IF($I122=1,AE121,IF(AND($I122=-1,AC$9=$Q121),$J122,IF($I122=-1,AD121,""))))))))</f>
        <v/>
      </c>
      <c r="AE122" t="str">
        <f ca="1">IF($E121="","",IF($G122="",AE121,IF(AND($N122=1,AE$9&gt;$B$9),"",IF(AND($N122=1,AE$9&lt;=$B$9),LOOKUP(AE$9,$A$12:$A$111,$B$12:$B$111),IF(AND($I122=1,AF$9=$Q121),"",IF($I122=1,AF121,IF(AND($I122=-1,AD$9=$Q121),$J122,IF($I122=-1,AE121,""))))))))</f>
        <v/>
      </c>
      <c r="AF122" t="str">
        <f ca="1">IF($E121="","",IF($G122="",AF121,IF(AND($N122=1,AF$9&gt;$B$9),"",IF(AND($N122=1,AF$9&lt;=$B$9),LOOKUP(AF$9,$A$12:$A$111,$B$12:$B$111),IF(AND($I122=1,AG$9=$Q121),"",IF($I122=1,AG121,IF(AND($I122=-1,AE$9=$Q121),$J122,IF($I122=-1,AF121,""))))))))</f>
        <v/>
      </c>
      <c r="AG122" t="str">
        <f ca="1">IF($E121="","",IF($G122="",AG121,IF(AND($N122=1,AG$9&gt;$B$9),"",IF(AND($N122=1,AG$9&lt;=$B$9),LOOKUP(AG$9,$A$12:$A$111,$B$12:$B$111),IF(AND($I122=1,AH$9=$Q121),"",IF($I122=1,AH121,IF(AND($I122=-1,AF$9=$Q121),$J122,IF($I122=-1,AG121,""))))))))</f>
        <v/>
      </c>
      <c r="AH122" t="str">
        <f ca="1">IF($E121="","",IF($G122="",AH121,IF(AND($N122=1,AH$9&gt;$B$9),"",IF(AND($N122=1,AH$9&lt;=$B$9),LOOKUP(AH$9,$A$12:$A$111,$B$12:$B$111),IF(AND($I122=1,AI$9=$Q121),"",IF($I122=1,AI121,IF(AND($I122=-1,AG$9=$Q121),$J122,IF($I122=-1,AH121,""))))))))</f>
        <v/>
      </c>
      <c r="AI122" t="str">
        <f ca="1">IF($E121="","",IF($G122="",AI121,IF(AND($N122=1,AI$9&gt;$B$9),"",IF(AND($N122=1,AI$9&lt;=$B$9),LOOKUP(AI$9,$A$12:$A$111,$B$12:$B$111),IF(AND($I122=1,AJ$9=$Q121),"",IF($I122=1,AJ121,IF(AND($I122=-1,AH$9=$Q121),$J122,IF($I122=-1,AI121,""))))))))</f>
        <v/>
      </c>
      <c r="AJ122" t="str">
        <f ca="1">IF($E121="","",IF($G122="",AJ121,IF(AND($N122=1,AJ$9&gt;$B$9),"",IF(AND($N122=1,AJ$9&lt;=$B$9),LOOKUP(AJ$9,$A$12:$A$111,$B$12:$B$111),IF(AND($I122=1,AK$9=$Q121),"",IF($I122=1,AK121,IF(AND($I122=-1,AI$9=$Q121),$J122,IF($I122=-1,AJ121,""))))))))</f>
        <v/>
      </c>
      <c r="AK122" t="str">
        <f ca="1">IF($E121="","",IF($G122="",AK121,IF(AND($N122=1,AK$9&gt;$B$9),"",IF(AND($N122=1,AK$9&lt;=$B$9),LOOKUP(AK$9,$A$12:$A$111,$B$12:$B$111),IF(AND($I122=1,AL$9=$Q121),"",IF($I122=1,AL121,IF(AND($I122=-1,AJ$9=$Q121),$J122,IF($I122=-1,AK121,""))))))))</f>
        <v/>
      </c>
      <c r="AL122" t="str">
        <f ca="1">IF($E121="","",IF($G122="",AL121,IF(AND($N122=1,AL$9&gt;$B$9),"",IF(AND($N122=1,AL$9&lt;=$B$9),LOOKUP(AL$9,$A$12:$A$111,$B$12:$B$111),IF(AND($I122=1,AM$9=$Q121),"",IF($I122=1,AM121,IF(AND($I122=-1,AK$9=$Q121),$J122,IF($I122=-1,AL121,""))))))))</f>
        <v/>
      </c>
      <c r="AM122" t="str">
        <f ca="1">IF($E121="","",IF($G122="",AM121,IF(AND($N122=1,AM$9&gt;$B$9),"",IF(AND($N122=1,AM$9&lt;=$B$9),LOOKUP(AM$9,$A$12:$A$111,$B$12:$B$111),IF(AND($I122=1,AN$9=$Q121),"",IF($I122=1,AN121,IF(AND($I122=-1,AL$9=$Q121),$J122,IF($I122=-1,AM121,""))))))))</f>
        <v/>
      </c>
      <c r="AN122" t="str">
        <f ca="1">IF($E121="","",IF($G122="",AN121,IF(AND($N122=1,AN$9&gt;$B$9),"",IF(AND($N122=1,AN$9&lt;=$B$9),LOOKUP(AN$9,$A$12:$A$111,$B$12:$B$111),IF(AND($I122=1,AO$9=$Q121),"",IF($I122=1,AO121,IF(AND($I122=-1,AM$9=$Q121),$J122,IF($I122=-1,AN121,""))))))))</f>
        <v/>
      </c>
      <c r="AO122" t="str">
        <f ca="1">IF($E121="","",IF($G122="",AO121,IF(AND($N122=1,AO$9&gt;$B$9),"",IF(AND($N122=1,AO$9&lt;=$B$9),LOOKUP(AO$9,$A$12:$A$111,$B$12:$B$111),IF(AND($I122=1,AP$9=$Q121),"",IF($I122=1,AP121,IF(AND($I122=-1,AN$9=$Q121),$J122,IF($I122=-1,AO121,""))))))))</f>
        <v/>
      </c>
      <c r="AP122" t="str">
        <f ca="1">IF($E121="","",IF($G122="",AP121,IF(AND($N122=1,AP$9&gt;$B$9),"",IF(AND($N122=1,AP$9&lt;=$B$9),LOOKUP(AP$9,$A$12:$A$111,$B$12:$B$111),IF(AND($I122=1,AQ$9=$Q121),"",IF($I122=1,AQ121,IF(AND($I122=-1,AO$9=$Q121),$J122,IF($I122=-1,AP121,""))))))))</f>
        <v/>
      </c>
      <c r="AQ122" t="str">
        <f ca="1">IF($E121="","",IF($G122="",AQ121,IF(AND($N122=1,AQ$9&gt;$B$9),"",IF(AND($N122=1,AQ$9&lt;=$B$9),LOOKUP(AQ$9,$A$12:$A$111,$B$12:$B$111),IF(AND($I122=1,AR$9=$Q121),"",IF($I122=1,AR121,IF(AND($I122=-1,AP$9=$Q121),$J122,IF($I122=-1,AQ121,""))))))))</f>
        <v/>
      </c>
      <c r="AR122" t="str">
        <f ca="1">IF($E121="","",IF($G122="",AR121,IF(AND($N122=1,AR$9&gt;$B$9),"",IF(AND($N122=1,AR$9&lt;=$B$9),LOOKUP(AR$9,$A$12:$A$111,$B$12:$B$111),IF(AND($I122=1,AS$9=$Q121),"",IF($I122=1,AS121,IF(AND($I122=-1,AQ$9=$Q121),$J122,IF($I122=-1,AR121,""))))))))</f>
        <v/>
      </c>
      <c r="AS122" t="str">
        <f ca="1">IF($E121="","",IF($G122="",AS121,IF(AND($N122=1,AS$9&gt;$B$9),"",IF(AND($N122=1,AS$9&lt;=$B$9),LOOKUP(AS$9,$A$12:$A$111,$B$12:$B$111),IF(AND($I122=1,AT$9=$Q121),"",IF($I122=1,AT121,IF(AND($I122=-1,AR$9=$Q121),$J122,IF($I122=-1,AS121,""))))))))</f>
        <v/>
      </c>
      <c r="AT122" t="str">
        <f ca="1">IF($E121="","",IF($G122="",AT121,IF(AND($N122=1,AT$9&gt;$B$9),"",IF(AND($N122=1,AT$9&lt;=$B$9),LOOKUP(AT$9,$A$12:$A$111,$B$12:$B$111),IF(AND($I122=1,AU$9=$Q121),"",IF($I122=1,AU121,IF(AND($I122=-1,AS$9=$Q121),$J122,IF($I122=-1,AT121,""))))))))</f>
        <v/>
      </c>
      <c r="AU122" t="str">
        <f ca="1">IF($E121="","",IF($G122="",AU121,IF(AND($N122=1,AU$9&gt;$B$9),"",IF(AND($N122=1,AU$9&lt;=$B$9),LOOKUP(AU$9,$A$12:$A$111,$B$12:$B$111),IF(AND($I122=1,AV$9=$Q121),"",IF($I122=1,AV121,IF(AND($I122=-1,AT$9=$Q121),$J122,IF($I122=-1,AU121,""))))))))</f>
        <v/>
      </c>
      <c r="AV122" t="str">
        <f ca="1">IF($E121="","",IF($G122="",AV121,IF(AND($N122=1,AV$9&gt;$B$9),"",IF(AND($N122=1,AV$9&lt;=$B$9),LOOKUP(AV$9,$A$12:$A$111,$B$12:$B$111),IF(AND($I122=1,AW$9=$Q121),"",IF($I122=1,AW121,IF(AND($I122=-1,AU$9=$Q121),$J122,IF($I122=-1,AV121,""))))))))</f>
        <v/>
      </c>
      <c r="AW122" t="str">
        <f ca="1">IF($E121="","",IF($G122="",AW121,IF(AND($N122=1,AW$9&gt;$B$9),"",IF(AND($N122=1,AW$9&lt;=$B$9),LOOKUP(AW$9,$A$12:$A$111,$B$12:$B$111),IF(AND($I122=1,AX$9=$Q121),"",IF($I122=1,AX121,IF(AND($I122=-1,AV$9=$Q121),$J122,IF($I122=-1,AW121,""))))))))</f>
        <v/>
      </c>
      <c r="AX122" t="str">
        <f ca="1">IF($E121="","",IF($G122="",AX121,IF(AND($N122=1,AX$9&gt;$B$9),"",IF(AND($N122=1,AX$9&lt;=$B$9),LOOKUP(AX$9,$A$12:$A$111,$B$12:$B$111),IF(AND($I122=1,AY$9=$Q121),"",IF($I122=1,AY121,IF(AND($I122=-1,AW$9=$Q121),$J122,IF($I122=-1,AX121,""))))))))</f>
        <v/>
      </c>
      <c r="AY122" t="str">
        <f ca="1">IF($E121="","",IF($G122="",AY121,IF(AND($N122=1,AY$9&gt;$B$9),"",IF(AND($N122=1,AY$9&lt;=$B$9),LOOKUP(AY$9,$A$12:$A$111,$B$12:$B$111),IF(AND($I122=1,AZ$9=$Q121),"",IF($I122=1,AZ121,IF(AND($I122=-1,AX$9=$Q121),$J122,IF($I122=-1,AY121,""))))))))</f>
        <v/>
      </c>
      <c r="AZ122" t="str">
        <f ca="1">IF($E121="","",IF($G122="",AZ121,IF(AND($N122=1,AZ$9&gt;$B$9),"",IF(AND($N122=1,AZ$9&lt;=$B$9),LOOKUP(AZ$9,$A$12:$A$111,$B$12:$B$111),IF(AND($I122=1,BA$9=$Q121),"",IF($I122=1,BA121,IF(AND($I122=-1,AY$9=$Q121),$J122,IF($I122=-1,AZ121,""))))))))</f>
        <v/>
      </c>
      <c r="BA122" t="str">
        <f ca="1">IF($E121="","",IF($G122="",BA121,IF(AND($N122=1,BA$9&gt;$B$9),"",IF(AND($N122=1,BA$9&lt;=$B$9),LOOKUP(BA$9,$A$12:$A$111,$B$12:$B$111),IF(AND($I122=1,BB$9=$Q121),"",IF($I122=1,BB121,IF(AND($I122=-1,AZ$9=$Q121),$J122,IF($I122=-1,BA121,""))))))))</f>
        <v/>
      </c>
      <c r="BB122" t="str">
        <f ca="1">IF($E121="","",IF($G122="",BB121,IF(AND($N122=1,BB$9&gt;$B$9),"",IF(AND($N122=1,BB$9&lt;=$B$9),LOOKUP(BB$9,$A$12:$A$111,$B$12:$B$111),IF(AND($I122=1,BC$9=$Q121),"",IF($I122=1,BC121,IF(AND($I122=-1,BA$9=$Q121),$J122,IF($I122=-1,BB121,""))))))))</f>
        <v/>
      </c>
      <c r="BC122" t="str">
        <f ca="1">IF($E121="","",IF($G122="",BC121,IF(AND($N122=1,BC$9&gt;$B$9),"",IF(AND($N122=1,BC$9&lt;=$B$9),LOOKUP(BC$9,$A$12:$A$111,$B$12:$B$111),IF(AND($I122=1,BD$9=$Q121),"",IF($I122=1,BD121,IF(AND($I122=-1,BB$9=$Q121),$J122,IF($I122=-1,BC121,""))))))))</f>
        <v/>
      </c>
      <c r="BD122" t="str">
        <f ca="1">IF($E121="","",IF($G122="",BD121,IF(AND($N122=1,BD$9&gt;$B$9),"",IF(AND($N122=1,BD$9&lt;=$B$9),LOOKUP(BD$9,$A$12:$A$111,$B$12:$B$111),IF(AND($I122=1,BE$9=$Q121),"",IF($I122=1,BE121,IF(AND($I122=-1,BC$9=$Q121),$J122,IF($I122=-1,BD121,""))))))))</f>
        <v/>
      </c>
      <c r="BE122" t="str">
        <f ca="1">IF($E121="","",IF($G122="",BE121,IF(AND($N122=1,BE$9&gt;$B$9),"",IF(AND($N122=1,BE$9&lt;=$B$9),LOOKUP(BE$9,$A$12:$A$111,$B$12:$B$111),IF(AND($I122=1,BF$9=$Q121),"",IF($I122=1,BF121,IF(AND($I122=-1,BD$9=$Q121),$J122,IF($I122=-1,BE121,""))))))))</f>
        <v/>
      </c>
      <c r="BF122" t="str">
        <f ca="1">IF($E121="","",IF($G122="",BF121,IF(AND($N122=1,BF$9&gt;$B$9),"",IF(AND($N122=1,BF$9&lt;=$B$9),LOOKUP(BF$9,$A$12:$A$111,$B$12:$B$111),IF(AND($I122=1,BG$9=$Q121),"",IF($I122=1,BG121,IF(AND($I122=-1,BE$9=$Q121),$J122,IF($I122=-1,BF121,""))))))))</f>
        <v/>
      </c>
      <c r="BG122" t="str">
        <f ca="1">IF($E121="","",IF($G122="",BG121,IF(AND($N122=1,BG$9&gt;$B$9),"",IF(AND($N122=1,BG$9&lt;=$B$9),LOOKUP(BG$9,$A$12:$A$111,$B$12:$B$111),IF(AND($I122=1,BH$9=$Q121),"",IF($I122=1,BH121,IF(AND($I122=-1,BF$9=$Q121),$J122,IF($I122=-1,BG121,""))))))))</f>
        <v/>
      </c>
      <c r="BH122" t="str">
        <f ca="1">IF($E121="","",IF($G122="",BH121,IF(AND($N122=1,BH$9&gt;$B$9),"",IF(AND($N122=1,BH$9&lt;=$B$9),LOOKUP(BH$9,$A$12:$A$111,$B$12:$B$111),IF(AND($I122=1,BI$9=$Q121),"",IF($I122=1,BI121,IF(AND($I122=-1,BG$9=$Q121),$J122,IF($I122=-1,BH121,""))))))))</f>
        <v/>
      </c>
      <c r="BI122" t="str">
        <f ca="1">IF($E121="","",IF($G122="",BI121,IF(AND($N122=1,BI$9&gt;$B$9),"",IF(AND($N122=1,BI$9&lt;=$B$9),LOOKUP(BI$9,$A$12:$A$111,$B$12:$B$111),IF(AND($I122=1,BJ$9=$Q121),"",IF($I122=1,BJ121,IF(AND($I122=-1,BH$9=$Q121),$J122,IF($I122=-1,BI121,""))))))))</f>
        <v/>
      </c>
      <c r="BJ122" t="str">
        <f ca="1">IF($E121="","",IF($G122="",BJ121,IF(AND($N122=1,BJ$9&gt;$B$9),"",IF(AND($N122=1,BJ$9&lt;=$B$9),LOOKUP(BJ$9,$A$12:$A$111,$B$12:$B$111),IF(AND($I122=1,BK$9=$Q121),"",IF($I122=1,BK121,IF(AND($I122=-1,BI$9=$Q121),$J122,IF($I122=-1,BJ121,""))))))))</f>
        <v/>
      </c>
      <c r="BK122" t="str">
        <f ca="1">IF($E121="","",IF($G122="",BK121,IF(AND($N122=1,BK$9&gt;$B$9),"",IF(AND($N122=1,BK$9&lt;=$B$9),LOOKUP(BK$9,$A$12:$A$111,$B$12:$B$111),IF(AND($I122=1,BL$9=$Q121),"",IF($I122=1,BL121,IF(AND($I122=-1,BJ$9=$Q121),$J122,IF($I122=-1,BK121,""))))))))</f>
        <v/>
      </c>
      <c r="BL122" t="str">
        <f ca="1">IF($E121="","",IF($G122="",BL121,IF(AND($N122=1,BL$9&gt;$B$9),"",IF(AND($N122=1,BL$9&lt;=$B$9),LOOKUP(BL$9,$A$12:$A$111,$B$12:$B$111),IF(AND($I122=1,BM$9=$Q121),"",IF($I122=1,BM121,IF(AND($I122=-1,BK$9=$Q121),$J122,IF($I122=-1,BL121,""))))))))</f>
        <v/>
      </c>
      <c r="BM122" t="str">
        <f ca="1">IF($E121="","",IF($G122="",BM121,IF(AND($N122=1,BM$9&gt;$B$9),"",IF(AND($N122=1,BM$9&lt;=$B$9),LOOKUP(BM$9,$A$12:$A$111,$B$12:$B$111),IF(AND($I122=1,BN$9=$Q121),"",IF($I122=1,BN121,IF(AND($I122=-1,BL$9=$Q121),$J122,IF($I122=-1,BM121,""))))))))</f>
        <v/>
      </c>
      <c r="BN122" t="str">
        <f ca="1">IF($E121="","",IF($G122="",BN121,IF(AND($N122=1,BN$9&gt;$B$9),"",IF(AND($N122=1,BN$9&lt;=$B$9),LOOKUP(BN$9,$A$12:$A$111,$B$12:$B$111),IF(AND($I122=1,BO$9=$Q121),"",IF($I122=1,BO121,IF(AND($I122=-1,BM$9=$Q121),$J122,IF($I122=-1,BN121,""))))))))</f>
        <v/>
      </c>
      <c r="BO122" t="str">
        <f ca="1">IF($E121="","",IF($G122="",BO121,IF(AND($N122=1,BO$9&gt;$B$9),"",IF(AND($N122=1,BO$9&lt;=$B$9),LOOKUP(BO$9,$A$12:$A$111,$B$12:$B$111),IF(AND($I122=1,BP$9=$Q121),"",IF($I122=1,BP121,IF(AND($I122=-1,BN$9=$Q121),$J122,IF($I122=-1,BO121,""))))))))</f>
        <v/>
      </c>
    </row>
    <row r="123" spans="4:67" x14ac:dyDescent="0.25">
      <c r="D123" s="4">
        <v>113</v>
      </c>
      <c r="E123" s="1">
        <f t="shared" ca="1" si="11"/>
        <v>9</v>
      </c>
      <c r="G123" t="str">
        <f ca="1">IF(E122="","",IF($B$3=Refs!$B$11,Labouchere!F123,IF(AND(B$3="Last",H122="Zero"),G122,IF(B$3="Last",H122,IF(B$3="2nd last","",IF(AND(B$3="Opposite",H122="Zero"),G122,IF(AND(B$3="Opposite",H122="Red"),"Black",IF(AND(B$3="Opposite",H122="Black"),"Red",IF(AND(B$3="Opposite",H122="Odd"),"Even",IF(AND(B$3="Opposite",H122="Even"),"Odd",IF(AND(B$3="Opposite",H122="High"),"Low",IF(AND(B$3="Opposite",H122="Low"),"High",IF(COUNTIF(Refs!$E$5:$I$6,B$3)=1,Labouchere!B$3,"")))))))))))))</f>
        <v>High</v>
      </c>
      <c r="H123" t="str">
        <f ca="1">IF(E123="","",IF(B$2="Red/Black",LOOKUP(E123,Refs!D:D,Refs!F:F),IF(B$2="High/Low",LOOKUP(E123,Refs!D:D,Refs!H:H),IF(B$2="Odd/Even",LOOKUP(E123,Refs!D:D,Refs!J:J),""))))</f>
        <v>Low</v>
      </c>
      <c r="I123">
        <f t="shared" ca="1" si="7"/>
        <v>-1</v>
      </c>
      <c r="J123">
        <f ca="1">IF(E122="","",IF(G123="","",IF(AND(Q122&gt;1,O122+P122&gt;=$B$4),$B$4,IF(Q122=1,O122,O122+P122))))</f>
        <v>5</v>
      </c>
      <c r="K123">
        <f t="shared" ca="1" si="8"/>
        <v>-5</v>
      </c>
      <c r="L123">
        <f t="shared" ca="1" si="9"/>
        <v>-93</v>
      </c>
      <c r="M123">
        <f t="shared" ca="1" si="10"/>
        <v>20</v>
      </c>
      <c r="N123">
        <f ca="1">IF(E122="","",IF(OR(AND($A$6="Yes",$M123&gt;$M122),AND($A$8="Yes",$O122+$P122&gt;=$B$4),AND($Q122&lt;=2,$I123=1)),1,0))</f>
        <v>0</v>
      </c>
      <c r="O123">
        <f ca="1">IF(E123="","",R123)</f>
        <v>1</v>
      </c>
      <c r="P123">
        <f ca="1">IF(E123="","",MAX(R123:DM123))</f>
        <v>5</v>
      </c>
      <c r="Q123" s="2">
        <f ca="1">IF(E123="","",COUNTIF(R123:DM123,"&gt;0"))</f>
        <v>5</v>
      </c>
      <c r="R123" s="4">
        <f ca="1">IF(E122="","",IF($G123="",R122,IF($N123=1,LOOKUP(R$9,$A$12:$A$111,$B$12:$B$111),IF(AND($I123=1,S$9=$Q122),"",IF($I123=1,S122,IF($I123=-1,R122))))))</f>
        <v>1</v>
      </c>
      <c r="S123">
        <f ca="1">IF($E122="","",IF($G123="",S122,IF(AND($N123=1,S$9&gt;$B$9),"",IF(AND($N123=1,S$9&lt;=$B$9),LOOKUP(S$9,$A$12:$A$111,$B$12:$B$111),IF(AND($I123=1,T$9=$Q122),"",IF($I123=1,T122,IF(AND($I123=-1,R$9=$Q122),$J123,IF($I123=-1,S122,""))))))))</f>
        <v>2</v>
      </c>
      <c r="T123">
        <f ca="1">IF($E122="","",IF($G123="",T122,IF(AND($N123=1,T$9&gt;$B$9),"",IF(AND($N123=1,T$9&lt;=$B$9),LOOKUP(T$9,$A$12:$A$111,$B$12:$B$111),IF(AND($I123=1,U$9=$Q122),"",IF($I123=1,U122,IF(AND($I123=-1,S$9=$Q122),$J123,IF($I123=-1,T122,""))))))))</f>
        <v>3</v>
      </c>
      <c r="U123">
        <f ca="1">IF($E122="","",IF($G123="",U122,IF(AND($N123=1,U$9&gt;$B$9),"",IF(AND($N123=1,U$9&lt;=$B$9),LOOKUP(U$9,$A$12:$A$111,$B$12:$B$111),IF(AND($I123=1,V$9=$Q122),"",IF($I123=1,V122,IF(AND($I123=-1,T$9=$Q122),$J123,IF($I123=-1,U122,""))))))))</f>
        <v>4</v>
      </c>
      <c r="V123">
        <f ca="1">IF($E122="","",IF($G123="",V122,IF(AND($N123=1,V$9&gt;$B$9),"",IF(AND($N123=1,V$9&lt;=$B$9),LOOKUP(V$9,$A$12:$A$111,$B$12:$B$111),IF(AND($I123=1,W$9=$Q122),"",IF($I123=1,W122,IF(AND($I123=-1,U$9=$Q122),$J123,IF($I123=-1,V122,""))))))))</f>
        <v>5</v>
      </c>
      <c r="W123" t="str">
        <f ca="1">IF($E122="","",IF($G123="",W122,IF(AND($N123=1,W$9&gt;$B$9),"",IF(AND($N123=1,W$9&lt;=$B$9),LOOKUP(W$9,$A$12:$A$111,$B$12:$B$111),IF(AND($I123=1,X$9=$Q122),"",IF($I123=1,X122,IF(AND($I123=-1,V$9=$Q122),$J123,IF($I123=-1,W122,""))))))))</f>
        <v/>
      </c>
      <c r="X123" t="str">
        <f ca="1">IF($E122="","",IF($G123="",X122,IF(AND($N123=1,X$9&gt;$B$9),"",IF(AND($N123=1,X$9&lt;=$B$9),LOOKUP(X$9,$A$12:$A$111,$B$12:$B$111),IF(AND($I123=1,Y$9=$Q122),"",IF($I123=1,Y122,IF(AND($I123=-1,W$9=$Q122),$J123,IF($I123=-1,X122,""))))))))</f>
        <v/>
      </c>
      <c r="Y123" t="str">
        <f ca="1">IF($E122="","",IF($G123="",Y122,IF(AND($N123=1,Y$9&gt;$B$9),"",IF(AND($N123=1,Y$9&lt;=$B$9),LOOKUP(Y$9,$A$12:$A$111,$B$12:$B$111),IF(AND($I123=1,Z$9=$Q122),"",IF($I123=1,Z122,IF(AND($I123=-1,X$9=$Q122),$J123,IF($I123=-1,Y122,""))))))))</f>
        <v/>
      </c>
      <c r="Z123" t="str">
        <f ca="1">IF($E122="","",IF($G123="",Z122,IF(AND($N123=1,Z$9&gt;$B$9),"",IF(AND($N123=1,Z$9&lt;=$B$9),LOOKUP(Z$9,$A$12:$A$111,$B$12:$B$111),IF(AND($I123=1,AA$9=$Q122),"",IF($I123=1,AA122,IF(AND($I123=-1,Y$9=$Q122),$J123,IF($I123=-1,Z122,""))))))))</f>
        <v/>
      </c>
      <c r="AA123" t="str">
        <f ca="1">IF($E122="","",IF($G123="",AA122,IF(AND($N123=1,AA$9&gt;$B$9),"",IF(AND($N123=1,AA$9&lt;=$B$9),LOOKUP(AA$9,$A$12:$A$111,$B$12:$B$111),IF(AND($I123=1,AB$9=$Q122),"",IF($I123=1,AB122,IF(AND($I123=-1,Z$9=$Q122),$J123,IF($I123=-1,AA122,""))))))))</f>
        <v/>
      </c>
      <c r="AB123" t="str">
        <f ca="1">IF($E122="","",IF($G123="",AB122,IF(AND($N123=1,AB$9&gt;$B$9),"",IF(AND($N123=1,AB$9&lt;=$B$9),LOOKUP(AB$9,$A$12:$A$111,$B$12:$B$111),IF(AND($I123=1,AC$9=$Q122),"",IF($I123=1,AC122,IF(AND($I123=-1,AA$9=$Q122),$J123,IF($I123=-1,AB122,""))))))))</f>
        <v/>
      </c>
      <c r="AC123" t="str">
        <f ca="1">IF($E122="","",IF($G123="",AC122,IF(AND($N123=1,AC$9&gt;$B$9),"",IF(AND($N123=1,AC$9&lt;=$B$9),LOOKUP(AC$9,$A$12:$A$111,$B$12:$B$111),IF(AND($I123=1,AD$9=$Q122),"",IF($I123=1,AD122,IF(AND($I123=-1,AB$9=$Q122),$J123,IF($I123=-1,AC122,""))))))))</f>
        <v/>
      </c>
      <c r="AD123" t="str">
        <f ca="1">IF($E122="","",IF($G123="",AD122,IF(AND($N123=1,AD$9&gt;$B$9),"",IF(AND($N123=1,AD$9&lt;=$B$9),LOOKUP(AD$9,$A$12:$A$111,$B$12:$B$111),IF(AND($I123=1,AE$9=$Q122),"",IF($I123=1,AE122,IF(AND($I123=-1,AC$9=$Q122),$J123,IF($I123=-1,AD122,""))))))))</f>
        <v/>
      </c>
      <c r="AE123" t="str">
        <f ca="1">IF($E122="","",IF($G123="",AE122,IF(AND($N123=1,AE$9&gt;$B$9),"",IF(AND($N123=1,AE$9&lt;=$B$9),LOOKUP(AE$9,$A$12:$A$111,$B$12:$B$111),IF(AND($I123=1,AF$9=$Q122),"",IF($I123=1,AF122,IF(AND($I123=-1,AD$9=$Q122),$J123,IF($I123=-1,AE122,""))))))))</f>
        <v/>
      </c>
      <c r="AF123" t="str">
        <f ca="1">IF($E122="","",IF($G123="",AF122,IF(AND($N123=1,AF$9&gt;$B$9),"",IF(AND($N123=1,AF$9&lt;=$B$9),LOOKUP(AF$9,$A$12:$A$111,$B$12:$B$111),IF(AND($I123=1,AG$9=$Q122),"",IF($I123=1,AG122,IF(AND($I123=-1,AE$9=$Q122),$J123,IF($I123=-1,AF122,""))))))))</f>
        <v/>
      </c>
      <c r="AG123" t="str">
        <f ca="1">IF($E122="","",IF($G123="",AG122,IF(AND($N123=1,AG$9&gt;$B$9),"",IF(AND($N123=1,AG$9&lt;=$B$9),LOOKUP(AG$9,$A$12:$A$111,$B$12:$B$111),IF(AND($I123=1,AH$9=$Q122),"",IF($I123=1,AH122,IF(AND($I123=-1,AF$9=$Q122),$J123,IF($I123=-1,AG122,""))))))))</f>
        <v/>
      </c>
      <c r="AH123" t="str">
        <f ca="1">IF($E122="","",IF($G123="",AH122,IF(AND($N123=1,AH$9&gt;$B$9),"",IF(AND($N123=1,AH$9&lt;=$B$9),LOOKUP(AH$9,$A$12:$A$111,$B$12:$B$111),IF(AND($I123=1,AI$9=$Q122),"",IF($I123=1,AI122,IF(AND($I123=-1,AG$9=$Q122),$J123,IF($I123=-1,AH122,""))))))))</f>
        <v/>
      </c>
      <c r="AI123" t="str">
        <f ca="1">IF($E122="","",IF($G123="",AI122,IF(AND($N123=1,AI$9&gt;$B$9),"",IF(AND($N123=1,AI$9&lt;=$B$9),LOOKUP(AI$9,$A$12:$A$111,$B$12:$B$111),IF(AND($I123=1,AJ$9=$Q122),"",IF($I123=1,AJ122,IF(AND($I123=-1,AH$9=$Q122),$J123,IF($I123=-1,AI122,""))))))))</f>
        <v/>
      </c>
      <c r="AJ123" t="str">
        <f ca="1">IF($E122="","",IF($G123="",AJ122,IF(AND($N123=1,AJ$9&gt;$B$9),"",IF(AND($N123=1,AJ$9&lt;=$B$9),LOOKUP(AJ$9,$A$12:$A$111,$B$12:$B$111),IF(AND($I123=1,AK$9=$Q122),"",IF($I123=1,AK122,IF(AND($I123=-1,AI$9=$Q122),$J123,IF($I123=-1,AJ122,""))))))))</f>
        <v/>
      </c>
      <c r="AK123" t="str">
        <f ca="1">IF($E122="","",IF($G123="",AK122,IF(AND($N123=1,AK$9&gt;$B$9),"",IF(AND($N123=1,AK$9&lt;=$B$9),LOOKUP(AK$9,$A$12:$A$111,$B$12:$B$111),IF(AND($I123=1,AL$9=$Q122),"",IF($I123=1,AL122,IF(AND($I123=-1,AJ$9=$Q122),$J123,IF($I123=-1,AK122,""))))))))</f>
        <v/>
      </c>
      <c r="AL123" t="str">
        <f ca="1">IF($E122="","",IF($G123="",AL122,IF(AND($N123=1,AL$9&gt;$B$9),"",IF(AND($N123=1,AL$9&lt;=$B$9),LOOKUP(AL$9,$A$12:$A$111,$B$12:$B$111),IF(AND($I123=1,AM$9=$Q122),"",IF($I123=1,AM122,IF(AND($I123=-1,AK$9=$Q122),$J123,IF($I123=-1,AL122,""))))))))</f>
        <v/>
      </c>
      <c r="AM123" t="str">
        <f ca="1">IF($E122="","",IF($G123="",AM122,IF(AND($N123=1,AM$9&gt;$B$9),"",IF(AND($N123=1,AM$9&lt;=$B$9),LOOKUP(AM$9,$A$12:$A$111,$B$12:$B$111),IF(AND($I123=1,AN$9=$Q122),"",IF($I123=1,AN122,IF(AND($I123=-1,AL$9=$Q122),$J123,IF($I123=-1,AM122,""))))))))</f>
        <v/>
      </c>
      <c r="AN123" t="str">
        <f ca="1">IF($E122="","",IF($G123="",AN122,IF(AND($N123=1,AN$9&gt;$B$9),"",IF(AND($N123=1,AN$9&lt;=$B$9),LOOKUP(AN$9,$A$12:$A$111,$B$12:$B$111),IF(AND($I123=1,AO$9=$Q122),"",IF($I123=1,AO122,IF(AND($I123=-1,AM$9=$Q122),$J123,IF($I123=-1,AN122,""))))))))</f>
        <v/>
      </c>
      <c r="AO123" t="str">
        <f ca="1">IF($E122="","",IF($G123="",AO122,IF(AND($N123=1,AO$9&gt;$B$9),"",IF(AND($N123=1,AO$9&lt;=$B$9),LOOKUP(AO$9,$A$12:$A$111,$B$12:$B$111),IF(AND($I123=1,AP$9=$Q122),"",IF($I123=1,AP122,IF(AND($I123=-1,AN$9=$Q122),$J123,IF($I123=-1,AO122,""))))))))</f>
        <v/>
      </c>
      <c r="AP123" t="str">
        <f ca="1">IF($E122="","",IF($G123="",AP122,IF(AND($N123=1,AP$9&gt;$B$9),"",IF(AND($N123=1,AP$9&lt;=$B$9),LOOKUP(AP$9,$A$12:$A$111,$B$12:$B$111),IF(AND($I123=1,AQ$9=$Q122),"",IF($I123=1,AQ122,IF(AND($I123=-1,AO$9=$Q122),$J123,IF($I123=-1,AP122,""))))))))</f>
        <v/>
      </c>
      <c r="AQ123" t="str">
        <f ca="1">IF($E122="","",IF($G123="",AQ122,IF(AND($N123=1,AQ$9&gt;$B$9),"",IF(AND($N123=1,AQ$9&lt;=$B$9),LOOKUP(AQ$9,$A$12:$A$111,$B$12:$B$111),IF(AND($I123=1,AR$9=$Q122),"",IF($I123=1,AR122,IF(AND($I123=-1,AP$9=$Q122),$J123,IF($I123=-1,AQ122,""))))))))</f>
        <v/>
      </c>
      <c r="AR123" t="str">
        <f ca="1">IF($E122="","",IF($G123="",AR122,IF(AND($N123=1,AR$9&gt;$B$9),"",IF(AND($N123=1,AR$9&lt;=$B$9),LOOKUP(AR$9,$A$12:$A$111,$B$12:$B$111),IF(AND($I123=1,AS$9=$Q122),"",IF($I123=1,AS122,IF(AND($I123=-1,AQ$9=$Q122),$J123,IF($I123=-1,AR122,""))))))))</f>
        <v/>
      </c>
      <c r="AS123" t="str">
        <f ca="1">IF($E122="","",IF($G123="",AS122,IF(AND($N123=1,AS$9&gt;$B$9),"",IF(AND($N123=1,AS$9&lt;=$B$9),LOOKUP(AS$9,$A$12:$A$111,$B$12:$B$111),IF(AND($I123=1,AT$9=$Q122),"",IF($I123=1,AT122,IF(AND($I123=-1,AR$9=$Q122),$J123,IF($I123=-1,AS122,""))))))))</f>
        <v/>
      </c>
      <c r="AT123" t="str">
        <f ca="1">IF($E122="","",IF($G123="",AT122,IF(AND($N123=1,AT$9&gt;$B$9),"",IF(AND($N123=1,AT$9&lt;=$B$9),LOOKUP(AT$9,$A$12:$A$111,$B$12:$B$111),IF(AND($I123=1,AU$9=$Q122),"",IF($I123=1,AU122,IF(AND($I123=-1,AS$9=$Q122),$J123,IF($I123=-1,AT122,""))))))))</f>
        <v/>
      </c>
      <c r="AU123" t="str">
        <f ca="1">IF($E122="","",IF($G123="",AU122,IF(AND($N123=1,AU$9&gt;$B$9),"",IF(AND($N123=1,AU$9&lt;=$B$9),LOOKUP(AU$9,$A$12:$A$111,$B$12:$B$111),IF(AND($I123=1,AV$9=$Q122),"",IF($I123=1,AV122,IF(AND($I123=-1,AT$9=$Q122),$J123,IF($I123=-1,AU122,""))))))))</f>
        <v/>
      </c>
      <c r="AV123" t="str">
        <f ca="1">IF($E122="","",IF($G123="",AV122,IF(AND($N123=1,AV$9&gt;$B$9),"",IF(AND($N123=1,AV$9&lt;=$B$9),LOOKUP(AV$9,$A$12:$A$111,$B$12:$B$111),IF(AND($I123=1,AW$9=$Q122),"",IF($I123=1,AW122,IF(AND($I123=-1,AU$9=$Q122),$J123,IF($I123=-1,AV122,""))))))))</f>
        <v/>
      </c>
      <c r="AW123" t="str">
        <f ca="1">IF($E122="","",IF($G123="",AW122,IF(AND($N123=1,AW$9&gt;$B$9),"",IF(AND($N123=1,AW$9&lt;=$B$9),LOOKUP(AW$9,$A$12:$A$111,$B$12:$B$111),IF(AND($I123=1,AX$9=$Q122),"",IF($I123=1,AX122,IF(AND($I123=-1,AV$9=$Q122),$J123,IF($I123=-1,AW122,""))))))))</f>
        <v/>
      </c>
      <c r="AX123" t="str">
        <f ca="1">IF($E122="","",IF($G123="",AX122,IF(AND($N123=1,AX$9&gt;$B$9),"",IF(AND($N123=1,AX$9&lt;=$B$9),LOOKUP(AX$9,$A$12:$A$111,$B$12:$B$111),IF(AND($I123=1,AY$9=$Q122),"",IF($I123=1,AY122,IF(AND($I123=-1,AW$9=$Q122),$J123,IF($I123=-1,AX122,""))))))))</f>
        <v/>
      </c>
      <c r="AY123" t="str">
        <f ca="1">IF($E122="","",IF($G123="",AY122,IF(AND($N123=1,AY$9&gt;$B$9),"",IF(AND($N123=1,AY$9&lt;=$B$9),LOOKUP(AY$9,$A$12:$A$111,$B$12:$B$111),IF(AND($I123=1,AZ$9=$Q122),"",IF($I123=1,AZ122,IF(AND($I123=-1,AX$9=$Q122),$J123,IF($I123=-1,AY122,""))))))))</f>
        <v/>
      </c>
      <c r="AZ123" t="str">
        <f ca="1">IF($E122="","",IF($G123="",AZ122,IF(AND($N123=1,AZ$9&gt;$B$9),"",IF(AND($N123=1,AZ$9&lt;=$B$9),LOOKUP(AZ$9,$A$12:$A$111,$B$12:$B$111),IF(AND($I123=1,BA$9=$Q122),"",IF($I123=1,BA122,IF(AND($I123=-1,AY$9=$Q122),$J123,IF($I123=-1,AZ122,""))))))))</f>
        <v/>
      </c>
      <c r="BA123" t="str">
        <f ca="1">IF($E122="","",IF($G123="",BA122,IF(AND($N123=1,BA$9&gt;$B$9),"",IF(AND($N123=1,BA$9&lt;=$B$9),LOOKUP(BA$9,$A$12:$A$111,$B$12:$B$111),IF(AND($I123=1,BB$9=$Q122),"",IF($I123=1,BB122,IF(AND($I123=-1,AZ$9=$Q122),$J123,IF($I123=-1,BA122,""))))))))</f>
        <v/>
      </c>
      <c r="BB123" t="str">
        <f ca="1">IF($E122="","",IF($G123="",BB122,IF(AND($N123=1,BB$9&gt;$B$9),"",IF(AND($N123=1,BB$9&lt;=$B$9),LOOKUP(BB$9,$A$12:$A$111,$B$12:$B$111),IF(AND($I123=1,BC$9=$Q122),"",IF($I123=1,BC122,IF(AND($I123=-1,BA$9=$Q122),$J123,IF($I123=-1,BB122,""))))))))</f>
        <v/>
      </c>
      <c r="BC123" t="str">
        <f ca="1">IF($E122="","",IF($G123="",BC122,IF(AND($N123=1,BC$9&gt;$B$9),"",IF(AND($N123=1,BC$9&lt;=$B$9),LOOKUP(BC$9,$A$12:$A$111,$B$12:$B$111),IF(AND($I123=1,BD$9=$Q122),"",IF($I123=1,BD122,IF(AND($I123=-1,BB$9=$Q122),$J123,IF($I123=-1,BC122,""))))))))</f>
        <v/>
      </c>
      <c r="BD123" t="str">
        <f ca="1">IF($E122="","",IF($G123="",BD122,IF(AND($N123=1,BD$9&gt;$B$9),"",IF(AND($N123=1,BD$9&lt;=$B$9),LOOKUP(BD$9,$A$12:$A$111,$B$12:$B$111),IF(AND($I123=1,BE$9=$Q122),"",IF($I123=1,BE122,IF(AND($I123=-1,BC$9=$Q122),$J123,IF($I123=-1,BD122,""))))))))</f>
        <v/>
      </c>
      <c r="BE123" t="str">
        <f ca="1">IF($E122="","",IF($G123="",BE122,IF(AND($N123=1,BE$9&gt;$B$9),"",IF(AND($N123=1,BE$9&lt;=$B$9),LOOKUP(BE$9,$A$12:$A$111,$B$12:$B$111),IF(AND($I123=1,BF$9=$Q122),"",IF($I123=1,BF122,IF(AND($I123=-1,BD$9=$Q122),$J123,IF($I123=-1,BE122,""))))))))</f>
        <v/>
      </c>
      <c r="BF123" t="str">
        <f ca="1">IF($E122="","",IF($G123="",BF122,IF(AND($N123=1,BF$9&gt;$B$9),"",IF(AND($N123=1,BF$9&lt;=$B$9),LOOKUP(BF$9,$A$12:$A$111,$B$12:$B$111),IF(AND($I123=1,BG$9=$Q122),"",IF($I123=1,BG122,IF(AND($I123=-1,BE$9=$Q122),$J123,IF($I123=-1,BF122,""))))))))</f>
        <v/>
      </c>
      <c r="BG123" t="str">
        <f ca="1">IF($E122="","",IF($G123="",BG122,IF(AND($N123=1,BG$9&gt;$B$9),"",IF(AND($N123=1,BG$9&lt;=$B$9),LOOKUP(BG$9,$A$12:$A$111,$B$12:$B$111),IF(AND($I123=1,BH$9=$Q122),"",IF($I123=1,BH122,IF(AND($I123=-1,BF$9=$Q122),$J123,IF($I123=-1,BG122,""))))))))</f>
        <v/>
      </c>
      <c r="BH123" t="str">
        <f ca="1">IF($E122="","",IF($G123="",BH122,IF(AND($N123=1,BH$9&gt;$B$9),"",IF(AND($N123=1,BH$9&lt;=$B$9),LOOKUP(BH$9,$A$12:$A$111,$B$12:$B$111),IF(AND($I123=1,BI$9=$Q122),"",IF($I123=1,BI122,IF(AND($I123=-1,BG$9=$Q122),$J123,IF($I123=-1,BH122,""))))))))</f>
        <v/>
      </c>
      <c r="BI123" t="str">
        <f ca="1">IF($E122="","",IF($G123="",BI122,IF(AND($N123=1,BI$9&gt;$B$9),"",IF(AND($N123=1,BI$9&lt;=$B$9),LOOKUP(BI$9,$A$12:$A$111,$B$12:$B$111),IF(AND($I123=1,BJ$9=$Q122),"",IF($I123=1,BJ122,IF(AND($I123=-1,BH$9=$Q122),$J123,IF($I123=-1,BI122,""))))))))</f>
        <v/>
      </c>
      <c r="BJ123" t="str">
        <f ca="1">IF($E122="","",IF($G123="",BJ122,IF(AND($N123=1,BJ$9&gt;$B$9),"",IF(AND($N123=1,BJ$9&lt;=$B$9),LOOKUP(BJ$9,$A$12:$A$111,$B$12:$B$111),IF(AND($I123=1,BK$9=$Q122),"",IF($I123=1,BK122,IF(AND($I123=-1,BI$9=$Q122),$J123,IF($I123=-1,BJ122,""))))))))</f>
        <v/>
      </c>
      <c r="BK123" t="str">
        <f ca="1">IF($E122="","",IF($G123="",BK122,IF(AND($N123=1,BK$9&gt;$B$9),"",IF(AND($N123=1,BK$9&lt;=$B$9),LOOKUP(BK$9,$A$12:$A$111,$B$12:$B$111),IF(AND($I123=1,BL$9=$Q122),"",IF($I123=1,BL122,IF(AND($I123=-1,BJ$9=$Q122),$J123,IF($I123=-1,BK122,""))))))))</f>
        <v/>
      </c>
      <c r="BL123" t="str">
        <f ca="1">IF($E122="","",IF($G123="",BL122,IF(AND($N123=1,BL$9&gt;$B$9),"",IF(AND($N123=1,BL$9&lt;=$B$9),LOOKUP(BL$9,$A$12:$A$111,$B$12:$B$111),IF(AND($I123=1,BM$9=$Q122),"",IF($I123=1,BM122,IF(AND($I123=-1,BK$9=$Q122),$J123,IF($I123=-1,BL122,""))))))))</f>
        <v/>
      </c>
      <c r="BM123" t="str">
        <f ca="1">IF($E122="","",IF($G123="",BM122,IF(AND($N123=1,BM$9&gt;$B$9),"",IF(AND($N123=1,BM$9&lt;=$B$9),LOOKUP(BM$9,$A$12:$A$111,$B$12:$B$111),IF(AND($I123=1,BN$9=$Q122),"",IF($I123=1,BN122,IF(AND($I123=-1,BL$9=$Q122),$J123,IF($I123=-1,BM122,""))))))))</f>
        <v/>
      </c>
      <c r="BN123" t="str">
        <f ca="1">IF($E122="","",IF($G123="",BN122,IF(AND($N123=1,BN$9&gt;$B$9),"",IF(AND($N123=1,BN$9&lt;=$B$9),LOOKUP(BN$9,$A$12:$A$111,$B$12:$B$111),IF(AND($I123=1,BO$9=$Q122),"",IF($I123=1,BO122,IF(AND($I123=-1,BM$9=$Q122),$J123,IF($I123=-1,BN122,""))))))))</f>
        <v/>
      </c>
      <c r="BO123" t="str">
        <f ca="1">IF($E122="","",IF($G123="",BO122,IF(AND($N123=1,BO$9&gt;$B$9),"",IF(AND($N123=1,BO$9&lt;=$B$9),LOOKUP(BO$9,$A$12:$A$111,$B$12:$B$111),IF(AND($I123=1,BP$9=$Q122),"",IF($I123=1,BP122,IF(AND($I123=-1,BN$9=$Q122),$J123,IF($I123=-1,BO122,""))))))))</f>
        <v/>
      </c>
    </row>
    <row r="124" spans="4:67" x14ac:dyDescent="0.25">
      <c r="D124" s="4">
        <v>114</v>
      </c>
      <c r="E124" s="1">
        <f t="shared" ca="1" si="11"/>
        <v>3</v>
      </c>
      <c r="G124" t="str">
        <f ca="1">IF(E123="","",IF($B$3=Refs!$B$11,Labouchere!F124,IF(AND(B$3="Last",H123="Zero"),G123,IF(B$3="Last",H123,IF(B$3="2nd last","",IF(AND(B$3="Opposite",H123="Zero"),G123,IF(AND(B$3="Opposite",H123="Red"),"Black",IF(AND(B$3="Opposite",H123="Black"),"Red",IF(AND(B$3="Opposite",H123="Odd"),"Even",IF(AND(B$3="Opposite",H123="Even"),"Odd",IF(AND(B$3="Opposite",H123="High"),"Low",IF(AND(B$3="Opposite",H123="Low"),"High",IF(COUNTIF(Refs!$E$5:$I$6,B$3)=1,Labouchere!B$3,"")))))))))))))</f>
        <v>High</v>
      </c>
      <c r="H124" t="str">
        <f ca="1">IF(E124="","",IF(B$2="Red/Black",LOOKUP(E124,Refs!D:D,Refs!F:F),IF(B$2="High/Low",LOOKUP(E124,Refs!D:D,Refs!H:H),IF(B$2="Odd/Even",LOOKUP(E124,Refs!D:D,Refs!J:J),""))))</f>
        <v>Low</v>
      </c>
      <c r="I124">
        <f t="shared" ca="1" si="7"/>
        <v>-1</v>
      </c>
      <c r="J124">
        <f ca="1">IF(E123="","",IF(G124="","",IF(AND(Q123&gt;1,O123+P123&gt;=$B$4),$B$4,IF(Q123=1,O123,O123+P123))))</f>
        <v>6</v>
      </c>
      <c r="K124">
        <f t="shared" ca="1" si="8"/>
        <v>-6</v>
      </c>
      <c r="L124">
        <f t="shared" ca="1" si="9"/>
        <v>-99</v>
      </c>
      <c r="M124">
        <f t="shared" ca="1" si="10"/>
        <v>20</v>
      </c>
      <c r="N124">
        <f ca="1">IF(E123="","",IF(OR(AND($A$6="Yes",$M124&gt;$M123),AND($A$8="Yes",$O123+$P123&gt;=$B$4),AND($Q123&lt;=2,$I124=1)),1,0))</f>
        <v>0</v>
      </c>
      <c r="O124">
        <f ca="1">IF(E124="","",R124)</f>
        <v>1</v>
      </c>
      <c r="P124">
        <f ca="1">IF(E124="","",MAX(R124:DM124))</f>
        <v>6</v>
      </c>
      <c r="Q124" s="2">
        <f ca="1">IF(E124="","",COUNTIF(R124:DM124,"&gt;0"))</f>
        <v>6</v>
      </c>
      <c r="R124" s="4">
        <f ca="1">IF(E123="","",IF($G124="",R123,IF($N124=1,LOOKUP(R$9,$A$12:$A$111,$B$12:$B$111),IF(AND($I124=1,S$9=$Q123),"",IF($I124=1,S123,IF($I124=-1,R123))))))</f>
        <v>1</v>
      </c>
      <c r="S124">
        <f ca="1">IF($E123="","",IF($G124="",S123,IF(AND($N124=1,S$9&gt;$B$9),"",IF(AND($N124=1,S$9&lt;=$B$9),LOOKUP(S$9,$A$12:$A$111,$B$12:$B$111),IF(AND($I124=1,T$9=$Q123),"",IF($I124=1,T123,IF(AND($I124=-1,R$9=$Q123),$J124,IF($I124=-1,S123,""))))))))</f>
        <v>2</v>
      </c>
      <c r="T124">
        <f ca="1">IF($E123="","",IF($G124="",T123,IF(AND($N124=1,T$9&gt;$B$9),"",IF(AND($N124=1,T$9&lt;=$B$9),LOOKUP(T$9,$A$12:$A$111,$B$12:$B$111),IF(AND($I124=1,U$9=$Q123),"",IF($I124=1,U123,IF(AND($I124=-1,S$9=$Q123),$J124,IF($I124=-1,T123,""))))))))</f>
        <v>3</v>
      </c>
      <c r="U124">
        <f ca="1">IF($E123="","",IF($G124="",U123,IF(AND($N124=1,U$9&gt;$B$9),"",IF(AND($N124=1,U$9&lt;=$B$9),LOOKUP(U$9,$A$12:$A$111,$B$12:$B$111),IF(AND($I124=1,V$9=$Q123),"",IF($I124=1,V123,IF(AND($I124=-1,T$9=$Q123),$J124,IF($I124=-1,U123,""))))))))</f>
        <v>4</v>
      </c>
      <c r="V124">
        <f ca="1">IF($E123="","",IF($G124="",V123,IF(AND($N124=1,V$9&gt;$B$9),"",IF(AND($N124=1,V$9&lt;=$B$9),LOOKUP(V$9,$A$12:$A$111,$B$12:$B$111),IF(AND($I124=1,W$9=$Q123),"",IF($I124=1,W123,IF(AND($I124=-1,U$9=$Q123),$J124,IF($I124=-1,V123,""))))))))</f>
        <v>5</v>
      </c>
      <c r="W124">
        <f ca="1">IF($E123="","",IF($G124="",W123,IF(AND($N124=1,W$9&gt;$B$9),"",IF(AND($N124=1,W$9&lt;=$B$9),LOOKUP(W$9,$A$12:$A$111,$B$12:$B$111),IF(AND($I124=1,X$9=$Q123),"",IF($I124=1,X123,IF(AND($I124=-1,V$9=$Q123),$J124,IF($I124=-1,W123,""))))))))</f>
        <v>6</v>
      </c>
      <c r="X124" t="str">
        <f ca="1">IF($E123="","",IF($G124="",X123,IF(AND($N124=1,X$9&gt;$B$9),"",IF(AND($N124=1,X$9&lt;=$B$9),LOOKUP(X$9,$A$12:$A$111,$B$12:$B$111),IF(AND($I124=1,Y$9=$Q123),"",IF($I124=1,Y123,IF(AND($I124=-1,W$9=$Q123),$J124,IF($I124=-1,X123,""))))))))</f>
        <v/>
      </c>
      <c r="Y124" t="str">
        <f ca="1">IF($E123="","",IF($G124="",Y123,IF(AND($N124=1,Y$9&gt;$B$9),"",IF(AND($N124=1,Y$9&lt;=$B$9),LOOKUP(Y$9,$A$12:$A$111,$B$12:$B$111),IF(AND($I124=1,Z$9=$Q123),"",IF($I124=1,Z123,IF(AND($I124=-1,X$9=$Q123),$J124,IF($I124=-1,Y123,""))))))))</f>
        <v/>
      </c>
      <c r="Z124" t="str">
        <f ca="1">IF($E123="","",IF($G124="",Z123,IF(AND($N124=1,Z$9&gt;$B$9),"",IF(AND($N124=1,Z$9&lt;=$B$9),LOOKUP(Z$9,$A$12:$A$111,$B$12:$B$111),IF(AND($I124=1,AA$9=$Q123),"",IF($I124=1,AA123,IF(AND($I124=-1,Y$9=$Q123),$J124,IF($I124=-1,Z123,""))))))))</f>
        <v/>
      </c>
      <c r="AA124" t="str">
        <f ca="1">IF($E123="","",IF($G124="",AA123,IF(AND($N124=1,AA$9&gt;$B$9),"",IF(AND($N124=1,AA$9&lt;=$B$9),LOOKUP(AA$9,$A$12:$A$111,$B$12:$B$111),IF(AND($I124=1,AB$9=$Q123),"",IF($I124=1,AB123,IF(AND($I124=-1,Z$9=$Q123),$J124,IF($I124=-1,AA123,""))))))))</f>
        <v/>
      </c>
      <c r="AB124" t="str">
        <f ca="1">IF($E123="","",IF($G124="",AB123,IF(AND($N124=1,AB$9&gt;$B$9),"",IF(AND($N124=1,AB$9&lt;=$B$9),LOOKUP(AB$9,$A$12:$A$111,$B$12:$B$111),IF(AND($I124=1,AC$9=$Q123),"",IF($I124=1,AC123,IF(AND($I124=-1,AA$9=$Q123),$J124,IF($I124=-1,AB123,""))))))))</f>
        <v/>
      </c>
      <c r="AC124" t="str">
        <f ca="1">IF($E123="","",IF($G124="",AC123,IF(AND($N124=1,AC$9&gt;$B$9),"",IF(AND($N124=1,AC$9&lt;=$B$9),LOOKUP(AC$9,$A$12:$A$111,$B$12:$B$111),IF(AND($I124=1,AD$9=$Q123),"",IF($I124=1,AD123,IF(AND($I124=-1,AB$9=$Q123),$J124,IF($I124=-1,AC123,""))))))))</f>
        <v/>
      </c>
      <c r="AD124" t="str">
        <f ca="1">IF($E123="","",IF($G124="",AD123,IF(AND($N124=1,AD$9&gt;$B$9),"",IF(AND($N124=1,AD$9&lt;=$B$9),LOOKUP(AD$9,$A$12:$A$111,$B$12:$B$111),IF(AND($I124=1,AE$9=$Q123),"",IF($I124=1,AE123,IF(AND($I124=-1,AC$9=$Q123),$J124,IF($I124=-1,AD123,""))))))))</f>
        <v/>
      </c>
      <c r="AE124" t="str">
        <f ca="1">IF($E123="","",IF($G124="",AE123,IF(AND($N124=1,AE$9&gt;$B$9),"",IF(AND($N124=1,AE$9&lt;=$B$9),LOOKUP(AE$9,$A$12:$A$111,$B$12:$B$111),IF(AND($I124=1,AF$9=$Q123),"",IF($I124=1,AF123,IF(AND($I124=-1,AD$9=$Q123),$J124,IF($I124=-1,AE123,""))))))))</f>
        <v/>
      </c>
      <c r="AF124" t="str">
        <f ca="1">IF($E123="","",IF($G124="",AF123,IF(AND($N124=1,AF$9&gt;$B$9),"",IF(AND($N124=1,AF$9&lt;=$B$9),LOOKUP(AF$9,$A$12:$A$111,$B$12:$B$111),IF(AND($I124=1,AG$9=$Q123),"",IF($I124=1,AG123,IF(AND($I124=-1,AE$9=$Q123),$J124,IF($I124=-1,AF123,""))))))))</f>
        <v/>
      </c>
      <c r="AG124" t="str">
        <f ca="1">IF($E123="","",IF($G124="",AG123,IF(AND($N124=1,AG$9&gt;$B$9),"",IF(AND($N124=1,AG$9&lt;=$B$9),LOOKUP(AG$9,$A$12:$A$111,$B$12:$B$111),IF(AND($I124=1,AH$9=$Q123),"",IF($I124=1,AH123,IF(AND($I124=-1,AF$9=$Q123),$J124,IF($I124=-1,AG123,""))))))))</f>
        <v/>
      </c>
      <c r="AH124" t="str">
        <f ca="1">IF($E123="","",IF($G124="",AH123,IF(AND($N124=1,AH$9&gt;$B$9),"",IF(AND($N124=1,AH$9&lt;=$B$9),LOOKUP(AH$9,$A$12:$A$111,$B$12:$B$111),IF(AND($I124=1,AI$9=$Q123),"",IF($I124=1,AI123,IF(AND($I124=-1,AG$9=$Q123),$J124,IF($I124=-1,AH123,""))))))))</f>
        <v/>
      </c>
      <c r="AI124" t="str">
        <f ca="1">IF($E123="","",IF($G124="",AI123,IF(AND($N124=1,AI$9&gt;$B$9),"",IF(AND($N124=1,AI$9&lt;=$B$9),LOOKUP(AI$9,$A$12:$A$111,$B$12:$B$111),IF(AND($I124=1,AJ$9=$Q123),"",IF($I124=1,AJ123,IF(AND($I124=-1,AH$9=$Q123),$J124,IF($I124=-1,AI123,""))))))))</f>
        <v/>
      </c>
      <c r="AJ124" t="str">
        <f ca="1">IF($E123="","",IF($G124="",AJ123,IF(AND($N124=1,AJ$9&gt;$B$9),"",IF(AND($N124=1,AJ$9&lt;=$B$9),LOOKUP(AJ$9,$A$12:$A$111,$B$12:$B$111),IF(AND($I124=1,AK$9=$Q123),"",IF($I124=1,AK123,IF(AND($I124=-1,AI$9=$Q123),$J124,IF($I124=-1,AJ123,""))))))))</f>
        <v/>
      </c>
      <c r="AK124" t="str">
        <f ca="1">IF($E123="","",IF($G124="",AK123,IF(AND($N124=1,AK$9&gt;$B$9),"",IF(AND($N124=1,AK$9&lt;=$B$9),LOOKUP(AK$9,$A$12:$A$111,$B$12:$B$111),IF(AND($I124=1,AL$9=$Q123),"",IF($I124=1,AL123,IF(AND($I124=-1,AJ$9=$Q123),$J124,IF($I124=-1,AK123,""))))))))</f>
        <v/>
      </c>
      <c r="AL124" t="str">
        <f ca="1">IF($E123="","",IF($G124="",AL123,IF(AND($N124=1,AL$9&gt;$B$9),"",IF(AND($N124=1,AL$9&lt;=$B$9),LOOKUP(AL$9,$A$12:$A$111,$B$12:$B$111),IF(AND($I124=1,AM$9=$Q123),"",IF($I124=1,AM123,IF(AND($I124=-1,AK$9=$Q123),$J124,IF($I124=-1,AL123,""))))))))</f>
        <v/>
      </c>
      <c r="AM124" t="str">
        <f ca="1">IF($E123="","",IF($G124="",AM123,IF(AND($N124=1,AM$9&gt;$B$9),"",IF(AND($N124=1,AM$9&lt;=$B$9),LOOKUP(AM$9,$A$12:$A$111,$B$12:$B$111),IF(AND($I124=1,AN$9=$Q123),"",IF($I124=1,AN123,IF(AND($I124=-1,AL$9=$Q123),$J124,IF($I124=-1,AM123,""))))))))</f>
        <v/>
      </c>
      <c r="AN124" t="str">
        <f ca="1">IF($E123="","",IF($G124="",AN123,IF(AND($N124=1,AN$9&gt;$B$9),"",IF(AND($N124=1,AN$9&lt;=$B$9),LOOKUP(AN$9,$A$12:$A$111,$B$12:$B$111),IF(AND($I124=1,AO$9=$Q123),"",IF($I124=1,AO123,IF(AND($I124=-1,AM$9=$Q123),$J124,IF($I124=-1,AN123,""))))))))</f>
        <v/>
      </c>
      <c r="AO124" t="str">
        <f ca="1">IF($E123="","",IF($G124="",AO123,IF(AND($N124=1,AO$9&gt;$B$9),"",IF(AND($N124=1,AO$9&lt;=$B$9),LOOKUP(AO$9,$A$12:$A$111,$B$12:$B$111),IF(AND($I124=1,AP$9=$Q123),"",IF($I124=1,AP123,IF(AND($I124=-1,AN$9=$Q123),$J124,IF($I124=-1,AO123,""))))))))</f>
        <v/>
      </c>
      <c r="AP124" t="str">
        <f ca="1">IF($E123="","",IF($G124="",AP123,IF(AND($N124=1,AP$9&gt;$B$9),"",IF(AND($N124=1,AP$9&lt;=$B$9),LOOKUP(AP$9,$A$12:$A$111,$B$12:$B$111),IF(AND($I124=1,AQ$9=$Q123),"",IF($I124=1,AQ123,IF(AND($I124=-1,AO$9=$Q123),$J124,IF($I124=-1,AP123,""))))))))</f>
        <v/>
      </c>
      <c r="AQ124" t="str">
        <f ca="1">IF($E123="","",IF($G124="",AQ123,IF(AND($N124=1,AQ$9&gt;$B$9),"",IF(AND($N124=1,AQ$9&lt;=$B$9),LOOKUP(AQ$9,$A$12:$A$111,$B$12:$B$111),IF(AND($I124=1,AR$9=$Q123),"",IF($I124=1,AR123,IF(AND($I124=-1,AP$9=$Q123),$J124,IF($I124=-1,AQ123,""))))))))</f>
        <v/>
      </c>
      <c r="AR124" t="str">
        <f ca="1">IF($E123="","",IF($G124="",AR123,IF(AND($N124=1,AR$9&gt;$B$9),"",IF(AND($N124=1,AR$9&lt;=$B$9),LOOKUP(AR$9,$A$12:$A$111,$B$12:$B$111),IF(AND($I124=1,AS$9=$Q123),"",IF($I124=1,AS123,IF(AND($I124=-1,AQ$9=$Q123),$J124,IF($I124=-1,AR123,""))))))))</f>
        <v/>
      </c>
      <c r="AS124" t="str">
        <f ca="1">IF($E123="","",IF($G124="",AS123,IF(AND($N124=1,AS$9&gt;$B$9),"",IF(AND($N124=1,AS$9&lt;=$B$9),LOOKUP(AS$9,$A$12:$A$111,$B$12:$B$111),IF(AND($I124=1,AT$9=$Q123),"",IF($I124=1,AT123,IF(AND($I124=-1,AR$9=$Q123),$J124,IF($I124=-1,AS123,""))))))))</f>
        <v/>
      </c>
      <c r="AT124" t="str">
        <f ca="1">IF($E123="","",IF($G124="",AT123,IF(AND($N124=1,AT$9&gt;$B$9),"",IF(AND($N124=1,AT$9&lt;=$B$9),LOOKUP(AT$9,$A$12:$A$111,$B$12:$B$111),IF(AND($I124=1,AU$9=$Q123),"",IF($I124=1,AU123,IF(AND($I124=-1,AS$9=$Q123),$J124,IF($I124=-1,AT123,""))))))))</f>
        <v/>
      </c>
      <c r="AU124" t="str">
        <f ca="1">IF($E123="","",IF($G124="",AU123,IF(AND($N124=1,AU$9&gt;$B$9),"",IF(AND($N124=1,AU$9&lt;=$B$9),LOOKUP(AU$9,$A$12:$A$111,$B$12:$B$111),IF(AND($I124=1,AV$9=$Q123),"",IF($I124=1,AV123,IF(AND($I124=-1,AT$9=$Q123),$J124,IF($I124=-1,AU123,""))))))))</f>
        <v/>
      </c>
      <c r="AV124" t="str">
        <f ca="1">IF($E123="","",IF($G124="",AV123,IF(AND($N124=1,AV$9&gt;$B$9),"",IF(AND($N124=1,AV$9&lt;=$B$9),LOOKUP(AV$9,$A$12:$A$111,$B$12:$B$111),IF(AND($I124=1,AW$9=$Q123),"",IF($I124=1,AW123,IF(AND($I124=-1,AU$9=$Q123),$J124,IF($I124=-1,AV123,""))))))))</f>
        <v/>
      </c>
      <c r="AW124" t="str">
        <f ca="1">IF($E123="","",IF($G124="",AW123,IF(AND($N124=1,AW$9&gt;$B$9),"",IF(AND($N124=1,AW$9&lt;=$B$9),LOOKUP(AW$9,$A$12:$A$111,$B$12:$B$111),IF(AND($I124=1,AX$9=$Q123),"",IF($I124=1,AX123,IF(AND($I124=-1,AV$9=$Q123),$J124,IF($I124=-1,AW123,""))))))))</f>
        <v/>
      </c>
      <c r="AX124" t="str">
        <f ca="1">IF($E123="","",IF($G124="",AX123,IF(AND($N124=1,AX$9&gt;$B$9),"",IF(AND($N124=1,AX$9&lt;=$B$9),LOOKUP(AX$9,$A$12:$A$111,$B$12:$B$111),IF(AND($I124=1,AY$9=$Q123),"",IF($I124=1,AY123,IF(AND($I124=-1,AW$9=$Q123),$J124,IF($I124=-1,AX123,""))))))))</f>
        <v/>
      </c>
      <c r="AY124" t="str">
        <f ca="1">IF($E123="","",IF($G124="",AY123,IF(AND($N124=1,AY$9&gt;$B$9),"",IF(AND($N124=1,AY$9&lt;=$B$9),LOOKUP(AY$9,$A$12:$A$111,$B$12:$B$111),IF(AND($I124=1,AZ$9=$Q123),"",IF($I124=1,AZ123,IF(AND($I124=-1,AX$9=$Q123),$J124,IF($I124=-1,AY123,""))))))))</f>
        <v/>
      </c>
      <c r="AZ124" t="str">
        <f ca="1">IF($E123="","",IF($G124="",AZ123,IF(AND($N124=1,AZ$9&gt;$B$9),"",IF(AND($N124=1,AZ$9&lt;=$B$9),LOOKUP(AZ$9,$A$12:$A$111,$B$12:$B$111),IF(AND($I124=1,BA$9=$Q123),"",IF($I124=1,BA123,IF(AND($I124=-1,AY$9=$Q123),$J124,IF($I124=-1,AZ123,""))))))))</f>
        <v/>
      </c>
      <c r="BA124" t="str">
        <f ca="1">IF($E123="","",IF($G124="",BA123,IF(AND($N124=1,BA$9&gt;$B$9),"",IF(AND($N124=1,BA$9&lt;=$B$9),LOOKUP(BA$9,$A$12:$A$111,$B$12:$B$111),IF(AND($I124=1,BB$9=$Q123),"",IF($I124=1,BB123,IF(AND($I124=-1,AZ$9=$Q123),$J124,IF($I124=-1,BA123,""))))))))</f>
        <v/>
      </c>
      <c r="BB124" t="str">
        <f ca="1">IF($E123="","",IF($G124="",BB123,IF(AND($N124=1,BB$9&gt;$B$9),"",IF(AND($N124=1,BB$9&lt;=$B$9),LOOKUP(BB$9,$A$12:$A$111,$B$12:$B$111),IF(AND($I124=1,BC$9=$Q123),"",IF($I124=1,BC123,IF(AND($I124=-1,BA$9=$Q123),$J124,IF($I124=-1,BB123,""))))))))</f>
        <v/>
      </c>
      <c r="BC124" t="str">
        <f ca="1">IF($E123="","",IF($G124="",BC123,IF(AND($N124=1,BC$9&gt;$B$9),"",IF(AND($N124=1,BC$9&lt;=$B$9),LOOKUP(BC$9,$A$12:$A$111,$B$12:$B$111),IF(AND($I124=1,BD$9=$Q123),"",IF($I124=1,BD123,IF(AND($I124=-1,BB$9=$Q123),$J124,IF($I124=-1,BC123,""))))))))</f>
        <v/>
      </c>
      <c r="BD124" t="str">
        <f ca="1">IF($E123="","",IF($G124="",BD123,IF(AND($N124=1,BD$9&gt;$B$9),"",IF(AND($N124=1,BD$9&lt;=$B$9),LOOKUP(BD$9,$A$12:$A$111,$B$12:$B$111),IF(AND($I124=1,BE$9=$Q123),"",IF($I124=1,BE123,IF(AND($I124=-1,BC$9=$Q123),$J124,IF($I124=-1,BD123,""))))))))</f>
        <v/>
      </c>
      <c r="BE124" t="str">
        <f ca="1">IF($E123="","",IF($G124="",BE123,IF(AND($N124=1,BE$9&gt;$B$9),"",IF(AND($N124=1,BE$9&lt;=$B$9),LOOKUP(BE$9,$A$12:$A$111,$B$12:$B$111),IF(AND($I124=1,BF$9=$Q123),"",IF($I124=1,BF123,IF(AND($I124=-1,BD$9=$Q123),$J124,IF($I124=-1,BE123,""))))))))</f>
        <v/>
      </c>
      <c r="BF124" t="str">
        <f ca="1">IF($E123="","",IF($G124="",BF123,IF(AND($N124=1,BF$9&gt;$B$9),"",IF(AND($N124=1,BF$9&lt;=$B$9),LOOKUP(BF$9,$A$12:$A$111,$B$12:$B$111),IF(AND($I124=1,BG$9=$Q123),"",IF($I124=1,BG123,IF(AND($I124=-1,BE$9=$Q123),$J124,IF($I124=-1,BF123,""))))))))</f>
        <v/>
      </c>
      <c r="BG124" t="str">
        <f ca="1">IF($E123="","",IF($G124="",BG123,IF(AND($N124=1,BG$9&gt;$B$9),"",IF(AND($N124=1,BG$9&lt;=$B$9),LOOKUP(BG$9,$A$12:$A$111,$B$12:$B$111),IF(AND($I124=1,BH$9=$Q123),"",IF($I124=1,BH123,IF(AND($I124=-1,BF$9=$Q123),$J124,IF($I124=-1,BG123,""))))))))</f>
        <v/>
      </c>
      <c r="BH124" t="str">
        <f ca="1">IF($E123="","",IF($G124="",BH123,IF(AND($N124=1,BH$9&gt;$B$9),"",IF(AND($N124=1,BH$9&lt;=$B$9),LOOKUP(BH$9,$A$12:$A$111,$B$12:$B$111),IF(AND($I124=1,BI$9=$Q123),"",IF($I124=1,BI123,IF(AND($I124=-1,BG$9=$Q123),$J124,IF($I124=-1,BH123,""))))))))</f>
        <v/>
      </c>
      <c r="BI124" t="str">
        <f ca="1">IF($E123="","",IF($G124="",BI123,IF(AND($N124=1,BI$9&gt;$B$9),"",IF(AND($N124=1,BI$9&lt;=$B$9),LOOKUP(BI$9,$A$12:$A$111,$B$12:$B$111),IF(AND($I124=1,BJ$9=$Q123),"",IF($I124=1,BJ123,IF(AND($I124=-1,BH$9=$Q123),$J124,IF($I124=-1,BI123,""))))))))</f>
        <v/>
      </c>
      <c r="BJ124" t="str">
        <f ca="1">IF($E123="","",IF($G124="",BJ123,IF(AND($N124=1,BJ$9&gt;$B$9),"",IF(AND($N124=1,BJ$9&lt;=$B$9),LOOKUP(BJ$9,$A$12:$A$111,$B$12:$B$111),IF(AND($I124=1,BK$9=$Q123),"",IF($I124=1,BK123,IF(AND($I124=-1,BI$9=$Q123),$J124,IF($I124=-1,BJ123,""))))))))</f>
        <v/>
      </c>
      <c r="BK124" t="str">
        <f ca="1">IF($E123="","",IF($G124="",BK123,IF(AND($N124=1,BK$9&gt;$B$9),"",IF(AND($N124=1,BK$9&lt;=$B$9),LOOKUP(BK$9,$A$12:$A$111,$B$12:$B$111),IF(AND($I124=1,BL$9=$Q123),"",IF($I124=1,BL123,IF(AND($I124=-1,BJ$9=$Q123),$J124,IF($I124=-1,BK123,""))))))))</f>
        <v/>
      </c>
      <c r="BL124" t="str">
        <f ca="1">IF($E123="","",IF($G124="",BL123,IF(AND($N124=1,BL$9&gt;$B$9),"",IF(AND($N124=1,BL$9&lt;=$B$9),LOOKUP(BL$9,$A$12:$A$111,$B$12:$B$111),IF(AND($I124=1,BM$9=$Q123),"",IF($I124=1,BM123,IF(AND($I124=-1,BK$9=$Q123),$J124,IF($I124=-1,BL123,""))))))))</f>
        <v/>
      </c>
      <c r="BM124" t="str">
        <f ca="1">IF($E123="","",IF($G124="",BM123,IF(AND($N124=1,BM$9&gt;$B$9),"",IF(AND($N124=1,BM$9&lt;=$B$9),LOOKUP(BM$9,$A$12:$A$111,$B$12:$B$111),IF(AND($I124=1,BN$9=$Q123),"",IF($I124=1,BN123,IF(AND($I124=-1,BL$9=$Q123),$J124,IF($I124=-1,BM123,""))))))))</f>
        <v/>
      </c>
      <c r="BN124" t="str">
        <f ca="1">IF($E123="","",IF($G124="",BN123,IF(AND($N124=1,BN$9&gt;$B$9),"",IF(AND($N124=1,BN$9&lt;=$B$9),LOOKUP(BN$9,$A$12:$A$111,$B$12:$B$111),IF(AND($I124=1,BO$9=$Q123),"",IF($I124=1,BO123,IF(AND($I124=-1,BM$9=$Q123),$J124,IF($I124=-1,BN123,""))))))))</f>
        <v/>
      </c>
      <c r="BO124" t="str">
        <f ca="1">IF($E123="","",IF($G124="",BO123,IF(AND($N124=1,BO$9&gt;$B$9),"",IF(AND($N124=1,BO$9&lt;=$B$9),LOOKUP(BO$9,$A$12:$A$111,$B$12:$B$111),IF(AND($I124=1,BP$9=$Q123),"",IF($I124=1,BP123,IF(AND($I124=-1,BN$9=$Q123),$J124,IF($I124=-1,BO123,""))))))))</f>
        <v/>
      </c>
    </row>
    <row r="125" spans="4:67" x14ac:dyDescent="0.25">
      <c r="D125" s="4">
        <v>115</v>
      </c>
      <c r="E125" s="1">
        <f t="shared" ca="1" si="11"/>
        <v>14</v>
      </c>
      <c r="G125" t="str">
        <f ca="1">IF(E124="","",IF($B$3=Refs!$B$11,Labouchere!F125,IF(AND(B$3="Last",H124="Zero"),G124,IF(B$3="Last",H124,IF(B$3="2nd last","",IF(AND(B$3="Opposite",H124="Zero"),G124,IF(AND(B$3="Opposite",H124="Red"),"Black",IF(AND(B$3="Opposite",H124="Black"),"Red",IF(AND(B$3="Opposite",H124="Odd"),"Even",IF(AND(B$3="Opposite",H124="Even"),"Odd",IF(AND(B$3="Opposite",H124="High"),"Low",IF(AND(B$3="Opposite",H124="Low"),"High",IF(COUNTIF(Refs!$E$5:$I$6,B$3)=1,Labouchere!B$3,"")))))))))))))</f>
        <v>High</v>
      </c>
      <c r="H125" t="str">
        <f ca="1">IF(E125="","",IF(B$2="Red/Black",LOOKUP(E125,Refs!D:D,Refs!F:F),IF(B$2="High/Low",LOOKUP(E125,Refs!D:D,Refs!H:H),IF(B$2="Odd/Even",LOOKUP(E125,Refs!D:D,Refs!J:J),""))))</f>
        <v>Low</v>
      </c>
      <c r="I125">
        <f t="shared" ca="1" si="7"/>
        <v>-1</v>
      </c>
      <c r="J125">
        <f ca="1">IF(E124="","",IF(G125="","",IF(AND(Q124&gt;1,O124+P124&gt;=$B$4),$B$4,IF(Q124=1,O124,O124+P124))))</f>
        <v>7</v>
      </c>
      <c r="K125">
        <f t="shared" ca="1" si="8"/>
        <v>-7</v>
      </c>
      <c r="L125">
        <f t="shared" ca="1" si="9"/>
        <v>-106</v>
      </c>
      <c r="M125">
        <f t="shared" ca="1" si="10"/>
        <v>20</v>
      </c>
      <c r="N125">
        <f ca="1">IF(E124="","",IF(OR(AND($A$6="Yes",$M125&gt;$M124),AND($A$8="Yes",$O124+$P124&gt;=$B$4),AND($Q124&lt;=2,$I125=1)),1,0))</f>
        <v>0</v>
      </c>
      <c r="O125">
        <f ca="1">IF(E125="","",R125)</f>
        <v>1</v>
      </c>
      <c r="P125">
        <f ca="1">IF(E125="","",MAX(R125:DM125))</f>
        <v>7</v>
      </c>
      <c r="Q125" s="2">
        <f ca="1">IF(E125="","",COUNTIF(R125:DM125,"&gt;0"))</f>
        <v>7</v>
      </c>
      <c r="R125" s="4">
        <f ca="1">IF(E124="","",IF($G125="",R124,IF($N125=1,LOOKUP(R$9,$A$12:$A$111,$B$12:$B$111),IF(AND($I125=1,S$9=$Q124),"",IF($I125=1,S124,IF($I125=-1,R124))))))</f>
        <v>1</v>
      </c>
      <c r="S125">
        <f ca="1">IF($E124="","",IF($G125="",S124,IF(AND($N125=1,S$9&gt;$B$9),"",IF(AND($N125=1,S$9&lt;=$B$9),LOOKUP(S$9,$A$12:$A$111,$B$12:$B$111),IF(AND($I125=1,T$9=$Q124),"",IF($I125=1,T124,IF(AND($I125=-1,R$9=$Q124),$J125,IF($I125=-1,S124,""))))))))</f>
        <v>2</v>
      </c>
      <c r="T125">
        <f ca="1">IF($E124="","",IF($G125="",T124,IF(AND($N125=1,T$9&gt;$B$9),"",IF(AND($N125=1,T$9&lt;=$B$9),LOOKUP(T$9,$A$12:$A$111,$B$12:$B$111),IF(AND($I125=1,U$9=$Q124),"",IF($I125=1,U124,IF(AND($I125=-1,S$9=$Q124),$J125,IF($I125=-1,T124,""))))))))</f>
        <v>3</v>
      </c>
      <c r="U125">
        <f ca="1">IF($E124="","",IF($G125="",U124,IF(AND($N125=1,U$9&gt;$B$9),"",IF(AND($N125=1,U$9&lt;=$B$9),LOOKUP(U$9,$A$12:$A$111,$B$12:$B$111),IF(AND($I125=1,V$9=$Q124),"",IF($I125=1,V124,IF(AND($I125=-1,T$9=$Q124),$J125,IF($I125=-1,U124,""))))))))</f>
        <v>4</v>
      </c>
      <c r="V125">
        <f ca="1">IF($E124="","",IF($G125="",V124,IF(AND($N125=1,V$9&gt;$B$9),"",IF(AND($N125=1,V$9&lt;=$B$9),LOOKUP(V$9,$A$12:$A$111,$B$12:$B$111),IF(AND($I125=1,W$9=$Q124),"",IF($I125=1,W124,IF(AND($I125=-1,U$9=$Q124),$J125,IF($I125=-1,V124,""))))))))</f>
        <v>5</v>
      </c>
      <c r="W125">
        <f ca="1">IF($E124="","",IF($G125="",W124,IF(AND($N125=1,W$9&gt;$B$9),"",IF(AND($N125=1,W$9&lt;=$B$9),LOOKUP(W$9,$A$12:$A$111,$B$12:$B$111),IF(AND($I125=1,X$9=$Q124),"",IF($I125=1,X124,IF(AND($I125=-1,V$9=$Q124),$J125,IF($I125=-1,W124,""))))))))</f>
        <v>6</v>
      </c>
      <c r="X125">
        <f ca="1">IF($E124="","",IF($G125="",X124,IF(AND($N125=1,X$9&gt;$B$9),"",IF(AND($N125=1,X$9&lt;=$B$9),LOOKUP(X$9,$A$12:$A$111,$B$12:$B$111),IF(AND($I125=1,Y$9=$Q124),"",IF($I125=1,Y124,IF(AND($I125=-1,W$9=$Q124),$J125,IF($I125=-1,X124,""))))))))</f>
        <v>7</v>
      </c>
      <c r="Y125" t="str">
        <f ca="1">IF($E124="","",IF($G125="",Y124,IF(AND($N125=1,Y$9&gt;$B$9),"",IF(AND($N125=1,Y$9&lt;=$B$9),LOOKUP(Y$9,$A$12:$A$111,$B$12:$B$111),IF(AND($I125=1,Z$9=$Q124),"",IF($I125=1,Z124,IF(AND($I125=-1,X$9=$Q124),$J125,IF($I125=-1,Y124,""))))))))</f>
        <v/>
      </c>
      <c r="Z125" t="str">
        <f ca="1">IF($E124="","",IF($G125="",Z124,IF(AND($N125=1,Z$9&gt;$B$9),"",IF(AND($N125=1,Z$9&lt;=$B$9),LOOKUP(Z$9,$A$12:$A$111,$B$12:$B$111),IF(AND($I125=1,AA$9=$Q124),"",IF($I125=1,AA124,IF(AND($I125=-1,Y$9=$Q124),$J125,IF($I125=-1,Z124,""))))))))</f>
        <v/>
      </c>
      <c r="AA125" t="str">
        <f ca="1">IF($E124="","",IF($G125="",AA124,IF(AND($N125=1,AA$9&gt;$B$9),"",IF(AND($N125=1,AA$9&lt;=$B$9),LOOKUP(AA$9,$A$12:$A$111,$B$12:$B$111),IF(AND($I125=1,AB$9=$Q124),"",IF($I125=1,AB124,IF(AND($I125=-1,Z$9=$Q124),$J125,IF($I125=-1,AA124,""))))))))</f>
        <v/>
      </c>
      <c r="AB125" t="str">
        <f ca="1">IF($E124="","",IF($G125="",AB124,IF(AND($N125=1,AB$9&gt;$B$9),"",IF(AND($N125=1,AB$9&lt;=$B$9),LOOKUP(AB$9,$A$12:$A$111,$B$12:$B$111),IF(AND($I125=1,AC$9=$Q124),"",IF($I125=1,AC124,IF(AND($I125=-1,AA$9=$Q124),$J125,IF($I125=-1,AB124,""))))))))</f>
        <v/>
      </c>
      <c r="AC125" t="str">
        <f ca="1">IF($E124="","",IF($G125="",AC124,IF(AND($N125=1,AC$9&gt;$B$9),"",IF(AND($N125=1,AC$9&lt;=$B$9),LOOKUP(AC$9,$A$12:$A$111,$B$12:$B$111),IF(AND($I125=1,AD$9=$Q124),"",IF($I125=1,AD124,IF(AND($I125=-1,AB$9=$Q124),$J125,IF($I125=-1,AC124,""))))))))</f>
        <v/>
      </c>
      <c r="AD125" t="str">
        <f ca="1">IF($E124="","",IF($G125="",AD124,IF(AND($N125=1,AD$9&gt;$B$9),"",IF(AND($N125=1,AD$9&lt;=$B$9),LOOKUP(AD$9,$A$12:$A$111,$B$12:$B$111),IF(AND($I125=1,AE$9=$Q124),"",IF($I125=1,AE124,IF(AND($I125=-1,AC$9=$Q124),$J125,IF($I125=-1,AD124,""))))))))</f>
        <v/>
      </c>
      <c r="AE125" t="str">
        <f ca="1">IF($E124="","",IF($G125="",AE124,IF(AND($N125=1,AE$9&gt;$B$9),"",IF(AND($N125=1,AE$9&lt;=$B$9),LOOKUP(AE$9,$A$12:$A$111,$B$12:$B$111),IF(AND($I125=1,AF$9=$Q124),"",IF($I125=1,AF124,IF(AND($I125=-1,AD$9=$Q124),$J125,IF($I125=-1,AE124,""))))))))</f>
        <v/>
      </c>
      <c r="AF125" t="str">
        <f ca="1">IF($E124="","",IF($G125="",AF124,IF(AND($N125=1,AF$9&gt;$B$9),"",IF(AND($N125=1,AF$9&lt;=$B$9),LOOKUP(AF$9,$A$12:$A$111,$B$12:$B$111),IF(AND($I125=1,AG$9=$Q124),"",IF($I125=1,AG124,IF(AND($I125=-1,AE$9=$Q124),$J125,IF($I125=-1,AF124,""))))))))</f>
        <v/>
      </c>
      <c r="AG125" t="str">
        <f ca="1">IF($E124="","",IF($G125="",AG124,IF(AND($N125=1,AG$9&gt;$B$9),"",IF(AND($N125=1,AG$9&lt;=$B$9),LOOKUP(AG$9,$A$12:$A$111,$B$12:$B$111),IF(AND($I125=1,AH$9=$Q124),"",IF($I125=1,AH124,IF(AND($I125=-1,AF$9=$Q124),$J125,IF($I125=-1,AG124,""))))))))</f>
        <v/>
      </c>
      <c r="AH125" t="str">
        <f ca="1">IF($E124="","",IF($G125="",AH124,IF(AND($N125=1,AH$9&gt;$B$9),"",IF(AND($N125=1,AH$9&lt;=$B$9),LOOKUP(AH$9,$A$12:$A$111,$B$12:$B$111),IF(AND($I125=1,AI$9=$Q124),"",IF($I125=1,AI124,IF(AND($I125=-1,AG$9=$Q124),$J125,IF($I125=-1,AH124,""))))))))</f>
        <v/>
      </c>
      <c r="AI125" t="str">
        <f ca="1">IF($E124="","",IF($G125="",AI124,IF(AND($N125=1,AI$9&gt;$B$9),"",IF(AND($N125=1,AI$9&lt;=$B$9),LOOKUP(AI$9,$A$12:$A$111,$B$12:$B$111),IF(AND($I125=1,AJ$9=$Q124),"",IF($I125=1,AJ124,IF(AND($I125=-1,AH$9=$Q124),$J125,IF($I125=-1,AI124,""))))))))</f>
        <v/>
      </c>
      <c r="AJ125" t="str">
        <f ca="1">IF($E124="","",IF($G125="",AJ124,IF(AND($N125=1,AJ$9&gt;$B$9),"",IF(AND($N125=1,AJ$9&lt;=$B$9),LOOKUP(AJ$9,$A$12:$A$111,$B$12:$B$111),IF(AND($I125=1,AK$9=$Q124),"",IF($I125=1,AK124,IF(AND($I125=-1,AI$9=$Q124),$J125,IF($I125=-1,AJ124,""))))))))</f>
        <v/>
      </c>
      <c r="AK125" t="str">
        <f ca="1">IF($E124="","",IF($G125="",AK124,IF(AND($N125=1,AK$9&gt;$B$9),"",IF(AND($N125=1,AK$9&lt;=$B$9),LOOKUP(AK$9,$A$12:$A$111,$B$12:$B$111),IF(AND($I125=1,AL$9=$Q124),"",IF($I125=1,AL124,IF(AND($I125=-1,AJ$9=$Q124),$J125,IF($I125=-1,AK124,""))))))))</f>
        <v/>
      </c>
      <c r="AL125" t="str">
        <f ca="1">IF($E124="","",IF($G125="",AL124,IF(AND($N125=1,AL$9&gt;$B$9),"",IF(AND($N125=1,AL$9&lt;=$B$9),LOOKUP(AL$9,$A$12:$A$111,$B$12:$B$111),IF(AND($I125=1,AM$9=$Q124),"",IF($I125=1,AM124,IF(AND($I125=-1,AK$9=$Q124),$J125,IF($I125=-1,AL124,""))))))))</f>
        <v/>
      </c>
      <c r="AM125" t="str">
        <f ca="1">IF($E124="","",IF($G125="",AM124,IF(AND($N125=1,AM$9&gt;$B$9),"",IF(AND($N125=1,AM$9&lt;=$B$9),LOOKUP(AM$9,$A$12:$A$111,$B$12:$B$111),IF(AND($I125=1,AN$9=$Q124),"",IF($I125=1,AN124,IF(AND($I125=-1,AL$9=$Q124),$J125,IF($I125=-1,AM124,""))))))))</f>
        <v/>
      </c>
      <c r="AN125" t="str">
        <f ca="1">IF($E124="","",IF($G125="",AN124,IF(AND($N125=1,AN$9&gt;$B$9),"",IF(AND($N125=1,AN$9&lt;=$B$9),LOOKUP(AN$9,$A$12:$A$111,$B$12:$B$111),IF(AND($I125=1,AO$9=$Q124),"",IF($I125=1,AO124,IF(AND($I125=-1,AM$9=$Q124),$J125,IF($I125=-1,AN124,""))))))))</f>
        <v/>
      </c>
      <c r="AO125" t="str">
        <f ca="1">IF($E124="","",IF($G125="",AO124,IF(AND($N125=1,AO$9&gt;$B$9),"",IF(AND($N125=1,AO$9&lt;=$B$9),LOOKUP(AO$9,$A$12:$A$111,$B$12:$B$111),IF(AND($I125=1,AP$9=$Q124),"",IF($I125=1,AP124,IF(AND($I125=-1,AN$9=$Q124),$J125,IF($I125=-1,AO124,""))))))))</f>
        <v/>
      </c>
      <c r="AP125" t="str">
        <f ca="1">IF($E124="","",IF($G125="",AP124,IF(AND($N125=1,AP$9&gt;$B$9),"",IF(AND($N125=1,AP$9&lt;=$B$9),LOOKUP(AP$9,$A$12:$A$111,$B$12:$B$111),IF(AND($I125=1,AQ$9=$Q124),"",IF($I125=1,AQ124,IF(AND($I125=-1,AO$9=$Q124),$J125,IF($I125=-1,AP124,""))))))))</f>
        <v/>
      </c>
      <c r="AQ125" t="str">
        <f ca="1">IF($E124="","",IF($G125="",AQ124,IF(AND($N125=1,AQ$9&gt;$B$9),"",IF(AND($N125=1,AQ$9&lt;=$B$9),LOOKUP(AQ$9,$A$12:$A$111,$B$12:$B$111),IF(AND($I125=1,AR$9=$Q124),"",IF($I125=1,AR124,IF(AND($I125=-1,AP$9=$Q124),$J125,IF($I125=-1,AQ124,""))))))))</f>
        <v/>
      </c>
      <c r="AR125" t="str">
        <f ca="1">IF($E124="","",IF($G125="",AR124,IF(AND($N125=1,AR$9&gt;$B$9),"",IF(AND($N125=1,AR$9&lt;=$B$9),LOOKUP(AR$9,$A$12:$A$111,$B$12:$B$111),IF(AND($I125=1,AS$9=$Q124),"",IF($I125=1,AS124,IF(AND($I125=-1,AQ$9=$Q124),$J125,IF($I125=-1,AR124,""))))))))</f>
        <v/>
      </c>
      <c r="AS125" t="str">
        <f ca="1">IF($E124="","",IF($G125="",AS124,IF(AND($N125=1,AS$9&gt;$B$9),"",IF(AND($N125=1,AS$9&lt;=$B$9),LOOKUP(AS$9,$A$12:$A$111,$B$12:$B$111),IF(AND($I125=1,AT$9=$Q124),"",IF($I125=1,AT124,IF(AND($I125=-1,AR$9=$Q124),$J125,IF($I125=-1,AS124,""))))))))</f>
        <v/>
      </c>
      <c r="AT125" t="str">
        <f ca="1">IF($E124="","",IF($G125="",AT124,IF(AND($N125=1,AT$9&gt;$B$9),"",IF(AND($N125=1,AT$9&lt;=$B$9),LOOKUP(AT$9,$A$12:$A$111,$B$12:$B$111),IF(AND($I125=1,AU$9=$Q124),"",IF($I125=1,AU124,IF(AND($I125=-1,AS$9=$Q124),$J125,IF($I125=-1,AT124,""))))))))</f>
        <v/>
      </c>
      <c r="AU125" t="str">
        <f ca="1">IF($E124="","",IF($G125="",AU124,IF(AND($N125=1,AU$9&gt;$B$9),"",IF(AND($N125=1,AU$9&lt;=$B$9),LOOKUP(AU$9,$A$12:$A$111,$B$12:$B$111),IF(AND($I125=1,AV$9=$Q124),"",IF($I125=1,AV124,IF(AND($I125=-1,AT$9=$Q124),$J125,IF($I125=-1,AU124,""))))))))</f>
        <v/>
      </c>
      <c r="AV125" t="str">
        <f ca="1">IF($E124="","",IF($G125="",AV124,IF(AND($N125=1,AV$9&gt;$B$9),"",IF(AND($N125=1,AV$9&lt;=$B$9),LOOKUP(AV$9,$A$12:$A$111,$B$12:$B$111),IF(AND($I125=1,AW$9=$Q124),"",IF($I125=1,AW124,IF(AND($I125=-1,AU$9=$Q124),$J125,IF($I125=-1,AV124,""))))))))</f>
        <v/>
      </c>
      <c r="AW125" t="str">
        <f ca="1">IF($E124="","",IF($G125="",AW124,IF(AND($N125=1,AW$9&gt;$B$9),"",IF(AND($N125=1,AW$9&lt;=$B$9),LOOKUP(AW$9,$A$12:$A$111,$B$12:$B$111),IF(AND($I125=1,AX$9=$Q124),"",IF($I125=1,AX124,IF(AND($I125=-1,AV$9=$Q124),$J125,IF($I125=-1,AW124,""))))))))</f>
        <v/>
      </c>
      <c r="AX125" t="str">
        <f ca="1">IF($E124="","",IF($G125="",AX124,IF(AND($N125=1,AX$9&gt;$B$9),"",IF(AND($N125=1,AX$9&lt;=$B$9),LOOKUP(AX$9,$A$12:$A$111,$B$12:$B$111),IF(AND($I125=1,AY$9=$Q124),"",IF($I125=1,AY124,IF(AND($I125=-1,AW$9=$Q124),$J125,IF($I125=-1,AX124,""))))))))</f>
        <v/>
      </c>
      <c r="AY125" t="str">
        <f ca="1">IF($E124="","",IF($G125="",AY124,IF(AND($N125=1,AY$9&gt;$B$9),"",IF(AND($N125=1,AY$9&lt;=$B$9),LOOKUP(AY$9,$A$12:$A$111,$B$12:$B$111),IF(AND($I125=1,AZ$9=$Q124),"",IF($I125=1,AZ124,IF(AND($I125=-1,AX$9=$Q124),$J125,IF($I125=-1,AY124,""))))))))</f>
        <v/>
      </c>
      <c r="AZ125" t="str">
        <f ca="1">IF($E124="","",IF($G125="",AZ124,IF(AND($N125=1,AZ$9&gt;$B$9),"",IF(AND($N125=1,AZ$9&lt;=$B$9),LOOKUP(AZ$9,$A$12:$A$111,$B$12:$B$111),IF(AND($I125=1,BA$9=$Q124),"",IF($I125=1,BA124,IF(AND($I125=-1,AY$9=$Q124),$J125,IF($I125=-1,AZ124,""))))))))</f>
        <v/>
      </c>
      <c r="BA125" t="str">
        <f ca="1">IF($E124="","",IF($G125="",BA124,IF(AND($N125=1,BA$9&gt;$B$9),"",IF(AND($N125=1,BA$9&lt;=$B$9),LOOKUP(BA$9,$A$12:$A$111,$B$12:$B$111),IF(AND($I125=1,BB$9=$Q124),"",IF($I125=1,BB124,IF(AND($I125=-1,AZ$9=$Q124),$J125,IF($I125=-1,BA124,""))))))))</f>
        <v/>
      </c>
      <c r="BB125" t="str">
        <f ca="1">IF($E124="","",IF($G125="",BB124,IF(AND($N125=1,BB$9&gt;$B$9),"",IF(AND($N125=1,BB$9&lt;=$B$9),LOOKUP(BB$9,$A$12:$A$111,$B$12:$B$111),IF(AND($I125=1,BC$9=$Q124),"",IF($I125=1,BC124,IF(AND($I125=-1,BA$9=$Q124),$J125,IF($I125=-1,BB124,""))))))))</f>
        <v/>
      </c>
      <c r="BC125" t="str">
        <f ca="1">IF($E124="","",IF($G125="",BC124,IF(AND($N125=1,BC$9&gt;$B$9),"",IF(AND($N125=1,BC$9&lt;=$B$9),LOOKUP(BC$9,$A$12:$A$111,$B$12:$B$111),IF(AND($I125=1,BD$9=$Q124),"",IF($I125=1,BD124,IF(AND($I125=-1,BB$9=$Q124),$J125,IF($I125=-1,BC124,""))))))))</f>
        <v/>
      </c>
      <c r="BD125" t="str">
        <f ca="1">IF($E124="","",IF($G125="",BD124,IF(AND($N125=1,BD$9&gt;$B$9),"",IF(AND($N125=1,BD$9&lt;=$B$9),LOOKUP(BD$9,$A$12:$A$111,$B$12:$B$111),IF(AND($I125=1,BE$9=$Q124),"",IF($I125=1,BE124,IF(AND($I125=-1,BC$9=$Q124),$J125,IF($I125=-1,BD124,""))))))))</f>
        <v/>
      </c>
      <c r="BE125" t="str">
        <f ca="1">IF($E124="","",IF($G125="",BE124,IF(AND($N125=1,BE$9&gt;$B$9),"",IF(AND($N125=1,BE$9&lt;=$B$9),LOOKUP(BE$9,$A$12:$A$111,$B$12:$B$111),IF(AND($I125=1,BF$9=$Q124),"",IF($I125=1,BF124,IF(AND($I125=-1,BD$9=$Q124),$J125,IF($I125=-1,BE124,""))))))))</f>
        <v/>
      </c>
      <c r="BF125" t="str">
        <f ca="1">IF($E124="","",IF($G125="",BF124,IF(AND($N125=1,BF$9&gt;$B$9),"",IF(AND($N125=1,BF$9&lt;=$B$9),LOOKUP(BF$9,$A$12:$A$111,$B$12:$B$111),IF(AND($I125=1,BG$9=$Q124),"",IF($I125=1,BG124,IF(AND($I125=-1,BE$9=$Q124),$J125,IF($I125=-1,BF124,""))))))))</f>
        <v/>
      </c>
      <c r="BG125" t="str">
        <f ca="1">IF($E124="","",IF($G125="",BG124,IF(AND($N125=1,BG$9&gt;$B$9),"",IF(AND($N125=1,BG$9&lt;=$B$9),LOOKUP(BG$9,$A$12:$A$111,$B$12:$B$111),IF(AND($I125=1,BH$9=$Q124),"",IF($I125=1,BH124,IF(AND($I125=-1,BF$9=$Q124),$J125,IF($I125=-1,BG124,""))))))))</f>
        <v/>
      </c>
      <c r="BH125" t="str">
        <f ca="1">IF($E124="","",IF($G125="",BH124,IF(AND($N125=1,BH$9&gt;$B$9),"",IF(AND($N125=1,BH$9&lt;=$B$9),LOOKUP(BH$9,$A$12:$A$111,$B$12:$B$111),IF(AND($I125=1,BI$9=$Q124),"",IF($I125=1,BI124,IF(AND($I125=-1,BG$9=$Q124),$J125,IF($I125=-1,BH124,""))))))))</f>
        <v/>
      </c>
      <c r="BI125" t="str">
        <f ca="1">IF($E124="","",IF($G125="",BI124,IF(AND($N125=1,BI$9&gt;$B$9),"",IF(AND($N125=1,BI$9&lt;=$B$9),LOOKUP(BI$9,$A$12:$A$111,$B$12:$B$111),IF(AND($I125=1,BJ$9=$Q124),"",IF($I125=1,BJ124,IF(AND($I125=-1,BH$9=$Q124),$J125,IF($I125=-1,BI124,""))))))))</f>
        <v/>
      </c>
      <c r="BJ125" t="str">
        <f ca="1">IF($E124="","",IF($G125="",BJ124,IF(AND($N125=1,BJ$9&gt;$B$9),"",IF(AND($N125=1,BJ$9&lt;=$B$9),LOOKUP(BJ$9,$A$12:$A$111,$B$12:$B$111),IF(AND($I125=1,BK$9=$Q124),"",IF($I125=1,BK124,IF(AND($I125=-1,BI$9=$Q124),$J125,IF($I125=-1,BJ124,""))))))))</f>
        <v/>
      </c>
      <c r="BK125" t="str">
        <f ca="1">IF($E124="","",IF($G125="",BK124,IF(AND($N125=1,BK$9&gt;$B$9),"",IF(AND($N125=1,BK$9&lt;=$B$9),LOOKUP(BK$9,$A$12:$A$111,$B$12:$B$111),IF(AND($I125=1,BL$9=$Q124),"",IF($I125=1,BL124,IF(AND($I125=-1,BJ$9=$Q124),$J125,IF($I125=-1,BK124,""))))))))</f>
        <v/>
      </c>
      <c r="BL125" t="str">
        <f ca="1">IF($E124="","",IF($G125="",BL124,IF(AND($N125=1,BL$9&gt;$B$9),"",IF(AND($N125=1,BL$9&lt;=$B$9),LOOKUP(BL$9,$A$12:$A$111,$B$12:$B$111),IF(AND($I125=1,BM$9=$Q124),"",IF($I125=1,BM124,IF(AND($I125=-1,BK$9=$Q124),$J125,IF($I125=-1,BL124,""))))))))</f>
        <v/>
      </c>
      <c r="BM125" t="str">
        <f ca="1">IF($E124="","",IF($G125="",BM124,IF(AND($N125=1,BM$9&gt;$B$9),"",IF(AND($N125=1,BM$9&lt;=$B$9),LOOKUP(BM$9,$A$12:$A$111,$B$12:$B$111),IF(AND($I125=1,BN$9=$Q124),"",IF($I125=1,BN124,IF(AND($I125=-1,BL$9=$Q124),$J125,IF($I125=-1,BM124,""))))))))</f>
        <v/>
      </c>
      <c r="BN125" t="str">
        <f ca="1">IF($E124="","",IF($G125="",BN124,IF(AND($N125=1,BN$9&gt;$B$9),"",IF(AND($N125=1,BN$9&lt;=$B$9),LOOKUP(BN$9,$A$12:$A$111,$B$12:$B$111),IF(AND($I125=1,BO$9=$Q124),"",IF($I125=1,BO124,IF(AND($I125=-1,BM$9=$Q124),$J125,IF($I125=-1,BN124,""))))))))</f>
        <v/>
      </c>
      <c r="BO125" t="str">
        <f ca="1">IF($E124="","",IF($G125="",BO124,IF(AND($N125=1,BO$9&gt;$B$9),"",IF(AND($N125=1,BO$9&lt;=$B$9),LOOKUP(BO$9,$A$12:$A$111,$B$12:$B$111),IF(AND($I125=1,BP$9=$Q124),"",IF($I125=1,BP124,IF(AND($I125=-1,BN$9=$Q124),$J125,IF($I125=-1,BO124,""))))))))</f>
        <v/>
      </c>
    </row>
    <row r="126" spans="4:67" x14ac:dyDescent="0.25">
      <c r="D126" s="4">
        <v>116</v>
      </c>
      <c r="E126" s="1">
        <f t="shared" ca="1" si="11"/>
        <v>20</v>
      </c>
      <c r="G126" t="str">
        <f ca="1">IF(E125="","",IF($B$3=Refs!$B$11,Labouchere!F126,IF(AND(B$3="Last",H125="Zero"),G125,IF(B$3="Last",H125,IF(B$3="2nd last","",IF(AND(B$3="Opposite",H125="Zero"),G125,IF(AND(B$3="Opposite",H125="Red"),"Black",IF(AND(B$3="Opposite",H125="Black"),"Red",IF(AND(B$3="Opposite",H125="Odd"),"Even",IF(AND(B$3="Opposite",H125="Even"),"Odd",IF(AND(B$3="Opposite",H125="High"),"Low",IF(AND(B$3="Opposite",H125="Low"),"High",IF(COUNTIF(Refs!$E$5:$I$6,B$3)=1,Labouchere!B$3,"")))))))))))))</f>
        <v>High</v>
      </c>
      <c r="H126" t="str">
        <f ca="1">IF(E126="","",IF(B$2="Red/Black",LOOKUP(E126,Refs!D:D,Refs!F:F),IF(B$2="High/Low",LOOKUP(E126,Refs!D:D,Refs!H:H),IF(B$2="Odd/Even",LOOKUP(E126,Refs!D:D,Refs!J:J),""))))</f>
        <v>High</v>
      </c>
      <c r="I126">
        <f t="shared" ca="1" si="7"/>
        <v>1</v>
      </c>
      <c r="J126">
        <f ca="1">IF(E125="","",IF(G126="","",IF(AND(Q125&gt;1,O125+P125&gt;=$B$4),$B$4,IF(Q125=1,O125,O125+P125))))</f>
        <v>8</v>
      </c>
      <c r="K126">
        <f t="shared" ca="1" si="8"/>
        <v>8</v>
      </c>
      <c r="L126">
        <f t="shared" ca="1" si="9"/>
        <v>-98</v>
      </c>
      <c r="M126">
        <f t="shared" ca="1" si="10"/>
        <v>20</v>
      </c>
      <c r="N126">
        <f ca="1">IF(E125="","",IF(OR(AND($A$6="Yes",$M126&gt;$M125),AND($A$8="Yes",$O125+$P125&gt;=$B$4),AND($Q125&lt;=2,$I126=1)),1,0))</f>
        <v>0</v>
      </c>
      <c r="O126">
        <f ca="1">IF(E126="","",R126)</f>
        <v>2</v>
      </c>
      <c r="P126">
        <f ca="1">IF(E126="","",MAX(R126:DM126))</f>
        <v>6</v>
      </c>
      <c r="Q126" s="2">
        <f ca="1">IF(E126="","",COUNTIF(R126:DM126,"&gt;0"))</f>
        <v>5</v>
      </c>
      <c r="R126" s="4">
        <f ca="1">IF(E125="","",IF($G126="",R125,IF($N126=1,LOOKUP(R$9,$A$12:$A$111,$B$12:$B$111),IF(AND($I126=1,S$9=$Q125),"",IF($I126=1,S125,IF($I126=-1,R125))))))</f>
        <v>2</v>
      </c>
      <c r="S126">
        <f ca="1">IF($E125="","",IF($G126="",S125,IF(AND($N126=1,S$9&gt;$B$9),"",IF(AND($N126=1,S$9&lt;=$B$9),LOOKUP(S$9,$A$12:$A$111,$B$12:$B$111),IF(AND($I126=1,T$9=$Q125),"",IF($I126=1,T125,IF(AND($I126=-1,R$9=$Q125),$J126,IF($I126=-1,S125,""))))))))</f>
        <v>3</v>
      </c>
      <c r="T126">
        <f ca="1">IF($E125="","",IF($G126="",T125,IF(AND($N126=1,T$9&gt;$B$9),"",IF(AND($N126=1,T$9&lt;=$B$9),LOOKUP(T$9,$A$12:$A$111,$B$12:$B$111),IF(AND($I126=1,U$9=$Q125),"",IF($I126=1,U125,IF(AND($I126=-1,S$9=$Q125),$J126,IF($I126=-1,T125,""))))))))</f>
        <v>4</v>
      </c>
      <c r="U126">
        <f ca="1">IF($E125="","",IF($G126="",U125,IF(AND($N126=1,U$9&gt;$B$9),"",IF(AND($N126=1,U$9&lt;=$B$9),LOOKUP(U$9,$A$12:$A$111,$B$12:$B$111),IF(AND($I126=1,V$9=$Q125),"",IF($I126=1,V125,IF(AND($I126=-1,T$9=$Q125),$J126,IF($I126=-1,U125,""))))))))</f>
        <v>5</v>
      </c>
      <c r="V126">
        <f ca="1">IF($E125="","",IF($G126="",V125,IF(AND($N126=1,V$9&gt;$B$9),"",IF(AND($N126=1,V$9&lt;=$B$9),LOOKUP(V$9,$A$12:$A$111,$B$12:$B$111),IF(AND($I126=1,W$9=$Q125),"",IF($I126=1,W125,IF(AND($I126=-1,U$9=$Q125),$J126,IF($I126=-1,V125,""))))))))</f>
        <v>6</v>
      </c>
      <c r="W126" t="str">
        <f ca="1">IF($E125="","",IF($G126="",W125,IF(AND($N126=1,W$9&gt;$B$9),"",IF(AND($N126=1,W$9&lt;=$B$9),LOOKUP(W$9,$A$12:$A$111,$B$12:$B$111),IF(AND($I126=1,X$9=$Q125),"",IF($I126=1,X125,IF(AND($I126=-1,V$9=$Q125),$J126,IF($I126=-1,W125,""))))))))</f>
        <v/>
      </c>
      <c r="X126" t="str">
        <f ca="1">IF($E125="","",IF($G126="",X125,IF(AND($N126=1,X$9&gt;$B$9),"",IF(AND($N126=1,X$9&lt;=$B$9),LOOKUP(X$9,$A$12:$A$111,$B$12:$B$111),IF(AND($I126=1,Y$9=$Q125),"",IF($I126=1,Y125,IF(AND($I126=-1,W$9=$Q125),$J126,IF($I126=-1,X125,""))))))))</f>
        <v/>
      </c>
      <c r="Y126" t="str">
        <f ca="1">IF($E125="","",IF($G126="",Y125,IF(AND($N126=1,Y$9&gt;$B$9),"",IF(AND($N126=1,Y$9&lt;=$B$9),LOOKUP(Y$9,$A$12:$A$111,$B$12:$B$111),IF(AND($I126=1,Z$9=$Q125),"",IF($I126=1,Z125,IF(AND($I126=-1,X$9=$Q125),$J126,IF($I126=-1,Y125,""))))))))</f>
        <v/>
      </c>
      <c r="Z126" t="str">
        <f ca="1">IF($E125="","",IF($G126="",Z125,IF(AND($N126=1,Z$9&gt;$B$9),"",IF(AND($N126=1,Z$9&lt;=$B$9),LOOKUP(Z$9,$A$12:$A$111,$B$12:$B$111),IF(AND($I126=1,AA$9=$Q125),"",IF($I126=1,AA125,IF(AND($I126=-1,Y$9=$Q125),$J126,IF($I126=-1,Z125,""))))))))</f>
        <v/>
      </c>
      <c r="AA126" t="str">
        <f ca="1">IF($E125="","",IF($G126="",AA125,IF(AND($N126=1,AA$9&gt;$B$9),"",IF(AND($N126=1,AA$9&lt;=$B$9),LOOKUP(AA$9,$A$12:$A$111,$B$12:$B$111),IF(AND($I126=1,AB$9=$Q125),"",IF($I126=1,AB125,IF(AND($I126=-1,Z$9=$Q125),$J126,IF($I126=-1,AA125,""))))))))</f>
        <v/>
      </c>
      <c r="AB126" t="str">
        <f ca="1">IF($E125="","",IF($G126="",AB125,IF(AND($N126=1,AB$9&gt;$B$9),"",IF(AND($N126=1,AB$9&lt;=$B$9),LOOKUP(AB$9,$A$12:$A$111,$B$12:$B$111),IF(AND($I126=1,AC$9=$Q125),"",IF($I126=1,AC125,IF(AND($I126=-1,AA$9=$Q125),$J126,IF($I126=-1,AB125,""))))))))</f>
        <v/>
      </c>
      <c r="AC126" t="str">
        <f ca="1">IF($E125="","",IF($G126="",AC125,IF(AND($N126=1,AC$9&gt;$B$9),"",IF(AND($N126=1,AC$9&lt;=$B$9),LOOKUP(AC$9,$A$12:$A$111,$B$12:$B$111),IF(AND($I126=1,AD$9=$Q125),"",IF($I126=1,AD125,IF(AND($I126=-1,AB$9=$Q125),$J126,IF($I126=-1,AC125,""))))))))</f>
        <v/>
      </c>
      <c r="AD126" t="str">
        <f ca="1">IF($E125="","",IF($G126="",AD125,IF(AND($N126=1,AD$9&gt;$B$9),"",IF(AND($N126=1,AD$9&lt;=$B$9),LOOKUP(AD$9,$A$12:$A$111,$B$12:$B$111),IF(AND($I126=1,AE$9=$Q125),"",IF($I126=1,AE125,IF(AND($I126=-1,AC$9=$Q125),$J126,IF($I126=-1,AD125,""))))))))</f>
        <v/>
      </c>
      <c r="AE126" t="str">
        <f ca="1">IF($E125="","",IF($G126="",AE125,IF(AND($N126=1,AE$9&gt;$B$9),"",IF(AND($N126=1,AE$9&lt;=$B$9),LOOKUP(AE$9,$A$12:$A$111,$B$12:$B$111),IF(AND($I126=1,AF$9=$Q125),"",IF($I126=1,AF125,IF(AND($I126=-1,AD$9=$Q125),$J126,IF($I126=-1,AE125,""))))))))</f>
        <v/>
      </c>
      <c r="AF126" t="str">
        <f ca="1">IF($E125="","",IF($G126="",AF125,IF(AND($N126=1,AF$9&gt;$B$9),"",IF(AND($N126=1,AF$9&lt;=$B$9),LOOKUP(AF$9,$A$12:$A$111,$B$12:$B$111),IF(AND($I126=1,AG$9=$Q125),"",IF($I126=1,AG125,IF(AND($I126=-1,AE$9=$Q125),$J126,IF($I126=-1,AF125,""))))))))</f>
        <v/>
      </c>
      <c r="AG126" t="str">
        <f ca="1">IF($E125="","",IF($G126="",AG125,IF(AND($N126=1,AG$9&gt;$B$9),"",IF(AND($N126=1,AG$9&lt;=$B$9),LOOKUP(AG$9,$A$12:$A$111,$B$12:$B$111),IF(AND($I126=1,AH$9=$Q125),"",IF($I126=1,AH125,IF(AND($I126=-1,AF$9=$Q125),$J126,IF($I126=-1,AG125,""))))))))</f>
        <v/>
      </c>
      <c r="AH126" t="str">
        <f ca="1">IF($E125="","",IF($G126="",AH125,IF(AND($N126=1,AH$9&gt;$B$9),"",IF(AND($N126=1,AH$9&lt;=$B$9),LOOKUP(AH$9,$A$12:$A$111,$B$12:$B$111),IF(AND($I126=1,AI$9=$Q125),"",IF($I126=1,AI125,IF(AND($I126=-1,AG$9=$Q125),$J126,IF($I126=-1,AH125,""))))))))</f>
        <v/>
      </c>
      <c r="AI126" t="str">
        <f ca="1">IF($E125="","",IF($G126="",AI125,IF(AND($N126=1,AI$9&gt;$B$9),"",IF(AND($N126=1,AI$9&lt;=$B$9),LOOKUP(AI$9,$A$12:$A$111,$B$12:$B$111),IF(AND($I126=1,AJ$9=$Q125),"",IF($I126=1,AJ125,IF(AND($I126=-1,AH$9=$Q125),$J126,IF($I126=-1,AI125,""))))))))</f>
        <v/>
      </c>
      <c r="AJ126" t="str">
        <f ca="1">IF($E125="","",IF($G126="",AJ125,IF(AND($N126=1,AJ$9&gt;$B$9),"",IF(AND($N126=1,AJ$9&lt;=$B$9),LOOKUP(AJ$9,$A$12:$A$111,$B$12:$B$111),IF(AND($I126=1,AK$9=$Q125),"",IF($I126=1,AK125,IF(AND($I126=-1,AI$9=$Q125),$J126,IF($I126=-1,AJ125,""))))))))</f>
        <v/>
      </c>
      <c r="AK126" t="str">
        <f ca="1">IF($E125="","",IF($G126="",AK125,IF(AND($N126=1,AK$9&gt;$B$9),"",IF(AND($N126=1,AK$9&lt;=$B$9),LOOKUP(AK$9,$A$12:$A$111,$B$12:$B$111),IF(AND($I126=1,AL$9=$Q125),"",IF($I126=1,AL125,IF(AND($I126=-1,AJ$9=$Q125),$J126,IF($I126=-1,AK125,""))))))))</f>
        <v/>
      </c>
      <c r="AL126" t="str">
        <f ca="1">IF($E125="","",IF($G126="",AL125,IF(AND($N126=1,AL$9&gt;$B$9),"",IF(AND($N126=1,AL$9&lt;=$B$9),LOOKUP(AL$9,$A$12:$A$111,$B$12:$B$111),IF(AND($I126=1,AM$9=$Q125),"",IF($I126=1,AM125,IF(AND($I126=-1,AK$9=$Q125),$J126,IF($I126=-1,AL125,""))))))))</f>
        <v/>
      </c>
      <c r="AM126" t="str">
        <f ca="1">IF($E125="","",IF($G126="",AM125,IF(AND($N126=1,AM$9&gt;$B$9),"",IF(AND($N126=1,AM$9&lt;=$B$9),LOOKUP(AM$9,$A$12:$A$111,$B$12:$B$111),IF(AND($I126=1,AN$9=$Q125),"",IF($I126=1,AN125,IF(AND($I126=-1,AL$9=$Q125),$J126,IF($I126=-1,AM125,""))))))))</f>
        <v/>
      </c>
      <c r="AN126" t="str">
        <f ca="1">IF($E125="","",IF($G126="",AN125,IF(AND($N126=1,AN$9&gt;$B$9),"",IF(AND($N126=1,AN$9&lt;=$B$9),LOOKUP(AN$9,$A$12:$A$111,$B$12:$B$111),IF(AND($I126=1,AO$9=$Q125),"",IF($I126=1,AO125,IF(AND($I126=-1,AM$9=$Q125),$J126,IF($I126=-1,AN125,""))))))))</f>
        <v/>
      </c>
      <c r="AO126" t="str">
        <f ca="1">IF($E125="","",IF($G126="",AO125,IF(AND($N126=1,AO$9&gt;$B$9),"",IF(AND($N126=1,AO$9&lt;=$B$9),LOOKUP(AO$9,$A$12:$A$111,$B$12:$B$111),IF(AND($I126=1,AP$9=$Q125),"",IF($I126=1,AP125,IF(AND($I126=-1,AN$9=$Q125),$J126,IF($I126=-1,AO125,""))))))))</f>
        <v/>
      </c>
      <c r="AP126" t="str">
        <f ca="1">IF($E125="","",IF($G126="",AP125,IF(AND($N126=1,AP$9&gt;$B$9),"",IF(AND($N126=1,AP$9&lt;=$B$9),LOOKUP(AP$9,$A$12:$A$111,$B$12:$B$111),IF(AND($I126=1,AQ$9=$Q125),"",IF($I126=1,AQ125,IF(AND($I126=-1,AO$9=$Q125),$J126,IF($I126=-1,AP125,""))))))))</f>
        <v/>
      </c>
      <c r="AQ126" t="str">
        <f ca="1">IF($E125="","",IF($G126="",AQ125,IF(AND($N126=1,AQ$9&gt;$B$9),"",IF(AND($N126=1,AQ$9&lt;=$B$9),LOOKUP(AQ$9,$A$12:$A$111,$B$12:$B$111),IF(AND($I126=1,AR$9=$Q125),"",IF($I126=1,AR125,IF(AND($I126=-1,AP$9=$Q125),$J126,IF($I126=-1,AQ125,""))))))))</f>
        <v/>
      </c>
      <c r="AR126" t="str">
        <f ca="1">IF($E125="","",IF($G126="",AR125,IF(AND($N126=1,AR$9&gt;$B$9),"",IF(AND($N126=1,AR$9&lt;=$B$9),LOOKUP(AR$9,$A$12:$A$111,$B$12:$B$111),IF(AND($I126=1,AS$9=$Q125),"",IF($I126=1,AS125,IF(AND($I126=-1,AQ$9=$Q125),$J126,IF($I126=-1,AR125,""))))))))</f>
        <v/>
      </c>
      <c r="AS126" t="str">
        <f ca="1">IF($E125="","",IF($G126="",AS125,IF(AND($N126=1,AS$9&gt;$B$9),"",IF(AND($N126=1,AS$9&lt;=$B$9),LOOKUP(AS$9,$A$12:$A$111,$B$12:$B$111),IF(AND($I126=1,AT$9=$Q125),"",IF($I126=1,AT125,IF(AND($I126=-1,AR$9=$Q125),$J126,IF($I126=-1,AS125,""))))))))</f>
        <v/>
      </c>
      <c r="AT126" t="str">
        <f ca="1">IF($E125="","",IF($G126="",AT125,IF(AND($N126=1,AT$9&gt;$B$9),"",IF(AND($N126=1,AT$9&lt;=$B$9),LOOKUP(AT$9,$A$12:$A$111,$B$12:$B$111),IF(AND($I126=1,AU$9=$Q125),"",IF($I126=1,AU125,IF(AND($I126=-1,AS$9=$Q125),$J126,IF($I126=-1,AT125,""))))))))</f>
        <v/>
      </c>
      <c r="AU126" t="str">
        <f ca="1">IF($E125="","",IF($G126="",AU125,IF(AND($N126=1,AU$9&gt;$B$9),"",IF(AND($N126=1,AU$9&lt;=$B$9),LOOKUP(AU$9,$A$12:$A$111,$B$12:$B$111),IF(AND($I126=1,AV$9=$Q125),"",IF($I126=1,AV125,IF(AND($I126=-1,AT$9=$Q125),$J126,IF($I126=-1,AU125,""))))))))</f>
        <v/>
      </c>
      <c r="AV126" t="str">
        <f ca="1">IF($E125="","",IF($G126="",AV125,IF(AND($N126=1,AV$9&gt;$B$9),"",IF(AND($N126=1,AV$9&lt;=$B$9),LOOKUP(AV$9,$A$12:$A$111,$B$12:$B$111),IF(AND($I126=1,AW$9=$Q125),"",IF($I126=1,AW125,IF(AND($I126=-1,AU$9=$Q125),$J126,IF($I126=-1,AV125,""))))))))</f>
        <v/>
      </c>
      <c r="AW126" t="str">
        <f ca="1">IF($E125="","",IF($G126="",AW125,IF(AND($N126=1,AW$9&gt;$B$9),"",IF(AND($N126=1,AW$9&lt;=$B$9),LOOKUP(AW$9,$A$12:$A$111,$B$12:$B$111),IF(AND($I126=1,AX$9=$Q125),"",IF($I126=1,AX125,IF(AND($I126=-1,AV$9=$Q125),$J126,IF($I126=-1,AW125,""))))))))</f>
        <v/>
      </c>
      <c r="AX126" t="str">
        <f ca="1">IF($E125="","",IF($G126="",AX125,IF(AND($N126=1,AX$9&gt;$B$9),"",IF(AND($N126=1,AX$9&lt;=$B$9),LOOKUP(AX$9,$A$12:$A$111,$B$12:$B$111),IF(AND($I126=1,AY$9=$Q125),"",IF($I126=1,AY125,IF(AND($I126=-1,AW$9=$Q125),$J126,IF($I126=-1,AX125,""))))))))</f>
        <v/>
      </c>
      <c r="AY126" t="str">
        <f ca="1">IF($E125="","",IF($G126="",AY125,IF(AND($N126=1,AY$9&gt;$B$9),"",IF(AND($N126=1,AY$9&lt;=$B$9),LOOKUP(AY$9,$A$12:$A$111,$B$12:$B$111),IF(AND($I126=1,AZ$9=$Q125),"",IF($I126=1,AZ125,IF(AND($I126=-1,AX$9=$Q125),$J126,IF($I126=-1,AY125,""))))))))</f>
        <v/>
      </c>
      <c r="AZ126" t="str">
        <f ca="1">IF($E125="","",IF($G126="",AZ125,IF(AND($N126=1,AZ$9&gt;$B$9),"",IF(AND($N126=1,AZ$9&lt;=$B$9),LOOKUP(AZ$9,$A$12:$A$111,$B$12:$B$111),IF(AND($I126=1,BA$9=$Q125),"",IF($I126=1,BA125,IF(AND($I126=-1,AY$9=$Q125),$J126,IF($I126=-1,AZ125,""))))))))</f>
        <v/>
      </c>
      <c r="BA126" t="str">
        <f ca="1">IF($E125="","",IF($G126="",BA125,IF(AND($N126=1,BA$9&gt;$B$9),"",IF(AND($N126=1,BA$9&lt;=$B$9),LOOKUP(BA$9,$A$12:$A$111,$B$12:$B$111),IF(AND($I126=1,BB$9=$Q125),"",IF($I126=1,BB125,IF(AND($I126=-1,AZ$9=$Q125),$J126,IF($I126=-1,BA125,""))))))))</f>
        <v/>
      </c>
      <c r="BB126" t="str">
        <f ca="1">IF($E125="","",IF($G126="",BB125,IF(AND($N126=1,BB$9&gt;$B$9),"",IF(AND($N126=1,BB$9&lt;=$B$9),LOOKUP(BB$9,$A$12:$A$111,$B$12:$B$111),IF(AND($I126=1,BC$9=$Q125),"",IF($I126=1,BC125,IF(AND($I126=-1,BA$9=$Q125),$J126,IF($I126=-1,BB125,""))))))))</f>
        <v/>
      </c>
      <c r="BC126" t="str">
        <f ca="1">IF($E125="","",IF($G126="",BC125,IF(AND($N126=1,BC$9&gt;$B$9),"",IF(AND($N126=1,BC$9&lt;=$B$9),LOOKUP(BC$9,$A$12:$A$111,$B$12:$B$111),IF(AND($I126=1,BD$9=$Q125),"",IF($I126=1,BD125,IF(AND($I126=-1,BB$9=$Q125),$J126,IF($I126=-1,BC125,""))))))))</f>
        <v/>
      </c>
      <c r="BD126" t="str">
        <f ca="1">IF($E125="","",IF($G126="",BD125,IF(AND($N126=1,BD$9&gt;$B$9),"",IF(AND($N126=1,BD$9&lt;=$B$9),LOOKUP(BD$9,$A$12:$A$111,$B$12:$B$111),IF(AND($I126=1,BE$9=$Q125),"",IF($I126=1,BE125,IF(AND($I126=-1,BC$9=$Q125),$J126,IF($I126=-1,BD125,""))))))))</f>
        <v/>
      </c>
      <c r="BE126" t="str">
        <f ca="1">IF($E125="","",IF($G126="",BE125,IF(AND($N126=1,BE$9&gt;$B$9),"",IF(AND($N126=1,BE$9&lt;=$B$9),LOOKUP(BE$9,$A$12:$A$111,$B$12:$B$111),IF(AND($I126=1,BF$9=$Q125),"",IF($I126=1,BF125,IF(AND($I126=-1,BD$9=$Q125),$J126,IF($I126=-1,BE125,""))))))))</f>
        <v/>
      </c>
      <c r="BF126" t="str">
        <f ca="1">IF($E125="","",IF($G126="",BF125,IF(AND($N126=1,BF$9&gt;$B$9),"",IF(AND($N126=1,BF$9&lt;=$B$9),LOOKUP(BF$9,$A$12:$A$111,$B$12:$B$111),IF(AND($I126=1,BG$9=$Q125),"",IF($I126=1,BG125,IF(AND($I126=-1,BE$9=$Q125),$J126,IF($I126=-1,BF125,""))))))))</f>
        <v/>
      </c>
      <c r="BG126" t="str">
        <f ca="1">IF($E125="","",IF($G126="",BG125,IF(AND($N126=1,BG$9&gt;$B$9),"",IF(AND($N126=1,BG$9&lt;=$B$9),LOOKUP(BG$9,$A$12:$A$111,$B$12:$B$111),IF(AND($I126=1,BH$9=$Q125),"",IF($I126=1,BH125,IF(AND($I126=-1,BF$9=$Q125),$J126,IF($I126=-1,BG125,""))))))))</f>
        <v/>
      </c>
      <c r="BH126" t="str">
        <f ca="1">IF($E125="","",IF($G126="",BH125,IF(AND($N126=1,BH$9&gt;$B$9),"",IF(AND($N126=1,BH$9&lt;=$B$9),LOOKUP(BH$9,$A$12:$A$111,$B$12:$B$111),IF(AND($I126=1,BI$9=$Q125),"",IF($I126=1,BI125,IF(AND($I126=-1,BG$9=$Q125),$J126,IF($I126=-1,BH125,""))))))))</f>
        <v/>
      </c>
      <c r="BI126" t="str">
        <f ca="1">IF($E125="","",IF($G126="",BI125,IF(AND($N126=1,BI$9&gt;$B$9),"",IF(AND($N126=1,BI$9&lt;=$B$9),LOOKUP(BI$9,$A$12:$A$111,$B$12:$B$111),IF(AND($I126=1,BJ$9=$Q125),"",IF($I126=1,BJ125,IF(AND($I126=-1,BH$9=$Q125),$J126,IF($I126=-1,BI125,""))))))))</f>
        <v/>
      </c>
      <c r="BJ126" t="str">
        <f ca="1">IF($E125="","",IF($G126="",BJ125,IF(AND($N126=1,BJ$9&gt;$B$9),"",IF(AND($N126=1,BJ$9&lt;=$B$9),LOOKUP(BJ$9,$A$12:$A$111,$B$12:$B$111),IF(AND($I126=1,BK$9=$Q125),"",IF($I126=1,BK125,IF(AND($I126=-1,BI$9=$Q125),$J126,IF($I126=-1,BJ125,""))))))))</f>
        <v/>
      </c>
      <c r="BK126" t="str">
        <f ca="1">IF($E125="","",IF($G126="",BK125,IF(AND($N126=1,BK$9&gt;$B$9),"",IF(AND($N126=1,BK$9&lt;=$B$9),LOOKUP(BK$9,$A$12:$A$111,$B$12:$B$111),IF(AND($I126=1,BL$9=$Q125),"",IF($I126=1,BL125,IF(AND($I126=-1,BJ$9=$Q125),$J126,IF($I126=-1,BK125,""))))))))</f>
        <v/>
      </c>
      <c r="BL126" t="str">
        <f ca="1">IF($E125="","",IF($G126="",BL125,IF(AND($N126=1,BL$9&gt;$B$9),"",IF(AND($N126=1,BL$9&lt;=$B$9),LOOKUP(BL$9,$A$12:$A$111,$B$12:$B$111),IF(AND($I126=1,BM$9=$Q125),"",IF($I126=1,BM125,IF(AND($I126=-1,BK$9=$Q125),$J126,IF($I126=-1,BL125,""))))))))</f>
        <v/>
      </c>
      <c r="BM126" t="str">
        <f ca="1">IF($E125="","",IF($G126="",BM125,IF(AND($N126=1,BM$9&gt;$B$9),"",IF(AND($N126=1,BM$9&lt;=$B$9),LOOKUP(BM$9,$A$12:$A$111,$B$12:$B$111),IF(AND($I126=1,BN$9=$Q125),"",IF($I126=1,BN125,IF(AND($I126=-1,BL$9=$Q125),$J126,IF($I126=-1,BM125,""))))))))</f>
        <v/>
      </c>
      <c r="BN126" t="str">
        <f ca="1">IF($E125="","",IF($G126="",BN125,IF(AND($N126=1,BN$9&gt;$B$9),"",IF(AND($N126=1,BN$9&lt;=$B$9),LOOKUP(BN$9,$A$12:$A$111,$B$12:$B$111),IF(AND($I126=1,BO$9=$Q125),"",IF($I126=1,BO125,IF(AND($I126=-1,BM$9=$Q125),$J126,IF($I126=-1,BN125,""))))))))</f>
        <v/>
      </c>
      <c r="BO126">
        <f ca="1">IF($E125="","",IF($G126="",BO125,IF(AND($N126=1,BO$9&gt;$B$9),"",IF(AND($N126=1,BO$9&lt;=$B$9),LOOKUP(BO$9,$A$12:$A$111,$B$12:$B$111),IF(AND($I126=1,BP$9=$Q125),"",IF($I126=1,BP125,IF(AND($I126=-1,BN$9=$Q125),$J126,IF($I126=-1,BO125,""))))))))</f>
        <v>0</v>
      </c>
    </row>
    <row r="127" spans="4:67" x14ac:dyDescent="0.25">
      <c r="D127" s="4">
        <v>117</v>
      </c>
      <c r="E127" s="1">
        <f t="shared" ca="1" si="11"/>
        <v>14</v>
      </c>
      <c r="G127" t="str">
        <f ca="1">IF(E126="","",IF($B$3=Refs!$B$11,Labouchere!F127,IF(AND(B$3="Last",H126="Zero"),G126,IF(B$3="Last",H126,IF(B$3="2nd last","",IF(AND(B$3="Opposite",H126="Zero"),G126,IF(AND(B$3="Opposite",H126="Red"),"Black",IF(AND(B$3="Opposite",H126="Black"),"Red",IF(AND(B$3="Opposite",H126="Odd"),"Even",IF(AND(B$3="Opposite",H126="Even"),"Odd",IF(AND(B$3="Opposite",H126="High"),"Low",IF(AND(B$3="Opposite",H126="Low"),"High",IF(COUNTIF(Refs!$E$5:$I$6,B$3)=1,Labouchere!B$3,"")))))))))))))</f>
        <v>High</v>
      </c>
      <c r="H127" t="str">
        <f ca="1">IF(E127="","",IF(B$2="Red/Black",LOOKUP(E127,Refs!D:D,Refs!F:F),IF(B$2="High/Low",LOOKUP(E127,Refs!D:D,Refs!H:H),IF(B$2="Odd/Even",LOOKUP(E127,Refs!D:D,Refs!J:J),""))))</f>
        <v>Low</v>
      </c>
      <c r="I127">
        <f t="shared" ca="1" si="7"/>
        <v>-1</v>
      </c>
      <c r="J127">
        <f ca="1">IF(E126="","",IF(G127="","",IF(AND(Q126&gt;1,O126+P126&gt;=$B$4),$B$4,IF(Q126=1,O126,O126+P126))))</f>
        <v>8</v>
      </c>
      <c r="K127">
        <f t="shared" ca="1" si="8"/>
        <v>-8</v>
      </c>
      <c r="L127">
        <f t="shared" ca="1" si="9"/>
        <v>-106</v>
      </c>
      <c r="M127">
        <f t="shared" ca="1" si="10"/>
        <v>20</v>
      </c>
      <c r="N127">
        <f ca="1">IF(E126="","",IF(OR(AND($A$6="Yes",$M127&gt;$M126),AND($A$8="Yes",$O126+$P126&gt;=$B$4),AND($Q126&lt;=2,$I127=1)),1,0))</f>
        <v>0</v>
      </c>
      <c r="O127">
        <f ca="1">IF(E127="","",R127)</f>
        <v>2</v>
      </c>
      <c r="P127">
        <f ca="1">IF(E127="","",MAX(R127:DM127))</f>
        <v>8</v>
      </c>
      <c r="Q127" s="2">
        <f ca="1">IF(E127="","",COUNTIF(R127:DM127,"&gt;0"))</f>
        <v>6</v>
      </c>
      <c r="R127" s="4">
        <f ca="1">IF(E126="","",IF($G127="",R126,IF($N127=1,LOOKUP(R$9,$A$12:$A$111,$B$12:$B$111),IF(AND($I127=1,S$9=$Q126),"",IF($I127=1,S126,IF($I127=-1,R126))))))</f>
        <v>2</v>
      </c>
      <c r="S127">
        <f ca="1">IF($E126="","",IF($G127="",S126,IF(AND($N127=1,S$9&gt;$B$9),"",IF(AND($N127=1,S$9&lt;=$B$9),LOOKUP(S$9,$A$12:$A$111,$B$12:$B$111),IF(AND($I127=1,T$9=$Q126),"",IF($I127=1,T126,IF(AND($I127=-1,R$9=$Q126),$J127,IF($I127=-1,S126,""))))))))</f>
        <v>3</v>
      </c>
      <c r="T127">
        <f ca="1">IF($E126="","",IF($G127="",T126,IF(AND($N127=1,T$9&gt;$B$9),"",IF(AND($N127=1,T$9&lt;=$B$9),LOOKUP(T$9,$A$12:$A$111,$B$12:$B$111),IF(AND($I127=1,U$9=$Q126),"",IF($I127=1,U126,IF(AND($I127=-1,S$9=$Q126),$J127,IF($I127=-1,T126,""))))))))</f>
        <v>4</v>
      </c>
      <c r="U127">
        <f ca="1">IF($E126="","",IF($G127="",U126,IF(AND($N127=1,U$9&gt;$B$9),"",IF(AND($N127=1,U$9&lt;=$B$9),LOOKUP(U$9,$A$12:$A$111,$B$12:$B$111),IF(AND($I127=1,V$9=$Q126),"",IF($I127=1,V126,IF(AND($I127=-1,T$9=$Q126),$J127,IF($I127=-1,U126,""))))))))</f>
        <v>5</v>
      </c>
      <c r="V127">
        <f ca="1">IF($E126="","",IF($G127="",V126,IF(AND($N127=1,V$9&gt;$B$9),"",IF(AND($N127=1,V$9&lt;=$B$9),LOOKUP(V$9,$A$12:$A$111,$B$12:$B$111),IF(AND($I127=1,W$9=$Q126),"",IF($I127=1,W126,IF(AND($I127=-1,U$9=$Q126),$J127,IF($I127=-1,V126,""))))))))</f>
        <v>6</v>
      </c>
      <c r="W127">
        <f ca="1">IF($E126="","",IF($G127="",W126,IF(AND($N127=1,W$9&gt;$B$9),"",IF(AND($N127=1,W$9&lt;=$B$9),LOOKUP(W$9,$A$12:$A$111,$B$12:$B$111),IF(AND($I127=1,X$9=$Q126),"",IF($I127=1,X126,IF(AND($I127=-1,V$9=$Q126),$J127,IF($I127=-1,W126,""))))))))</f>
        <v>8</v>
      </c>
      <c r="X127" t="str">
        <f ca="1">IF($E126="","",IF($G127="",X126,IF(AND($N127=1,X$9&gt;$B$9),"",IF(AND($N127=1,X$9&lt;=$B$9),LOOKUP(X$9,$A$12:$A$111,$B$12:$B$111),IF(AND($I127=1,Y$9=$Q126),"",IF($I127=1,Y126,IF(AND($I127=-1,W$9=$Q126),$J127,IF($I127=-1,X126,""))))))))</f>
        <v/>
      </c>
      <c r="Y127" t="str">
        <f ca="1">IF($E126="","",IF($G127="",Y126,IF(AND($N127=1,Y$9&gt;$B$9),"",IF(AND($N127=1,Y$9&lt;=$B$9),LOOKUP(Y$9,$A$12:$A$111,$B$12:$B$111),IF(AND($I127=1,Z$9=$Q126),"",IF($I127=1,Z126,IF(AND($I127=-1,X$9=$Q126),$J127,IF($I127=-1,Y126,""))))))))</f>
        <v/>
      </c>
      <c r="Z127" t="str">
        <f ca="1">IF($E126="","",IF($G127="",Z126,IF(AND($N127=1,Z$9&gt;$B$9),"",IF(AND($N127=1,Z$9&lt;=$B$9),LOOKUP(Z$9,$A$12:$A$111,$B$12:$B$111),IF(AND($I127=1,AA$9=$Q126),"",IF($I127=1,AA126,IF(AND($I127=-1,Y$9=$Q126),$J127,IF($I127=-1,Z126,""))))))))</f>
        <v/>
      </c>
      <c r="AA127" t="str">
        <f ca="1">IF($E126="","",IF($G127="",AA126,IF(AND($N127=1,AA$9&gt;$B$9),"",IF(AND($N127=1,AA$9&lt;=$B$9),LOOKUP(AA$9,$A$12:$A$111,$B$12:$B$111),IF(AND($I127=1,AB$9=$Q126),"",IF($I127=1,AB126,IF(AND($I127=-1,Z$9=$Q126),$J127,IF($I127=-1,AA126,""))))))))</f>
        <v/>
      </c>
      <c r="AB127" t="str">
        <f ca="1">IF($E126="","",IF($G127="",AB126,IF(AND($N127=1,AB$9&gt;$B$9),"",IF(AND($N127=1,AB$9&lt;=$B$9),LOOKUP(AB$9,$A$12:$A$111,$B$12:$B$111),IF(AND($I127=1,AC$9=$Q126),"",IF($I127=1,AC126,IF(AND($I127=-1,AA$9=$Q126),$J127,IF($I127=-1,AB126,""))))))))</f>
        <v/>
      </c>
      <c r="AC127" t="str">
        <f ca="1">IF($E126="","",IF($G127="",AC126,IF(AND($N127=1,AC$9&gt;$B$9),"",IF(AND($N127=1,AC$9&lt;=$B$9),LOOKUP(AC$9,$A$12:$A$111,$B$12:$B$111),IF(AND($I127=1,AD$9=$Q126),"",IF($I127=1,AD126,IF(AND($I127=-1,AB$9=$Q126),$J127,IF($I127=-1,AC126,""))))))))</f>
        <v/>
      </c>
      <c r="AD127" t="str">
        <f ca="1">IF($E126="","",IF($G127="",AD126,IF(AND($N127=1,AD$9&gt;$B$9),"",IF(AND($N127=1,AD$9&lt;=$B$9),LOOKUP(AD$9,$A$12:$A$111,$B$12:$B$111),IF(AND($I127=1,AE$9=$Q126),"",IF($I127=1,AE126,IF(AND($I127=-1,AC$9=$Q126),$J127,IF($I127=-1,AD126,""))))))))</f>
        <v/>
      </c>
      <c r="AE127" t="str">
        <f ca="1">IF($E126="","",IF($G127="",AE126,IF(AND($N127=1,AE$9&gt;$B$9),"",IF(AND($N127=1,AE$9&lt;=$B$9),LOOKUP(AE$9,$A$12:$A$111,$B$12:$B$111),IF(AND($I127=1,AF$9=$Q126),"",IF($I127=1,AF126,IF(AND($I127=-1,AD$9=$Q126),$J127,IF($I127=-1,AE126,""))))))))</f>
        <v/>
      </c>
      <c r="AF127" t="str">
        <f ca="1">IF($E126="","",IF($G127="",AF126,IF(AND($N127=1,AF$9&gt;$B$9),"",IF(AND($N127=1,AF$9&lt;=$B$9),LOOKUP(AF$9,$A$12:$A$111,$B$12:$B$111),IF(AND($I127=1,AG$9=$Q126),"",IF($I127=1,AG126,IF(AND($I127=-1,AE$9=$Q126),$J127,IF($I127=-1,AF126,""))))))))</f>
        <v/>
      </c>
      <c r="AG127" t="str">
        <f ca="1">IF($E126="","",IF($G127="",AG126,IF(AND($N127=1,AG$9&gt;$B$9),"",IF(AND($N127=1,AG$9&lt;=$B$9),LOOKUP(AG$9,$A$12:$A$111,$B$12:$B$111),IF(AND($I127=1,AH$9=$Q126),"",IF($I127=1,AH126,IF(AND($I127=-1,AF$9=$Q126),$J127,IF($I127=-1,AG126,""))))))))</f>
        <v/>
      </c>
      <c r="AH127" t="str">
        <f ca="1">IF($E126="","",IF($G127="",AH126,IF(AND($N127=1,AH$9&gt;$B$9),"",IF(AND($N127=1,AH$9&lt;=$B$9),LOOKUP(AH$9,$A$12:$A$111,$B$12:$B$111),IF(AND($I127=1,AI$9=$Q126),"",IF($I127=1,AI126,IF(AND($I127=-1,AG$9=$Q126),$J127,IF($I127=-1,AH126,""))))))))</f>
        <v/>
      </c>
      <c r="AI127" t="str">
        <f ca="1">IF($E126="","",IF($G127="",AI126,IF(AND($N127=1,AI$9&gt;$B$9),"",IF(AND($N127=1,AI$9&lt;=$B$9),LOOKUP(AI$9,$A$12:$A$111,$B$12:$B$111),IF(AND($I127=1,AJ$9=$Q126),"",IF($I127=1,AJ126,IF(AND($I127=-1,AH$9=$Q126),$J127,IF($I127=-1,AI126,""))))))))</f>
        <v/>
      </c>
      <c r="AJ127" t="str">
        <f ca="1">IF($E126="","",IF($G127="",AJ126,IF(AND($N127=1,AJ$9&gt;$B$9),"",IF(AND($N127=1,AJ$9&lt;=$B$9),LOOKUP(AJ$9,$A$12:$A$111,$B$12:$B$111),IF(AND($I127=1,AK$9=$Q126),"",IF($I127=1,AK126,IF(AND($I127=-1,AI$9=$Q126),$J127,IF($I127=-1,AJ126,""))))))))</f>
        <v/>
      </c>
      <c r="AK127" t="str">
        <f ca="1">IF($E126="","",IF($G127="",AK126,IF(AND($N127=1,AK$9&gt;$B$9),"",IF(AND($N127=1,AK$9&lt;=$B$9),LOOKUP(AK$9,$A$12:$A$111,$B$12:$B$111),IF(AND($I127=1,AL$9=$Q126),"",IF($I127=1,AL126,IF(AND($I127=-1,AJ$9=$Q126),$J127,IF($I127=-1,AK126,""))))))))</f>
        <v/>
      </c>
      <c r="AL127" t="str">
        <f ca="1">IF($E126="","",IF($G127="",AL126,IF(AND($N127=1,AL$9&gt;$B$9),"",IF(AND($N127=1,AL$9&lt;=$B$9),LOOKUP(AL$9,$A$12:$A$111,$B$12:$B$111),IF(AND($I127=1,AM$9=$Q126),"",IF($I127=1,AM126,IF(AND($I127=-1,AK$9=$Q126),$J127,IF($I127=-1,AL126,""))))))))</f>
        <v/>
      </c>
      <c r="AM127" t="str">
        <f ca="1">IF($E126="","",IF($G127="",AM126,IF(AND($N127=1,AM$9&gt;$B$9),"",IF(AND($N127=1,AM$9&lt;=$B$9),LOOKUP(AM$9,$A$12:$A$111,$B$12:$B$111),IF(AND($I127=1,AN$9=$Q126),"",IF($I127=1,AN126,IF(AND($I127=-1,AL$9=$Q126),$J127,IF($I127=-1,AM126,""))))))))</f>
        <v/>
      </c>
      <c r="AN127" t="str">
        <f ca="1">IF($E126="","",IF($G127="",AN126,IF(AND($N127=1,AN$9&gt;$B$9),"",IF(AND($N127=1,AN$9&lt;=$B$9),LOOKUP(AN$9,$A$12:$A$111,$B$12:$B$111),IF(AND($I127=1,AO$9=$Q126),"",IF($I127=1,AO126,IF(AND($I127=-1,AM$9=$Q126),$J127,IF($I127=-1,AN126,""))))))))</f>
        <v/>
      </c>
      <c r="AO127" t="str">
        <f ca="1">IF($E126="","",IF($G127="",AO126,IF(AND($N127=1,AO$9&gt;$B$9),"",IF(AND($N127=1,AO$9&lt;=$B$9),LOOKUP(AO$9,$A$12:$A$111,$B$12:$B$111),IF(AND($I127=1,AP$9=$Q126),"",IF($I127=1,AP126,IF(AND($I127=-1,AN$9=$Q126),$J127,IF($I127=-1,AO126,""))))))))</f>
        <v/>
      </c>
      <c r="AP127" t="str">
        <f ca="1">IF($E126="","",IF($G127="",AP126,IF(AND($N127=1,AP$9&gt;$B$9),"",IF(AND($N127=1,AP$9&lt;=$B$9),LOOKUP(AP$9,$A$12:$A$111,$B$12:$B$111),IF(AND($I127=1,AQ$9=$Q126),"",IF($I127=1,AQ126,IF(AND($I127=-1,AO$9=$Q126),$J127,IF($I127=-1,AP126,""))))))))</f>
        <v/>
      </c>
      <c r="AQ127" t="str">
        <f ca="1">IF($E126="","",IF($G127="",AQ126,IF(AND($N127=1,AQ$9&gt;$B$9),"",IF(AND($N127=1,AQ$9&lt;=$B$9),LOOKUP(AQ$9,$A$12:$A$111,$B$12:$B$111),IF(AND($I127=1,AR$9=$Q126),"",IF($I127=1,AR126,IF(AND($I127=-1,AP$9=$Q126),$J127,IF($I127=-1,AQ126,""))))))))</f>
        <v/>
      </c>
      <c r="AR127" t="str">
        <f ca="1">IF($E126="","",IF($G127="",AR126,IF(AND($N127=1,AR$9&gt;$B$9),"",IF(AND($N127=1,AR$9&lt;=$B$9),LOOKUP(AR$9,$A$12:$A$111,$B$12:$B$111),IF(AND($I127=1,AS$9=$Q126),"",IF($I127=1,AS126,IF(AND($I127=-1,AQ$9=$Q126),$J127,IF($I127=-1,AR126,""))))))))</f>
        <v/>
      </c>
      <c r="AS127" t="str">
        <f ca="1">IF($E126="","",IF($G127="",AS126,IF(AND($N127=1,AS$9&gt;$B$9),"",IF(AND($N127=1,AS$9&lt;=$B$9),LOOKUP(AS$9,$A$12:$A$111,$B$12:$B$111),IF(AND($I127=1,AT$9=$Q126),"",IF($I127=1,AT126,IF(AND($I127=-1,AR$9=$Q126),$J127,IF($I127=-1,AS126,""))))))))</f>
        <v/>
      </c>
      <c r="AT127" t="str">
        <f ca="1">IF($E126="","",IF($G127="",AT126,IF(AND($N127=1,AT$9&gt;$B$9),"",IF(AND($N127=1,AT$9&lt;=$B$9),LOOKUP(AT$9,$A$12:$A$111,$B$12:$B$111),IF(AND($I127=1,AU$9=$Q126),"",IF($I127=1,AU126,IF(AND($I127=-1,AS$9=$Q126),$J127,IF($I127=-1,AT126,""))))))))</f>
        <v/>
      </c>
      <c r="AU127" t="str">
        <f ca="1">IF($E126="","",IF($G127="",AU126,IF(AND($N127=1,AU$9&gt;$B$9),"",IF(AND($N127=1,AU$9&lt;=$B$9),LOOKUP(AU$9,$A$12:$A$111,$B$12:$B$111),IF(AND($I127=1,AV$9=$Q126),"",IF($I127=1,AV126,IF(AND($I127=-1,AT$9=$Q126),$J127,IF($I127=-1,AU126,""))))))))</f>
        <v/>
      </c>
      <c r="AV127" t="str">
        <f ca="1">IF($E126="","",IF($G127="",AV126,IF(AND($N127=1,AV$9&gt;$B$9),"",IF(AND($N127=1,AV$9&lt;=$B$9),LOOKUP(AV$9,$A$12:$A$111,$B$12:$B$111),IF(AND($I127=1,AW$9=$Q126),"",IF($I127=1,AW126,IF(AND($I127=-1,AU$9=$Q126),$J127,IF($I127=-1,AV126,""))))))))</f>
        <v/>
      </c>
      <c r="AW127" t="str">
        <f ca="1">IF($E126="","",IF($G127="",AW126,IF(AND($N127=1,AW$9&gt;$B$9),"",IF(AND($N127=1,AW$9&lt;=$B$9),LOOKUP(AW$9,$A$12:$A$111,$B$12:$B$111),IF(AND($I127=1,AX$9=$Q126),"",IF($I127=1,AX126,IF(AND($I127=-1,AV$9=$Q126),$J127,IF($I127=-1,AW126,""))))))))</f>
        <v/>
      </c>
      <c r="AX127" t="str">
        <f ca="1">IF($E126="","",IF($G127="",AX126,IF(AND($N127=1,AX$9&gt;$B$9),"",IF(AND($N127=1,AX$9&lt;=$B$9),LOOKUP(AX$9,$A$12:$A$111,$B$12:$B$111),IF(AND($I127=1,AY$9=$Q126),"",IF($I127=1,AY126,IF(AND($I127=-1,AW$9=$Q126),$J127,IF($I127=-1,AX126,""))))))))</f>
        <v/>
      </c>
      <c r="AY127" t="str">
        <f ca="1">IF($E126="","",IF($G127="",AY126,IF(AND($N127=1,AY$9&gt;$B$9),"",IF(AND($N127=1,AY$9&lt;=$B$9),LOOKUP(AY$9,$A$12:$A$111,$B$12:$B$111),IF(AND($I127=1,AZ$9=$Q126),"",IF($I127=1,AZ126,IF(AND($I127=-1,AX$9=$Q126),$J127,IF($I127=-1,AY126,""))))))))</f>
        <v/>
      </c>
      <c r="AZ127" t="str">
        <f ca="1">IF($E126="","",IF($G127="",AZ126,IF(AND($N127=1,AZ$9&gt;$B$9),"",IF(AND($N127=1,AZ$9&lt;=$B$9),LOOKUP(AZ$9,$A$12:$A$111,$B$12:$B$111),IF(AND($I127=1,BA$9=$Q126),"",IF($I127=1,BA126,IF(AND($I127=-1,AY$9=$Q126),$J127,IF($I127=-1,AZ126,""))))))))</f>
        <v/>
      </c>
      <c r="BA127" t="str">
        <f ca="1">IF($E126="","",IF($G127="",BA126,IF(AND($N127=1,BA$9&gt;$B$9),"",IF(AND($N127=1,BA$9&lt;=$B$9),LOOKUP(BA$9,$A$12:$A$111,$B$12:$B$111),IF(AND($I127=1,BB$9=$Q126),"",IF($I127=1,BB126,IF(AND($I127=-1,AZ$9=$Q126),$J127,IF($I127=-1,BA126,""))))))))</f>
        <v/>
      </c>
      <c r="BB127" t="str">
        <f ca="1">IF($E126="","",IF($G127="",BB126,IF(AND($N127=1,BB$9&gt;$B$9),"",IF(AND($N127=1,BB$9&lt;=$B$9),LOOKUP(BB$9,$A$12:$A$111,$B$12:$B$111),IF(AND($I127=1,BC$9=$Q126),"",IF($I127=1,BC126,IF(AND($I127=-1,BA$9=$Q126),$J127,IF($I127=-1,BB126,""))))))))</f>
        <v/>
      </c>
      <c r="BC127" t="str">
        <f ca="1">IF($E126="","",IF($G127="",BC126,IF(AND($N127=1,BC$9&gt;$B$9),"",IF(AND($N127=1,BC$9&lt;=$B$9),LOOKUP(BC$9,$A$12:$A$111,$B$12:$B$111),IF(AND($I127=1,BD$9=$Q126),"",IF($I127=1,BD126,IF(AND($I127=-1,BB$9=$Q126),$J127,IF($I127=-1,BC126,""))))))))</f>
        <v/>
      </c>
      <c r="BD127" t="str">
        <f ca="1">IF($E126="","",IF($G127="",BD126,IF(AND($N127=1,BD$9&gt;$B$9),"",IF(AND($N127=1,BD$9&lt;=$B$9),LOOKUP(BD$9,$A$12:$A$111,$B$12:$B$111),IF(AND($I127=1,BE$9=$Q126),"",IF($I127=1,BE126,IF(AND($I127=-1,BC$9=$Q126),$J127,IF($I127=-1,BD126,""))))))))</f>
        <v/>
      </c>
      <c r="BE127" t="str">
        <f ca="1">IF($E126="","",IF($G127="",BE126,IF(AND($N127=1,BE$9&gt;$B$9),"",IF(AND($N127=1,BE$9&lt;=$B$9),LOOKUP(BE$9,$A$12:$A$111,$B$12:$B$111),IF(AND($I127=1,BF$9=$Q126),"",IF($I127=1,BF126,IF(AND($I127=-1,BD$9=$Q126),$J127,IF($I127=-1,BE126,""))))))))</f>
        <v/>
      </c>
      <c r="BF127" t="str">
        <f ca="1">IF($E126="","",IF($G127="",BF126,IF(AND($N127=1,BF$9&gt;$B$9),"",IF(AND($N127=1,BF$9&lt;=$B$9),LOOKUP(BF$9,$A$12:$A$111,$B$12:$B$111),IF(AND($I127=1,BG$9=$Q126),"",IF($I127=1,BG126,IF(AND($I127=-1,BE$9=$Q126),$J127,IF($I127=-1,BF126,""))))))))</f>
        <v/>
      </c>
      <c r="BG127" t="str">
        <f ca="1">IF($E126="","",IF($G127="",BG126,IF(AND($N127=1,BG$9&gt;$B$9),"",IF(AND($N127=1,BG$9&lt;=$B$9),LOOKUP(BG$9,$A$12:$A$111,$B$12:$B$111),IF(AND($I127=1,BH$9=$Q126),"",IF($I127=1,BH126,IF(AND($I127=-1,BF$9=$Q126),$J127,IF($I127=-1,BG126,""))))))))</f>
        <v/>
      </c>
      <c r="BH127" t="str">
        <f ca="1">IF($E126="","",IF($G127="",BH126,IF(AND($N127=1,BH$9&gt;$B$9),"",IF(AND($N127=1,BH$9&lt;=$B$9),LOOKUP(BH$9,$A$12:$A$111,$B$12:$B$111),IF(AND($I127=1,BI$9=$Q126),"",IF($I127=1,BI126,IF(AND($I127=-1,BG$9=$Q126),$J127,IF($I127=-1,BH126,""))))))))</f>
        <v/>
      </c>
      <c r="BI127" t="str">
        <f ca="1">IF($E126="","",IF($G127="",BI126,IF(AND($N127=1,BI$9&gt;$B$9),"",IF(AND($N127=1,BI$9&lt;=$B$9),LOOKUP(BI$9,$A$12:$A$111,$B$12:$B$111),IF(AND($I127=1,BJ$9=$Q126),"",IF($I127=1,BJ126,IF(AND($I127=-1,BH$9=$Q126),$J127,IF($I127=-1,BI126,""))))))))</f>
        <v/>
      </c>
      <c r="BJ127" t="str">
        <f ca="1">IF($E126="","",IF($G127="",BJ126,IF(AND($N127=1,BJ$9&gt;$B$9),"",IF(AND($N127=1,BJ$9&lt;=$B$9),LOOKUP(BJ$9,$A$12:$A$111,$B$12:$B$111),IF(AND($I127=1,BK$9=$Q126),"",IF($I127=1,BK126,IF(AND($I127=-1,BI$9=$Q126),$J127,IF($I127=-1,BJ126,""))))))))</f>
        <v/>
      </c>
      <c r="BK127" t="str">
        <f ca="1">IF($E126="","",IF($G127="",BK126,IF(AND($N127=1,BK$9&gt;$B$9),"",IF(AND($N127=1,BK$9&lt;=$B$9),LOOKUP(BK$9,$A$12:$A$111,$B$12:$B$111),IF(AND($I127=1,BL$9=$Q126),"",IF($I127=1,BL126,IF(AND($I127=-1,BJ$9=$Q126),$J127,IF($I127=-1,BK126,""))))))))</f>
        <v/>
      </c>
      <c r="BL127" t="str">
        <f ca="1">IF($E126="","",IF($G127="",BL126,IF(AND($N127=1,BL$9&gt;$B$9),"",IF(AND($N127=1,BL$9&lt;=$B$9),LOOKUP(BL$9,$A$12:$A$111,$B$12:$B$111),IF(AND($I127=1,BM$9=$Q126),"",IF($I127=1,BM126,IF(AND($I127=-1,BK$9=$Q126),$J127,IF($I127=-1,BL126,""))))))))</f>
        <v/>
      </c>
      <c r="BM127" t="str">
        <f ca="1">IF($E126="","",IF($G127="",BM126,IF(AND($N127=1,BM$9&gt;$B$9),"",IF(AND($N127=1,BM$9&lt;=$B$9),LOOKUP(BM$9,$A$12:$A$111,$B$12:$B$111),IF(AND($I127=1,BN$9=$Q126),"",IF($I127=1,BN126,IF(AND($I127=-1,BL$9=$Q126),$J127,IF($I127=-1,BM126,""))))))))</f>
        <v/>
      </c>
      <c r="BN127" t="str">
        <f ca="1">IF($E126="","",IF($G127="",BN126,IF(AND($N127=1,BN$9&gt;$B$9),"",IF(AND($N127=1,BN$9&lt;=$B$9),LOOKUP(BN$9,$A$12:$A$111,$B$12:$B$111),IF(AND($I127=1,BO$9=$Q126),"",IF($I127=1,BO126,IF(AND($I127=-1,BM$9=$Q126),$J127,IF($I127=-1,BN126,""))))))))</f>
        <v/>
      </c>
      <c r="BO127">
        <f ca="1">IF($E126="","",IF($G127="",BO126,IF(AND($N127=1,BO$9&gt;$B$9),"",IF(AND($N127=1,BO$9&lt;=$B$9),LOOKUP(BO$9,$A$12:$A$111,$B$12:$B$111),IF(AND($I127=1,BP$9=$Q126),"",IF($I127=1,BP126,IF(AND($I127=-1,BN$9=$Q126),$J127,IF($I127=-1,BO126,""))))))))</f>
        <v>0</v>
      </c>
    </row>
    <row r="128" spans="4:67" x14ac:dyDescent="0.25">
      <c r="D128" s="4">
        <v>118</v>
      </c>
      <c r="E128" s="1">
        <f t="shared" ca="1" si="11"/>
        <v>32</v>
      </c>
      <c r="G128" t="str">
        <f ca="1">IF(E127="","",IF($B$3=Refs!$B$11,Labouchere!F128,IF(AND(B$3="Last",H127="Zero"),G127,IF(B$3="Last",H127,IF(B$3="2nd last","",IF(AND(B$3="Opposite",H127="Zero"),G127,IF(AND(B$3="Opposite",H127="Red"),"Black",IF(AND(B$3="Opposite",H127="Black"),"Red",IF(AND(B$3="Opposite",H127="Odd"),"Even",IF(AND(B$3="Opposite",H127="Even"),"Odd",IF(AND(B$3="Opposite",H127="High"),"Low",IF(AND(B$3="Opposite",H127="Low"),"High",IF(COUNTIF(Refs!$E$5:$I$6,B$3)=1,Labouchere!B$3,"")))))))))))))</f>
        <v>High</v>
      </c>
      <c r="H128" t="str">
        <f ca="1">IF(E128="","",IF(B$2="Red/Black",LOOKUP(E128,Refs!D:D,Refs!F:F),IF(B$2="High/Low",LOOKUP(E128,Refs!D:D,Refs!H:H),IF(B$2="Odd/Even",LOOKUP(E128,Refs!D:D,Refs!J:J),""))))</f>
        <v>High</v>
      </c>
      <c r="I128">
        <f t="shared" ca="1" si="7"/>
        <v>1</v>
      </c>
      <c r="J128">
        <f ca="1">IF(E127="","",IF(G128="","",IF(AND(Q127&gt;1,O127+P127&gt;=$B$4),$B$4,IF(Q127=1,O127,O127+P127))))</f>
        <v>10</v>
      </c>
      <c r="K128">
        <f t="shared" ca="1" si="8"/>
        <v>10</v>
      </c>
      <c r="L128">
        <f t="shared" ca="1" si="9"/>
        <v>-96</v>
      </c>
      <c r="M128">
        <f t="shared" ca="1" si="10"/>
        <v>20</v>
      </c>
      <c r="N128">
        <f ca="1">IF(E127="","",IF(OR(AND($A$6="Yes",$M128&gt;$M127),AND($A$8="Yes",$O127+$P127&gt;=$B$4),AND($Q127&lt;=2,$I128=1)),1,0))</f>
        <v>0</v>
      </c>
      <c r="O128">
        <f ca="1">IF(E128="","",R128)</f>
        <v>3</v>
      </c>
      <c r="P128">
        <f ca="1">IF(E128="","",MAX(R128:DM128))</f>
        <v>6</v>
      </c>
      <c r="Q128" s="2">
        <f ca="1">IF(E128="","",COUNTIF(R128:DM128,"&gt;0"))</f>
        <v>4</v>
      </c>
      <c r="R128" s="4">
        <f ca="1">IF(E127="","",IF($G128="",R127,IF($N128=1,LOOKUP(R$9,$A$12:$A$111,$B$12:$B$111),IF(AND($I128=1,S$9=$Q127),"",IF($I128=1,S127,IF($I128=-1,R127))))))</f>
        <v>3</v>
      </c>
      <c r="S128">
        <f ca="1">IF($E127="","",IF($G128="",S127,IF(AND($N128=1,S$9&gt;$B$9),"",IF(AND($N128=1,S$9&lt;=$B$9),LOOKUP(S$9,$A$12:$A$111,$B$12:$B$111),IF(AND($I128=1,T$9=$Q127),"",IF($I128=1,T127,IF(AND($I128=-1,R$9=$Q127),$J128,IF($I128=-1,S127,""))))))))</f>
        <v>4</v>
      </c>
      <c r="T128">
        <f ca="1">IF($E127="","",IF($G128="",T127,IF(AND($N128=1,T$9&gt;$B$9),"",IF(AND($N128=1,T$9&lt;=$B$9),LOOKUP(T$9,$A$12:$A$111,$B$12:$B$111),IF(AND($I128=1,U$9=$Q127),"",IF($I128=1,U127,IF(AND($I128=-1,S$9=$Q127),$J128,IF($I128=-1,T127,""))))))))</f>
        <v>5</v>
      </c>
      <c r="U128">
        <f ca="1">IF($E127="","",IF($G128="",U127,IF(AND($N128=1,U$9&gt;$B$9),"",IF(AND($N128=1,U$9&lt;=$B$9),LOOKUP(U$9,$A$12:$A$111,$B$12:$B$111),IF(AND($I128=1,V$9=$Q127),"",IF($I128=1,V127,IF(AND($I128=-1,T$9=$Q127),$J128,IF($I128=-1,U127,""))))))))</f>
        <v>6</v>
      </c>
      <c r="V128" t="str">
        <f ca="1">IF($E127="","",IF($G128="",V127,IF(AND($N128=1,V$9&gt;$B$9),"",IF(AND($N128=1,V$9&lt;=$B$9),LOOKUP(V$9,$A$12:$A$111,$B$12:$B$111),IF(AND($I128=1,W$9=$Q127),"",IF($I128=1,W127,IF(AND($I128=-1,U$9=$Q127),$J128,IF($I128=-1,V127,""))))))))</f>
        <v/>
      </c>
      <c r="W128" t="str">
        <f ca="1">IF($E127="","",IF($G128="",W127,IF(AND($N128=1,W$9&gt;$B$9),"",IF(AND($N128=1,W$9&lt;=$B$9),LOOKUP(W$9,$A$12:$A$111,$B$12:$B$111),IF(AND($I128=1,X$9=$Q127),"",IF($I128=1,X127,IF(AND($I128=-1,V$9=$Q127),$J128,IF($I128=-1,W127,""))))))))</f>
        <v/>
      </c>
      <c r="X128" t="str">
        <f ca="1">IF($E127="","",IF($G128="",X127,IF(AND($N128=1,X$9&gt;$B$9),"",IF(AND($N128=1,X$9&lt;=$B$9),LOOKUP(X$9,$A$12:$A$111,$B$12:$B$111),IF(AND($I128=1,Y$9=$Q127),"",IF($I128=1,Y127,IF(AND($I128=-1,W$9=$Q127),$J128,IF($I128=-1,X127,""))))))))</f>
        <v/>
      </c>
      <c r="Y128" t="str">
        <f ca="1">IF($E127="","",IF($G128="",Y127,IF(AND($N128=1,Y$9&gt;$B$9),"",IF(AND($N128=1,Y$9&lt;=$B$9),LOOKUP(Y$9,$A$12:$A$111,$B$12:$B$111),IF(AND($I128=1,Z$9=$Q127),"",IF($I128=1,Z127,IF(AND($I128=-1,X$9=$Q127),$J128,IF($I128=-1,Y127,""))))))))</f>
        <v/>
      </c>
      <c r="Z128" t="str">
        <f ca="1">IF($E127="","",IF($G128="",Z127,IF(AND($N128=1,Z$9&gt;$B$9),"",IF(AND($N128=1,Z$9&lt;=$B$9),LOOKUP(Z$9,$A$12:$A$111,$B$12:$B$111),IF(AND($I128=1,AA$9=$Q127),"",IF($I128=1,AA127,IF(AND($I128=-1,Y$9=$Q127),$J128,IF($I128=-1,Z127,""))))))))</f>
        <v/>
      </c>
      <c r="AA128" t="str">
        <f ca="1">IF($E127="","",IF($G128="",AA127,IF(AND($N128=1,AA$9&gt;$B$9),"",IF(AND($N128=1,AA$9&lt;=$B$9),LOOKUP(AA$9,$A$12:$A$111,$B$12:$B$111),IF(AND($I128=1,AB$9=$Q127),"",IF($I128=1,AB127,IF(AND($I128=-1,Z$9=$Q127),$J128,IF($I128=-1,AA127,""))))))))</f>
        <v/>
      </c>
      <c r="AB128" t="str">
        <f ca="1">IF($E127="","",IF($G128="",AB127,IF(AND($N128=1,AB$9&gt;$B$9),"",IF(AND($N128=1,AB$9&lt;=$B$9),LOOKUP(AB$9,$A$12:$A$111,$B$12:$B$111),IF(AND($I128=1,AC$9=$Q127),"",IF($I128=1,AC127,IF(AND($I128=-1,AA$9=$Q127),$J128,IF($I128=-1,AB127,""))))))))</f>
        <v/>
      </c>
      <c r="AC128" t="str">
        <f ca="1">IF($E127="","",IF($G128="",AC127,IF(AND($N128=1,AC$9&gt;$B$9),"",IF(AND($N128=1,AC$9&lt;=$B$9),LOOKUP(AC$9,$A$12:$A$111,$B$12:$B$111),IF(AND($I128=1,AD$9=$Q127),"",IF($I128=1,AD127,IF(AND($I128=-1,AB$9=$Q127),$J128,IF($I128=-1,AC127,""))))))))</f>
        <v/>
      </c>
      <c r="AD128" t="str">
        <f ca="1">IF($E127="","",IF($G128="",AD127,IF(AND($N128=1,AD$9&gt;$B$9),"",IF(AND($N128=1,AD$9&lt;=$B$9),LOOKUP(AD$9,$A$12:$A$111,$B$12:$B$111),IF(AND($I128=1,AE$9=$Q127),"",IF($I128=1,AE127,IF(AND($I128=-1,AC$9=$Q127),$J128,IF($I128=-1,AD127,""))))))))</f>
        <v/>
      </c>
      <c r="AE128" t="str">
        <f ca="1">IF($E127="","",IF($G128="",AE127,IF(AND($N128=1,AE$9&gt;$B$9),"",IF(AND($N128=1,AE$9&lt;=$B$9),LOOKUP(AE$9,$A$12:$A$111,$B$12:$B$111),IF(AND($I128=1,AF$9=$Q127),"",IF($I128=1,AF127,IF(AND($I128=-1,AD$9=$Q127),$J128,IF($I128=-1,AE127,""))))))))</f>
        <v/>
      </c>
      <c r="AF128" t="str">
        <f ca="1">IF($E127="","",IF($G128="",AF127,IF(AND($N128=1,AF$9&gt;$B$9),"",IF(AND($N128=1,AF$9&lt;=$B$9),LOOKUP(AF$9,$A$12:$A$111,$B$12:$B$111),IF(AND($I128=1,AG$9=$Q127),"",IF($I128=1,AG127,IF(AND($I128=-1,AE$9=$Q127),$J128,IF($I128=-1,AF127,""))))))))</f>
        <v/>
      </c>
      <c r="AG128" t="str">
        <f ca="1">IF($E127="","",IF($G128="",AG127,IF(AND($N128=1,AG$9&gt;$B$9),"",IF(AND($N128=1,AG$9&lt;=$B$9),LOOKUP(AG$9,$A$12:$A$111,$B$12:$B$111),IF(AND($I128=1,AH$9=$Q127),"",IF($I128=1,AH127,IF(AND($I128=-1,AF$9=$Q127),$J128,IF($I128=-1,AG127,""))))))))</f>
        <v/>
      </c>
      <c r="AH128" t="str">
        <f ca="1">IF($E127="","",IF($G128="",AH127,IF(AND($N128=1,AH$9&gt;$B$9),"",IF(AND($N128=1,AH$9&lt;=$B$9),LOOKUP(AH$9,$A$12:$A$111,$B$12:$B$111),IF(AND($I128=1,AI$9=$Q127),"",IF($I128=1,AI127,IF(AND($I128=-1,AG$9=$Q127),$J128,IF($I128=-1,AH127,""))))))))</f>
        <v/>
      </c>
      <c r="AI128" t="str">
        <f ca="1">IF($E127="","",IF($G128="",AI127,IF(AND($N128=1,AI$9&gt;$B$9),"",IF(AND($N128=1,AI$9&lt;=$B$9),LOOKUP(AI$9,$A$12:$A$111,$B$12:$B$111),IF(AND($I128=1,AJ$9=$Q127),"",IF($I128=1,AJ127,IF(AND($I128=-1,AH$9=$Q127),$J128,IF($I128=-1,AI127,""))))))))</f>
        <v/>
      </c>
      <c r="AJ128" t="str">
        <f ca="1">IF($E127="","",IF($G128="",AJ127,IF(AND($N128=1,AJ$9&gt;$B$9),"",IF(AND($N128=1,AJ$9&lt;=$B$9),LOOKUP(AJ$9,$A$12:$A$111,$B$12:$B$111),IF(AND($I128=1,AK$9=$Q127),"",IF($I128=1,AK127,IF(AND($I128=-1,AI$9=$Q127),$J128,IF($I128=-1,AJ127,""))))))))</f>
        <v/>
      </c>
      <c r="AK128" t="str">
        <f ca="1">IF($E127="","",IF($G128="",AK127,IF(AND($N128=1,AK$9&gt;$B$9),"",IF(AND($N128=1,AK$9&lt;=$B$9),LOOKUP(AK$9,$A$12:$A$111,$B$12:$B$111),IF(AND($I128=1,AL$9=$Q127),"",IF($I128=1,AL127,IF(AND($I128=-1,AJ$9=$Q127),$J128,IF($I128=-1,AK127,""))))))))</f>
        <v/>
      </c>
      <c r="AL128" t="str">
        <f ca="1">IF($E127="","",IF($G128="",AL127,IF(AND($N128=1,AL$9&gt;$B$9),"",IF(AND($N128=1,AL$9&lt;=$B$9),LOOKUP(AL$9,$A$12:$A$111,$B$12:$B$111),IF(AND($I128=1,AM$9=$Q127),"",IF($I128=1,AM127,IF(AND($I128=-1,AK$9=$Q127),$J128,IF($I128=-1,AL127,""))))))))</f>
        <v/>
      </c>
      <c r="AM128" t="str">
        <f ca="1">IF($E127="","",IF($G128="",AM127,IF(AND($N128=1,AM$9&gt;$B$9),"",IF(AND($N128=1,AM$9&lt;=$B$9),LOOKUP(AM$9,$A$12:$A$111,$B$12:$B$111),IF(AND($I128=1,AN$9=$Q127),"",IF($I128=1,AN127,IF(AND($I128=-1,AL$9=$Q127),$J128,IF($I128=-1,AM127,""))))))))</f>
        <v/>
      </c>
      <c r="AN128" t="str">
        <f ca="1">IF($E127="","",IF($G128="",AN127,IF(AND($N128=1,AN$9&gt;$B$9),"",IF(AND($N128=1,AN$9&lt;=$B$9),LOOKUP(AN$9,$A$12:$A$111,$B$12:$B$111),IF(AND($I128=1,AO$9=$Q127),"",IF($I128=1,AO127,IF(AND($I128=-1,AM$9=$Q127),$J128,IF($I128=-1,AN127,""))))))))</f>
        <v/>
      </c>
      <c r="AO128" t="str">
        <f ca="1">IF($E127="","",IF($G128="",AO127,IF(AND($N128=1,AO$9&gt;$B$9),"",IF(AND($N128=1,AO$9&lt;=$B$9),LOOKUP(AO$9,$A$12:$A$111,$B$12:$B$111),IF(AND($I128=1,AP$9=$Q127),"",IF($I128=1,AP127,IF(AND($I128=-1,AN$9=$Q127),$J128,IF($I128=-1,AO127,""))))))))</f>
        <v/>
      </c>
      <c r="AP128" t="str">
        <f ca="1">IF($E127="","",IF($G128="",AP127,IF(AND($N128=1,AP$9&gt;$B$9),"",IF(AND($N128=1,AP$9&lt;=$B$9),LOOKUP(AP$9,$A$12:$A$111,$B$12:$B$111),IF(AND($I128=1,AQ$9=$Q127),"",IF($I128=1,AQ127,IF(AND($I128=-1,AO$9=$Q127),$J128,IF($I128=-1,AP127,""))))))))</f>
        <v/>
      </c>
      <c r="AQ128" t="str">
        <f ca="1">IF($E127="","",IF($G128="",AQ127,IF(AND($N128=1,AQ$9&gt;$B$9),"",IF(AND($N128=1,AQ$9&lt;=$B$9),LOOKUP(AQ$9,$A$12:$A$111,$B$12:$B$111),IF(AND($I128=1,AR$9=$Q127),"",IF($I128=1,AR127,IF(AND($I128=-1,AP$9=$Q127),$J128,IF($I128=-1,AQ127,""))))))))</f>
        <v/>
      </c>
      <c r="AR128" t="str">
        <f ca="1">IF($E127="","",IF($G128="",AR127,IF(AND($N128=1,AR$9&gt;$B$9),"",IF(AND($N128=1,AR$9&lt;=$B$9),LOOKUP(AR$9,$A$12:$A$111,$B$12:$B$111),IF(AND($I128=1,AS$9=$Q127),"",IF($I128=1,AS127,IF(AND($I128=-1,AQ$9=$Q127),$J128,IF($I128=-1,AR127,""))))))))</f>
        <v/>
      </c>
      <c r="AS128" t="str">
        <f ca="1">IF($E127="","",IF($G128="",AS127,IF(AND($N128=1,AS$9&gt;$B$9),"",IF(AND($N128=1,AS$9&lt;=$B$9),LOOKUP(AS$9,$A$12:$A$111,$B$12:$B$111),IF(AND($I128=1,AT$9=$Q127),"",IF($I128=1,AT127,IF(AND($I128=-1,AR$9=$Q127),$J128,IF($I128=-1,AS127,""))))))))</f>
        <v/>
      </c>
      <c r="AT128" t="str">
        <f ca="1">IF($E127="","",IF($G128="",AT127,IF(AND($N128=1,AT$9&gt;$B$9),"",IF(AND($N128=1,AT$9&lt;=$B$9),LOOKUP(AT$9,$A$12:$A$111,$B$12:$B$111),IF(AND($I128=1,AU$9=$Q127),"",IF($I128=1,AU127,IF(AND($I128=-1,AS$9=$Q127),$J128,IF($I128=-1,AT127,""))))))))</f>
        <v/>
      </c>
      <c r="AU128" t="str">
        <f ca="1">IF($E127="","",IF($G128="",AU127,IF(AND($N128=1,AU$9&gt;$B$9),"",IF(AND($N128=1,AU$9&lt;=$B$9),LOOKUP(AU$9,$A$12:$A$111,$B$12:$B$111),IF(AND($I128=1,AV$9=$Q127),"",IF($I128=1,AV127,IF(AND($I128=-1,AT$9=$Q127),$J128,IF($I128=-1,AU127,""))))))))</f>
        <v/>
      </c>
      <c r="AV128" t="str">
        <f ca="1">IF($E127="","",IF($G128="",AV127,IF(AND($N128=1,AV$9&gt;$B$9),"",IF(AND($N128=1,AV$9&lt;=$B$9),LOOKUP(AV$9,$A$12:$A$111,$B$12:$B$111),IF(AND($I128=1,AW$9=$Q127),"",IF($I128=1,AW127,IF(AND($I128=-1,AU$9=$Q127),$J128,IF($I128=-1,AV127,""))))))))</f>
        <v/>
      </c>
      <c r="AW128" t="str">
        <f ca="1">IF($E127="","",IF($G128="",AW127,IF(AND($N128=1,AW$9&gt;$B$9),"",IF(AND($N128=1,AW$9&lt;=$B$9),LOOKUP(AW$9,$A$12:$A$111,$B$12:$B$111),IF(AND($I128=1,AX$9=$Q127),"",IF($I128=1,AX127,IF(AND($I128=-1,AV$9=$Q127),$J128,IF($I128=-1,AW127,""))))))))</f>
        <v/>
      </c>
      <c r="AX128" t="str">
        <f ca="1">IF($E127="","",IF($G128="",AX127,IF(AND($N128=1,AX$9&gt;$B$9),"",IF(AND($N128=1,AX$9&lt;=$B$9),LOOKUP(AX$9,$A$12:$A$111,$B$12:$B$111),IF(AND($I128=1,AY$9=$Q127),"",IF($I128=1,AY127,IF(AND($I128=-1,AW$9=$Q127),$J128,IF($I128=-1,AX127,""))))))))</f>
        <v/>
      </c>
      <c r="AY128" t="str">
        <f ca="1">IF($E127="","",IF($G128="",AY127,IF(AND($N128=1,AY$9&gt;$B$9),"",IF(AND($N128=1,AY$9&lt;=$B$9),LOOKUP(AY$9,$A$12:$A$111,$B$12:$B$111),IF(AND($I128=1,AZ$9=$Q127),"",IF($I128=1,AZ127,IF(AND($I128=-1,AX$9=$Q127),$J128,IF($I128=-1,AY127,""))))))))</f>
        <v/>
      </c>
      <c r="AZ128" t="str">
        <f ca="1">IF($E127="","",IF($G128="",AZ127,IF(AND($N128=1,AZ$9&gt;$B$9),"",IF(AND($N128=1,AZ$9&lt;=$B$9),LOOKUP(AZ$9,$A$12:$A$111,$B$12:$B$111),IF(AND($I128=1,BA$9=$Q127),"",IF($I128=1,BA127,IF(AND($I128=-1,AY$9=$Q127),$J128,IF($I128=-1,AZ127,""))))))))</f>
        <v/>
      </c>
      <c r="BA128" t="str">
        <f ca="1">IF($E127="","",IF($G128="",BA127,IF(AND($N128=1,BA$9&gt;$B$9),"",IF(AND($N128=1,BA$9&lt;=$B$9),LOOKUP(BA$9,$A$12:$A$111,$B$12:$B$111),IF(AND($I128=1,BB$9=$Q127),"",IF($I128=1,BB127,IF(AND($I128=-1,AZ$9=$Q127),$J128,IF($I128=-1,BA127,""))))))))</f>
        <v/>
      </c>
      <c r="BB128" t="str">
        <f ca="1">IF($E127="","",IF($G128="",BB127,IF(AND($N128=1,BB$9&gt;$B$9),"",IF(AND($N128=1,BB$9&lt;=$B$9),LOOKUP(BB$9,$A$12:$A$111,$B$12:$B$111),IF(AND($I128=1,BC$9=$Q127),"",IF($I128=1,BC127,IF(AND($I128=-1,BA$9=$Q127),$J128,IF($I128=-1,BB127,""))))))))</f>
        <v/>
      </c>
      <c r="BC128" t="str">
        <f ca="1">IF($E127="","",IF($G128="",BC127,IF(AND($N128=1,BC$9&gt;$B$9),"",IF(AND($N128=1,BC$9&lt;=$B$9),LOOKUP(BC$9,$A$12:$A$111,$B$12:$B$111),IF(AND($I128=1,BD$9=$Q127),"",IF($I128=1,BD127,IF(AND($I128=-1,BB$9=$Q127),$J128,IF($I128=-1,BC127,""))))))))</f>
        <v/>
      </c>
      <c r="BD128" t="str">
        <f ca="1">IF($E127="","",IF($G128="",BD127,IF(AND($N128=1,BD$9&gt;$B$9),"",IF(AND($N128=1,BD$9&lt;=$B$9),LOOKUP(BD$9,$A$12:$A$111,$B$12:$B$111),IF(AND($I128=1,BE$9=$Q127),"",IF($I128=1,BE127,IF(AND($I128=-1,BC$9=$Q127),$J128,IF($I128=-1,BD127,""))))))))</f>
        <v/>
      </c>
      <c r="BE128" t="str">
        <f ca="1">IF($E127="","",IF($G128="",BE127,IF(AND($N128=1,BE$9&gt;$B$9),"",IF(AND($N128=1,BE$9&lt;=$B$9),LOOKUP(BE$9,$A$12:$A$111,$B$12:$B$111),IF(AND($I128=1,BF$9=$Q127),"",IF($I128=1,BF127,IF(AND($I128=-1,BD$9=$Q127),$J128,IF($I128=-1,BE127,""))))))))</f>
        <v/>
      </c>
      <c r="BF128" t="str">
        <f ca="1">IF($E127="","",IF($G128="",BF127,IF(AND($N128=1,BF$9&gt;$B$9),"",IF(AND($N128=1,BF$9&lt;=$B$9),LOOKUP(BF$9,$A$12:$A$111,$B$12:$B$111),IF(AND($I128=1,BG$9=$Q127),"",IF($I128=1,BG127,IF(AND($I128=-1,BE$9=$Q127),$J128,IF($I128=-1,BF127,""))))))))</f>
        <v/>
      </c>
      <c r="BG128" t="str">
        <f ca="1">IF($E127="","",IF($G128="",BG127,IF(AND($N128=1,BG$9&gt;$B$9),"",IF(AND($N128=1,BG$9&lt;=$B$9),LOOKUP(BG$9,$A$12:$A$111,$B$12:$B$111),IF(AND($I128=1,BH$9=$Q127),"",IF($I128=1,BH127,IF(AND($I128=-1,BF$9=$Q127),$J128,IF($I128=-1,BG127,""))))))))</f>
        <v/>
      </c>
      <c r="BH128" t="str">
        <f ca="1">IF($E127="","",IF($G128="",BH127,IF(AND($N128=1,BH$9&gt;$B$9),"",IF(AND($N128=1,BH$9&lt;=$B$9),LOOKUP(BH$9,$A$12:$A$111,$B$12:$B$111),IF(AND($I128=1,BI$9=$Q127),"",IF($I128=1,BI127,IF(AND($I128=-1,BG$9=$Q127),$J128,IF($I128=-1,BH127,""))))))))</f>
        <v/>
      </c>
      <c r="BI128" t="str">
        <f ca="1">IF($E127="","",IF($G128="",BI127,IF(AND($N128=1,BI$9&gt;$B$9),"",IF(AND($N128=1,BI$9&lt;=$B$9),LOOKUP(BI$9,$A$12:$A$111,$B$12:$B$111),IF(AND($I128=1,BJ$9=$Q127),"",IF($I128=1,BJ127,IF(AND($I128=-1,BH$9=$Q127),$J128,IF($I128=-1,BI127,""))))))))</f>
        <v/>
      </c>
      <c r="BJ128" t="str">
        <f ca="1">IF($E127="","",IF($G128="",BJ127,IF(AND($N128=1,BJ$9&gt;$B$9),"",IF(AND($N128=1,BJ$9&lt;=$B$9),LOOKUP(BJ$9,$A$12:$A$111,$B$12:$B$111),IF(AND($I128=1,BK$9=$Q127),"",IF($I128=1,BK127,IF(AND($I128=-1,BI$9=$Q127),$J128,IF($I128=-1,BJ127,""))))))))</f>
        <v/>
      </c>
      <c r="BK128" t="str">
        <f ca="1">IF($E127="","",IF($G128="",BK127,IF(AND($N128=1,BK$9&gt;$B$9),"",IF(AND($N128=1,BK$9&lt;=$B$9),LOOKUP(BK$9,$A$12:$A$111,$B$12:$B$111),IF(AND($I128=1,BL$9=$Q127),"",IF($I128=1,BL127,IF(AND($I128=-1,BJ$9=$Q127),$J128,IF($I128=-1,BK127,""))))))))</f>
        <v/>
      </c>
      <c r="BL128" t="str">
        <f ca="1">IF($E127="","",IF($G128="",BL127,IF(AND($N128=1,BL$9&gt;$B$9),"",IF(AND($N128=1,BL$9&lt;=$B$9),LOOKUP(BL$9,$A$12:$A$111,$B$12:$B$111),IF(AND($I128=1,BM$9=$Q127),"",IF($I128=1,BM127,IF(AND($I128=-1,BK$9=$Q127),$J128,IF($I128=-1,BL127,""))))))))</f>
        <v/>
      </c>
      <c r="BM128" t="str">
        <f ca="1">IF($E127="","",IF($G128="",BM127,IF(AND($N128=1,BM$9&gt;$B$9),"",IF(AND($N128=1,BM$9&lt;=$B$9),LOOKUP(BM$9,$A$12:$A$111,$B$12:$B$111),IF(AND($I128=1,BN$9=$Q127),"",IF($I128=1,BN127,IF(AND($I128=-1,BL$9=$Q127),$J128,IF($I128=-1,BM127,""))))))))</f>
        <v/>
      </c>
      <c r="BN128">
        <f ca="1">IF($E127="","",IF($G128="",BN127,IF(AND($N128=1,BN$9&gt;$B$9),"",IF(AND($N128=1,BN$9&lt;=$B$9),LOOKUP(BN$9,$A$12:$A$111,$B$12:$B$111),IF(AND($I128=1,BO$9=$Q127),"",IF($I128=1,BO127,IF(AND($I128=-1,BM$9=$Q127),$J128,IF($I128=-1,BN127,""))))))))</f>
        <v>0</v>
      </c>
      <c r="BO128">
        <f ca="1">IF($E127="","",IF($G128="",BO127,IF(AND($N128=1,BO$9&gt;$B$9),"",IF(AND($N128=1,BO$9&lt;=$B$9),LOOKUP(BO$9,$A$12:$A$111,$B$12:$B$111),IF(AND($I128=1,BP$9=$Q127),"",IF($I128=1,BP127,IF(AND($I128=-1,BN$9=$Q127),$J128,IF($I128=-1,BO127,""))))))))</f>
        <v>0</v>
      </c>
    </row>
    <row r="129" spans="4:67" x14ac:dyDescent="0.25">
      <c r="D129" s="4">
        <v>119</v>
      </c>
      <c r="E129" s="1">
        <f t="shared" ca="1" si="11"/>
        <v>23</v>
      </c>
      <c r="G129" t="str">
        <f ca="1">IF(E128="","",IF($B$3=Refs!$B$11,Labouchere!F129,IF(AND(B$3="Last",H128="Zero"),G128,IF(B$3="Last",H128,IF(B$3="2nd last","",IF(AND(B$3="Opposite",H128="Zero"),G128,IF(AND(B$3="Opposite",H128="Red"),"Black",IF(AND(B$3="Opposite",H128="Black"),"Red",IF(AND(B$3="Opposite",H128="Odd"),"Even",IF(AND(B$3="Opposite",H128="Even"),"Odd",IF(AND(B$3="Opposite",H128="High"),"Low",IF(AND(B$3="Opposite",H128="Low"),"High",IF(COUNTIF(Refs!$E$5:$I$6,B$3)=1,Labouchere!B$3,"")))))))))))))</f>
        <v>High</v>
      </c>
      <c r="H129" t="str">
        <f ca="1">IF(E129="","",IF(B$2="Red/Black",LOOKUP(E129,Refs!D:D,Refs!F:F),IF(B$2="High/Low",LOOKUP(E129,Refs!D:D,Refs!H:H),IF(B$2="Odd/Even",LOOKUP(E129,Refs!D:D,Refs!J:J),""))))</f>
        <v>High</v>
      </c>
      <c r="I129">
        <f t="shared" ca="1" si="7"/>
        <v>1</v>
      </c>
      <c r="J129">
        <f ca="1">IF(E128="","",IF(G129="","",IF(AND(Q128&gt;1,O128+P128&gt;=$B$4),$B$4,IF(Q128=1,O128,O128+P128))))</f>
        <v>9</v>
      </c>
      <c r="K129">
        <f t="shared" ca="1" si="8"/>
        <v>9</v>
      </c>
      <c r="L129">
        <f t="shared" ca="1" si="9"/>
        <v>-87</v>
      </c>
      <c r="M129">
        <f t="shared" ca="1" si="10"/>
        <v>20</v>
      </c>
      <c r="N129">
        <f ca="1">IF(E128="","",IF(OR(AND($A$6="Yes",$M129&gt;$M128),AND($A$8="Yes",$O128+$P128&gt;=$B$4),AND($Q128&lt;=2,$I129=1)),1,0))</f>
        <v>0</v>
      </c>
      <c r="O129">
        <f ca="1">IF(E129="","",R129)</f>
        <v>4</v>
      </c>
      <c r="P129">
        <f ca="1">IF(E129="","",MAX(R129:DM129))</f>
        <v>5</v>
      </c>
      <c r="Q129" s="2">
        <f ca="1">IF(E129="","",COUNTIF(R129:DM129,"&gt;0"))</f>
        <v>2</v>
      </c>
      <c r="R129" s="4">
        <f ca="1">IF(E128="","",IF($G129="",R128,IF($N129=1,LOOKUP(R$9,$A$12:$A$111,$B$12:$B$111),IF(AND($I129=1,S$9=$Q128),"",IF($I129=1,S128,IF($I129=-1,R128))))))</f>
        <v>4</v>
      </c>
      <c r="S129">
        <f ca="1">IF($E128="","",IF($G129="",S128,IF(AND($N129=1,S$9&gt;$B$9),"",IF(AND($N129=1,S$9&lt;=$B$9),LOOKUP(S$9,$A$12:$A$111,$B$12:$B$111),IF(AND($I129=1,T$9=$Q128),"",IF($I129=1,T128,IF(AND($I129=-1,R$9=$Q128),$J129,IF($I129=-1,S128,""))))))))</f>
        <v>5</v>
      </c>
      <c r="T129" t="str">
        <f ca="1">IF($E128="","",IF($G129="",T128,IF(AND($N129=1,T$9&gt;$B$9),"",IF(AND($N129=1,T$9&lt;=$B$9),LOOKUP(T$9,$A$12:$A$111,$B$12:$B$111),IF(AND($I129=1,U$9=$Q128),"",IF($I129=1,U128,IF(AND($I129=-1,S$9=$Q128),$J129,IF($I129=-1,T128,""))))))))</f>
        <v/>
      </c>
      <c r="U129" t="str">
        <f ca="1">IF($E128="","",IF($G129="",U128,IF(AND($N129=1,U$9&gt;$B$9),"",IF(AND($N129=1,U$9&lt;=$B$9),LOOKUP(U$9,$A$12:$A$111,$B$12:$B$111),IF(AND($I129=1,V$9=$Q128),"",IF($I129=1,V128,IF(AND($I129=-1,T$9=$Q128),$J129,IF($I129=-1,U128,""))))))))</f>
        <v/>
      </c>
      <c r="V129" t="str">
        <f ca="1">IF($E128="","",IF($G129="",V128,IF(AND($N129=1,V$9&gt;$B$9),"",IF(AND($N129=1,V$9&lt;=$B$9),LOOKUP(V$9,$A$12:$A$111,$B$12:$B$111),IF(AND($I129=1,W$9=$Q128),"",IF($I129=1,W128,IF(AND($I129=-1,U$9=$Q128),$J129,IF($I129=-1,V128,""))))))))</f>
        <v/>
      </c>
      <c r="W129" t="str">
        <f ca="1">IF($E128="","",IF($G129="",W128,IF(AND($N129=1,W$9&gt;$B$9),"",IF(AND($N129=1,W$9&lt;=$B$9),LOOKUP(W$9,$A$12:$A$111,$B$12:$B$111),IF(AND($I129=1,X$9=$Q128),"",IF($I129=1,X128,IF(AND($I129=-1,V$9=$Q128),$J129,IF($I129=-1,W128,""))))))))</f>
        <v/>
      </c>
      <c r="X129" t="str">
        <f ca="1">IF($E128="","",IF($G129="",X128,IF(AND($N129=1,X$9&gt;$B$9),"",IF(AND($N129=1,X$9&lt;=$B$9),LOOKUP(X$9,$A$12:$A$111,$B$12:$B$111),IF(AND($I129=1,Y$9=$Q128),"",IF($I129=1,Y128,IF(AND($I129=-1,W$9=$Q128),$J129,IF($I129=-1,X128,""))))))))</f>
        <v/>
      </c>
      <c r="Y129" t="str">
        <f ca="1">IF($E128="","",IF($G129="",Y128,IF(AND($N129=1,Y$9&gt;$B$9),"",IF(AND($N129=1,Y$9&lt;=$B$9),LOOKUP(Y$9,$A$12:$A$111,$B$12:$B$111),IF(AND($I129=1,Z$9=$Q128),"",IF($I129=1,Z128,IF(AND($I129=-1,X$9=$Q128),$J129,IF($I129=-1,Y128,""))))))))</f>
        <v/>
      </c>
      <c r="Z129" t="str">
        <f ca="1">IF($E128="","",IF($G129="",Z128,IF(AND($N129=1,Z$9&gt;$B$9),"",IF(AND($N129=1,Z$9&lt;=$B$9),LOOKUP(Z$9,$A$12:$A$111,$B$12:$B$111),IF(AND($I129=1,AA$9=$Q128),"",IF($I129=1,AA128,IF(AND($I129=-1,Y$9=$Q128),$J129,IF($I129=-1,Z128,""))))))))</f>
        <v/>
      </c>
      <c r="AA129" t="str">
        <f ca="1">IF($E128="","",IF($G129="",AA128,IF(AND($N129=1,AA$9&gt;$B$9),"",IF(AND($N129=1,AA$9&lt;=$B$9),LOOKUP(AA$9,$A$12:$A$111,$B$12:$B$111),IF(AND($I129=1,AB$9=$Q128),"",IF($I129=1,AB128,IF(AND($I129=-1,Z$9=$Q128),$J129,IF($I129=-1,AA128,""))))))))</f>
        <v/>
      </c>
      <c r="AB129" t="str">
        <f ca="1">IF($E128="","",IF($G129="",AB128,IF(AND($N129=1,AB$9&gt;$B$9),"",IF(AND($N129=1,AB$9&lt;=$B$9),LOOKUP(AB$9,$A$12:$A$111,$B$12:$B$111),IF(AND($I129=1,AC$9=$Q128),"",IF($I129=1,AC128,IF(AND($I129=-1,AA$9=$Q128),$J129,IF($I129=-1,AB128,""))))))))</f>
        <v/>
      </c>
      <c r="AC129" t="str">
        <f ca="1">IF($E128="","",IF($G129="",AC128,IF(AND($N129=1,AC$9&gt;$B$9),"",IF(AND($N129=1,AC$9&lt;=$B$9),LOOKUP(AC$9,$A$12:$A$111,$B$12:$B$111),IF(AND($I129=1,AD$9=$Q128),"",IF($I129=1,AD128,IF(AND($I129=-1,AB$9=$Q128),$J129,IF($I129=-1,AC128,""))))))))</f>
        <v/>
      </c>
      <c r="AD129" t="str">
        <f ca="1">IF($E128="","",IF($G129="",AD128,IF(AND($N129=1,AD$9&gt;$B$9),"",IF(AND($N129=1,AD$9&lt;=$B$9),LOOKUP(AD$9,$A$12:$A$111,$B$12:$B$111),IF(AND($I129=1,AE$9=$Q128),"",IF($I129=1,AE128,IF(AND($I129=-1,AC$9=$Q128),$J129,IF($I129=-1,AD128,""))))))))</f>
        <v/>
      </c>
      <c r="AE129" t="str">
        <f ca="1">IF($E128="","",IF($G129="",AE128,IF(AND($N129=1,AE$9&gt;$B$9),"",IF(AND($N129=1,AE$9&lt;=$B$9),LOOKUP(AE$9,$A$12:$A$111,$B$12:$B$111),IF(AND($I129=1,AF$9=$Q128),"",IF($I129=1,AF128,IF(AND($I129=-1,AD$9=$Q128),$J129,IF($I129=-1,AE128,""))))))))</f>
        <v/>
      </c>
      <c r="AF129" t="str">
        <f ca="1">IF($E128="","",IF($G129="",AF128,IF(AND($N129=1,AF$9&gt;$B$9),"",IF(AND($N129=1,AF$9&lt;=$B$9),LOOKUP(AF$9,$A$12:$A$111,$B$12:$B$111),IF(AND($I129=1,AG$9=$Q128),"",IF($I129=1,AG128,IF(AND($I129=-1,AE$9=$Q128),$J129,IF($I129=-1,AF128,""))))))))</f>
        <v/>
      </c>
      <c r="AG129" t="str">
        <f ca="1">IF($E128="","",IF($G129="",AG128,IF(AND($N129=1,AG$9&gt;$B$9),"",IF(AND($N129=1,AG$9&lt;=$B$9),LOOKUP(AG$9,$A$12:$A$111,$B$12:$B$111),IF(AND($I129=1,AH$9=$Q128),"",IF($I129=1,AH128,IF(AND($I129=-1,AF$9=$Q128),$J129,IF($I129=-1,AG128,""))))))))</f>
        <v/>
      </c>
      <c r="AH129" t="str">
        <f ca="1">IF($E128="","",IF($G129="",AH128,IF(AND($N129=1,AH$9&gt;$B$9),"",IF(AND($N129=1,AH$9&lt;=$B$9),LOOKUP(AH$9,$A$12:$A$111,$B$12:$B$111),IF(AND($I129=1,AI$9=$Q128),"",IF($I129=1,AI128,IF(AND($I129=-1,AG$9=$Q128),$J129,IF($I129=-1,AH128,""))))))))</f>
        <v/>
      </c>
      <c r="AI129" t="str">
        <f ca="1">IF($E128="","",IF($G129="",AI128,IF(AND($N129=1,AI$9&gt;$B$9),"",IF(AND($N129=1,AI$9&lt;=$B$9),LOOKUP(AI$9,$A$12:$A$111,$B$12:$B$111),IF(AND($I129=1,AJ$9=$Q128),"",IF($I129=1,AJ128,IF(AND($I129=-1,AH$9=$Q128),$J129,IF($I129=-1,AI128,""))))))))</f>
        <v/>
      </c>
      <c r="AJ129" t="str">
        <f ca="1">IF($E128="","",IF($G129="",AJ128,IF(AND($N129=1,AJ$9&gt;$B$9),"",IF(AND($N129=1,AJ$9&lt;=$B$9),LOOKUP(AJ$9,$A$12:$A$111,$B$12:$B$111),IF(AND($I129=1,AK$9=$Q128),"",IF($I129=1,AK128,IF(AND($I129=-1,AI$9=$Q128),$J129,IF($I129=-1,AJ128,""))))))))</f>
        <v/>
      </c>
      <c r="AK129" t="str">
        <f ca="1">IF($E128="","",IF($G129="",AK128,IF(AND($N129=1,AK$9&gt;$B$9),"",IF(AND($N129=1,AK$9&lt;=$B$9),LOOKUP(AK$9,$A$12:$A$111,$B$12:$B$111),IF(AND($I129=1,AL$9=$Q128),"",IF($I129=1,AL128,IF(AND($I129=-1,AJ$9=$Q128),$J129,IF($I129=-1,AK128,""))))))))</f>
        <v/>
      </c>
      <c r="AL129" t="str">
        <f ca="1">IF($E128="","",IF($G129="",AL128,IF(AND($N129=1,AL$9&gt;$B$9),"",IF(AND($N129=1,AL$9&lt;=$B$9),LOOKUP(AL$9,$A$12:$A$111,$B$12:$B$111),IF(AND($I129=1,AM$9=$Q128),"",IF($I129=1,AM128,IF(AND($I129=-1,AK$9=$Q128),$J129,IF($I129=-1,AL128,""))))))))</f>
        <v/>
      </c>
      <c r="AM129" t="str">
        <f ca="1">IF($E128="","",IF($G129="",AM128,IF(AND($N129=1,AM$9&gt;$B$9),"",IF(AND($N129=1,AM$9&lt;=$B$9),LOOKUP(AM$9,$A$12:$A$111,$B$12:$B$111),IF(AND($I129=1,AN$9=$Q128),"",IF($I129=1,AN128,IF(AND($I129=-1,AL$9=$Q128),$J129,IF($I129=-1,AM128,""))))))))</f>
        <v/>
      </c>
      <c r="AN129" t="str">
        <f ca="1">IF($E128="","",IF($G129="",AN128,IF(AND($N129=1,AN$9&gt;$B$9),"",IF(AND($N129=1,AN$9&lt;=$B$9),LOOKUP(AN$9,$A$12:$A$111,$B$12:$B$111),IF(AND($I129=1,AO$9=$Q128),"",IF($I129=1,AO128,IF(AND($I129=-1,AM$9=$Q128),$J129,IF($I129=-1,AN128,""))))))))</f>
        <v/>
      </c>
      <c r="AO129" t="str">
        <f ca="1">IF($E128="","",IF($G129="",AO128,IF(AND($N129=1,AO$9&gt;$B$9),"",IF(AND($N129=1,AO$9&lt;=$B$9),LOOKUP(AO$9,$A$12:$A$111,$B$12:$B$111),IF(AND($I129=1,AP$9=$Q128),"",IF($I129=1,AP128,IF(AND($I129=-1,AN$9=$Q128),$J129,IF($I129=-1,AO128,""))))))))</f>
        <v/>
      </c>
      <c r="AP129" t="str">
        <f ca="1">IF($E128="","",IF($G129="",AP128,IF(AND($N129=1,AP$9&gt;$B$9),"",IF(AND($N129=1,AP$9&lt;=$B$9),LOOKUP(AP$9,$A$12:$A$111,$B$12:$B$111),IF(AND($I129=1,AQ$9=$Q128),"",IF($I129=1,AQ128,IF(AND($I129=-1,AO$9=$Q128),$J129,IF($I129=-1,AP128,""))))))))</f>
        <v/>
      </c>
      <c r="AQ129" t="str">
        <f ca="1">IF($E128="","",IF($G129="",AQ128,IF(AND($N129=1,AQ$9&gt;$B$9),"",IF(AND($N129=1,AQ$9&lt;=$B$9),LOOKUP(AQ$9,$A$12:$A$111,$B$12:$B$111),IF(AND($I129=1,AR$9=$Q128),"",IF($I129=1,AR128,IF(AND($I129=-1,AP$9=$Q128),$J129,IF($I129=-1,AQ128,""))))))))</f>
        <v/>
      </c>
      <c r="AR129" t="str">
        <f ca="1">IF($E128="","",IF($G129="",AR128,IF(AND($N129=1,AR$9&gt;$B$9),"",IF(AND($N129=1,AR$9&lt;=$B$9),LOOKUP(AR$9,$A$12:$A$111,$B$12:$B$111),IF(AND($I129=1,AS$9=$Q128),"",IF($I129=1,AS128,IF(AND($I129=-1,AQ$9=$Q128),$J129,IF($I129=-1,AR128,""))))))))</f>
        <v/>
      </c>
      <c r="AS129" t="str">
        <f ca="1">IF($E128="","",IF($G129="",AS128,IF(AND($N129=1,AS$9&gt;$B$9),"",IF(AND($N129=1,AS$9&lt;=$B$9),LOOKUP(AS$9,$A$12:$A$111,$B$12:$B$111),IF(AND($I129=1,AT$9=$Q128),"",IF($I129=1,AT128,IF(AND($I129=-1,AR$9=$Q128),$J129,IF($I129=-1,AS128,""))))))))</f>
        <v/>
      </c>
      <c r="AT129" t="str">
        <f ca="1">IF($E128="","",IF($G129="",AT128,IF(AND($N129=1,AT$9&gt;$B$9),"",IF(AND($N129=1,AT$9&lt;=$B$9),LOOKUP(AT$9,$A$12:$A$111,$B$12:$B$111),IF(AND($I129=1,AU$9=$Q128),"",IF($I129=1,AU128,IF(AND($I129=-1,AS$9=$Q128),$J129,IF($I129=-1,AT128,""))))))))</f>
        <v/>
      </c>
      <c r="AU129" t="str">
        <f ca="1">IF($E128="","",IF($G129="",AU128,IF(AND($N129=1,AU$9&gt;$B$9),"",IF(AND($N129=1,AU$9&lt;=$B$9),LOOKUP(AU$9,$A$12:$A$111,$B$12:$B$111),IF(AND($I129=1,AV$9=$Q128),"",IF($I129=1,AV128,IF(AND($I129=-1,AT$9=$Q128),$J129,IF($I129=-1,AU128,""))))))))</f>
        <v/>
      </c>
      <c r="AV129" t="str">
        <f ca="1">IF($E128="","",IF($G129="",AV128,IF(AND($N129=1,AV$9&gt;$B$9),"",IF(AND($N129=1,AV$9&lt;=$B$9),LOOKUP(AV$9,$A$12:$A$111,$B$12:$B$111),IF(AND($I129=1,AW$9=$Q128),"",IF($I129=1,AW128,IF(AND($I129=-1,AU$9=$Q128),$J129,IF($I129=-1,AV128,""))))))))</f>
        <v/>
      </c>
      <c r="AW129" t="str">
        <f ca="1">IF($E128="","",IF($G129="",AW128,IF(AND($N129=1,AW$9&gt;$B$9),"",IF(AND($N129=1,AW$9&lt;=$B$9),LOOKUP(AW$9,$A$12:$A$111,$B$12:$B$111),IF(AND($I129=1,AX$9=$Q128),"",IF($I129=1,AX128,IF(AND($I129=-1,AV$9=$Q128),$J129,IF($I129=-1,AW128,""))))))))</f>
        <v/>
      </c>
      <c r="AX129" t="str">
        <f ca="1">IF($E128="","",IF($G129="",AX128,IF(AND($N129=1,AX$9&gt;$B$9),"",IF(AND($N129=1,AX$9&lt;=$B$9),LOOKUP(AX$9,$A$12:$A$111,$B$12:$B$111),IF(AND($I129=1,AY$9=$Q128),"",IF($I129=1,AY128,IF(AND($I129=-1,AW$9=$Q128),$J129,IF($I129=-1,AX128,""))))))))</f>
        <v/>
      </c>
      <c r="AY129" t="str">
        <f ca="1">IF($E128="","",IF($G129="",AY128,IF(AND($N129=1,AY$9&gt;$B$9),"",IF(AND($N129=1,AY$9&lt;=$B$9),LOOKUP(AY$9,$A$12:$A$111,$B$12:$B$111),IF(AND($I129=1,AZ$9=$Q128),"",IF($I129=1,AZ128,IF(AND($I129=-1,AX$9=$Q128),$J129,IF($I129=-1,AY128,""))))))))</f>
        <v/>
      </c>
      <c r="AZ129" t="str">
        <f ca="1">IF($E128="","",IF($G129="",AZ128,IF(AND($N129=1,AZ$9&gt;$B$9),"",IF(AND($N129=1,AZ$9&lt;=$B$9),LOOKUP(AZ$9,$A$12:$A$111,$B$12:$B$111),IF(AND($I129=1,BA$9=$Q128),"",IF($I129=1,BA128,IF(AND($I129=-1,AY$9=$Q128),$J129,IF($I129=-1,AZ128,""))))))))</f>
        <v/>
      </c>
      <c r="BA129" t="str">
        <f ca="1">IF($E128="","",IF($G129="",BA128,IF(AND($N129=1,BA$9&gt;$B$9),"",IF(AND($N129=1,BA$9&lt;=$B$9),LOOKUP(BA$9,$A$12:$A$111,$B$12:$B$111),IF(AND($I129=1,BB$9=$Q128),"",IF($I129=1,BB128,IF(AND($I129=-1,AZ$9=$Q128),$J129,IF($I129=-1,BA128,""))))))))</f>
        <v/>
      </c>
      <c r="BB129" t="str">
        <f ca="1">IF($E128="","",IF($G129="",BB128,IF(AND($N129=1,BB$9&gt;$B$9),"",IF(AND($N129=1,BB$9&lt;=$B$9),LOOKUP(BB$9,$A$12:$A$111,$B$12:$B$111),IF(AND($I129=1,BC$9=$Q128),"",IF($I129=1,BC128,IF(AND($I129=-1,BA$9=$Q128),$J129,IF($I129=-1,BB128,""))))))))</f>
        <v/>
      </c>
      <c r="BC129" t="str">
        <f ca="1">IF($E128="","",IF($G129="",BC128,IF(AND($N129=1,BC$9&gt;$B$9),"",IF(AND($N129=1,BC$9&lt;=$B$9),LOOKUP(BC$9,$A$12:$A$111,$B$12:$B$111),IF(AND($I129=1,BD$9=$Q128),"",IF($I129=1,BD128,IF(AND($I129=-1,BB$9=$Q128),$J129,IF($I129=-1,BC128,""))))))))</f>
        <v/>
      </c>
      <c r="BD129" t="str">
        <f ca="1">IF($E128="","",IF($G129="",BD128,IF(AND($N129=1,BD$9&gt;$B$9),"",IF(AND($N129=1,BD$9&lt;=$B$9),LOOKUP(BD$9,$A$12:$A$111,$B$12:$B$111),IF(AND($I129=1,BE$9=$Q128),"",IF($I129=1,BE128,IF(AND($I129=-1,BC$9=$Q128),$J129,IF($I129=-1,BD128,""))))))))</f>
        <v/>
      </c>
      <c r="BE129" t="str">
        <f ca="1">IF($E128="","",IF($G129="",BE128,IF(AND($N129=1,BE$9&gt;$B$9),"",IF(AND($N129=1,BE$9&lt;=$B$9),LOOKUP(BE$9,$A$12:$A$111,$B$12:$B$111),IF(AND($I129=1,BF$9=$Q128),"",IF($I129=1,BF128,IF(AND($I129=-1,BD$9=$Q128),$J129,IF($I129=-1,BE128,""))))))))</f>
        <v/>
      </c>
      <c r="BF129" t="str">
        <f ca="1">IF($E128="","",IF($G129="",BF128,IF(AND($N129=1,BF$9&gt;$B$9),"",IF(AND($N129=1,BF$9&lt;=$B$9),LOOKUP(BF$9,$A$12:$A$111,$B$12:$B$111),IF(AND($I129=1,BG$9=$Q128),"",IF($I129=1,BG128,IF(AND($I129=-1,BE$9=$Q128),$J129,IF($I129=-1,BF128,""))))))))</f>
        <v/>
      </c>
      <c r="BG129" t="str">
        <f ca="1">IF($E128="","",IF($G129="",BG128,IF(AND($N129=1,BG$9&gt;$B$9),"",IF(AND($N129=1,BG$9&lt;=$B$9),LOOKUP(BG$9,$A$12:$A$111,$B$12:$B$111),IF(AND($I129=1,BH$9=$Q128),"",IF($I129=1,BH128,IF(AND($I129=-1,BF$9=$Q128),$J129,IF($I129=-1,BG128,""))))))))</f>
        <v/>
      </c>
      <c r="BH129" t="str">
        <f ca="1">IF($E128="","",IF($G129="",BH128,IF(AND($N129=1,BH$9&gt;$B$9),"",IF(AND($N129=1,BH$9&lt;=$B$9),LOOKUP(BH$9,$A$12:$A$111,$B$12:$B$111),IF(AND($I129=1,BI$9=$Q128),"",IF($I129=1,BI128,IF(AND($I129=-1,BG$9=$Q128),$J129,IF($I129=-1,BH128,""))))))))</f>
        <v/>
      </c>
      <c r="BI129" t="str">
        <f ca="1">IF($E128="","",IF($G129="",BI128,IF(AND($N129=1,BI$9&gt;$B$9),"",IF(AND($N129=1,BI$9&lt;=$B$9),LOOKUP(BI$9,$A$12:$A$111,$B$12:$B$111),IF(AND($I129=1,BJ$9=$Q128),"",IF($I129=1,BJ128,IF(AND($I129=-1,BH$9=$Q128),$J129,IF($I129=-1,BI128,""))))))))</f>
        <v/>
      </c>
      <c r="BJ129" t="str">
        <f ca="1">IF($E128="","",IF($G129="",BJ128,IF(AND($N129=1,BJ$9&gt;$B$9),"",IF(AND($N129=1,BJ$9&lt;=$B$9),LOOKUP(BJ$9,$A$12:$A$111,$B$12:$B$111),IF(AND($I129=1,BK$9=$Q128),"",IF($I129=1,BK128,IF(AND($I129=-1,BI$9=$Q128),$J129,IF($I129=-1,BJ128,""))))))))</f>
        <v/>
      </c>
      <c r="BK129" t="str">
        <f ca="1">IF($E128="","",IF($G129="",BK128,IF(AND($N129=1,BK$9&gt;$B$9),"",IF(AND($N129=1,BK$9&lt;=$B$9),LOOKUP(BK$9,$A$12:$A$111,$B$12:$B$111),IF(AND($I129=1,BL$9=$Q128),"",IF($I129=1,BL128,IF(AND($I129=-1,BJ$9=$Q128),$J129,IF($I129=-1,BK128,""))))))))</f>
        <v/>
      </c>
      <c r="BL129" t="str">
        <f ca="1">IF($E128="","",IF($G129="",BL128,IF(AND($N129=1,BL$9&gt;$B$9),"",IF(AND($N129=1,BL$9&lt;=$B$9),LOOKUP(BL$9,$A$12:$A$111,$B$12:$B$111),IF(AND($I129=1,BM$9=$Q128),"",IF($I129=1,BM128,IF(AND($I129=-1,BK$9=$Q128),$J129,IF($I129=-1,BL128,""))))))))</f>
        <v/>
      </c>
      <c r="BM129">
        <f ca="1">IF($E128="","",IF($G129="",BM128,IF(AND($N129=1,BM$9&gt;$B$9),"",IF(AND($N129=1,BM$9&lt;=$B$9),LOOKUP(BM$9,$A$12:$A$111,$B$12:$B$111),IF(AND($I129=1,BN$9=$Q128),"",IF($I129=1,BN128,IF(AND($I129=-1,BL$9=$Q128),$J129,IF($I129=-1,BM128,""))))))))</f>
        <v>0</v>
      </c>
      <c r="BN129">
        <f ca="1">IF($E128="","",IF($G129="",BN128,IF(AND($N129=1,BN$9&gt;$B$9),"",IF(AND($N129=1,BN$9&lt;=$B$9),LOOKUP(BN$9,$A$12:$A$111,$B$12:$B$111),IF(AND($I129=1,BO$9=$Q128),"",IF($I129=1,BO128,IF(AND($I129=-1,BM$9=$Q128),$J129,IF($I129=-1,BN128,""))))))))</f>
        <v>0</v>
      </c>
      <c r="BO129">
        <f ca="1">IF($E128="","",IF($G129="",BO128,IF(AND($N129=1,BO$9&gt;$B$9),"",IF(AND($N129=1,BO$9&lt;=$B$9),LOOKUP(BO$9,$A$12:$A$111,$B$12:$B$111),IF(AND($I129=1,BP$9=$Q128),"",IF($I129=1,BP128,IF(AND($I129=-1,BN$9=$Q128),$J129,IF($I129=-1,BO128,""))))))))</f>
        <v>0</v>
      </c>
    </row>
    <row r="130" spans="4:67" x14ac:dyDescent="0.25">
      <c r="D130" s="4">
        <v>120</v>
      </c>
      <c r="E130" s="1">
        <f t="shared" ca="1" si="11"/>
        <v>0</v>
      </c>
      <c r="G130" t="str">
        <f ca="1">IF(E129="","",IF($B$3=Refs!$B$11,Labouchere!F130,IF(AND(B$3="Last",H129="Zero"),G129,IF(B$3="Last",H129,IF(B$3="2nd last","",IF(AND(B$3="Opposite",H129="Zero"),G129,IF(AND(B$3="Opposite",H129="Red"),"Black",IF(AND(B$3="Opposite",H129="Black"),"Red",IF(AND(B$3="Opposite",H129="Odd"),"Even",IF(AND(B$3="Opposite",H129="Even"),"Odd",IF(AND(B$3="Opposite",H129="High"),"Low",IF(AND(B$3="Opposite",H129="Low"),"High",IF(COUNTIF(Refs!$E$5:$I$6,B$3)=1,Labouchere!B$3,"")))))))))))))</f>
        <v>High</v>
      </c>
      <c r="H130" t="str">
        <f ca="1">IF(E130="","",IF(B$2="Red/Black",LOOKUP(E130,Refs!D:D,Refs!F:F),IF(B$2="High/Low",LOOKUP(E130,Refs!D:D,Refs!H:H),IF(B$2="Odd/Even",LOOKUP(E130,Refs!D:D,Refs!J:J),""))))</f>
        <v>Zero</v>
      </c>
      <c r="I130">
        <f t="shared" ca="1" si="7"/>
        <v>-1</v>
      </c>
      <c r="J130">
        <f ca="1">IF(E129="","",IF(G130="","",IF(AND(Q129&gt;1,O129+P129&gt;=$B$4),$B$4,IF(Q129=1,O129,O129+P129))))</f>
        <v>9</v>
      </c>
      <c r="K130">
        <f t="shared" ca="1" si="8"/>
        <v>-9</v>
      </c>
      <c r="L130">
        <f t="shared" ca="1" si="9"/>
        <v>-96</v>
      </c>
      <c r="M130">
        <f t="shared" ca="1" si="10"/>
        <v>20</v>
      </c>
      <c r="N130">
        <f ca="1">IF(E129="","",IF(OR(AND($A$6="Yes",$M130&gt;$M129),AND($A$8="Yes",$O129+$P129&gt;=$B$4),AND($Q129&lt;=2,$I130=1)),1,0))</f>
        <v>0</v>
      </c>
      <c r="O130">
        <f ca="1">IF(E130="","",R130)</f>
        <v>4</v>
      </c>
      <c r="P130">
        <f ca="1">IF(E130="","",MAX(R130:DM130))</f>
        <v>9</v>
      </c>
      <c r="Q130" s="2">
        <f ca="1">IF(E130="","",COUNTIF(R130:DM130,"&gt;0"))</f>
        <v>3</v>
      </c>
      <c r="R130" s="4">
        <f ca="1">IF(E129="","",IF($G130="",R129,IF($N130=1,LOOKUP(R$9,$A$12:$A$111,$B$12:$B$111),IF(AND($I130=1,S$9=$Q129),"",IF($I130=1,S129,IF($I130=-1,R129))))))</f>
        <v>4</v>
      </c>
      <c r="S130">
        <f ca="1">IF($E129="","",IF($G130="",S129,IF(AND($N130=1,S$9&gt;$B$9),"",IF(AND($N130=1,S$9&lt;=$B$9),LOOKUP(S$9,$A$12:$A$111,$B$12:$B$111),IF(AND($I130=1,T$9=$Q129),"",IF($I130=1,T129,IF(AND($I130=-1,R$9=$Q129),$J130,IF($I130=-1,S129,""))))))))</f>
        <v>5</v>
      </c>
      <c r="T130">
        <f ca="1">IF($E129="","",IF($G130="",T129,IF(AND($N130=1,T$9&gt;$B$9),"",IF(AND($N130=1,T$9&lt;=$B$9),LOOKUP(T$9,$A$12:$A$111,$B$12:$B$111),IF(AND($I130=1,U$9=$Q129),"",IF($I130=1,U129,IF(AND($I130=-1,S$9=$Q129),$J130,IF($I130=-1,T129,""))))))))</f>
        <v>9</v>
      </c>
      <c r="U130" t="str">
        <f ca="1">IF($E129="","",IF($G130="",U129,IF(AND($N130=1,U$9&gt;$B$9),"",IF(AND($N130=1,U$9&lt;=$B$9),LOOKUP(U$9,$A$12:$A$111,$B$12:$B$111),IF(AND($I130=1,V$9=$Q129),"",IF($I130=1,V129,IF(AND($I130=-1,T$9=$Q129),$J130,IF($I130=-1,U129,""))))))))</f>
        <v/>
      </c>
      <c r="V130" t="str">
        <f ca="1">IF($E129="","",IF($G130="",V129,IF(AND($N130=1,V$9&gt;$B$9),"",IF(AND($N130=1,V$9&lt;=$B$9),LOOKUP(V$9,$A$12:$A$111,$B$12:$B$111),IF(AND($I130=1,W$9=$Q129),"",IF($I130=1,W129,IF(AND($I130=-1,U$9=$Q129),$J130,IF($I130=-1,V129,""))))))))</f>
        <v/>
      </c>
      <c r="W130" t="str">
        <f ca="1">IF($E129="","",IF($G130="",W129,IF(AND($N130=1,W$9&gt;$B$9),"",IF(AND($N130=1,W$9&lt;=$B$9),LOOKUP(W$9,$A$12:$A$111,$B$12:$B$111),IF(AND($I130=1,X$9=$Q129),"",IF($I130=1,X129,IF(AND($I130=-1,V$9=$Q129),$J130,IF($I130=-1,W129,""))))))))</f>
        <v/>
      </c>
      <c r="X130" t="str">
        <f ca="1">IF($E129="","",IF($G130="",X129,IF(AND($N130=1,X$9&gt;$B$9),"",IF(AND($N130=1,X$9&lt;=$B$9),LOOKUP(X$9,$A$12:$A$111,$B$12:$B$111),IF(AND($I130=1,Y$9=$Q129),"",IF($I130=1,Y129,IF(AND($I130=-1,W$9=$Q129),$J130,IF($I130=-1,X129,""))))))))</f>
        <v/>
      </c>
      <c r="Y130" t="str">
        <f ca="1">IF($E129="","",IF($G130="",Y129,IF(AND($N130=1,Y$9&gt;$B$9),"",IF(AND($N130=1,Y$9&lt;=$B$9),LOOKUP(Y$9,$A$12:$A$111,$B$12:$B$111),IF(AND($I130=1,Z$9=$Q129),"",IF($I130=1,Z129,IF(AND($I130=-1,X$9=$Q129),$J130,IF($I130=-1,Y129,""))))))))</f>
        <v/>
      </c>
      <c r="Z130" t="str">
        <f ca="1">IF($E129="","",IF($G130="",Z129,IF(AND($N130=1,Z$9&gt;$B$9),"",IF(AND($N130=1,Z$9&lt;=$B$9),LOOKUP(Z$9,$A$12:$A$111,$B$12:$B$111),IF(AND($I130=1,AA$9=$Q129),"",IF($I130=1,AA129,IF(AND($I130=-1,Y$9=$Q129),$J130,IF($I130=-1,Z129,""))))))))</f>
        <v/>
      </c>
      <c r="AA130" t="str">
        <f ca="1">IF($E129="","",IF($G130="",AA129,IF(AND($N130=1,AA$9&gt;$B$9),"",IF(AND($N130=1,AA$9&lt;=$B$9),LOOKUP(AA$9,$A$12:$A$111,$B$12:$B$111),IF(AND($I130=1,AB$9=$Q129),"",IF($I130=1,AB129,IF(AND($I130=-1,Z$9=$Q129),$J130,IF($I130=-1,AA129,""))))))))</f>
        <v/>
      </c>
      <c r="AB130" t="str">
        <f ca="1">IF($E129="","",IF($G130="",AB129,IF(AND($N130=1,AB$9&gt;$B$9),"",IF(AND($N130=1,AB$9&lt;=$B$9),LOOKUP(AB$9,$A$12:$A$111,$B$12:$B$111),IF(AND($I130=1,AC$9=$Q129),"",IF($I130=1,AC129,IF(AND($I130=-1,AA$9=$Q129),$J130,IF($I130=-1,AB129,""))))))))</f>
        <v/>
      </c>
      <c r="AC130" t="str">
        <f ca="1">IF($E129="","",IF($G130="",AC129,IF(AND($N130=1,AC$9&gt;$B$9),"",IF(AND($N130=1,AC$9&lt;=$B$9),LOOKUP(AC$9,$A$12:$A$111,$B$12:$B$111),IF(AND($I130=1,AD$9=$Q129),"",IF($I130=1,AD129,IF(AND($I130=-1,AB$9=$Q129),$J130,IF($I130=-1,AC129,""))))))))</f>
        <v/>
      </c>
      <c r="AD130" t="str">
        <f ca="1">IF($E129="","",IF($G130="",AD129,IF(AND($N130=1,AD$9&gt;$B$9),"",IF(AND($N130=1,AD$9&lt;=$B$9),LOOKUP(AD$9,$A$12:$A$111,$B$12:$B$111),IF(AND($I130=1,AE$9=$Q129),"",IF($I130=1,AE129,IF(AND($I130=-1,AC$9=$Q129),$J130,IF($I130=-1,AD129,""))))))))</f>
        <v/>
      </c>
      <c r="AE130" t="str">
        <f ca="1">IF($E129="","",IF($G130="",AE129,IF(AND($N130=1,AE$9&gt;$B$9),"",IF(AND($N130=1,AE$9&lt;=$B$9),LOOKUP(AE$9,$A$12:$A$111,$B$12:$B$111),IF(AND($I130=1,AF$9=$Q129),"",IF($I130=1,AF129,IF(AND($I130=-1,AD$9=$Q129),$J130,IF($I130=-1,AE129,""))))))))</f>
        <v/>
      </c>
      <c r="AF130" t="str">
        <f ca="1">IF($E129="","",IF($G130="",AF129,IF(AND($N130=1,AF$9&gt;$B$9),"",IF(AND($N130=1,AF$9&lt;=$B$9),LOOKUP(AF$9,$A$12:$A$111,$B$12:$B$111),IF(AND($I130=1,AG$9=$Q129),"",IF($I130=1,AG129,IF(AND($I130=-1,AE$9=$Q129),$J130,IF($I130=-1,AF129,""))))))))</f>
        <v/>
      </c>
      <c r="AG130" t="str">
        <f ca="1">IF($E129="","",IF($G130="",AG129,IF(AND($N130=1,AG$9&gt;$B$9),"",IF(AND($N130=1,AG$9&lt;=$B$9),LOOKUP(AG$9,$A$12:$A$111,$B$12:$B$111),IF(AND($I130=1,AH$9=$Q129),"",IF($I130=1,AH129,IF(AND($I130=-1,AF$9=$Q129),$J130,IF($I130=-1,AG129,""))))))))</f>
        <v/>
      </c>
      <c r="AH130" t="str">
        <f ca="1">IF($E129="","",IF($G130="",AH129,IF(AND($N130=1,AH$9&gt;$B$9),"",IF(AND($N130=1,AH$9&lt;=$B$9),LOOKUP(AH$9,$A$12:$A$111,$B$12:$B$111),IF(AND($I130=1,AI$9=$Q129),"",IF($I130=1,AI129,IF(AND($I130=-1,AG$9=$Q129),$J130,IF($I130=-1,AH129,""))))))))</f>
        <v/>
      </c>
      <c r="AI130" t="str">
        <f ca="1">IF($E129="","",IF($G130="",AI129,IF(AND($N130=1,AI$9&gt;$B$9),"",IF(AND($N130=1,AI$9&lt;=$B$9),LOOKUP(AI$9,$A$12:$A$111,$B$12:$B$111),IF(AND($I130=1,AJ$9=$Q129),"",IF($I130=1,AJ129,IF(AND($I130=-1,AH$9=$Q129),$J130,IF($I130=-1,AI129,""))))))))</f>
        <v/>
      </c>
      <c r="AJ130" t="str">
        <f ca="1">IF($E129="","",IF($G130="",AJ129,IF(AND($N130=1,AJ$9&gt;$B$9),"",IF(AND($N130=1,AJ$9&lt;=$B$9),LOOKUP(AJ$9,$A$12:$A$111,$B$12:$B$111),IF(AND($I130=1,AK$9=$Q129),"",IF($I130=1,AK129,IF(AND($I130=-1,AI$9=$Q129),$J130,IF($I130=-1,AJ129,""))))))))</f>
        <v/>
      </c>
      <c r="AK130" t="str">
        <f ca="1">IF($E129="","",IF($G130="",AK129,IF(AND($N130=1,AK$9&gt;$B$9),"",IF(AND($N130=1,AK$9&lt;=$B$9),LOOKUP(AK$9,$A$12:$A$111,$B$12:$B$111),IF(AND($I130=1,AL$9=$Q129),"",IF($I130=1,AL129,IF(AND($I130=-1,AJ$9=$Q129),$J130,IF($I130=-1,AK129,""))))))))</f>
        <v/>
      </c>
      <c r="AL130" t="str">
        <f ca="1">IF($E129="","",IF($G130="",AL129,IF(AND($N130=1,AL$9&gt;$B$9),"",IF(AND($N130=1,AL$9&lt;=$B$9),LOOKUP(AL$9,$A$12:$A$111,$B$12:$B$111),IF(AND($I130=1,AM$9=$Q129),"",IF($I130=1,AM129,IF(AND($I130=-1,AK$9=$Q129),$J130,IF($I130=-1,AL129,""))))))))</f>
        <v/>
      </c>
      <c r="AM130" t="str">
        <f ca="1">IF($E129="","",IF($G130="",AM129,IF(AND($N130=1,AM$9&gt;$B$9),"",IF(AND($N130=1,AM$9&lt;=$B$9),LOOKUP(AM$9,$A$12:$A$111,$B$12:$B$111),IF(AND($I130=1,AN$9=$Q129),"",IF($I130=1,AN129,IF(AND($I130=-1,AL$9=$Q129),$J130,IF($I130=-1,AM129,""))))))))</f>
        <v/>
      </c>
      <c r="AN130" t="str">
        <f ca="1">IF($E129="","",IF($G130="",AN129,IF(AND($N130=1,AN$9&gt;$B$9),"",IF(AND($N130=1,AN$9&lt;=$B$9),LOOKUP(AN$9,$A$12:$A$111,$B$12:$B$111),IF(AND($I130=1,AO$9=$Q129),"",IF($I130=1,AO129,IF(AND($I130=-1,AM$9=$Q129),$J130,IF($I130=-1,AN129,""))))))))</f>
        <v/>
      </c>
      <c r="AO130" t="str">
        <f ca="1">IF($E129="","",IF($G130="",AO129,IF(AND($N130=1,AO$9&gt;$B$9),"",IF(AND($N130=1,AO$9&lt;=$B$9),LOOKUP(AO$9,$A$12:$A$111,$B$12:$B$111),IF(AND($I130=1,AP$9=$Q129),"",IF($I130=1,AP129,IF(AND($I130=-1,AN$9=$Q129),$J130,IF($I130=-1,AO129,""))))))))</f>
        <v/>
      </c>
      <c r="AP130" t="str">
        <f ca="1">IF($E129="","",IF($G130="",AP129,IF(AND($N130=1,AP$9&gt;$B$9),"",IF(AND($N130=1,AP$9&lt;=$B$9),LOOKUP(AP$9,$A$12:$A$111,$B$12:$B$111),IF(AND($I130=1,AQ$9=$Q129),"",IF($I130=1,AQ129,IF(AND($I130=-1,AO$9=$Q129),$J130,IF($I130=-1,AP129,""))))))))</f>
        <v/>
      </c>
      <c r="AQ130" t="str">
        <f ca="1">IF($E129="","",IF($G130="",AQ129,IF(AND($N130=1,AQ$9&gt;$B$9),"",IF(AND($N130=1,AQ$9&lt;=$B$9),LOOKUP(AQ$9,$A$12:$A$111,$B$12:$B$111),IF(AND($I130=1,AR$9=$Q129),"",IF($I130=1,AR129,IF(AND($I130=-1,AP$9=$Q129),$J130,IF($I130=-1,AQ129,""))))))))</f>
        <v/>
      </c>
      <c r="AR130" t="str">
        <f ca="1">IF($E129="","",IF($G130="",AR129,IF(AND($N130=1,AR$9&gt;$B$9),"",IF(AND($N130=1,AR$9&lt;=$B$9),LOOKUP(AR$9,$A$12:$A$111,$B$12:$B$111),IF(AND($I130=1,AS$9=$Q129),"",IF($I130=1,AS129,IF(AND($I130=-1,AQ$9=$Q129),$J130,IF($I130=-1,AR129,""))))))))</f>
        <v/>
      </c>
      <c r="AS130" t="str">
        <f ca="1">IF($E129="","",IF($G130="",AS129,IF(AND($N130=1,AS$9&gt;$B$9),"",IF(AND($N130=1,AS$9&lt;=$B$9),LOOKUP(AS$9,$A$12:$A$111,$B$12:$B$111),IF(AND($I130=1,AT$9=$Q129),"",IF($I130=1,AT129,IF(AND($I130=-1,AR$9=$Q129),$J130,IF($I130=-1,AS129,""))))))))</f>
        <v/>
      </c>
      <c r="AT130" t="str">
        <f ca="1">IF($E129="","",IF($G130="",AT129,IF(AND($N130=1,AT$9&gt;$B$9),"",IF(AND($N130=1,AT$9&lt;=$B$9),LOOKUP(AT$9,$A$12:$A$111,$B$12:$B$111),IF(AND($I130=1,AU$9=$Q129),"",IF($I130=1,AU129,IF(AND($I130=-1,AS$9=$Q129),$J130,IF($I130=-1,AT129,""))))))))</f>
        <v/>
      </c>
      <c r="AU130" t="str">
        <f ca="1">IF($E129="","",IF($G130="",AU129,IF(AND($N130=1,AU$9&gt;$B$9),"",IF(AND($N130=1,AU$9&lt;=$B$9),LOOKUP(AU$9,$A$12:$A$111,$B$12:$B$111),IF(AND($I130=1,AV$9=$Q129),"",IF($I130=1,AV129,IF(AND($I130=-1,AT$9=$Q129),$J130,IF($I130=-1,AU129,""))))))))</f>
        <v/>
      </c>
      <c r="AV130" t="str">
        <f ca="1">IF($E129="","",IF($G130="",AV129,IF(AND($N130=1,AV$9&gt;$B$9),"",IF(AND($N130=1,AV$9&lt;=$B$9),LOOKUP(AV$9,$A$12:$A$111,$B$12:$B$111),IF(AND($I130=1,AW$9=$Q129),"",IF($I130=1,AW129,IF(AND($I130=-1,AU$9=$Q129),$J130,IF($I130=-1,AV129,""))))))))</f>
        <v/>
      </c>
      <c r="AW130" t="str">
        <f ca="1">IF($E129="","",IF($G130="",AW129,IF(AND($N130=1,AW$9&gt;$B$9),"",IF(AND($N130=1,AW$9&lt;=$B$9),LOOKUP(AW$9,$A$12:$A$111,$B$12:$B$111),IF(AND($I130=1,AX$9=$Q129),"",IF($I130=1,AX129,IF(AND($I130=-1,AV$9=$Q129),$J130,IF($I130=-1,AW129,""))))))))</f>
        <v/>
      </c>
      <c r="AX130" t="str">
        <f ca="1">IF($E129="","",IF($G130="",AX129,IF(AND($N130=1,AX$9&gt;$B$9),"",IF(AND($N130=1,AX$9&lt;=$B$9),LOOKUP(AX$9,$A$12:$A$111,$B$12:$B$111),IF(AND($I130=1,AY$9=$Q129),"",IF($I130=1,AY129,IF(AND($I130=-1,AW$9=$Q129),$J130,IF($I130=-1,AX129,""))))))))</f>
        <v/>
      </c>
      <c r="AY130" t="str">
        <f ca="1">IF($E129="","",IF($G130="",AY129,IF(AND($N130=1,AY$9&gt;$B$9),"",IF(AND($N130=1,AY$9&lt;=$B$9),LOOKUP(AY$9,$A$12:$A$111,$B$12:$B$111),IF(AND($I130=1,AZ$9=$Q129),"",IF($I130=1,AZ129,IF(AND($I130=-1,AX$9=$Q129),$J130,IF($I130=-1,AY129,""))))))))</f>
        <v/>
      </c>
      <c r="AZ130" t="str">
        <f ca="1">IF($E129="","",IF($G130="",AZ129,IF(AND($N130=1,AZ$9&gt;$B$9),"",IF(AND($N130=1,AZ$9&lt;=$B$9),LOOKUP(AZ$9,$A$12:$A$111,$B$12:$B$111),IF(AND($I130=1,BA$9=$Q129),"",IF($I130=1,BA129,IF(AND($I130=-1,AY$9=$Q129),$J130,IF($I130=-1,AZ129,""))))))))</f>
        <v/>
      </c>
      <c r="BA130" t="str">
        <f ca="1">IF($E129="","",IF($G130="",BA129,IF(AND($N130=1,BA$9&gt;$B$9),"",IF(AND($N130=1,BA$9&lt;=$B$9),LOOKUP(BA$9,$A$12:$A$111,$B$12:$B$111),IF(AND($I130=1,BB$9=$Q129),"",IF($I130=1,BB129,IF(AND($I130=-1,AZ$9=$Q129),$J130,IF($I130=-1,BA129,""))))))))</f>
        <v/>
      </c>
      <c r="BB130" t="str">
        <f ca="1">IF($E129="","",IF($G130="",BB129,IF(AND($N130=1,BB$9&gt;$B$9),"",IF(AND($N130=1,BB$9&lt;=$B$9),LOOKUP(BB$9,$A$12:$A$111,$B$12:$B$111),IF(AND($I130=1,BC$9=$Q129),"",IF($I130=1,BC129,IF(AND($I130=-1,BA$9=$Q129),$J130,IF($I130=-1,BB129,""))))))))</f>
        <v/>
      </c>
      <c r="BC130" t="str">
        <f ca="1">IF($E129="","",IF($G130="",BC129,IF(AND($N130=1,BC$9&gt;$B$9),"",IF(AND($N130=1,BC$9&lt;=$B$9),LOOKUP(BC$9,$A$12:$A$111,$B$12:$B$111),IF(AND($I130=1,BD$9=$Q129),"",IF($I130=1,BD129,IF(AND($I130=-1,BB$9=$Q129),$J130,IF($I130=-1,BC129,""))))))))</f>
        <v/>
      </c>
      <c r="BD130" t="str">
        <f ca="1">IF($E129="","",IF($G130="",BD129,IF(AND($N130=1,BD$9&gt;$B$9),"",IF(AND($N130=1,BD$9&lt;=$B$9),LOOKUP(BD$9,$A$12:$A$111,$B$12:$B$111),IF(AND($I130=1,BE$9=$Q129),"",IF($I130=1,BE129,IF(AND($I130=-1,BC$9=$Q129),$J130,IF($I130=-1,BD129,""))))))))</f>
        <v/>
      </c>
      <c r="BE130" t="str">
        <f ca="1">IF($E129="","",IF($G130="",BE129,IF(AND($N130=1,BE$9&gt;$B$9),"",IF(AND($N130=1,BE$9&lt;=$B$9),LOOKUP(BE$9,$A$12:$A$111,$B$12:$B$111),IF(AND($I130=1,BF$9=$Q129),"",IF($I130=1,BF129,IF(AND($I130=-1,BD$9=$Q129),$J130,IF($I130=-1,BE129,""))))))))</f>
        <v/>
      </c>
      <c r="BF130" t="str">
        <f ca="1">IF($E129="","",IF($G130="",BF129,IF(AND($N130=1,BF$9&gt;$B$9),"",IF(AND($N130=1,BF$9&lt;=$B$9),LOOKUP(BF$9,$A$12:$A$111,$B$12:$B$111),IF(AND($I130=1,BG$9=$Q129),"",IF($I130=1,BG129,IF(AND($I130=-1,BE$9=$Q129),$J130,IF($I130=-1,BF129,""))))))))</f>
        <v/>
      </c>
      <c r="BG130" t="str">
        <f ca="1">IF($E129="","",IF($G130="",BG129,IF(AND($N130=1,BG$9&gt;$B$9),"",IF(AND($N130=1,BG$9&lt;=$B$9),LOOKUP(BG$9,$A$12:$A$111,$B$12:$B$111),IF(AND($I130=1,BH$9=$Q129),"",IF($I130=1,BH129,IF(AND($I130=-1,BF$9=$Q129),$J130,IF($I130=-1,BG129,""))))))))</f>
        <v/>
      </c>
      <c r="BH130" t="str">
        <f ca="1">IF($E129="","",IF($G130="",BH129,IF(AND($N130=1,BH$9&gt;$B$9),"",IF(AND($N130=1,BH$9&lt;=$B$9),LOOKUP(BH$9,$A$12:$A$111,$B$12:$B$111),IF(AND($I130=1,BI$9=$Q129),"",IF($I130=1,BI129,IF(AND($I130=-1,BG$9=$Q129),$J130,IF($I130=-1,BH129,""))))))))</f>
        <v/>
      </c>
      <c r="BI130" t="str">
        <f ca="1">IF($E129="","",IF($G130="",BI129,IF(AND($N130=1,BI$9&gt;$B$9),"",IF(AND($N130=1,BI$9&lt;=$B$9),LOOKUP(BI$9,$A$12:$A$111,$B$12:$B$111),IF(AND($I130=1,BJ$9=$Q129),"",IF($I130=1,BJ129,IF(AND($I130=-1,BH$9=$Q129),$J130,IF($I130=-1,BI129,""))))))))</f>
        <v/>
      </c>
      <c r="BJ130" t="str">
        <f ca="1">IF($E129="","",IF($G130="",BJ129,IF(AND($N130=1,BJ$9&gt;$B$9),"",IF(AND($N130=1,BJ$9&lt;=$B$9),LOOKUP(BJ$9,$A$12:$A$111,$B$12:$B$111),IF(AND($I130=1,BK$9=$Q129),"",IF($I130=1,BK129,IF(AND($I130=-1,BI$9=$Q129),$J130,IF($I130=-1,BJ129,""))))))))</f>
        <v/>
      </c>
      <c r="BK130" t="str">
        <f ca="1">IF($E129="","",IF($G130="",BK129,IF(AND($N130=1,BK$9&gt;$B$9),"",IF(AND($N130=1,BK$9&lt;=$B$9),LOOKUP(BK$9,$A$12:$A$111,$B$12:$B$111),IF(AND($I130=1,BL$9=$Q129),"",IF($I130=1,BL129,IF(AND($I130=-1,BJ$9=$Q129),$J130,IF($I130=-1,BK129,""))))))))</f>
        <v/>
      </c>
      <c r="BL130" t="str">
        <f ca="1">IF($E129="","",IF($G130="",BL129,IF(AND($N130=1,BL$9&gt;$B$9),"",IF(AND($N130=1,BL$9&lt;=$B$9),LOOKUP(BL$9,$A$12:$A$111,$B$12:$B$111),IF(AND($I130=1,BM$9=$Q129),"",IF($I130=1,BM129,IF(AND($I130=-1,BK$9=$Q129),$J130,IF($I130=-1,BL129,""))))))))</f>
        <v/>
      </c>
      <c r="BM130">
        <f ca="1">IF($E129="","",IF($G130="",BM129,IF(AND($N130=1,BM$9&gt;$B$9),"",IF(AND($N130=1,BM$9&lt;=$B$9),LOOKUP(BM$9,$A$12:$A$111,$B$12:$B$111),IF(AND($I130=1,BN$9=$Q129),"",IF($I130=1,BN129,IF(AND($I130=-1,BL$9=$Q129),$J130,IF($I130=-1,BM129,""))))))))</f>
        <v>0</v>
      </c>
      <c r="BN130">
        <f ca="1">IF($E129="","",IF($G130="",BN129,IF(AND($N130=1,BN$9&gt;$B$9),"",IF(AND($N130=1,BN$9&lt;=$B$9),LOOKUP(BN$9,$A$12:$A$111,$B$12:$B$111),IF(AND($I130=1,BO$9=$Q129),"",IF($I130=1,BO129,IF(AND($I130=-1,BM$9=$Q129),$J130,IF($I130=-1,BN129,""))))))))</f>
        <v>0</v>
      </c>
      <c r="BO130">
        <f ca="1">IF($E129="","",IF($G130="",BO129,IF(AND($N130=1,BO$9&gt;$B$9),"",IF(AND($N130=1,BO$9&lt;=$B$9),LOOKUP(BO$9,$A$12:$A$111,$B$12:$B$111),IF(AND($I130=1,BP$9=$Q129),"",IF($I130=1,BP129,IF(AND($I130=-1,BN$9=$Q129),$J130,IF($I130=-1,BO129,""))))))))</f>
        <v>0</v>
      </c>
    </row>
    <row r="131" spans="4:67" x14ac:dyDescent="0.25">
      <c r="D131" s="4">
        <v>121</v>
      </c>
      <c r="E131" s="1">
        <f t="shared" ca="1" si="11"/>
        <v>5</v>
      </c>
      <c r="G131" t="str">
        <f ca="1">IF(E130="","",IF($B$3=Refs!$B$11,Labouchere!F131,IF(AND(B$3="Last",H130="Zero"),G130,IF(B$3="Last",H130,IF(B$3="2nd last","",IF(AND(B$3="Opposite",H130="Zero"),G130,IF(AND(B$3="Opposite",H130="Red"),"Black",IF(AND(B$3="Opposite",H130="Black"),"Red",IF(AND(B$3="Opposite",H130="Odd"),"Even",IF(AND(B$3="Opposite",H130="Even"),"Odd",IF(AND(B$3="Opposite",H130="High"),"Low",IF(AND(B$3="Opposite",H130="Low"),"High",IF(COUNTIF(Refs!$E$5:$I$6,B$3)=1,Labouchere!B$3,"")))))))))))))</f>
        <v>High</v>
      </c>
      <c r="H131" t="str">
        <f ca="1">IF(E131="","",IF(B$2="Red/Black",LOOKUP(E131,Refs!D:D,Refs!F:F),IF(B$2="High/Low",LOOKUP(E131,Refs!D:D,Refs!H:H),IF(B$2="Odd/Even",LOOKUP(E131,Refs!D:D,Refs!J:J),""))))</f>
        <v>Low</v>
      </c>
      <c r="I131">
        <f t="shared" ca="1" si="7"/>
        <v>-1</v>
      </c>
      <c r="J131">
        <f ca="1">IF(E130="","",IF(G131="","",IF(AND(Q130&gt;1,O130+P130&gt;=$B$4),$B$4,IF(Q130=1,O130,O130+P130))))</f>
        <v>13</v>
      </c>
      <c r="K131">
        <f t="shared" ca="1" si="8"/>
        <v>-13</v>
      </c>
      <c r="L131">
        <f t="shared" ca="1" si="9"/>
        <v>-109</v>
      </c>
      <c r="M131">
        <f t="shared" ca="1" si="10"/>
        <v>20</v>
      </c>
      <c r="N131">
        <f ca="1">IF(E130="","",IF(OR(AND($A$6="Yes",$M131&gt;$M130),AND($A$8="Yes",$O130+$P130&gt;=$B$4),AND($Q130&lt;=2,$I131=1)),1,0))</f>
        <v>0</v>
      </c>
      <c r="O131">
        <f ca="1">IF(E131="","",R131)</f>
        <v>4</v>
      </c>
      <c r="P131">
        <f ca="1">IF(E131="","",MAX(R131:DM131))</f>
        <v>13</v>
      </c>
      <c r="Q131" s="2">
        <f ca="1">IF(E131="","",COUNTIF(R131:DM131,"&gt;0"))</f>
        <v>4</v>
      </c>
      <c r="R131" s="4">
        <f ca="1">IF(E130="","",IF($G131="",R130,IF($N131=1,LOOKUP(R$9,$A$12:$A$111,$B$12:$B$111),IF(AND($I131=1,S$9=$Q130),"",IF($I131=1,S130,IF($I131=-1,R130))))))</f>
        <v>4</v>
      </c>
      <c r="S131">
        <f ca="1">IF($E130="","",IF($G131="",S130,IF(AND($N131=1,S$9&gt;$B$9),"",IF(AND($N131=1,S$9&lt;=$B$9),LOOKUP(S$9,$A$12:$A$111,$B$12:$B$111),IF(AND($I131=1,T$9=$Q130),"",IF($I131=1,T130,IF(AND($I131=-1,R$9=$Q130),$J131,IF($I131=-1,S130,""))))))))</f>
        <v>5</v>
      </c>
      <c r="T131">
        <f ca="1">IF($E130="","",IF($G131="",T130,IF(AND($N131=1,T$9&gt;$B$9),"",IF(AND($N131=1,T$9&lt;=$B$9),LOOKUP(T$9,$A$12:$A$111,$B$12:$B$111),IF(AND($I131=1,U$9=$Q130),"",IF($I131=1,U130,IF(AND($I131=-1,S$9=$Q130),$J131,IF($I131=-1,T130,""))))))))</f>
        <v>9</v>
      </c>
      <c r="U131">
        <f ca="1">IF($E130="","",IF($G131="",U130,IF(AND($N131=1,U$9&gt;$B$9),"",IF(AND($N131=1,U$9&lt;=$B$9),LOOKUP(U$9,$A$12:$A$111,$B$12:$B$111),IF(AND($I131=1,V$9=$Q130),"",IF($I131=1,V130,IF(AND($I131=-1,T$9=$Q130),$J131,IF($I131=-1,U130,""))))))))</f>
        <v>13</v>
      </c>
      <c r="V131" t="str">
        <f ca="1">IF($E130="","",IF($G131="",V130,IF(AND($N131=1,V$9&gt;$B$9),"",IF(AND($N131=1,V$9&lt;=$B$9),LOOKUP(V$9,$A$12:$A$111,$B$12:$B$111),IF(AND($I131=1,W$9=$Q130),"",IF($I131=1,W130,IF(AND($I131=-1,U$9=$Q130),$J131,IF($I131=-1,V130,""))))))))</f>
        <v/>
      </c>
      <c r="W131" t="str">
        <f ca="1">IF($E130="","",IF($G131="",W130,IF(AND($N131=1,W$9&gt;$B$9),"",IF(AND($N131=1,W$9&lt;=$B$9),LOOKUP(W$9,$A$12:$A$111,$B$12:$B$111),IF(AND($I131=1,X$9=$Q130),"",IF($I131=1,X130,IF(AND($I131=-1,V$9=$Q130),$J131,IF($I131=-1,W130,""))))))))</f>
        <v/>
      </c>
      <c r="X131" t="str">
        <f ca="1">IF($E130="","",IF($G131="",X130,IF(AND($N131=1,X$9&gt;$B$9),"",IF(AND($N131=1,X$9&lt;=$B$9),LOOKUP(X$9,$A$12:$A$111,$B$12:$B$111),IF(AND($I131=1,Y$9=$Q130),"",IF($I131=1,Y130,IF(AND($I131=-1,W$9=$Q130),$J131,IF($I131=-1,X130,""))))))))</f>
        <v/>
      </c>
      <c r="Y131" t="str">
        <f ca="1">IF($E130="","",IF($G131="",Y130,IF(AND($N131=1,Y$9&gt;$B$9),"",IF(AND($N131=1,Y$9&lt;=$B$9),LOOKUP(Y$9,$A$12:$A$111,$B$12:$B$111),IF(AND($I131=1,Z$9=$Q130),"",IF($I131=1,Z130,IF(AND($I131=-1,X$9=$Q130),$J131,IF($I131=-1,Y130,""))))))))</f>
        <v/>
      </c>
      <c r="Z131" t="str">
        <f ca="1">IF($E130="","",IF($G131="",Z130,IF(AND($N131=1,Z$9&gt;$B$9),"",IF(AND($N131=1,Z$9&lt;=$B$9),LOOKUP(Z$9,$A$12:$A$111,$B$12:$B$111),IF(AND($I131=1,AA$9=$Q130),"",IF($I131=1,AA130,IF(AND($I131=-1,Y$9=$Q130),$J131,IF($I131=-1,Z130,""))))))))</f>
        <v/>
      </c>
      <c r="AA131" t="str">
        <f ca="1">IF($E130="","",IF($G131="",AA130,IF(AND($N131=1,AA$9&gt;$B$9),"",IF(AND($N131=1,AA$9&lt;=$B$9),LOOKUP(AA$9,$A$12:$A$111,$B$12:$B$111),IF(AND($I131=1,AB$9=$Q130),"",IF($I131=1,AB130,IF(AND($I131=-1,Z$9=$Q130),$J131,IF($I131=-1,AA130,""))))))))</f>
        <v/>
      </c>
      <c r="AB131" t="str">
        <f ca="1">IF($E130="","",IF($G131="",AB130,IF(AND($N131=1,AB$9&gt;$B$9),"",IF(AND($N131=1,AB$9&lt;=$B$9),LOOKUP(AB$9,$A$12:$A$111,$B$12:$B$111),IF(AND($I131=1,AC$9=$Q130),"",IF($I131=1,AC130,IF(AND($I131=-1,AA$9=$Q130),$J131,IF($I131=-1,AB130,""))))))))</f>
        <v/>
      </c>
      <c r="AC131" t="str">
        <f ca="1">IF($E130="","",IF($G131="",AC130,IF(AND($N131=1,AC$9&gt;$B$9),"",IF(AND($N131=1,AC$9&lt;=$B$9),LOOKUP(AC$9,$A$12:$A$111,$B$12:$B$111),IF(AND($I131=1,AD$9=$Q130),"",IF($I131=1,AD130,IF(AND($I131=-1,AB$9=$Q130),$J131,IF($I131=-1,AC130,""))))))))</f>
        <v/>
      </c>
      <c r="AD131" t="str">
        <f ca="1">IF($E130="","",IF($G131="",AD130,IF(AND($N131=1,AD$9&gt;$B$9),"",IF(AND($N131=1,AD$9&lt;=$B$9),LOOKUP(AD$9,$A$12:$A$111,$B$12:$B$111),IF(AND($I131=1,AE$9=$Q130),"",IF($I131=1,AE130,IF(AND($I131=-1,AC$9=$Q130),$J131,IF($I131=-1,AD130,""))))))))</f>
        <v/>
      </c>
      <c r="AE131" t="str">
        <f ca="1">IF($E130="","",IF($G131="",AE130,IF(AND($N131=1,AE$9&gt;$B$9),"",IF(AND($N131=1,AE$9&lt;=$B$9),LOOKUP(AE$9,$A$12:$A$111,$B$12:$B$111),IF(AND($I131=1,AF$9=$Q130),"",IF($I131=1,AF130,IF(AND($I131=-1,AD$9=$Q130),$J131,IF($I131=-1,AE130,""))))))))</f>
        <v/>
      </c>
      <c r="AF131" t="str">
        <f ca="1">IF($E130="","",IF($G131="",AF130,IF(AND($N131=1,AF$9&gt;$B$9),"",IF(AND($N131=1,AF$9&lt;=$B$9),LOOKUP(AF$9,$A$12:$A$111,$B$12:$B$111),IF(AND($I131=1,AG$9=$Q130),"",IF($I131=1,AG130,IF(AND($I131=-1,AE$9=$Q130),$J131,IF($I131=-1,AF130,""))))))))</f>
        <v/>
      </c>
      <c r="AG131" t="str">
        <f ca="1">IF($E130="","",IF($G131="",AG130,IF(AND($N131=1,AG$9&gt;$B$9),"",IF(AND($N131=1,AG$9&lt;=$B$9),LOOKUP(AG$9,$A$12:$A$111,$B$12:$B$111),IF(AND($I131=1,AH$9=$Q130),"",IF($I131=1,AH130,IF(AND($I131=-1,AF$9=$Q130),$J131,IF($I131=-1,AG130,""))))))))</f>
        <v/>
      </c>
      <c r="AH131" t="str">
        <f ca="1">IF($E130="","",IF($G131="",AH130,IF(AND($N131=1,AH$9&gt;$B$9),"",IF(AND($N131=1,AH$9&lt;=$B$9),LOOKUP(AH$9,$A$12:$A$111,$B$12:$B$111),IF(AND($I131=1,AI$9=$Q130),"",IF($I131=1,AI130,IF(AND($I131=-1,AG$9=$Q130),$J131,IF($I131=-1,AH130,""))))))))</f>
        <v/>
      </c>
      <c r="AI131" t="str">
        <f ca="1">IF($E130="","",IF($G131="",AI130,IF(AND($N131=1,AI$9&gt;$B$9),"",IF(AND($N131=1,AI$9&lt;=$B$9),LOOKUP(AI$9,$A$12:$A$111,$B$12:$B$111),IF(AND($I131=1,AJ$9=$Q130),"",IF($I131=1,AJ130,IF(AND($I131=-1,AH$9=$Q130),$J131,IF($I131=-1,AI130,""))))))))</f>
        <v/>
      </c>
      <c r="AJ131" t="str">
        <f ca="1">IF($E130="","",IF($G131="",AJ130,IF(AND($N131=1,AJ$9&gt;$B$9),"",IF(AND($N131=1,AJ$9&lt;=$B$9),LOOKUP(AJ$9,$A$12:$A$111,$B$12:$B$111),IF(AND($I131=1,AK$9=$Q130),"",IF($I131=1,AK130,IF(AND($I131=-1,AI$9=$Q130),$J131,IF($I131=-1,AJ130,""))))))))</f>
        <v/>
      </c>
      <c r="AK131" t="str">
        <f ca="1">IF($E130="","",IF($G131="",AK130,IF(AND($N131=1,AK$9&gt;$B$9),"",IF(AND($N131=1,AK$9&lt;=$B$9),LOOKUP(AK$9,$A$12:$A$111,$B$12:$B$111),IF(AND($I131=1,AL$9=$Q130),"",IF($I131=1,AL130,IF(AND($I131=-1,AJ$9=$Q130),$J131,IF($I131=-1,AK130,""))))))))</f>
        <v/>
      </c>
      <c r="AL131" t="str">
        <f ca="1">IF($E130="","",IF($G131="",AL130,IF(AND($N131=1,AL$9&gt;$B$9),"",IF(AND($N131=1,AL$9&lt;=$B$9),LOOKUP(AL$9,$A$12:$A$111,$B$12:$B$111),IF(AND($I131=1,AM$9=$Q130),"",IF($I131=1,AM130,IF(AND($I131=-1,AK$9=$Q130),$J131,IF($I131=-1,AL130,""))))))))</f>
        <v/>
      </c>
      <c r="AM131" t="str">
        <f ca="1">IF($E130="","",IF($G131="",AM130,IF(AND($N131=1,AM$9&gt;$B$9),"",IF(AND($N131=1,AM$9&lt;=$B$9),LOOKUP(AM$9,$A$12:$A$111,$B$12:$B$111),IF(AND($I131=1,AN$9=$Q130),"",IF($I131=1,AN130,IF(AND($I131=-1,AL$9=$Q130),$J131,IF($I131=-1,AM130,""))))))))</f>
        <v/>
      </c>
      <c r="AN131" t="str">
        <f ca="1">IF($E130="","",IF($G131="",AN130,IF(AND($N131=1,AN$9&gt;$B$9),"",IF(AND($N131=1,AN$9&lt;=$B$9),LOOKUP(AN$9,$A$12:$A$111,$B$12:$B$111),IF(AND($I131=1,AO$9=$Q130),"",IF($I131=1,AO130,IF(AND($I131=-1,AM$9=$Q130),$J131,IF($I131=-1,AN130,""))))))))</f>
        <v/>
      </c>
      <c r="AO131" t="str">
        <f ca="1">IF($E130="","",IF($G131="",AO130,IF(AND($N131=1,AO$9&gt;$B$9),"",IF(AND($N131=1,AO$9&lt;=$B$9),LOOKUP(AO$9,$A$12:$A$111,$B$12:$B$111),IF(AND($I131=1,AP$9=$Q130),"",IF($I131=1,AP130,IF(AND($I131=-1,AN$9=$Q130),$J131,IF($I131=-1,AO130,""))))))))</f>
        <v/>
      </c>
      <c r="AP131" t="str">
        <f ca="1">IF($E130="","",IF($G131="",AP130,IF(AND($N131=1,AP$9&gt;$B$9),"",IF(AND($N131=1,AP$9&lt;=$B$9),LOOKUP(AP$9,$A$12:$A$111,$B$12:$B$111),IF(AND($I131=1,AQ$9=$Q130),"",IF($I131=1,AQ130,IF(AND($I131=-1,AO$9=$Q130),$J131,IF($I131=-1,AP130,""))))))))</f>
        <v/>
      </c>
      <c r="AQ131" t="str">
        <f ca="1">IF($E130="","",IF($G131="",AQ130,IF(AND($N131=1,AQ$9&gt;$B$9),"",IF(AND($N131=1,AQ$9&lt;=$B$9),LOOKUP(AQ$9,$A$12:$A$111,$B$12:$B$111),IF(AND($I131=1,AR$9=$Q130),"",IF($I131=1,AR130,IF(AND($I131=-1,AP$9=$Q130),$J131,IF($I131=-1,AQ130,""))))))))</f>
        <v/>
      </c>
      <c r="AR131" t="str">
        <f ca="1">IF($E130="","",IF($G131="",AR130,IF(AND($N131=1,AR$9&gt;$B$9),"",IF(AND($N131=1,AR$9&lt;=$B$9),LOOKUP(AR$9,$A$12:$A$111,$B$12:$B$111),IF(AND($I131=1,AS$9=$Q130),"",IF($I131=1,AS130,IF(AND($I131=-1,AQ$9=$Q130),$J131,IF($I131=-1,AR130,""))))))))</f>
        <v/>
      </c>
      <c r="AS131" t="str">
        <f ca="1">IF($E130="","",IF($G131="",AS130,IF(AND($N131=1,AS$9&gt;$B$9),"",IF(AND($N131=1,AS$9&lt;=$B$9),LOOKUP(AS$9,$A$12:$A$111,$B$12:$B$111),IF(AND($I131=1,AT$9=$Q130),"",IF($I131=1,AT130,IF(AND($I131=-1,AR$9=$Q130),$J131,IF($I131=-1,AS130,""))))))))</f>
        <v/>
      </c>
      <c r="AT131" t="str">
        <f ca="1">IF($E130="","",IF($G131="",AT130,IF(AND($N131=1,AT$9&gt;$B$9),"",IF(AND($N131=1,AT$9&lt;=$B$9),LOOKUP(AT$9,$A$12:$A$111,$B$12:$B$111),IF(AND($I131=1,AU$9=$Q130),"",IF($I131=1,AU130,IF(AND($I131=-1,AS$9=$Q130),$J131,IF($I131=-1,AT130,""))))))))</f>
        <v/>
      </c>
      <c r="AU131" t="str">
        <f ca="1">IF($E130="","",IF($G131="",AU130,IF(AND($N131=1,AU$9&gt;$B$9),"",IF(AND($N131=1,AU$9&lt;=$B$9),LOOKUP(AU$9,$A$12:$A$111,$B$12:$B$111),IF(AND($I131=1,AV$9=$Q130),"",IF($I131=1,AV130,IF(AND($I131=-1,AT$9=$Q130),$J131,IF($I131=-1,AU130,""))))))))</f>
        <v/>
      </c>
      <c r="AV131" t="str">
        <f ca="1">IF($E130="","",IF($G131="",AV130,IF(AND($N131=1,AV$9&gt;$B$9),"",IF(AND($N131=1,AV$9&lt;=$B$9),LOOKUP(AV$9,$A$12:$A$111,$B$12:$B$111),IF(AND($I131=1,AW$9=$Q130),"",IF($I131=1,AW130,IF(AND($I131=-1,AU$9=$Q130),$J131,IF($I131=-1,AV130,""))))))))</f>
        <v/>
      </c>
      <c r="AW131" t="str">
        <f ca="1">IF($E130="","",IF($G131="",AW130,IF(AND($N131=1,AW$9&gt;$B$9),"",IF(AND($N131=1,AW$9&lt;=$B$9),LOOKUP(AW$9,$A$12:$A$111,$B$12:$B$111),IF(AND($I131=1,AX$9=$Q130),"",IF($I131=1,AX130,IF(AND($I131=-1,AV$9=$Q130),$J131,IF($I131=-1,AW130,""))))))))</f>
        <v/>
      </c>
      <c r="AX131" t="str">
        <f ca="1">IF($E130="","",IF($G131="",AX130,IF(AND($N131=1,AX$9&gt;$B$9),"",IF(AND($N131=1,AX$9&lt;=$B$9),LOOKUP(AX$9,$A$12:$A$111,$B$12:$B$111),IF(AND($I131=1,AY$9=$Q130),"",IF($I131=1,AY130,IF(AND($I131=-1,AW$9=$Q130),$J131,IF($I131=-1,AX130,""))))))))</f>
        <v/>
      </c>
      <c r="AY131" t="str">
        <f ca="1">IF($E130="","",IF($G131="",AY130,IF(AND($N131=1,AY$9&gt;$B$9),"",IF(AND($N131=1,AY$9&lt;=$B$9),LOOKUP(AY$9,$A$12:$A$111,$B$12:$B$111),IF(AND($I131=1,AZ$9=$Q130),"",IF($I131=1,AZ130,IF(AND($I131=-1,AX$9=$Q130),$J131,IF($I131=-1,AY130,""))))))))</f>
        <v/>
      </c>
      <c r="AZ131" t="str">
        <f ca="1">IF($E130="","",IF($G131="",AZ130,IF(AND($N131=1,AZ$9&gt;$B$9),"",IF(AND($N131=1,AZ$9&lt;=$B$9),LOOKUP(AZ$9,$A$12:$A$111,$B$12:$B$111),IF(AND($I131=1,BA$9=$Q130),"",IF($I131=1,BA130,IF(AND($I131=-1,AY$9=$Q130),$J131,IF($I131=-1,AZ130,""))))))))</f>
        <v/>
      </c>
      <c r="BA131" t="str">
        <f ca="1">IF($E130="","",IF($G131="",BA130,IF(AND($N131=1,BA$9&gt;$B$9),"",IF(AND($N131=1,BA$9&lt;=$B$9),LOOKUP(BA$9,$A$12:$A$111,$B$12:$B$111),IF(AND($I131=1,BB$9=$Q130),"",IF($I131=1,BB130,IF(AND($I131=-1,AZ$9=$Q130),$J131,IF($I131=-1,BA130,""))))))))</f>
        <v/>
      </c>
      <c r="BB131" t="str">
        <f ca="1">IF($E130="","",IF($G131="",BB130,IF(AND($N131=1,BB$9&gt;$B$9),"",IF(AND($N131=1,BB$9&lt;=$B$9),LOOKUP(BB$9,$A$12:$A$111,$B$12:$B$111),IF(AND($I131=1,BC$9=$Q130),"",IF($I131=1,BC130,IF(AND($I131=-1,BA$9=$Q130),$J131,IF($I131=-1,BB130,""))))))))</f>
        <v/>
      </c>
      <c r="BC131" t="str">
        <f ca="1">IF($E130="","",IF($G131="",BC130,IF(AND($N131=1,BC$9&gt;$B$9),"",IF(AND($N131=1,BC$9&lt;=$B$9),LOOKUP(BC$9,$A$12:$A$111,$B$12:$B$111),IF(AND($I131=1,BD$9=$Q130),"",IF($I131=1,BD130,IF(AND($I131=-1,BB$9=$Q130),$J131,IF($I131=-1,BC130,""))))))))</f>
        <v/>
      </c>
      <c r="BD131" t="str">
        <f ca="1">IF($E130="","",IF($G131="",BD130,IF(AND($N131=1,BD$9&gt;$B$9),"",IF(AND($N131=1,BD$9&lt;=$B$9),LOOKUP(BD$9,$A$12:$A$111,$B$12:$B$111),IF(AND($I131=1,BE$9=$Q130),"",IF($I131=1,BE130,IF(AND($I131=-1,BC$9=$Q130),$J131,IF($I131=-1,BD130,""))))))))</f>
        <v/>
      </c>
      <c r="BE131" t="str">
        <f ca="1">IF($E130="","",IF($G131="",BE130,IF(AND($N131=1,BE$9&gt;$B$9),"",IF(AND($N131=1,BE$9&lt;=$B$9),LOOKUP(BE$9,$A$12:$A$111,$B$12:$B$111),IF(AND($I131=1,BF$9=$Q130),"",IF($I131=1,BF130,IF(AND($I131=-1,BD$9=$Q130),$J131,IF($I131=-1,BE130,""))))))))</f>
        <v/>
      </c>
      <c r="BF131" t="str">
        <f ca="1">IF($E130="","",IF($G131="",BF130,IF(AND($N131=1,BF$9&gt;$B$9),"",IF(AND($N131=1,BF$9&lt;=$B$9),LOOKUP(BF$9,$A$12:$A$111,$B$12:$B$111),IF(AND($I131=1,BG$9=$Q130),"",IF($I131=1,BG130,IF(AND($I131=-1,BE$9=$Q130),$J131,IF($I131=-1,BF130,""))))))))</f>
        <v/>
      </c>
      <c r="BG131" t="str">
        <f ca="1">IF($E130="","",IF($G131="",BG130,IF(AND($N131=1,BG$9&gt;$B$9),"",IF(AND($N131=1,BG$9&lt;=$B$9),LOOKUP(BG$9,$A$12:$A$111,$B$12:$B$111),IF(AND($I131=1,BH$9=$Q130),"",IF($I131=1,BH130,IF(AND($I131=-1,BF$9=$Q130),$J131,IF($I131=-1,BG130,""))))))))</f>
        <v/>
      </c>
      <c r="BH131" t="str">
        <f ca="1">IF($E130="","",IF($G131="",BH130,IF(AND($N131=1,BH$9&gt;$B$9),"",IF(AND($N131=1,BH$9&lt;=$B$9),LOOKUP(BH$9,$A$12:$A$111,$B$12:$B$111),IF(AND($I131=1,BI$9=$Q130),"",IF($I131=1,BI130,IF(AND($I131=-1,BG$9=$Q130),$J131,IF($I131=-1,BH130,""))))))))</f>
        <v/>
      </c>
      <c r="BI131" t="str">
        <f ca="1">IF($E130="","",IF($G131="",BI130,IF(AND($N131=1,BI$9&gt;$B$9),"",IF(AND($N131=1,BI$9&lt;=$B$9),LOOKUP(BI$9,$A$12:$A$111,$B$12:$B$111),IF(AND($I131=1,BJ$9=$Q130),"",IF($I131=1,BJ130,IF(AND($I131=-1,BH$9=$Q130),$J131,IF($I131=-1,BI130,""))))))))</f>
        <v/>
      </c>
      <c r="BJ131" t="str">
        <f ca="1">IF($E130="","",IF($G131="",BJ130,IF(AND($N131=1,BJ$9&gt;$B$9),"",IF(AND($N131=1,BJ$9&lt;=$B$9),LOOKUP(BJ$9,$A$12:$A$111,$B$12:$B$111),IF(AND($I131=1,BK$9=$Q130),"",IF($I131=1,BK130,IF(AND($I131=-1,BI$9=$Q130),$J131,IF($I131=-1,BJ130,""))))))))</f>
        <v/>
      </c>
      <c r="BK131" t="str">
        <f ca="1">IF($E130="","",IF($G131="",BK130,IF(AND($N131=1,BK$9&gt;$B$9),"",IF(AND($N131=1,BK$9&lt;=$B$9),LOOKUP(BK$9,$A$12:$A$111,$B$12:$B$111),IF(AND($I131=1,BL$9=$Q130),"",IF($I131=1,BL130,IF(AND($I131=-1,BJ$9=$Q130),$J131,IF($I131=-1,BK130,""))))))))</f>
        <v/>
      </c>
      <c r="BL131" t="str">
        <f ca="1">IF($E130="","",IF($G131="",BL130,IF(AND($N131=1,BL$9&gt;$B$9),"",IF(AND($N131=1,BL$9&lt;=$B$9),LOOKUP(BL$9,$A$12:$A$111,$B$12:$B$111),IF(AND($I131=1,BM$9=$Q130),"",IF($I131=1,BM130,IF(AND($I131=-1,BK$9=$Q130),$J131,IF($I131=-1,BL130,""))))))))</f>
        <v/>
      </c>
      <c r="BM131">
        <f ca="1">IF($E130="","",IF($G131="",BM130,IF(AND($N131=1,BM$9&gt;$B$9),"",IF(AND($N131=1,BM$9&lt;=$B$9),LOOKUP(BM$9,$A$12:$A$111,$B$12:$B$111),IF(AND($I131=1,BN$9=$Q130),"",IF($I131=1,BN130,IF(AND($I131=-1,BL$9=$Q130),$J131,IF($I131=-1,BM130,""))))))))</f>
        <v>0</v>
      </c>
      <c r="BN131">
        <f ca="1">IF($E130="","",IF($G131="",BN130,IF(AND($N131=1,BN$9&gt;$B$9),"",IF(AND($N131=1,BN$9&lt;=$B$9),LOOKUP(BN$9,$A$12:$A$111,$B$12:$B$111),IF(AND($I131=1,BO$9=$Q130),"",IF($I131=1,BO130,IF(AND($I131=-1,BM$9=$Q130),$J131,IF($I131=-1,BN130,""))))))))</f>
        <v>0</v>
      </c>
      <c r="BO131">
        <f ca="1">IF($E130="","",IF($G131="",BO130,IF(AND($N131=1,BO$9&gt;$B$9),"",IF(AND($N131=1,BO$9&lt;=$B$9),LOOKUP(BO$9,$A$12:$A$111,$B$12:$B$111),IF(AND($I131=1,BP$9=$Q130),"",IF($I131=1,BP130,IF(AND($I131=-1,BN$9=$Q130),$J131,IF($I131=-1,BO130,""))))))))</f>
        <v>0</v>
      </c>
    </row>
    <row r="132" spans="4:67" x14ac:dyDescent="0.25">
      <c r="D132" s="4">
        <v>122</v>
      </c>
      <c r="E132" s="1">
        <f t="shared" ca="1" si="11"/>
        <v>1</v>
      </c>
      <c r="G132" t="str">
        <f ca="1">IF(E131="","",IF($B$3=Refs!$B$11,Labouchere!F132,IF(AND(B$3="Last",H131="Zero"),G131,IF(B$3="Last",H131,IF(B$3="2nd last","",IF(AND(B$3="Opposite",H131="Zero"),G131,IF(AND(B$3="Opposite",H131="Red"),"Black",IF(AND(B$3="Opposite",H131="Black"),"Red",IF(AND(B$3="Opposite",H131="Odd"),"Even",IF(AND(B$3="Opposite",H131="Even"),"Odd",IF(AND(B$3="Opposite",H131="High"),"Low",IF(AND(B$3="Opposite",H131="Low"),"High",IF(COUNTIF(Refs!$E$5:$I$6,B$3)=1,Labouchere!B$3,"")))))))))))))</f>
        <v>High</v>
      </c>
      <c r="H132" t="str">
        <f ca="1">IF(E132="","",IF(B$2="Red/Black",LOOKUP(E132,Refs!D:D,Refs!F:F),IF(B$2="High/Low",LOOKUP(E132,Refs!D:D,Refs!H:H),IF(B$2="Odd/Even",LOOKUP(E132,Refs!D:D,Refs!J:J),""))))</f>
        <v>Low</v>
      </c>
      <c r="I132">
        <f t="shared" ca="1" si="7"/>
        <v>-1</v>
      </c>
      <c r="J132">
        <f ca="1">IF(E131="","",IF(G132="","",IF(AND(Q131&gt;1,O131+P131&gt;=$B$4),$B$4,IF(Q131=1,O131,O131+P131))))</f>
        <v>17</v>
      </c>
      <c r="K132">
        <f t="shared" ca="1" si="8"/>
        <v>-17</v>
      </c>
      <c r="L132">
        <f t="shared" ca="1" si="9"/>
        <v>-126</v>
      </c>
      <c r="M132">
        <f t="shared" ca="1" si="10"/>
        <v>20</v>
      </c>
      <c r="N132">
        <f ca="1">IF(E131="","",IF(OR(AND($A$6="Yes",$M132&gt;$M131),AND($A$8="Yes",$O131+$P131&gt;=$B$4),AND($Q131&lt;=2,$I132=1)),1,0))</f>
        <v>0</v>
      </c>
      <c r="O132">
        <f ca="1">IF(E132="","",R132)</f>
        <v>4</v>
      </c>
      <c r="P132">
        <f ca="1">IF(E132="","",MAX(R132:DM132))</f>
        <v>17</v>
      </c>
      <c r="Q132" s="2">
        <f ca="1">IF(E132="","",COUNTIF(R132:DM132,"&gt;0"))</f>
        <v>5</v>
      </c>
      <c r="R132" s="4">
        <f ca="1">IF(E131="","",IF($G132="",R131,IF($N132=1,LOOKUP(R$9,$A$12:$A$111,$B$12:$B$111),IF(AND($I132=1,S$9=$Q131),"",IF($I132=1,S131,IF($I132=-1,R131))))))</f>
        <v>4</v>
      </c>
      <c r="S132">
        <f ca="1">IF($E131="","",IF($G132="",S131,IF(AND($N132=1,S$9&gt;$B$9),"",IF(AND($N132=1,S$9&lt;=$B$9),LOOKUP(S$9,$A$12:$A$111,$B$12:$B$111),IF(AND($I132=1,T$9=$Q131),"",IF($I132=1,T131,IF(AND($I132=-1,R$9=$Q131),$J132,IF($I132=-1,S131,""))))))))</f>
        <v>5</v>
      </c>
      <c r="T132">
        <f ca="1">IF($E131="","",IF($G132="",T131,IF(AND($N132=1,T$9&gt;$B$9),"",IF(AND($N132=1,T$9&lt;=$B$9),LOOKUP(T$9,$A$12:$A$111,$B$12:$B$111),IF(AND($I132=1,U$9=$Q131),"",IF($I132=1,U131,IF(AND($I132=-1,S$9=$Q131),$J132,IF($I132=-1,T131,""))))))))</f>
        <v>9</v>
      </c>
      <c r="U132">
        <f ca="1">IF($E131="","",IF($G132="",U131,IF(AND($N132=1,U$9&gt;$B$9),"",IF(AND($N132=1,U$9&lt;=$B$9),LOOKUP(U$9,$A$12:$A$111,$B$12:$B$111),IF(AND($I132=1,V$9=$Q131),"",IF($I132=1,V131,IF(AND($I132=-1,T$9=$Q131),$J132,IF($I132=-1,U131,""))))))))</f>
        <v>13</v>
      </c>
      <c r="V132">
        <f ca="1">IF($E131="","",IF($G132="",V131,IF(AND($N132=1,V$9&gt;$B$9),"",IF(AND($N132=1,V$9&lt;=$B$9),LOOKUP(V$9,$A$12:$A$111,$B$12:$B$111),IF(AND($I132=1,W$9=$Q131),"",IF($I132=1,W131,IF(AND($I132=-1,U$9=$Q131),$J132,IF($I132=-1,V131,""))))))))</f>
        <v>17</v>
      </c>
      <c r="W132" t="str">
        <f ca="1">IF($E131="","",IF($G132="",W131,IF(AND($N132=1,W$9&gt;$B$9),"",IF(AND($N132=1,W$9&lt;=$B$9),LOOKUP(W$9,$A$12:$A$111,$B$12:$B$111),IF(AND($I132=1,X$9=$Q131),"",IF($I132=1,X131,IF(AND($I132=-1,V$9=$Q131),$J132,IF($I132=-1,W131,""))))))))</f>
        <v/>
      </c>
      <c r="X132" t="str">
        <f ca="1">IF($E131="","",IF($G132="",X131,IF(AND($N132=1,X$9&gt;$B$9),"",IF(AND($N132=1,X$9&lt;=$B$9),LOOKUP(X$9,$A$12:$A$111,$B$12:$B$111),IF(AND($I132=1,Y$9=$Q131),"",IF($I132=1,Y131,IF(AND($I132=-1,W$9=$Q131),$J132,IF($I132=-1,X131,""))))))))</f>
        <v/>
      </c>
      <c r="Y132" t="str">
        <f ca="1">IF($E131="","",IF($G132="",Y131,IF(AND($N132=1,Y$9&gt;$B$9),"",IF(AND($N132=1,Y$9&lt;=$B$9),LOOKUP(Y$9,$A$12:$A$111,$B$12:$B$111),IF(AND($I132=1,Z$9=$Q131),"",IF($I132=1,Z131,IF(AND($I132=-1,X$9=$Q131),$J132,IF($I132=-1,Y131,""))))))))</f>
        <v/>
      </c>
      <c r="Z132" t="str">
        <f ca="1">IF($E131="","",IF($G132="",Z131,IF(AND($N132=1,Z$9&gt;$B$9),"",IF(AND($N132=1,Z$9&lt;=$B$9),LOOKUP(Z$9,$A$12:$A$111,$B$12:$B$111),IF(AND($I132=1,AA$9=$Q131),"",IF($I132=1,AA131,IF(AND($I132=-1,Y$9=$Q131),$J132,IF($I132=-1,Z131,""))))))))</f>
        <v/>
      </c>
      <c r="AA132" t="str">
        <f ca="1">IF($E131="","",IF($G132="",AA131,IF(AND($N132=1,AA$9&gt;$B$9),"",IF(AND($N132=1,AA$9&lt;=$B$9),LOOKUP(AA$9,$A$12:$A$111,$B$12:$B$111),IF(AND($I132=1,AB$9=$Q131),"",IF($I132=1,AB131,IF(AND($I132=-1,Z$9=$Q131),$J132,IF($I132=-1,AA131,""))))))))</f>
        <v/>
      </c>
      <c r="AB132" t="str">
        <f ca="1">IF($E131="","",IF($G132="",AB131,IF(AND($N132=1,AB$9&gt;$B$9),"",IF(AND($N132=1,AB$9&lt;=$B$9),LOOKUP(AB$9,$A$12:$A$111,$B$12:$B$111),IF(AND($I132=1,AC$9=$Q131),"",IF($I132=1,AC131,IF(AND($I132=-1,AA$9=$Q131),$J132,IF($I132=-1,AB131,""))))))))</f>
        <v/>
      </c>
      <c r="AC132" t="str">
        <f ca="1">IF($E131="","",IF($G132="",AC131,IF(AND($N132=1,AC$9&gt;$B$9),"",IF(AND($N132=1,AC$9&lt;=$B$9),LOOKUP(AC$9,$A$12:$A$111,$B$12:$B$111),IF(AND($I132=1,AD$9=$Q131),"",IF($I132=1,AD131,IF(AND($I132=-1,AB$9=$Q131),$J132,IF($I132=-1,AC131,""))))))))</f>
        <v/>
      </c>
      <c r="AD132" t="str">
        <f ca="1">IF($E131="","",IF($G132="",AD131,IF(AND($N132=1,AD$9&gt;$B$9),"",IF(AND($N132=1,AD$9&lt;=$B$9),LOOKUP(AD$9,$A$12:$A$111,$B$12:$B$111),IF(AND($I132=1,AE$9=$Q131),"",IF($I132=1,AE131,IF(AND($I132=-1,AC$9=$Q131),$J132,IF($I132=-1,AD131,""))))))))</f>
        <v/>
      </c>
      <c r="AE132" t="str">
        <f ca="1">IF($E131="","",IF($G132="",AE131,IF(AND($N132=1,AE$9&gt;$B$9),"",IF(AND($N132=1,AE$9&lt;=$B$9),LOOKUP(AE$9,$A$12:$A$111,$B$12:$B$111),IF(AND($I132=1,AF$9=$Q131),"",IF($I132=1,AF131,IF(AND($I132=-1,AD$9=$Q131),$J132,IF($I132=-1,AE131,""))))))))</f>
        <v/>
      </c>
      <c r="AF132" t="str">
        <f ca="1">IF($E131="","",IF($G132="",AF131,IF(AND($N132=1,AF$9&gt;$B$9),"",IF(AND($N132=1,AF$9&lt;=$B$9),LOOKUP(AF$9,$A$12:$A$111,$B$12:$B$111),IF(AND($I132=1,AG$9=$Q131),"",IF($I132=1,AG131,IF(AND($I132=-1,AE$9=$Q131),$J132,IF($I132=-1,AF131,""))))))))</f>
        <v/>
      </c>
      <c r="AG132" t="str">
        <f ca="1">IF($E131="","",IF($G132="",AG131,IF(AND($N132=1,AG$9&gt;$B$9),"",IF(AND($N132=1,AG$9&lt;=$B$9),LOOKUP(AG$9,$A$12:$A$111,$B$12:$B$111),IF(AND($I132=1,AH$9=$Q131),"",IF($I132=1,AH131,IF(AND($I132=-1,AF$9=$Q131),$J132,IF($I132=-1,AG131,""))))))))</f>
        <v/>
      </c>
      <c r="AH132" t="str">
        <f ca="1">IF($E131="","",IF($G132="",AH131,IF(AND($N132=1,AH$9&gt;$B$9),"",IF(AND($N132=1,AH$9&lt;=$B$9),LOOKUP(AH$9,$A$12:$A$111,$B$12:$B$111),IF(AND($I132=1,AI$9=$Q131),"",IF($I132=1,AI131,IF(AND($I132=-1,AG$9=$Q131),$J132,IF($I132=-1,AH131,""))))))))</f>
        <v/>
      </c>
      <c r="AI132" t="str">
        <f ca="1">IF($E131="","",IF($G132="",AI131,IF(AND($N132=1,AI$9&gt;$B$9),"",IF(AND($N132=1,AI$9&lt;=$B$9),LOOKUP(AI$9,$A$12:$A$111,$B$12:$B$111),IF(AND($I132=1,AJ$9=$Q131),"",IF($I132=1,AJ131,IF(AND($I132=-1,AH$9=$Q131),$J132,IF($I132=-1,AI131,""))))))))</f>
        <v/>
      </c>
      <c r="AJ132" t="str">
        <f ca="1">IF($E131="","",IF($G132="",AJ131,IF(AND($N132=1,AJ$9&gt;$B$9),"",IF(AND($N132=1,AJ$9&lt;=$B$9),LOOKUP(AJ$9,$A$12:$A$111,$B$12:$B$111),IF(AND($I132=1,AK$9=$Q131),"",IF($I132=1,AK131,IF(AND($I132=-1,AI$9=$Q131),$J132,IF($I132=-1,AJ131,""))))))))</f>
        <v/>
      </c>
      <c r="AK132" t="str">
        <f ca="1">IF($E131="","",IF($G132="",AK131,IF(AND($N132=1,AK$9&gt;$B$9),"",IF(AND($N132=1,AK$9&lt;=$B$9),LOOKUP(AK$9,$A$12:$A$111,$B$12:$B$111),IF(AND($I132=1,AL$9=$Q131),"",IF($I132=1,AL131,IF(AND($I132=-1,AJ$9=$Q131),$J132,IF($I132=-1,AK131,""))))))))</f>
        <v/>
      </c>
      <c r="AL132" t="str">
        <f ca="1">IF($E131="","",IF($G132="",AL131,IF(AND($N132=1,AL$9&gt;$B$9),"",IF(AND($N132=1,AL$9&lt;=$B$9),LOOKUP(AL$9,$A$12:$A$111,$B$12:$B$111),IF(AND($I132=1,AM$9=$Q131),"",IF($I132=1,AM131,IF(AND($I132=-1,AK$9=$Q131),$J132,IF($I132=-1,AL131,""))))))))</f>
        <v/>
      </c>
      <c r="AM132" t="str">
        <f ca="1">IF($E131="","",IF($G132="",AM131,IF(AND($N132=1,AM$9&gt;$B$9),"",IF(AND($N132=1,AM$9&lt;=$B$9),LOOKUP(AM$9,$A$12:$A$111,$B$12:$B$111),IF(AND($I132=1,AN$9=$Q131),"",IF($I132=1,AN131,IF(AND($I132=-1,AL$9=$Q131),$J132,IF($I132=-1,AM131,""))))))))</f>
        <v/>
      </c>
      <c r="AN132" t="str">
        <f ca="1">IF($E131="","",IF($G132="",AN131,IF(AND($N132=1,AN$9&gt;$B$9),"",IF(AND($N132=1,AN$9&lt;=$B$9),LOOKUP(AN$9,$A$12:$A$111,$B$12:$B$111),IF(AND($I132=1,AO$9=$Q131),"",IF($I132=1,AO131,IF(AND($I132=-1,AM$9=$Q131),$J132,IF($I132=-1,AN131,""))))))))</f>
        <v/>
      </c>
      <c r="AO132" t="str">
        <f ca="1">IF($E131="","",IF($G132="",AO131,IF(AND($N132=1,AO$9&gt;$B$9),"",IF(AND($N132=1,AO$9&lt;=$B$9),LOOKUP(AO$9,$A$12:$A$111,$B$12:$B$111),IF(AND($I132=1,AP$9=$Q131),"",IF($I132=1,AP131,IF(AND($I132=-1,AN$9=$Q131),$J132,IF($I132=-1,AO131,""))))))))</f>
        <v/>
      </c>
      <c r="AP132" t="str">
        <f ca="1">IF($E131="","",IF($G132="",AP131,IF(AND($N132=1,AP$9&gt;$B$9),"",IF(AND($N132=1,AP$9&lt;=$B$9),LOOKUP(AP$9,$A$12:$A$111,$B$12:$B$111),IF(AND($I132=1,AQ$9=$Q131),"",IF($I132=1,AQ131,IF(AND($I132=-1,AO$9=$Q131),$J132,IF($I132=-1,AP131,""))))))))</f>
        <v/>
      </c>
      <c r="AQ132" t="str">
        <f ca="1">IF($E131="","",IF($G132="",AQ131,IF(AND($N132=1,AQ$9&gt;$B$9),"",IF(AND($N132=1,AQ$9&lt;=$B$9),LOOKUP(AQ$9,$A$12:$A$111,$B$12:$B$111),IF(AND($I132=1,AR$9=$Q131),"",IF($I132=1,AR131,IF(AND($I132=-1,AP$9=$Q131),$J132,IF($I132=-1,AQ131,""))))))))</f>
        <v/>
      </c>
      <c r="AR132" t="str">
        <f ca="1">IF($E131="","",IF($G132="",AR131,IF(AND($N132=1,AR$9&gt;$B$9),"",IF(AND($N132=1,AR$9&lt;=$B$9),LOOKUP(AR$9,$A$12:$A$111,$B$12:$B$111),IF(AND($I132=1,AS$9=$Q131),"",IF($I132=1,AS131,IF(AND($I132=-1,AQ$9=$Q131),$J132,IF($I132=-1,AR131,""))))))))</f>
        <v/>
      </c>
      <c r="AS132" t="str">
        <f ca="1">IF($E131="","",IF($G132="",AS131,IF(AND($N132=1,AS$9&gt;$B$9),"",IF(AND($N132=1,AS$9&lt;=$B$9),LOOKUP(AS$9,$A$12:$A$111,$B$12:$B$111),IF(AND($I132=1,AT$9=$Q131),"",IF($I132=1,AT131,IF(AND($I132=-1,AR$9=$Q131),$J132,IF($I132=-1,AS131,""))))))))</f>
        <v/>
      </c>
      <c r="AT132" t="str">
        <f ca="1">IF($E131="","",IF($G132="",AT131,IF(AND($N132=1,AT$9&gt;$B$9),"",IF(AND($N132=1,AT$9&lt;=$B$9),LOOKUP(AT$9,$A$12:$A$111,$B$12:$B$111),IF(AND($I132=1,AU$9=$Q131),"",IF($I132=1,AU131,IF(AND($I132=-1,AS$9=$Q131),$J132,IF($I132=-1,AT131,""))))))))</f>
        <v/>
      </c>
      <c r="AU132" t="str">
        <f ca="1">IF($E131="","",IF($G132="",AU131,IF(AND($N132=1,AU$9&gt;$B$9),"",IF(AND($N132=1,AU$9&lt;=$B$9),LOOKUP(AU$9,$A$12:$A$111,$B$12:$B$111),IF(AND($I132=1,AV$9=$Q131),"",IF($I132=1,AV131,IF(AND($I132=-1,AT$9=$Q131),$J132,IF($I132=-1,AU131,""))))))))</f>
        <v/>
      </c>
      <c r="AV132" t="str">
        <f ca="1">IF($E131="","",IF($G132="",AV131,IF(AND($N132=1,AV$9&gt;$B$9),"",IF(AND($N132=1,AV$9&lt;=$B$9),LOOKUP(AV$9,$A$12:$A$111,$B$12:$B$111),IF(AND($I132=1,AW$9=$Q131),"",IF($I132=1,AW131,IF(AND($I132=-1,AU$9=$Q131),$J132,IF($I132=-1,AV131,""))))))))</f>
        <v/>
      </c>
      <c r="AW132" t="str">
        <f ca="1">IF($E131="","",IF($G132="",AW131,IF(AND($N132=1,AW$9&gt;$B$9),"",IF(AND($N132=1,AW$9&lt;=$B$9),LOOKUP(AW$9,$A$12:$A$111,$B$12:$B$111),IF(AND($I132=1,AX$9=$Q131),"",IF($I132=1,AX131,IF(AND($I132=-1,AV$9=$Q131),$J132,IF($I132=-1,AW131,""))))))))</f>
        <v/>
      </c>
      <c r="AX132" t="str">
        <f ca="1">IF($E131="","",IF($G132="",AX131,IF(AND($N132=1,AX$9&gt;$B$9),"",IF(AND($N132=1,AX$9&lt;=$B$9),LOOKUP(AX$9,$A$12:$A$111,$B$12:$B$111),IF(AND($I132=1,AY$9=$Q131),"",IF($I132=1,AY131,IF(AND($I132=-1,AW$9=$Q131),$J132,IF($I132=-1,AX131,""))))))))</f>
        <v/>
      </c>
      <c r="AY132" t="str">
        <f ca="1">IF($E131="","",IF($G132="",AY131,IF(AND($N132=1,AY$9&gt;$B$9),"",IF(AND($N132=1,AY$9&lt;=$B$9),LOOKUP(AY$9,$A$12:$A$111,$B$12:$B$111),IF(AND($I132=1,AZ$9=$Q131),"",IF($I132=1,AZ131,IF(AND($I132=-1,AX$9=$Q131),$J132,IF($I132=-1,AY131,""))))))))</f>
        <v/>
      </c>
      <c r="AZ132" t="str">
        <f ca="1">IF($E131="","",IF($G132="",AZ131,IF(AND($N132=1,AZ$9&gt;$B$9),"",IF(AND($N132=1,AZ$9&lt;=$B$9),LOOKUP(AZ$9,$A$12:$A$111,$B$12:$B$111),IF(AND($I132=1,BA$9=$Q131),"",IF($I132=1,BA131,IF(AND($I132=-1,AY$9=$Q131),$J132,IF($I132=-1,AZ131,""))))))))</f>
        <v/>
      </c>
      <c r="BA132" t="str">
        <f ca="1">IF($E131="","",IF($G132="",BA131,IF(AND($N132=1,BA$9&gt;$B$9),"",IF(AND($N132=1,BA$9&lt;=$B$9),LOOKUP(BA$9,$A$12:$A$111,$B$12:$B$111),IF(AND($I132=1,BB$9=$Q131),"",IF($I132=1,BB131,IF(AND($I132=-1,AZ$9=$Q131),$J132,IF($I132=-1,BA131,""))))))))</f>
        <v/>
      </c>
      <c r="BB132" t="str">
        <f ca="1">IF($E131="","",IF($G132="",BB131,IF(AND($N132=1,BB$9&gt;$B$9),"",IF(AND($N132=1,BB$9&lt;=$B$9),LOOKUP(BB$9,$A$12:$A$111,$B$12:$B$111),IF(AND($I132=1,BC$9=$Q131),"",IF($I132=1,BC131,IF(AND($I132=-1,BA$9=$Q131),$J132,IF($I132=-1,BB131,""))))))))</f>
        <v/>
      </c>
      <c r="BC132" t="str">
        <f ca="1">IF($E131="","",IF($G132="",BC131,IF(AND($N132=1,BC$9&gt;$B$9),"",IF(AND($N132=1,BC$9&lt;=$B$9),LOOKUP(BC$9,$A$12:$A$111,$B$12:$B$111),IF(AND($I132=1,BD$9=$Q131),"",IF($I132=1,BD131,IF(AND($I132=-1,BB$9=$Q131),$J132,IF($I132=-1,BC131,""))))))))</f>
        <v/>
      </c>
      <c r="BD132" t="str">
        <f ca="1">IF($E131="","",IF($G132="",BD131,IF(AND($N132=1,BD$9&gt;$B$9),"",IF(AND($N132=1,BD$9&lt;=$B$9),LOOKUP(BD$9,$A$12:$A$111,$B$12:$B$111),IF(AND($I132=1,BE$9=$Q131),"",IF($I132=1,BE131,IF(AND($I132=-1,BC$9=$Q131),$J132,IF($I132=-1,BD131,""))))))))</f>
        <v/>
      </c>
      <c r="BE132" t="str">
        <f ca="1">IF($E131="","",IF($G132="",BE131,IF(AND($N132=1,BE$9&gt;$B$9),"",IF(AND($N132=1,BE$9&lt;=$B$9),LOOKUP(BE$9,$A$12:$A$111,$B$12:$B$111),IF(AND($I132=1,BF$9=$Q131),"",IF($I132=1,BF131,IF(AND($I132=-1,BD$9=$Q131),$J132,IF($I132=-1,BE131,""))))))))</f>
        <v/>
      </c>
      <c r="BF132" t="str">
        <f ca="1">IF($E131="","",IF($G132="",BF131,IF(AND($N132=1,BF$9&gt;$B$9),"",IF(AND($N132=1,BF$9&lt;=$B$9),LOOKUP(BF$9,$A$12:$A$111,$B$12:$B$111),IF(AND($I132=1,BG$9=$Q131),"",IF($I132=1,BG131,IF(AND($I132=-1,BE$9=$Q131),$J132,IF($I132=-1,BF131,""))))))))</f>
        <v/>
      </c>
      <c r="BG132" t="str">
        <f ca="1">IF($E131="","",IF($G132="",BG131,IF(AND($N132=1,BG$9&gt;$B$9),"",IF(AND($N132=1,BG$9&lt;=$B$9),LOOKUP(BG$9,$A$12:$A$111,$B$12:$B$111),IF(AND($I132=1,BH$9=$Q131),"",IF($I132=1,BH131,IF(AND($I132=-1,BF$9=$Q131),$J132,IF($I132=-1,BG131,""))))))))</f>
        <v/>
      </c>
      <c r="BH132" t="str">
        <f ca="1">IF($E131="","",IF($G132="",BH131,IF(AND($N132=1,BH$9&gt;$B$9),"",IF(AND($N132=1,BH$9&lt;=$B$9),LOOKUP(BH$9,$A$12:$A$111,$B$12:$B$111),IF(AND($I132=1,BI$9=$Q131),"",IF($I132=1,BI131,IF(AND($I132=-1,BG$9=$Q131),$J132,IF($I132=-1,BH131,""))))))))</f>
        <v/>
      </c>
      <c r="BI132" t="str">
        <f ca="1">IF($E131="","",IF($G132="",BI131,IF(AND($N132=1,BI$9&gt;$B$9),"",IF(AND($N132=1,BI$9&lt;=$B$9),LOOKUP(BI$9,$A$12:$A$111,$B$12:$B$111),IF(AND($I132=1,BJ$9=$Q131),"",IF($I132=1,BJ131,IF(AND($I132=-1,BH$9=$Q131),$J132,IF($I132=-1,BI131,""))))))))</f>
        <v/>
      </c>
      <c r="BJ132" t="str">
        <f ca="1">IF($E131="","",IF($G132="",BJ131,IF(AND($N132=1,BJ$9&gt;$B$9),"",IF(AND($N132=1,BJ$9&lt;=$B$9),LOOKUP(BJ$9,$A$12:$A$111,$B$12:$B$111),IF(AND($I132=1,BK$9=$Q131),"",IF($I132=1,BK131,IF(AND($I132=-1,BI$9=$Q131),$J132,IF($I132=-1,BJ131,""))))))))</f>
        <v/>
      </c>
      <c r="BK132" t="str">
        <f ca="1">IF($E131="","",IF($G132="",BK131,IF(AND($N132=1,BK$9&gt;$B$9),"",IF(AND($N132=1,BK$9&lt;=$B$9),LOOKUP(BK$9,$A$12:$A$111,$B$12:$B$111),IF(AND($I132=1,BL$9=$Q131),"",IF($I132=1,BL131,IF(AND($I132=-1,BJ$9=$Q131),$J132,IF($I132=-1,BK131,""))))))))</f>
        <v/>
      </c>
      <c r="BL132" t="str">
        <f ca="1">IF($E131="","",IF($G132="",BL131,IF(AND($N132=1,BL$9&gt;$B$9),"",IF(AND($N132=1,BL$9&lt;=$B$9),LOOKUP(BL$9,$A$12:$A$111,$B$12:$B$111),IF(AND($I132=1,BM$9=$Q131),"",IF($I132=1,BM131,IF(AND($I132=-1,BK$9=$Q131),$J132,IF($I132=-1,BL131,""))))))))</f>
        <v/>
      </c>
      <c r="BM132">
        <f ca="1">IF($E131="","",IF($G132="",BM131,IF(AND($N132=1,BM$9&gt;$B$9),"",IF(AND($N132=1,BM$9&lt;=$B$9),LOOKUP(BM$9,$A$12:$A$111,$B$12:$B$111),IF(AND($I132=1,BN$9=$Q131),"",IF($I132=1,BN131,IF(AND($I132=-1,BL$9=$Q131),$J132,IF($I132=-1,BM131,""))))))))</f>
        <v>0</v>
      </c>
      <c r="BN132">
        <f ca="1">IF($E131="","",IF($G132="",BN131,IF(AND($N132=1,BN$9&gt;$B$9),"",IF(AND($N132=1,BN$9&lt;=$B$9),LOOKUP(BN$9,$A$12:$A$111,$B$12:$B$111),IF(AND($I132=1,BO$9=$Q131),"",IF($I132=1,BO131,IF(AND($I132=-1,BM$9=$Q131),$J132,IF($I132=-1,BN131,""))))))))</f>
        <v>0</v>
      </c>
      <c r="BO132">
        <f ca="1">IF($E131="","",IF($G132="",BO131,IF(AND($N132=1,BO$9&gt;$B$9),"",IF(AND($N132=1,BO$9&lt;=$B$9),LOOKUP(BO$9,$A$12:$A$111,$B$12:$B$111),IF(AND($I132=1,BP$9=$Q131),"",IF($I132=1,BP131,IF(AND($I132=-1,BN$9=$Q131),$J132,IF($I132=-1,BO131,""))))))))</f>
        <v>0</v>
      </c>
    </row>
    <row r="133" spans="4:67" x14ac:dyDescent="0.25">
      <c r="D133" s="4">
        <v>123</v>
      </c>
      <c r="E133" s="1">
        <f t="shared" ca="1" si="11"/>
        <v>14</v>
      </c>
      <c r="G133" t="str">
        <f ca="1">IF(E132="","",IF($B$3=Refs!$B$11,Labouchere!F133,IF(AND(B$3="Last",H132="Zero"),G132,IF(B$3="Last",H132,IF(B$3="2nd last","",IF(AND(B$3="Opposite",H132="Zero"),G132,IF(AND(B$3="Opposite",H132="Red"),"Black",IF(AND(B$3="Opposite",H132="Black"),"Red",IF(AND(B$3="Opposite",H132="Odd"),"Even",IF(AND(B$3="Opposite",H132="Even"),"Odd",IF(AND(B$3="Opposite",H132="High"),"Low",IF(AND(B$3="Opposite",H132="Low"),"High",IF(COUNTIF(Refs!$E$5:$I$6,B$3)=1,Labouchere!B$3,"")))))))))))))</f>
        <v>High</v>
      </c>
      <c r="H133" t="str">
        <f ca="1">IF(E133="","",IF(B$2="Red/Black",LOOKUP(E133,Refs!D:D,Refs!F:F),IF(B$2="High/Low",LOOKUP(E133,Refs!D:D,Refs!H:H),IF(B$2="Odd/Even",LOOKUP(E133,Refs!D:D,Refs!J:J),""))))</f>
        <v>Low</v>
      </c>
      <c r="I133">
        <f t="shared" ca="1" si="7"/>
        <v>-1</v>
      </c>
      <c r="J133">
        <f ca="1">IF(E132="","",IF(G133="","",IF(AND(Q132&gt;1,O132+P132&gt;=$B$4),$B$4,IF(Q132=1,O132,O132+P132))))</f>
        <v>21</v>
      </c>
      <c r="K133">
        <f t="shared" ca="1" si="8"/>
        <v>-21</v>
      </c>
      <c r="L133">
        <f t="shared" ca="1" si="9"/>
        <v>-147</v>
      </c>
      <c r="M133">
        <f t="shared" ca="1" si="10"/>
        <v>20</v>
      </c>
      <c r="N133">
        <f ca="1">IF(E132="","",IF(OR(AND($A$6="Yes",$M133&gt;$M132),AND($A$8="Yes",$O132+$P132&gt;=$B$4),AND($Q132&lt;=2,$I133=1)),1,0))</f>
        <v>0</v>
      </c>
      <c r="O133">
        <f ca="1">IF(E133="","",R133)</f>
        <v>4</v>
      </c>
      <c r="P133">
        <f ca="1">IF(E133="","",MAX(R133:DM133))</f>
        <v>21</v>
      </c>
      <c r="Q133" s="2">
        <f ca="1">IF(E133="","",COUNTIF(R133:DM133,"&gt;0"))</f>
        <v>6</v>
      </c>
      <c r="R133" s="4">
        <f ca="1">IF(E132="","",IF($G133="",R132,IF($N133=1,LOOKUP(R$9,$A$12:$A$111,$B$12:$B$111),IF(AND($I133=1,S$9=$Q132),"",IF($I133=1,S132,IF($I133=-1,R132))))))</f>
        <v>4</v>
      </c>
      <c r="S133">
        <f ca="1">IF($E132="","",IF($G133="",S132,IF(AND($N133=1,S$9&gt;$B$9),"",IF(AND($N133=1,S$9&lt;=$B$9),LOOKUP(S$9,$A$12:$A$111,$B$12:$B$111),IF(AND($I133=1,T$9=$Q132),"",IF($I133=1,T132,IF(AND($I133=-1,R$9=$Q132),$J133,IF($I133=-1,S132,""))))))))</f>
        <v>5</v>
      </c>
      <c r="T133">
        <f ca="1">IF($E132="","",IF($G133="",T132,IF(AND($N133=1,T$9&gt;$B$9),"",IF(AND($N133=1,T$9&lt;=$B$9),LOOKUP(T$9,$A$12:$A$111,$B$12:$B$111),IF(AND($I133=1,U$9=$Q132),"",IF($I133=1,U132,IF(AND($I133=-1,S$9=$Q132),$J133,IF($I133=-1,T132,""))))))))</f>
        <v>9</v>
      </c>
      <c r="U133">
        <f ca="1">IF($E132="","",IF($G133="",U132,IF(AND($N133=1,U$9&gt;$B$9),"",IF(AND($N133=1,U$9&lt;=$B$9),LOOKUP(U$9,$A$12:$A$111,$B$12:$B$111),IF(AND($I133=1,V$9=$Q132),"",IF($I133=1,V132,IF(AND($I133=-1,T$9=$Q132),$J133,IF($I133=-1,U132,""))))))))</f>
        <v>13</v>
      </c>
      <c r="V133">
        <f ca="1">IF($E132="","",IF($G133="",V132,IF(AND($N133=1,V$9&gt;$B$9),"",IF(AND($N133=1,V$9&lt;=$B$9),LOOKUP(V$9,$A$12:$A$111,$B$12:$B$111),IF(AND($I133=1,W$9=$Q132),"",IF($I133=1,W132,IF(AND($I133=-1,U$9=$Q132),$J133,IF($I133=-1,V132,""))))))))</f>
        <v>17</v>
      </c>
      <c r="W133">
        <f ca="1">IF($E132="","",IF($G133="",W132,IF(AND($N133=1,W$9&gt;$B$9),"",IF(AND($N133=1,W$9&lt;=$B$9),LOOKUP(W$9,$A$12:$A$111,$B$12:$B$111),IF(AND($I133=1,X$9=$Q132),"",IF($I133=1,X132,IF(AND($I133=-1,V$9=$Q132),$J133,IF($I133=-1,W132,""))))))))</f>
        <v>21</v>
      </c>
      <c r="X133" t="str">
        <f ca="1">IF($E132="","",IF($G133="",X132,IF(AND($N133=1,X$9&gt;$B$9),"",IF(AND($N133=1,X$9&lt;=$B$9),LOOKUP(X$9,$A$12:$A$111,$B$12:$B$111),IF(AND($I133=1,Y$9=$Q132),"",IF($I133=1,Y132,IF(AND($I133=-1,W$9=$Q132),$J133,IF($I133=-1,X132,""))))))))</f>
        <v/>
      </c>
      <c r="Y133" t="str">
        <f ca="1">IF($E132="","",IF($G133="",Y132,IF(AND($N133=1,Y$9&gt;$B$9),"",IF(AND($N133=1,Y$9&lt;=$B$9),LOOKUP(Y$9,$A$12:$A$111,$B$12:$B$111),IF(AND($I133=1,Z$9=$Q132),"",IF($I133=1,Z132,IF(AND($I133=-1,X$9=$Q132),$J133,IF($I133=-1,Y132,""))))))))</f>
        <v/>
      </c>
      <c r="Z133" t="str">
        <f ca="1">IF($E132="","",IF($G133="",Z132,IF(AND($N133=1,Z$9&gt;$B$9),"",IF(AND($N133=1,Z$9&lt;=$B$9),LOOKUP(Z$9,$A$12:$A$111,$B$12:$B$111),IF(AND($I133=1,AA$9=$Q132),"",IF($I133=1,AA132,IF(AND($I133=-1,Y$9=$Q132),$J133,IF($I133=-1,Z132,""))))))))</f>
        <v/>
      </c>
      <c r="AA133" t="str">
        <f ca="1">IF($E132="","",IF($G133="",AA132,IF(AND($N133=1,AA$9&gt;$B$9),"",IF(AND($N133=1,AA$9&lt;=$B$9),LOOKUP(AA$9,$A$12:$A$111,$B$12:$B$111),IF(AND($I133=1,AB$9=$Q132),"",IF($I133=1,AB132,IF(AND($I133=-1,Z$9=$Q132),$J133,IF($I133=-1,AA132,""))))))))</f>
        <v/>
      </c>
      <c r="AB133" t="str">
        <f ca="1">IF($E132="","",IF($G133="",AB132,IF(AND($N133=1,AB$9&gt;$B$9),"",IF(AND($N133=1,AB$9&lt;=$B$9),LOOKUP(AB$9,$A$12:$A$111,$B$12:$B$111),IF(AND($I133=1,AC$9=$Q132),"",IF($I133=1,AC132,IF(AND($I133=-1,AA$9=$Q132),$J133,IF($I133=-1,AB132,""))))))))</f>
        <v/>
      </c>
      <c r="AC133" t="str">
        <f ca="1">IF($E132="","",IF($G133="",AC132,IF(AND($N133=1,AC$9&gt;$B$9),"",IF(AND($N133=1,AC$9&lt;=$B$9),LOOKUP(AC$9,$A$12:$A$111,$B$12:$B$111),IF(AND($I133=1,AD$9=$Q132),"",IF($I133=1,AD132,IF(AND($I133=-1,AB$9=$Q132),$J133,IF($I133=-1,AC132,""))))))))</f>
        <v/>
      </c>
      <c r="AD133" t="str">
        <f ca="1">IF($E132="","",IF($G133="",AD132,IF(AND($N133=1,AD$9&gt;$B$9),"",IF(AND($N133=1,AD$9&lt;=$B$9),LOOKUP(AD$9,$A$12:$A$111,$B$12:$B$111),IF(AND($I133=1,AE$9=$Q132),"",IF($I133=1,AE132,IF(AND($I133=-1,AC$9=$Q132),$J133,IF($I133=-1,AD132,""))))))))</f>
        <v/>
      </c>
      <c r="AE133" t="str">
        <f ca="1">IF($E132="","",IF($G133="",AE132,IF(AND($N133=1,AE$9&gt;$B$9),"",IF(AND($N133=1,AE$9&lt;=$B$9),LOOKUP(AE$9,$A$12:$A$111,$B$12:$B$111),IF(AND($I133=1,AF$9=$Q132),"",IF($I133=1,AF132,IF(AND($I133=-1,AD$9=$Q132),$J133,IF($I133=-1,AE132,""))))))))</f>
        <v/>
      </c>
      <c r="AF133" t="str">
        <f ca="1">IF($E132="","",IF($G133="",AF132,IF(AND($N133=1,AF$9&gt;$B$9),"",IF(AND($N133=1,AF$9&lt;=$B$9),LOOKUP(AF$9,$A$12:$A$111,$B$12:$B$111),IF(AND($I133=1,AG$9=$Q132),"",IF($I133=1,AG132,IF(AND($I133=-1,AE$9=$Q132),$J133,IF($I133=-1,AF132,""))))))))</f>
        <v/>
      </c>
      <c r="AG133" t="str">
        <f ca="1">IF($E132="","",IF($G133="",AG132,IF(AND($N133=1,AG$9&gt;$B$9),"",IF(AND($N133=1,AG$9&lt;=$B$9),LOOKUP(AG$9,$A$12:$A$111,$B$12:$B$111),IF(AND($I133=1,AH$9=$Q132),"",IF($I133=1,AH132,IF(AND($I133=-1,AF$9=$Q132),$J133,IF($I133=-1,AG132,""))))))))</f>
        <v/>
      </c>
      <c r="AH133" t="str">
        <f ca="1">IF($E132="","",IF($G133="",AH132,IF(AND($N133=1,AH$9&gt;$B$9),"",IF(AND($N133=1,AH$9&lt;=$B$9),LOOKUP(AH$9,$A$12:$A$111,$B$12:$B$111),IF(AND($I133=1,AI$9=$Q132),"",IF($I133=1,AI132,IF(AND($I133=-1,AG$9=$Q132),$J133,IF($I133=-1,AH132,""))))))))</f>
        <v/>
      </c>
      <c r="AI133" t="str">
        <f ca="1">IF($E132="","",IF($G133="",AI132,IF(AND($N133=1,AI$9&gt;$B$9),"",IF(AND($N133=1,AI$9&lt;=$B$9),LOOKUP(AI$9,$A$12:$A$111,$B$12:$B$111),IF(AND($I133=1,AJ$9=$Q132),"",IF($I133=1,AJ132,IF(AND($I133=-1,AH$9=$Q132),$J133,IF($I133=-1,AI132,""))))))))</f>
        <v/>
      </c>
      <c r="AJ133" t="str">
        <f ca="1">IF($E132="","",IF($G133="",AJ132,IF(AND($N133=1,AJ$9&gt;$B$9),"",IF(AND($N133=1,AJ$9&lt;=$B$9),LOOKUP(AJ$9,$A$12:$A$111,$B$12:$B$111),IF(AND($I133=1,AK$9=$Q132),"",IF($I133=1,AK132,IF(AND($I133=-1,AI$9=$Q132),$J133,IF($I133=-1,AJ132,""))))))))</f>
        <v/>
      </c>
      <c r="AK133" t="str">
        <f ca="1">IF($E132="","",IF($G133="",AK132,IF(AND($N133=1,AK$9&gt;$B$9),"",IF(AND($N133=1,AK$9&lt;=$B$9),LOOKUP(AK$9,$A$12:$A$111,$B$12:$B$111),IF(AND($I133=1,AL$9=$Q132),"",IF($I133=1,AL132,IF(AND($I133=-1,AJ$9=$Q132),$J133,IF($I133=-1,AK132,""))))))))</f>
        <v/>
      </c>
      <c r="AL133" t="str">
        <f ca="1">IF($E132="","",IF($G133="",AL132,IF(AND($N133=1,AL$9&gt;$B$9),"",IF(AND($N133=1,AL$9&lt;=$B$9),LOOKUP(AL$9,$A$12:$A$111,$B$12:$B$111),IF(AND($I133=1,AM$9=$Q132),"",IF($I133=1,AM132,IF(AND($I133=-1,AK$9=$Q132),$J133,IF($I133=-1,AL132,""))))))))</f>
        <v/>
      </c>
      <c r="AM133" t="str">
        <f ca="1">IF($E132="","",IF($G133="",AM132,IF(AND($N133=1,AM$9&gt;$B$9),"",IF(AND($N133=1,AM$9&lt;=$B$9),LOOKUP(AM$9,$A$12:$A$111,$B$12:$B$111),IF(AND($I133=1,AN$9=$Q132),"",IF($I133=1,AN132,IF(AND($I133=-1,AL$9=$Q132),$J133,IF($I133=-1,AM132,""))))))))</f>
        <v/>
      </c>
      <c r="AN133" t="str">
        <f ca="1">IF($E132="","",IF($G133="",AN132,IF(AND($N133=1,AN$9&gt;$B$9),"",IF(AND($N133=1,AN$9&lt;=$B$9),LOOKUP(AN$9,$A$12:$A$111,$B$12:$B$111),IF(AND($I133=1,AO$9=$Q132),"",IF($I133=1,AO132,IF(AND($I133=-1,AM$9=$Q132),$J133,IF($I133=-1,AN132,""))))))))</f>
        <v/>
      </c>
      <c r="AO133" t="str">
        <f ca="1">IF($E132="","",IF($G133="",AO132,IF(AND($N133=1,AO$9&gt;$B$9),"",IF(AND($N133=1,AO$9&lt;=$B$9),LOOKUP(AO$9,$A$12:$A$111,$B$12:$B$111),IF(AND($I133=1,AP$9=$Q132),"",IF($I133=1,AP132,IF(AND($I133=-1,AN$9=$Q132),$J133,IF($I133=-1,AO132,""))))))))</f>
        <v/>
      </c>
      <c r="AP133" t="str">
        <f ca="1">IF($E132="","",IF($G133="",AP132,IF(AND($N133=1,AP$9&gt;$B$9),"",IF(AND($N133=1,AP$9&lt;=$B$9),LOOKUP(AP$9,$A$12:$A$111,$B$12:$B$111),IF(AND($I133=1,AQ$9=$Q132),"",IF($I133=1,AQ132,IF(AND($I133=-1,AO$9=$Q132),$J133,IF($I133=-1,AP132,""))))))))</f>
        <v/>
      </c>
      <c r="AQ133" t="str">
        <f ca="1">IF($E132="","",IF($G133="",AQ132,IF(AND($N133=1,AQ$9&gt;$B$9),"",IF(AND($N133=1,AQ$9&lt;=$B$9),LOOKUP(AQ$9,$A$12:$A$111,$B$12:$B$111),IF(AND($I133=1,AR$9=$Q132),"",IF($I133=1,AR132,IF(AND($I133=-1,AP$9=$Q132),$J133,IF($I133=-1,AQ132,""))))))))</f>
        <v/>
      </c>
      <c r="AR133" t="str">
        <f ca="1">IF($E132="","",IF($G133="",AR132,IF(AND($N133=1,AR$9&gt;$B$9),"",IF(AND($N133=1,AR$9&lt;=$B$9),LOOKUP(AR$9,$A$12:$A$111,$B$12:$B$111),IF(AND($I133=1,AS$9=$Q132),"",IF($I133=1,AS132,IF(AND($I133=-1,AQ$9=$Q132),$J133,IF($I133=-1,AR132,""))))))))</f>
        <v/>
      </c>
      <c r="AS133" t="str">
        <f ca="1">IF($E132="","",IF($G133="",AS132,IF(AND($N133=1,AS$9&gt;$B$9),"",IF(AND($N133=1,AS$9&lt;=$B$9),LOOKUP(AS$9,$A$12:$A$111,$B$12:$B$111),IF(AND($I133=1,AT$9=$Q132),"",IF($I133=1,AT132,IF(AND($I133=-1,AR$9=$Q132),$J133,IF($I133=-1,AS132,""))))))))</f>
        <v/>
      </c>
      <c r="AT133" t="str">
        <f ca="1">IF($E132="","",IF($G133="",AT132,IF(AND($N133=1,AT$9&gt;$B$9),"",IF(AND($N133=1,AT$9&lt;=$B$9),LOOKUP(AT$9,$A$12:$A$111,$B$12:$B$111),IF(AND($I133=1,AU$9=$Q132),"",IF($I133=1,AU132,IF(AND($I133=-1,AS$9=$Q132),$J133,IF($I133=-1,AT132,""))))))))</f>
        <v/>
      </c>
      <c r="AU133" t="str">
        <f ca="1">IF($E132="","",IF($G133="",AU132,IF(AND($N133=1,AU$9&gt;$B$9),"",IF(AND($N133=1,AU$9&lt;=$B$9),LOOKUP(AU$9,$A$12:$A$111,$B$12:$B$111),IF(AND($I133=1,AV$9=$Q132),"",IF($I133=1,AV132,IF(AND($I133=-1,AT$9=$Q132),$J133,IF($I133=-1,AU132,""))))))))</f>
        <v/>
      </c>
      <c r="AV133" t="str">
        <f ca="1">IF($E132="","",IF($G133="",AV132,IF(AND($N133=1,AV$9&gt;$B$9),"",IF(AND($N133=1,AV$9&lt;=$B$9),LOOKUP(AV$9,$A$12:$A$111,$B$12:$B$111),IF(AND($I133=1,AW$9=$Q132),"",IF($I133=1,AW132,IF(AND($I133=-1,AU$9=$Q132),$J133,IF($I133=-1,AV132,""))))))))</f>
        <v/>
      </c>
      <c r="AW133" t="str">
        <f ca="1">IF($E132="","",IF($G133="",AW132,IF(AND($N133=1,AW$9&gt;$B$9),"",IF(AND($N133=1,AW$9&lt;=$B$9),LOOKUP(AW$9,$A$12:$A$111,$B$12:$B$111),IF(AND($I133=1,AX$9=$Q132),"",IF($I133=1,AX132,IF(AND($I133=-1,AV$9=$Q132),$J133,IF($I133=-1,AW132,""))))))))</f>
        <v/>
      </c>
      <c r="AX133" t="str">
        <f ca="1">IF($E132="","",IF($G133="",AX132,IF(AND($N133=1,AX$9&gt;$B$9),"",IF(AND($N133=1,AX$9&lt;=$B$9),LOOKUP(AX$9,$A$12:$A$111,$B$12:$B$111),IF(AND($I133=1,AY$9=$Q132),"",IF($I133=1,AY132,IF(AND($I133=-1,AW$9=$Q132),$J133,IF($I133=-1,AX132,""))))))))</f>
        <v/>
      </c>
      <c r="AY133" t="str">
        <f ca="1">IF($E132="","",IF($G133="",AY132,IF(AND($N133=1,AY$9&gt;$B$9),"",IF(AND($N133=1,AY$9&lt;=$B$9),LOOKUP(AY$9,$A$12:$A$111,$B$12:$B$111),IF(AND($I133=1,AZ$9=$Q132),"",IF($I133=1,AZ132,IF(AND($I133=-1,AX$9=$Q132),$J133,IF($I133=-1,AY132,""))))))))</f>
        <v/>
      </c>
      <c r="AZ133" t="str">
        <f ca="1">IF($E132="","",IF($G133="",AZ132,IF(AND($N133=1,AZ$9&gt;$B$9),"",IF(AND($N133=1,AZ$9&lt;=$B$9),LOOKUP(AZ$9,$A$12:$A$111,$B$12:$B$111),IF(AND($I133=1,BA$9=$Q132),"",IF($I133=1,BA132,IF(AND($I133=-1,AY$9=$Q132),$J133,IF($I133=-1,AZ132,""))))))))</f>
        <v/>
      </c>
      <c r="BA133" t="str">
        <f ca="1">IF($E132="","",IF($G133="",BA132,IF(AND($N133=1,BA$9&gt;$B$9),"",IF(AND($N133=1,BA$9&lt;=$B$9),LOOKUP(BA$9,$A$12:$A$111,$B$12:$B$111),IF(AND($I133=1,BB$9=$Q132),"",IF($I133=1,BB132,IF(AND($I133=-1,AZ$9=$Q132),$J133,IF($I133=-1,BA132,""))))))))</f>
        <v/>
      </c>
      <c r="BB133" t="str">
        <f ca="1">IF($E132="","",IF($G133="",BB132,IF(AND($N133=1,BB$9&gt;$B$9),"",IF(AND($N133=1,BB$9&lt;=$B$9),LOOKUP(BB$9,$A$12:$A$111,$B$12:$B$111),IF(AND($I133=1,BC$9=$Q132),"",IF($I133=1,BC132,IF(AND($I133=-1,BA$9=$Q132),$J133,IF($I133=-1,BB132,""))))))))</f>
        <v/>
      </c>
      <c r="BC133" t="str">
        <f ca="1">IF($E132="","",IF($G133="",BC132,IF(AND($N133=1,BC$9&gt;$B$9),"",IF(AND($N133=1,BC$9&lt;=$B$9),LOOKUP(BC$9,$A$12:$A$111,$B$12:$B$111),IF(AND($I133=1,BD$9=$Q132),"",IF($I133=1,BD132,IF(AND($I133=-1,BB$9=$Q132),$J133,IF($I133=-1,BC132,""))))))))</f>
        <v/>
      </c>
      <c r="BD133" t="str">
        <f ca="1">IF($E132="","",IF($G133="",BD132,IF(AND($N133=1,BD$9&gt;$B$9),"",IF(AND($N133=1,BD$9&lt;=$B$9),LOOKUP(BD$9,$A$12:$A$111,$B$12:$B$111),IF(AND($I133=1,BE$9=$Q132),"",IF($I133=1,BE132,IF(AND($I133=-1,BC$9=$Q132),$J133,IF($I133=-1,BD132,""))))))))</f>
        <v/>
      </c>
      <c r="BE133" t="str">
        <f ca="1">IF($E132="","",IF($G133="",BE132,IF(AND($N133=1,BE$9&gt;$B$9),"",IF(AND($N133=1,BE$9&lt;=$B$9),LOOKUP(BE$9,$A$12:$A$111,$B$12:$B$111),IF(AND($I133=1,BF$9=$Q132),"",IF($I133=1,BF132,IF(AND($I133=-1,BD$9=$Q132),$J133,IF($I133=-1,BE132,""))))))))</f>
        <v/>
      </c>
      <c r="BF133" t="str">
        <f ca="1">IF($E132="","",IF($G133="",BF132,IF(AND($N133=1,BF$9&gt;$B$9),"",IF(AND($N133=1,BF$9&lt;=$B$9),LOOKUP(BF$9,$A$12:$A$111,$B$12:$B$111),IF(AND($I133=1,BG$9=$Q132),"",IF($I133=1,BG132,IF(AND($I133=-1,BE$9=$Q132),$J133,IF($I133=-1,BF132,""))))))))</f>
        <v/>
      </c>
      <c r="BG133" t="str">
        <f ca="1">IF($E132="","",IF($G133="",BG132,IF(AND($N133=1,BG$9&gt;$B$9),"",IF(AND($N133=1,BG$9&lt;=$B$9),LOOKUP(BG$9,$A$12:$A$111,$B$12:$B$111),IF(AND($I133=1,BH$9=$Q132),"",IF($I133=1,BH132,IF(AND($I133=-1,BF$9=$Q132),$J133,IF($I133=-1,BG132,""))))))))</f>
        <v/>
      </c>
      <c r="BH133" t="str">
        <f ca="1">IF($E132="","",IF($G133="",BH132,IF(AND($N133=1,BH$9&gt;$B$9),"",IF(AND($N133=1,BH$9&lt;=$B$9),LOOKUP(BH$9,$A$12:$A$111,$B$12:$B$111),IF(AND($I133=1,BI$9=$Q132),"",IF($I133=1,BI132,IF(AND($I133=-1,BG$9=$Q132),$J133,IF($I133=-1,BH132,""))))))))</f>
        <v/>
      </c>
      <c r="BI133" t="str">
        <f ca="1">IF($E132="","",IF($G133="",BI132,IF(AND($N133=1,BI$9&gt;$B$9),"",IF(AND($N133=1,BI$9&lt;=$B$9),LOOKUP(BI$9,$A$12:$A$111,$B$12:$B$111),IF(AND($I133=1,BJ$9=$Q132),"",IF($I133=1,BJ132,IF(AND($I133=-1,BH$9=$Q132),$J133,IF($I133=-1,BI132,""))))))))</f>
        <v/>
      </c>
      <c r="BJ133" t="str">
        <f ca="1">IF($E132="","",IF($G133="",BJ132,IF(AND($N133=1,BJ$9&gt;$B$9),"",IF(AND($N133=1,BJ$9&lt;=$B$9),LOOKUP(BJ$9,$A$12:$A$111,$B$12:$B$111),IF(AND($I133=1,BK$9=$Q132),"",IF($I133=1,BK132,IF(AND($I133=-1,BI$9=$Q132),$J133,IF($I133=-1,BJ132,""))))))))</f>
        <v/>
      </c>
      <c r="BK133" t="str">
        <f ca="1">IF($E132="","",IF($G133="",BK132,IF(AND($N133=1,BK$9&gt;$B$9),"",IF(AND($N133=1,BK$9&lt;=$B$9),LOOKUP(BK$9,$A$12:$A$111,$B$12:$B$111),IF(AND($I133=1,BL$9=$Q132),"",IF($I133=1,BL132,IF(AND($I133=-1,BJ$9=$Q132),$J133,IF($I133=-1,BK132,""))))))))</f>
        <v/>
      </c>
      <c r="BL133" t="str">
        <f ca="1">IF($E132="","",IF($G133="",BL132,IF(AND($N133=1,BL$9&gt;$B$9),"",IF(AND($N133=1,BL$9&lt;=$B$9),LOOKUP(BL$9,$A$12:$A$111,$B$12:$B$111),IF(AND($I133=1,BM$9=$Q132),"",IF($I133=1,BM132,IF(AND($I133=-1,BK$9=$Q132),$J133,IF($I133=-1,BL132,""))))))))</f>
        <v/>
      </c>
      <c r="BM133">
        <f ca="1">IF($E132="","",IF($G133="",BM132,IF(AND($N133=1,BM$9&gt;$B$9),"",IF(AND($N133=1,BM$9&lt;=$B$9),LOOKUP(BM$9,$A$12:$A$111,$B$12:$B$111),IF(AND($I133=1,BN$9=$Q132),"",IF($I133=1,BN132,IF(AND($I133=-1,BL$9=$Q132),$J133,IF($I133=-1,BM132,""))))))))</f>
        <v>0</v>
      </c>
      <c r="BN133">
        <f ca="1">IF($E132="","",IF($G133="",BN132,IF(AND($N133=1,BN$9&gt;$B$9),"",IF(AND($N133=1,BN$9&lt;=$B$9),LOOKUP(BN$9,$A$12:$A$111,$B$12:$B$111),IF(AND($I133=1,BO$9=$Q132),"",IF($I133=1,BO132,IF(AND($I133=-1,BM$9=$Q132),$J133,IF($I133=-1,BN132,""))))))))</f>
        <v>0</v>
      </c>
      <c r="BO133">
        <f ca="1">IF($E132="","",IF($G133="",BO132,IF(AND($N133=1,BO$9&gt;$B$9),"",IF(AND($N133=1,BO$9&lt;=$B$9),LOOKUP(BO$9,$A$12:$A$111,$B$12:$B$111),IF(AND($I133=1,BP$9=$Q132),"",IF($I133=1,BP132,IF(AND($I133=-1,BN$9=$Q132),$J133,IF($I133=-1,BO132,""))))))))</f>
        <v>0</v>
      </c>
    </row>
    <row r="134" spans="4:67" x14ac:dyDescent="0.25">
      <c r="D134" s="4">
        <v>124</v>
      </c>
      <c r="E134" s="1">
        <f t="shared" ca="1" si="11"/>
        <v>0</v>
      </c>
      <c r="G134" t="str">
        <f ca="1">IF(E133="","",IF($B$3=Refs!$B$11,Labouchere!F134,IF(AND(B$3="Last",H133="Zero"),G133,IF(B$3="Last",H133,IF(B$3="2nd last","",IF(AND(B$3="Opposite",H133="Zero"),G133,IF(AND(B$3="Opposite",H133="Red"),"Black",IF(AND(B$3="Opposite",H133="Black"),"Red",IF(AND(B$3="Opposite",H133="Odd"),"Even",IF(AND(B$3="Opposite",H133="Even"),"Odd",IF(AND(B$3="Opposite",H133="High"),"Low",IF(AND(B$3="Opposite",H133="Low"),"High",IF(COUNTIF(Refs!$E$5:$I$6,B$3)=1,Labouchere!B$3,"")))))))))))))</f>
        <v>High</v>
      </c>
      <c r="H134" t="str">
        <f ca="1">IF(E134="","",IF(B$2="Red/Black",LOOKUP(E134,Refs!D:D,Refs!F:F),IF(B$2="High/Low",LOOKUP(E134,Refs!D:D,Refs!H:H),IF(B$2="Odd/Even",LOOKUP(E134,Refs!D:D,Refs!J:J),""))))</f>
        <v>Zero</v>
      </c>
      <c r="I134">
        <f t="shared" ca="1" si="7"/>
        <v>-1</v>
      </c>
      <c r="J134">
        <f ca="1">IF(E133="","",IF(G134="","",IF(AND(Q133&gt;1,O133+P133&gt;=$B$4),$B$4,IF(Q133=1,O133,O133+P133))))</f>
        <v>25</v>
      </c>
      <c r="K134">
        <f t="shared" ca="1" si="8"/>
        <v>-25</v>
      </c>
      <c r="L134">
        <f t="shared" ca="1" si="9"/>
        <v>-172</v>
      </c>
      <c r="M134">
        <f t="shared" ca="1" si="10"/>
        <v>20</v>
      </c>
      <c r="N134">
        <f ca="1">IF(E133="","",IF(OR(AND($A$6="Yes",$M134&gt;$M133),AND($A$8="Yes",$O133+$P133&gt;=$B$4),AND($Q133&lt;=2,$I134=1)),1,0))</f>
        <v>0</v>
      </c>
      <c r="O134">
        <f ca="1">IF(E134="","",R134)</f>
        <v>4</v>
      </c>
      <c r="P134">
        <f ca="1">IF(E134="","",MAX(R134:DM134))</f>
        <v>25</v>
      </c>
      <c r="Q134" s="2">
        <f ca="1">IF(E134="","",COUNTIF(R134:DM134,"&gt;0"))</f>
        <v>7</v>
      </c>
      <c r="R134" s="4">
        <f ca="1">IF(E133="","",IF($G134="",R133,IF($N134=1,LOOKUP(R$9,$A$12:$A$111,$B$12:$B$111),IF(AND($I134=1,S$9=$Q133),"",IF($I134=1,S133,IF($I134=-1,R133))))))</f>
        <v>4</v>
      </c>
      <c r="S134">
        <f ca="1">IF($E133="","",IF($G134="",S133,IF(AND($N134=1,S$9&gt;$B$9),"",IF(AND($N134=1,S$9&lt;=$B$9),LOOKUP(S$9,$A$12:$A$111,$B$12:$B$111),IF(AND($I134=1,T$9=$Q133),"",IF($I134=1,T133,IF(AND($I134=-1,R$9=$Q133),$J134,IF($I134=-1,S133,""))))))))</f>
        <v>5</v>
      </c>
      <c r="T134">
        <f ca="1">IF($E133="","",IF($G134="",T133,IF(AND($N134=1,T$9&gt;$B$9),"",IF(AND($N134=1,T$9&lt;=$B$9),LOOKUP(T$9,$A$12:$A$111,$B$12:$B$111),IF(AND($I134=1,U$9=$Q133),"",IF($I134=1,U133,IF(AND($I134=-1,S$9=$Q133),$J134,IF($I134=-1,T133,""))))))))</f>
        <v>9</v>
      </c>
      <c r="U134">
        <f ca="1">IF($E133="","",IF($G134="",U133,IF(AND($N134=1,U$9&gt;$B$9),"",IF(AND($N134=1,U$9&lt;=$B$9),LOOKUP(U$9,$A$12:$A$111,$B$12:$B$111),IF(AND($I134=1,V$9=$Q133),"",IF($I134=1,V133,IF(AND($I134=-1,T$9=$Q133),$J134,IF($I134=-1,U133,""))))))))</f>
        <v>13</v>
      </c>
      <c r="V134">
        <f ca="1">IF($E133="","",IF($G134="",V133,IF(AND($N134=1,V$9&gt;$B$9),"",IF(AND($N134=1,V$9&lt;=$B$9),LOOKUP(V$9,$A$12:$A$111,$B$12:$B$111),IF(AND($I134=1,W$9=$Q133),"",IF($I134=1,W133,IF(AND($I134=-1,U$9=$Q133),$J134,IF($I134=-1,V133,""))))))))</f>
        <v>17</v>
      </c>
      <c r="W134">
        <f ca="1">IF($E133="","",IF($G134="",W133,IF(AND($N134=1,W$9&gt;$B$9),"",IF(AND($N134=1,W$9&lt;=$B$9),LOOKUP(W$9,$A$12:$A$111,$B$12:$B$111),IF(AND($I134=1,X$9=$Q133),"",IF($I134=1,X133,IF(AND($I134=-1,V$9=$Q133),$J134,IF($I134=-1,W133,""))))))))</f>
        <v>21</v>
      </c>
      <c r="X134">
        <f ca="1">IF($E133="","",IF($G134="",X133,IF(AND($N134=1,X$9&gt;$B$9),"",IF(AND($N134=1,X$9&lt;=$B$9),LOOKUP(X$9,$A$12:$A$111,$B$12:$B$111),IF(AND($I134=1,Y$9=$Q133),"",IF($I134=1,Y133,IF(AND($I134=-1,W$9=$Q133),$J134,IF($I134=-1,X133,""))))))))</f>
        <v>25</v>
      </c>
      <c r="Y134" t="str">
        <f ca="1">IF($E133="","",IF($G134="",Y133,IF(AND($N134=1,Y$9&gt;$B$9),"",IF(AND($N134=1,Y$9&lt;=$B$9),LOOKUP(Y$9,$A$12:$A$111,$B$12:$B$111),IF(AND($I134=1,Z$9=$Q133),"",IF($I134=1,Z133,IF(AND($I134=-1,X$9=$Q133),$J134,IF($I134=-1,Y133,""))))))))</f>
        <v/>
      </c>
      <c r="Z134" t="str">
        <f ca="1">IF($E133="","",IF($G134="",Z133,IF(AND($N134=1,Z$9&gt;$B$9),"",IF(AND($N134=1,Z$9&lt;=$B$9),LOOKUP(Z$9,$A$12:$A$111,$B$12:$B$111),IF(AND($I134=1,AA$9=$Q133),"",IF($I134=1,AA133,IF(AND($I134=-1,Y$9=$Q133),$J134,IF($I134=-1,Z133,""))))))))</f>
        <v/>
      </c>
      <c r="AA134" t="str">
        <f ca="1">IF($E133="","",IF($G134="",AA133,IF(AND($N134=1,AA$9&gt;$B$9),"",IF(AND($N134=1,AA$9&lt;=$B$9),LOOKUP(AA$9,$A$12:$A$111,$B$12:$B$111),IF(AND($I134=1,AB$9=$Q133),"",IF($I134=1,AB133,IF(AND($I134=-1,Z$9=$Q133),$J134,IF($I134=-1,AA133,""))))))))</f>
        <v/>
      </c>
      <c r="AB134" t="str">
        <f ca="1">IF($E133="","",IF($G134="",AB133,IF(AND($N134=1,AB$9&gt;$B$9),"",IF(AND($N134=1,AB$9&lt;=$B$9),LOOKUP(AB$9,$A$12:$A$111,$B$12:$B$111),IF(AND($I134=1,AC$9=$Q133),"",IF($I134=1,AC133,IF(AND($I134=-1,AA$9=$Q133),$J134,IF($I134=-1,AB133,""))))))))</f>
        <v/>
      </c>
      <c r="AC134" t="str">
        <f ca="1">IF($E133="","",IF($G134="",AC133,IF(AND($N134=1,AC$9&gt;$B$9),"",IF(AND($N134=1,AC$9&lt;=$B$9),LOOKUP(AC$9,$A$12:$A$111,$B$12:$B$111),IF(AND($I134=1,AD$9=$Q133),"",IF($I134=1,AD133,IF(AND($I134=-1,AB$9=$Q133),$J134,IF($I134=-1,AC133,""))))))))</f>
        <v/>
      </c>
      <c r="AD134" t="str">
        <f ca="1">IF($E133="","",IF($G134="",AD133,IF(AND($N134=1,AD$9&gt;$B$9),"",IF(AND($N134=1,AD$9&lt;=$B$9),LOOKUP(AD$9,$A$12:$A$111,$B$12:$B$111),IF(AND($I134=1,AE$9=$Q133),"",IF($I134=1,AE133,IF(AND($I134=-1,AC$9=$Q133),$J134,IF($I134=-1,AD133,""))))))))</f>
        <v/>
      </c>
      <c r="AE134" t="str">
        <f ca="1">IF($E133="","",IF($G134="",AE133,IF(AND($N134=1,AE$9&gt;$B$9),"",IF(AND($N134=1,AE$9&lt;=$B$9),LOOKUP(AE$9,$A$12:$A$111,$B$12:$B$111),IF(AND($I134=1,AF$9=$Q133),"",IF($I134=1,AF133,IF(AND($I134=-1,AD$9=$Q133),$J134,IF($I134=-1,AE133,""))))))))</f>
        <v/>
      </c>
      <c r="AF134" t="str">
        <f ca="1">IF($E133="","",IF($G134="",AF133,IF(AND($N134=1,AF$9&gt;$B$9),"",IF(AND($N134=1,AF$9&lt;=$B$9),LOOKUP(AF$9,$A$12:$A$111,$B$12:$B$111),IF(AND($I134=1,AG$9=$Q133),"",IF($I134=1,AG133,IF(AND($I134=-1,AE$9=$Q133),$J134,IF($I134=-1,AF133,""))))))))</f>
        <v/>
      </c>
      <c r="AG134" t="str">
        <f ca="1">IF($E133="","",IF($G134="",AG133,IF(AND($N134=1,AG$9&gt;$B$9),"",IF(AND($N134=1,AG$9&lt;=$B$9),LOOKUP(AG$9,$A$12:$A$111,$B$12:$B$111),IF(AND($I134=1,AH$9=$Q133),"",IF($I134=1,AH133,IF(AND($I134=-1,AF$9=$Q133),$J134,IF($I134=-1,AG133,""))))))))</f>
        <v/>
      </c>
      <c r="AH134" t="str">
        <f ca="1">IF($E133="","",IF($G134="",AH133,IF(AND($N134=1,AH$9&gt;$B$9),"",IF(AND($N134=1,AH$9&lt;=$B$9),LOOKUP(AH$9,$A$12:$A$111,$B$12:$B$111),IF(AND($I134=1,AI$9=$Q133),"",IF($I134=1,AI133,IF(AND($I134=-1,AG$9=$Q133),$J134,IF($I134=-1,AH133,""))))))))</f>
        <v/>
      </c>
      <c r="AI134" t="str">
        <f ca="1">IF($E133="","",IF($G134="",AI133,IF(AND($N134=1,AI$9&gt;$B$9),"",IF(AND($N134=1,AI$9&lt;=$B$9),LOOKUP(AI$9,$A$12:$A$111,$B$12:$B$111),IF(AND($I134=1,AJ$9=$Q133),"",IF($I134=1,AJ133,IF(AND($I134=-1,AH$9=$Q133),$J134,IF($I134=-1,AI133,""))))))))</f>
        <v/>
      </c>
      <c r="AJ134" t="str">
        <f ca="1">IF($E133="","",IF($G134="",AJ133,IF(AND($N134=1,AJ$9&gt;$B$9),"",IF(AND($N134=1,AJ$9&lt;=$B$9),LOOKUP(AJ$9,$A$12:$A$111,$B$12:$B$111),IF(AND($I134=1,AK$9=$Q133),"",IF($I134=1,AK133,IF(AND($I134=-1,AI$9=$Q133),$J134,IF($I134=-1,AJ133,""))))))))</f>
        <v/>
      </c>
      <c r="AK134" t="str">
        <f ca="1">IF($E133="","",IF($G134="",AK133,IF(AND($N134=1,AK$9&gt;$B$9),"",IF(AND($N134=1,AK$9&lt;=$B$9),LOOKUP(AK$9,$A$12:$A$111,$B$12:$B$111),IF(AND($I134=1,AL$9=$Q133),"",IF($I134=1,AL133,IF(AND($I134=-1,AJ$9=$Q133),$J134,IF($I134=-1,AK133,""))))))))</f>
        <v/>
      </c>
      <c r="AL134" t="str">
        <f ca="1">IF($E133="","",IF($G134="",AL133,IF(AND($N134=1,AL$9&gt;$B$9),"",IF(AND($N134=1,AL$9&lt;=$B$9),LOOKUP(AL$9,$A$12:$A$111,$B$12:$B$111),IF(AND($I134=1,AM$9=$Q133),"",IF($I134=1,AM133,IF(AND($I134=-1,AK$9=$Q133),$J134,IF($I134=-1,AL133,""))))))))</f>
        <v/>
      </c>
      <c r="AM134" t="str">
        <f ca="1">IF($E133="","",IF($G134="",AM133,IF(AND($N134=1,AM$9&gt;$B$9),"",IF(AND($N134=1,AM$9&lt;=$B$9),LOOKUP(AM$9,$A$12:$A$111,$B$12:$B$111),IF(AND($I134=1,AN$9=$Q133),"",IF($I134=1,AN133,IF(AND($I134=-1,AL$9=$Q133),$J134,IF($I134=-1,AM133,""))))))))</f>
        <v/>
      </c>
      <c r="AN134" t="str">
        <f ca="1">IF($E133="","",IF($G134="",AN133,IF(AND($N134=1,AN$9&gt;$B$9),"",IF(AND($N134=1,AN$9&lt;=$B$9),LOOKUP(AN$9,$A$12:$A$111,$B$12:$B$111),IF(AND($I134=1,AO$9=$Q133),"",IF($I134=1,AO133,IF(AND($I134=-1,AM$9=$Q133),$J134,IF($I134=-1,AN133,""))))))))</f>
        <v/>
      </c>
      <c r="AO134" t="str">
        <f ca="1">IF($E133="","",IF($G134="",AO133,IF(AND($N134=1,AO$9&gt;$B$9),"",IF(AND($N134=1,AO$9&lt;=$B$9),LOOKUP(AO$9,$A$12:$A$111,$B$12:$B$111),IF(AND($I134=1,AP$9=$Q133),"",IF($I134=1,AP133,IF(AND($I134=-1,AN$9=$Q133),$J134,IF($I134=-1,AO133,""))))))))</f>
        <v/>
      </c>
      <c r="AP134" t="str">
        <f ca="1">IF($E133="","",IF($G134="",AP133,IF(AND($N134=1,AP$9&gt;$B$9),"",IF(AND($N134=1,AP$9&lt;=$B$9),LOOKUP(AP$9,$A$12:$A$111,$B$12:$B$111),IF(AND($I134=1,AQ$9=$Q133),"",IF($I134=1,AQ133,IF(AND($I134=-1,AO$9=$Q133),$J134,IF($I134=-1,AP133,""))))))))</f>
        <v/>
      </c>
      <c r="AQ134" t="str">
        <f ca="1">IF($E133="","",IF($G134="",AQ133,IF(AND($N134=1,AQ$9&gt;$B$9),"",IF(AND($N134=1,AQ$9&lt;=$B$9),LOOKUP(AQ$9,$A$12:$A$111,$B$12:$B$111),IF(AND($I134=1,AR$9=$Q133),"",IF($I134=1,AR133,IF(AND($I134=-1,AP$9=$Q133),$J134,IF($I134=-1,AQ133,""))))))))</f>
        <v/>
      </c>
      <c r="AR134" t="str">
        <f ca="1">IF($E133="","",IF($G134="",AR133,IF(AND($N134=1,AR$9&gt;$B$9),"",IF(AND($N134=1,AR$9&lt;=$B$9),LOOKUP(AR$9,$A$12:$A$111,$B$12:$B$111),IF(AND($I134=1,AS$9=$Q133),"",IF($I134=1,AS133,IF(AND($I134=-1,AQ$9=$Q133),$J134,IF($I134=-1,AR133,""))))))))</f>
        <v/>
      </c>
      <c r="AS134" t="str">
        <f ca="1">IF($E133="","",IF($G134="",AS133,IF(AND($N134=1,AS$9&gt;$B$9),"",IF(AND($N134=1,AS$9&lt;=$B$9),LOOKUP(AS$9,$A$12:$A$111,$B$12:$B$111),IF(AND($I134=1,AT$9=$Q133),"",IF($I134=1,AT133,IF(AND($I134=-1,AR$9=$Q133),$J134,IF($I134=-1,AS133,""))))))))</f>
        <v/>
      </c>
      <c r="AT134" t="str">
        <f ca="1">IF($E133="","",IF($G134="",AT133,IF(AND($N134=1,AT$9&gt;$B$9),"",IF(AND($N134=1,AT$9&lt;=$B$9),LOOKUP(AT$9,$A$12:$A$111,$B$12:$B$111),IF(AND($I134=1,AU$9=$Q133),"",IF($I134=1,AU133,IF(AND($I134=-1,AS$9=$Q133),$J134,IF($I134=-1,AT133,""))))))))</f>
        <v/>
      </c>
      <c r="AU134" t="str">
        <f ca="1">IF($E133="","",IF($G134="",AU133,IF(AND($N134=1,AU$9&gt;$B$9),"",IF(AND($N134=1,AU$9&lt;=$B$9),LOOKUP(AU$9,$A$12:$A$111,$B$12:$B$111),IF(AND($I134=1,AV$9=$Q133),"",IF($I134=1,AV133,IF(AND($I134=-1,AT$9=$Q133),$J134,IF($I134=-1,AU133,""))))))))</f>
        <v/>
      </c>
      <c r="AV134" t="str">
        <f ca="1">IF($E133="","",IF($G134="",AV133,IF(AND($N134=1,AV$9&gt;$B$9),"",IF(AND($N134=1,AV$9&lt;=$B$9),LOOKUP(AV$9,$A$12:$A$111,$B$12:$B$111),IF(AND($I134=1,AW$9=$Q133),"",IF($I134=1,AW133,IF(AND($I134=-1,AU$9=$Q133),$J134,IF($I134=-1,AV133,""))))))))</f>
        <v/>
      </c>
      <c r="AW134" t="str">
        <f ca="1">IF($E133="","",IF($G134="",AW133,IF(AND($N134=1,AW$9&gt;$B$9),"",IF(AND($N134=1,AW$9&lt;=$B$9),LOOKUP(AW$9,$A$12:$A$111,$B$12:$B$111),IF(AND($I134=1,AX$9=$Q133),"",IF($I134=1,AX133,IF(AND($I134=-1,AV$9=$Q133),$J134,IF($I134=-1,AW133,""))))))))</f>
        <v/>
      </c>
      <c r="AX134" t="str">
        <f ca="1">IF($E133="","",IF($G134="",AX133,IF(AND($N134=1,AX$9&gt;$B$9),"",IF(AND($N134=1,AX$9&lt;=$B$9),LOOKUP(AX$9,$A$12:$A$111,$B$12:$B$111),IF(AND($I134=1,AY$9=$Q133),"",IF($I134=1,AY133,IF(AND($I134=-1,AW$9=$Q133),$J134,IF($I134=-1,AX133,""))))))))</f>
        <v/>
      </c>
      <c r="AY134" t="str">
        <f ca="1">IF($E133="","",IF($G134="",AY133,IF(AND($N134=1,AY$9&gt;$B$9),"",IF(AND($N134=1,AY$9&lt;=$B$9),LOOKUP(AY$9,$A$12:$A$111,$B$12:$B$111),IF(AND($I134=1,AZ$9=$Q133),"",IF($I134=1,AZ133,IF(AND($I134=-1,AX$9=$Q133),$J134,IF($I134=-1,AY133,""))))))))</f>
        <v/>
      </c>
      <c r="AZ134" t="str">
        <f ca="1">IF($E133="","",IF($G134="",AZ133,IF(AND($N134=1,AZ$9&gt;$B$9),"",IF(AND($N134=1,AZ$9&lt;=$B$9),LOOKUP(AZ$9,$A$12:$A$111,$B$12:$B$111),IF(AND($I134=1,BA$9=$Q133),"",IF($I134=1,BA133,IF(AND($I134=-1,AY$9=$Q133),$J134,IF($I134=-1,AZ133,""))))))))</f>
        <v/>
      </c>
      <c r="BA134" t="str">
        <f ca="1">IF($E133="","",IF($G134="",BA133,IF(AND($N134=1,BA$9&gt;$B$9),"",IF(AND($N134=1,BA$9&lt;=$B$9),LOOKUP(BA$9,$A$12:$A$111,$B$12:$B$111),IF(AND($I134=1,BB$9=$Q133),"",IF($I134=1,BB133,IF(AND($I134=-1,AZ$9=$Q133),$J134,IF($I134=-1,BA133,""))))))))</f>
        <v/>
      </c>
      <c r="BB134" t="str">
        <f ca="1">IF($E133="","",IF($G134="",BB133,IF(AND($N134=1,BB$9&gt;$B$9),"",IF(AND($N134=1,BB$9&lt;=$B$9),LOOKUP(BB$9,$A$12:$A$111,$B$12:$B$111),IF(AND($I134=1,BC$9=$Q133),"",IF($I134=1,BC133,IF(AND($I134=-1,BA$9=$Q133),$J134,IF($I134=-1,BB133,""))))))))</f>
        <v/>
      </c>
      <c r="BC134" t="str">
        <f ca="1">IF($E133="","",IF($G134="",BC133,IF(AND($N134=1,BC$9&gt;$B$9),"",IF(AND($N134=1,BC$9&lt;=$B$9),LOOKUP(BC$9,$A$12:$A$111,$B$12:$B$111),IF(AND($I134=1,BD$9=$Q133),"",IF($I134=1,BD133,IF(AND($I134=-1,BB$9=$Q133),$J134,IF($I134=-1,BC133,""))))))))</f>
        <v/>
      </c>
      <c r="BD134" t="str">
        <f ca="1">IF($E133="","",IF($G134="",BD133,IF(AND($N134=1,BD$9&gt;$B$9),"",IF(AND($N134=1,BD$9&lt;=$B$9),LOOKUP(BD$9,$A$12:$A$111,$B$12:$B$111),IF(AND($I134=1,BE$9=$Q133),"",IF($I134=1,BE133,IF(AND($I134=-1,BC$9=$Q133),$J134,IF($I134=-1,BD133,""))))))))</f>
        <v/>
      </c>
      <c r="BE134" t="str">
        <f ca="1">IF($E133="","",IF($G134="",BE133,IF(AND($N134=1,BE$9&gt;$B$9),"",IF(AND($N134=1,BE$9&lt;=$B$9),LOOKUP(BE$9,$A$12:$A$111,$B$12:$B$111),IF(AND($I134=1,BF$9=$Q133),"",IF($I134=1,BF133,IF(AND($I134=-1,BD$9=$Q133),$J134,IF($I134=-1,BE133,""))))))))</f>
        <v/>
      </c>
      <c r="BF134" t="str">
        <f ca="1">IF($E133="","",IF($G134="",BF133,IF(AND($N134=1,BF$9&gt;$B$9),"",IF(AND($N134=1,BF$9&lt;=$B$9),LOOKUP(BF$9,$A$12:$A$111,$B$12:$B$111),IF(AND($I134=1,BG$9=$Q133),"",IF($I134=1,BG133,IF(AND($I134=-1,BE$9=$Q133),$J134,IF($I134=-1,BF133,""))))))))</f>
        <v/>
      </c>
      <c r="BG134" t="str">
        <f ca="1">IF($E133="","",IF($G134="",BG133,IF(AND($N134=1,BG$9&gt;$B$9),"",IF(AND($N134=1,BG$9&lt;=$B$9),LOOKUP(BG$9,$A$12:$A$111,$B$12:$B$111),IF(AND($I134=1,BH$9=$Q133),"",IF($I134=1,BH133,IF(AND($I134=-1,BF$9=$Q133),$J134,IF($I134=-1,BG133,""))))))))</f>
        <v/>
      </c>
      <c r="BH134" t="str">
        <f ca="1">IF($E133="","",IF($G134="",BH133,IF(AND($N134=1,BH$9&gt;$B$9),"",IF(AND($N134=1,BH$9&lt;=$B$9),LOOKUP(BH$9,$A$12:$A$111,$B$12:$B$111),IF(AND($I134=1,BI$9=$Q133),"",IF($I134=1,BI133,IF(AND($I134=-1,BG$9=$Q133),$J134,IF($I134=-1,BH133,""))))))))</f>
        <v/>
      </c>
      <c r="BI134" t="str">
        <f ca="1">IF($E133="","",IF($G134="",BI133,IF(AND($N134=1,BI$9&gt;$B$9),"",IF(AND($N134=1,BI$9&lt;=$B$9),LOOKUP(BI$9,$A$12:$A$111,$B$12:$B$111),IF(AND($I134=1,BJ$9=$Q133),"",IF($I134=1,BJ133,IF(AND($I134=-1,BH$9=$Q133),$J134,IF($I134=-1,BI133,""))))))))</f>
        <v/>
      </c>
      <c r="BJ134" t="str">
        <f ca="1">IF($E133="","",IF($G134="",BJ133,IF(AND($N134=1,BJ$9&gt;$B$9),"",IF(AND($N134=1,BJ$9&lt;=$B$9),LOOKUP(BJ$9,$A$12:$A$111,$B$12:$B$111),IF(AND($I134=1,BK$9=$Q133),"",IF($I134=1,BK133,IF(AND($I134=-1,BI$9=$Q133),$J134,IF($I134=-1,BJ133,""))))))))</f>
        <v/>
      </c>
      <c r="BK134" t="str">
        <f ca="1">IF($E133="","",IF($G134="",BK133,IF(AND($N134=1,BK$9&gt;$B$9),"",IF(AND($N134=1,BK$9&lt;=$B$9),LOOKUP(BK$9,$A$12:$A$111,$B$12:$B$111),IF(AND($I134=1,BL$9=$Q133),"",IF($I134=1,BL133,IF(AND($I134=-1,BJ$9=$Q133),$J134,IF($I134=-1,BK133,""))))))))</f>
        <v/>
      </c>
      <c r="BL134" t="str">
        <f ca="1">IF($E133="","",IF($G134="",BL133,IF(AND($N134=1,BL$9&gt;$B$9),"",IF(AND($N134=1,BL$9&lt;=$B$9),LOOKUP(BL$9,$A$12:$A$111,$B$12:$B$111),IF(AND($I134=1,BM$9=$Q133),"",IF($I134=1,BM133,IF(AND($I134=-1,BK$9=$Q133),$J134,IF($I134=-1,BL133,""))))))))</f>
        <v/>
      </c>
      <c r="BM134">
        <f ca="1">IF($E133="","",IF($G134="",BM133,IF(AND($N134=1,BM$9&gt;$B$9),"",IF(AND($N134=1,BM$9&lt;=$B$9),LOOKUP(BM$9,$A$12:$A$111,$B$12:$B$111),IF(AND($I134=1,BN$9=$Q133),"",IF($I134=1,BN133,IF(AND($I134=-1,BL$9=$Q133),$J134,IF($I134=-1,BM133,""))))))))</f>
        <v>0</v>
      </c>
      <c r="BN134">
        <f ca="1">IF($E133="","",IF($G134="",BN133,IF(AND($N134=1,BN$9&gt;$B$9),"",IF(AND($N134=1,BN$9&lt;=$B$9),LOOKUP(BN$9,$A$12:$A$111,$B$12:$B$111),IF(AND($I134=1,BO$9=$Q133),"",IF($I134=1,BO133,IF(AND($I134=-1,BM$9=$Q133),$J134,IF($I134=-1,BN133,""))))))))</f>
        <v>0</v>
      </c>
      <c r="BO134">
        <f ca="1">IF($E133="","",IF($G134="",BO133,IF(AND($N134=1,BO$9&gt;$B$9),"",IF(AND($N134=1,BO$9&lt;=$B$9),LOOKUP(BO$9,$A$12:$A$111,$B$12:$B$111),IF(AND($I134=1,BP$9=$Q133),"",IF($I134=1,BP133,IF(AND($I134=-1,BN$9=$Q133),$J134,IF($I134=-1,BO133,""))))))))</f>
        <v>0</v>
      </c>
    </row>
    <row r="135" spans="4:67" x14ac:dyDescent="0.25">
      <c r="D135" s="4">
        <v>125</v>
      </c>
      <c r="E135" s="1">
        <f t="shared" ca="1" si="11"/>
        <v>33</v>
      </c>
      <c r="G135" t="str">
        <f ca="1">IF(E134="","",IF($B$3=Refs!$B$11,Labouchere!F135,IF(AND(B$3="Last",H134="Zero"),G134,IF(B$3="Last",H134,IF(B$3="2nd last","",IF(AND(B$3="Opposite",H134="Zero"),G134,IF(AND(B$3="Opposite",H134="Red"),"Black",IF(AND(B$3="Opposite",H134="Black"),"Red",IF(AND(B$3="Opposite",H134="Odd"),"Even",IF(AND(B$3="Opposite",H134="Even"),"Odd",IF(AND(B$3="Opposite",H134="High"),"Low",IF(AND(B$3="Opposite",H134="Low"),"High",IF(COUNTIF(Refs!$E$5:$I$6,B$3)=1,Labouchere!B$3,"")))))))))))))</f>
        <v>High</v>
      </c>
      <c r="H135" t="str">
        <f ca="1">IF(E135="","",IF(B$2="Red/Black",LOOKUP(E135,Refs!D:D,Refs!F:F),IF(B$2="High/Low",LOOKUP(E135,Refs!D:D,Refs!H:H),IF(B$2="Odd/Even",LOOKUP(E135,Refs!D:D,Refs!J:J),""))))</f>
        <v>High</v>
      </c>
      <c r="I135">
        <f t="shared" ca="1" si="7"/>
        <v>1</v>
      </c>
      <c r="J135">
        <f ca="1">IF(E134="","",IF(G135="","",IF(AND(Q134&gt;1,O134+P134&gt;=$B$4),$B$4,IF(Q134=1,O134,O134+P134))))</f>
        <v>29</v>
      </c>
      <c r="K135">
        <f t="shared" ca="1" si="8"/>
        <v>29</v>
      </c>
      <c r="L135">
        <f t="shared" ca="1" si="9"/>
        <v>-143</v>
      </c>
      <c r="M135">
        <f t="shared" ca="1" si="10"/>
        <v>20</v>
      </c>
      <c r="N135">
        <f ca="1">IF(E134="","",IF(OR(AND($A$6="Yes",$M135&gt;$M134),AND($A$8="Yes",$O134+$P134&gt;=$B$4),AND($Q134&lt;=2,$I135=1)),1,0))</f>
        <v>0</v>
      </c>
      <c r="O135">
        <f ca="1">IF(E135="","",R135)</f>
        <v>5</v>
      </c>
      <c r="P135">
        <f ca="1">IF(E135="","",MAX(R135:DM135))</f>
        <v>21</v>
      </c>
      <c r="Q135" s="2">
        <f ca="1">IF(E135="","",COUNTIF(R135:DM135,"&gt;0"))</f>
        <v>5</v>
      </c>
      <c r="R135" s="4">
        <f ca="1">IF(E134="","",IF($G135="",R134,IF($N135=1,LOOKUP(R$9,$A$12:$A$111,$B$12:$B$111),IF(AND($I135=1,S$9=$Q134),"",IF($I135=1,S134,IF($I135=-1,R134))))))</f>
        <v>5</v>
      </c>
      <c r="S135">
        <f ca="1">IF($E134="","",IF($G135="",S134,IF(AND($N135=1,S$9&gt;$B$9),"",IF(AND($N135=1,S$9&lt;=$B$9),LOOKUP(S$9,$A$12:$A$111,$B$12:$B$111),IF(AND($I135=1,T$9=$Q134),"",IF($I135=1,T134,IF(AND($I135=-1,R$9=$Q134),$J135,IF($I135=-1,S134,""))))))))</f>
        <v>9</v>
      </c>
      <c r="T135">
        <f ca="1">IF($E134="","",IF($G135="",T134,IF(AND($N135=1,T$9&gt;$B$9),"",IF(AND($N135=1,T$9&lt;=$B$9),LOOKUP(T$9,$A$12:$A$111,$B$12:$B$111),IF(AND($I135=1,U$9=$Q134),"",IF($I135=1,U134,IF(AND($I135=-1,S$9=$Q134),$J135,IF($I135=-1,T134,""))))))))</f>
        <v>13</v>
      </c>
      <c r="U135">
        <f ca="1">IF($E134="","",IF($G135="",U134,IF(AND($N135=1,U$9&gt;$B$9),"",IF(AND($N135=1,U$9&lt;=$B$9),LOOKUP(U$9,$A$12:$A$111,$B$12:$B$111),IF(AND($I135=1,V$9=$Q134),"",IF($I135=1,V134,IF(AND($I135=-1,T$9=$Q134),$J135,IF($I135=-1,U134,""))))))))</f>
        <v>17</v>
      </c>
      <c r="V135">
        <f ca="1">IF($E134="","",IF($G135="",V134,IF(AND($N135=1,V$9&gt;$B$9),"",IF(AND($N135=1,V$9&lt;=$B$9),LOOKUP(V$9,$A$12:$A$111,$B$12:$B$111),IF(AND($I135=1,W$9=$Q134),"",IF($I135=1,W134,IF(AND($I135=-1,U$9=$Q134),$J135,IF($I135=-1,V134,""))))))))</f>
        <v>21</v>
      </c>
      <c r="W135" t="str">
        <f ca="1">IF($E134="","",IF($G135="",W134,IF(AND($N135=1,W$9&gt;$B$9),"",IF(AND($N135=1,W$9&lt;=$B$9),LOOKUP(W$9,$A$12:$A$111,$B$12:$B$111),IF(AND($I135=1,X$9=$Q134),"",IF($I135=1,X134,IF(AND($I135=-1,V$9=$Q134),$J135,IF($I135=-1,W134,""))))))))</f>
        <v/>
      </c>
      <c r="X135" t="str">
        <f ca="1">IF($E134="","",IF($G135="",X134,IF(AND($N135=1,X$9&gt;$B$9),"",IF(AND($N135=1,X$9&lt;=$B$9),LOOKUP(X$9,$A$12:$A$111,$B$12:$B$111),IF(AND($I135=1,Y$9=$Q134),"",IF($I135=1,Y134,IF(AND($I135=-1,W$9=$Q134),$J135,IF($I135=-1,X134,""))))))))</f>
        <v/>
      </c>
      <c r="Y135" t="str">
        <f ca="1">IF($E134="","",IF($G135="",Y134,IF(AND($N135=1,Y$9&gt;$B$9),"",IF(AND($N135=1,Y$9&lt;=$B$9),LOOKUP(Y$9,$A$12:$A$111,$B$12:$B$111),IF(AND($I135=1,Z$9=$Q134),"",IF($I135=1,Z134,IF(AND($I135=-1,X$9=$Q134),$J135,IF($I135=-1,Y134,""))))))))</f>
        <v/>
      </c>
      <c r="Z135" t="str">
        <f ca="1">IF($E134="","",IF($G135="",Z134,IF(AND($N135=1,Z$9&gt;$B$9),"",IF(AND($N135=1,Z$9&lt;=$B$9),LOOKUP(Z$9,$A$12:$A$111,$B$12:$B$111),IF(AND($I135=1,AA$9=$Q134),"",IF($I135=1,AA134,IF(AND($I135=-1,Y$9=$Q134),$J135,IF($I135=-1,Z134,""))))))))</f>
        <v/>
      </c>
      <c r="AA135" t="str">
        <f ca="1">IF($E134="","",IF($G135="",AA134,IF(AND($N135=1,AA$9&gt;$B$9),"",IF(AND($N135=1,AA$9&lt;=$B$9),LOOKUP(AA$9,$A$12:$A$111,$B$12:$B$111),IF(AND($I135=1,AB$9=$Q134),"",IF($I135=1,AB134,IF(AND($I135=-1,Z$9=$Q134),$J135,IF($I135=-1,AA134,""))))))))</f>
        <v/>
      </c>
      <c r="AB135" t="str">
        <f ca="1">IF($E134="","",IF($G135="",AB134,IF(AND($N135=1,AB$9&gt;$B$9),"",IF(AND($N135=1,AB$9&lt;=$B$9),LOOKUP(AB$9,$A$12:$A$111,$B$12:$B$111),IF(AND($I135=1,AC$9=$Q134),"",IF($I135=1,AC134,IF(AND($I135=-1,AA$9=$Q134),$J135,IF($I135=-1,AB134,""))))))))</f>
        <v/>
      </c>
      <c r="AC135" t="str">
        <f ca="1">IF($E134="","",IF($G135="",AC134,IF(AND($N135=1,AC$9&gt;$B$9),"",IF(AND($N135=1,AC$9&lt;=$B$9),LOOKUP(AC$9,$A$12:$A$111,$B$12:$B$111),IF(AND($I135=1,AD$9=$Q134),"",IF($I135=1,AD134,IF(AND($I135=-1,AB$9=$Q134),$J135,IF($I135=-1,AC134,""))))))))</f>
        <v/>
      </c>
      <c r="AD135" t="str">
        <f ca="1">IF($E134="","",IF($G135="",AD134,IF(AND($N135=1,AD$9&gt;$B$9),"",IF(AND($N135=1,AD$9&lt;=$B$9),LOOKUP(AD$9,$A$12:$A$111,$B$12:$B$111),IF(AND($I135=1,AE$9=$Q134),"",IF($I135=1,AE134,IF(AND($I135=-1,AC$9=$Q134),$J135,IF($I135=-1,AD134,""))))))))</f>
        <v/>
      </c>
      <c r="AE135" t="str">
        <f ca="1">IF($E134="","",IF($G135="",AE134,IF(AND($N135=1,AE$9&gt;$B$9),"",IF(AND($N135=1,AE$9&lt;=$B$9),LOOKUP(AE$9,$A$12:$A$111,$B$12:$B$111),IF(AND($I135=1,AF$9=$Q134),"",IF($I135=1,AF134,IF(AND($I135=-1,AD$9=$Q134),$J135,IF($I135=-1,AE134,""))))))))</f>
        <v/>
      </c>
      <c r="AF135" t="str">
        <f ca="1">IF($E134="","",IF($G135="",AF134,IF(AND($N135=1,AF$9&gt;$B$9),"",IF(AND($N135=1,AF$9&lt;=$B$9),LOOKUP(AF$9,$A$12:$A$111,$B$12:$B$111),IF(AND($I135=1,AG$9=$Q134),"",IF($I135=1,AG134,IF(AND($I135=-1,AE$9=$Q134),$J135,IF($I135=-1,AF134,""))))))))</f>
        <v/>
      </c>
      <c r="AG135" t="str">
        <f ca="1">IF($E134="","",IF($G135="",AG134,IF(AND($N135=1,AG$9&gt;$B$9),"",IF(AND($N135=1,AG$9&lt;=$B$9),LOOKUP(AG$9,$A$12:$A$111,$B$12:$B$111),IF(AND($I135=1,AH$9=$Q134),"",IF($I135=1,AH134,IF(AND($I135=-1,AF$9=$Q134),$J135,IF($I135=-1,AG134,""))))))))</f>
        <v/>
      </c>
      <c r="AH135" t="str">
        <f ca="1">IF($E134="","",IF($G135="",AH134,IF(AND($N135=1,AH$9&gt;$B$9),"",IF(AND($N135=1,AH$9&lt;=$B$9),LOOKUP(AH$9,$A$12:$A$111,$B$12:$B$111),IF(AND($I135=1,AI$9=$Q134),"",IF($I135=1,AI134,IF(AND($I135=-1,AG$9=$Q134),$J135,IF($I135=-1,AH134,""))))))))</f>
        <v/>
      </c>
      <c r="AI135" t="str">
        <f ca="1">IF($E134="","",IF($G135="",AI134,IF(AND($N135=1,AI$9&gt;$B$9),"",IF(AND($N135=1,AI$9&lt;=$B$9),LOOKUP(AI$9,$A$12:$A$111,$B$12:$B$111),IF(AND($I135=1,AJ$9=$Q134),"",IF($I135=1,AJ134,IF(AND($I135=-1,AH$9=$Q134),$J135,IF($I135=-1,AI134,""))))))))</f>
        <v/>
      </c>
      <c r="AJ135" t="str">
        <f ca="1">IF($E134="","",IF($G135="",AJ134,IF(AND($N135=1,AJ$9&gt;$B$9),"",IF(AND($N135=1,AJ$9&lt;=$B$9),LOOKUP(AJ$9,$A$12:$A$111,$B$12:$B$111),IF(AND($I135=1,AK$9=$Q134),"",IF($I135=1,AK134,IF(AND($I135=-1,AI$9=$Q134),$J135,IF($I135=-1,AJ134,""))))))))</f>
        <v/>
      </c>
      <c r="AK135" t="str">
        <f ca="1">IF($E134="","",IF($G135="",AK134,IF(AND($N135=1,AK$9&gt;$B$9),"",IF(AND($N135=1,AK$9&lt;=$B$9),LOOKUP(AK$9,$A$12:$A$111,$B$12:$B$111),IF(AND($I135=1,AL$9=$Q134),"",IF($I135=1,AL134,IF(AND($I135=-1,AJ$9=$Q134),$J135,IF($I135=-1,AK134,""))))))))</f>
        <v/>
      </c>
      <c r="AL135" t="str">
        <f ca="1">IF($E134="","",IF($G135="",AL134,IF(AND($N135=1,AL$9&gt;$B$9),"",IF(AND($N135=1,AL$9&lt;=$B$9),LOOKUP(AL$9,$A$12:$A$111,$B$12:$B$111),IF(AND($I135=1,AM$9=$Q134),"",IF($I135=1,AM134,IF(AND($I135=-1,AK$9=$Q134),$J135,IF($I135=-1,AL134,""))))))))</f>
        <v/>
      </c>
      <c r="AM135" t="str">
        <f ca="1">IF($E134="","",IF($G135="",AM134,IF(AND($N135=1,AM$9&gt;$B$9),"",IF(AND($N135=1,AM$9&lt;=$B$9),LOOKUP(AM$9,$A$12:$A$111,$B$12:$B$111),IF(AND($I135=1,AN$9=$Q134),"",IF($I135=1,AN134,IF(AND($I135=-1,AL$9=$Q134),$J135,IF($I135=-1,AM134,""))))))))</f>
        <v/>
      </c>
      <c r="AN135" t="str">
        <f ca="1">IF($E134="","",IF($G135="",AN134,IF(AND($N135=1,AN$9&gt;$B$9),"",IF(AND($N135=1,AN$9&lt;=$B$9),LOOKUP(AN$9,$A$12:$A$111,$B$12:$B$111),IF(AND($I135=1,AO$9=$Q134),"",IF($I135=1,AO134,IF(AND($I135=-1,AM$9=$Q134),$J135,IF($I135=-1,AN134,""))))))))</f>
        <v/>
      </c>
      <c r="AO135" t="str">
        <f ca="1">IF($E134="","",IF($G135="",AO134,IF(AND($N135=1,AO$9&gt;$B$9),"",IF(AND($N135=1,AO$9&lt;=$B$9),LOOKUP(AO$9,$A$12:$A$111,$B$12:$B$111),IF(AND($I135=1,AP$9=$Q134),"",IF($I135=1,AP134,IF(AND($I135=-1,AN$9=$Q134),$J135,IF($I135=-1,AO134,""))))))))</f>
        <v/>
      </c>
      <c r="AP135" t="str">
        <f ca="1">IF($E134="","",IF($G135="",AP134,IF(AND($N135=1,AP$9&gt;$B$9),"",IF(AND($N135=1,AP$9&lt;=$B$9),LOOKUP(AP$9,$A$12:$A$111,$B$12:$B$111),IF(AND($I135=1,AQ$9=$Q134),"",IF($I135=1,AQ134,IF(AND($I135=-1,AO$9=$Q134),$J135,IF($I135=-1,AP134,""))))))))</f>
        <v/>
      </c>
      <c r="AQ135" t="str">
        <f ca="1">IF($E134="","",IF($G135="",AQ134,IF(AND($N135=1,AQ$9&gt;$B$9),"",IF(AND($N135=1,AQ$9&lt;=$B$9),LOOKUP(AQ$9,$A$12:$A$111,$B$12:$B$111),IF(AND($I135=1,AR$9=$Q134),"",IF($I135=1,AR134,IF(AND($I135=-1,AP$9=$Q134),$J135,IF($I135=-1,AQ134,""))))))))</f>
        <v/>
      </c>
      <c r="AR135" t="str">
        <f ca="1">IF($E134="","",IF($G135="",AR134,IF(AND($N135=1,AR$9&gt;$B$9),"",IF(AND($N135=1,AR$9&lt;=$B$9),LOOKUP(AR$9,$A$12:$A$111,$B$12:$B$111),IF(AND($I135=1,AS$9=$Q134),"",IF($I135=1,AS134,IF(AND($I135=-1,AQ$9=$Q134),$J135,IF($I135=-1,AR134,""))))))))</f>
        <v/>
      </c>
      <c r="AS135" t="str">
        <f ca="1">IF($E134="","",IF($G135="",AS134,IF(AND($N135=1,AS$9&gt;$B$9),"",IF(AND($N135=1,AS$9&lt;=$B$9),LOOKUP(AS$9,$A$12:$A$111,$B$12:$B$111),IF(AND($I135=1,AT$9=$Q134),"",IF($I135=1,AT134,IF(AND($I135=-1,AR$9=$Q134),$J135,IF($I135=-1,AS134,""))))))))</f>
        <v/>
      </c>
      <c r="AT135" t="str">
        <f ca="1">IF($E134="","",IF($G135="",AT134,IF(AND($N135=1,AT$9&gt;$B$9),"",IF(AND($N135=1,AT$9&lt;=$B$9),LOOKUP(AT$9,$A$12:$A$111,$B$12:$B$111),IF(AND($I135=1,AU$9=$Q134),"",IF($I135=1,AU134,IF(AND($I135=-1,AS$9=$Q134),$J135,IF($I135=-1,AT134,""))))))))</f>
        <v/>
      </c>
      <c r="AU135" t="str">
        <f ca="1">IF($E134="","",IF($G135="",AU134,IF(AND($N135=1,AU$9&gt;$B$9),"",IF(AND($N135=1,AU$9&lt;=$B$9),LOOKUP(AU$9,$A$12:$A$111,$B$12:$B$111),IF(AND($I135=1,AV$9=$Q134),"",IF($I135=1,AV134,IF(AND($I135=-1,AT$9=$Q134),$J135,IF($I135=-1,AU134,""))))))))</f>
        <v/>
      </c>
      <c r="AV135" t="str">
        <f ca="1">IF($E134="","",IF($G135="",AV134,IF(AND($N135=1,AV$9&gt;$B$9),"",IF(AND($N135=1,AV$9&lt;=$B$9),LOOKUP(AV$9,$A$12:$A$111,$B$12:$B$111),IF(AND($I135=1,AW$9=$Q134),"",IF($I135=1,AW134,IF(AND($I135=-1,AU$9=$Q134),$J135,IF($I135=-1,AV134,""))))))))</f>
        <v/>
      </c>
      <c r="AW135" t="str">
        <f ca="1">IF($E134="","",IF($G135="",AW134,IF(AND($N135=1,AW$9&gt;$B$9),"",IF(AND($N135=1,AW$9&lt;=$B$9),LOOKUP(AW$9,$A$12:$A$111,$B$12:$B$111),IF(AND($I135=1,AX$9=$Q134),"",IF($I135=1,AX134,IF(AND($I135=-1,AV$9=$Q134),$J135,IF($I135=-1,AW134,""))))))))</f>
        <v/>
      </c>
      <c r="AX135" t="str">
        <f ca="1">IF($E134="","",IF($G135="",AX134,IF(AND($N135=1,AX$9&gt;$B$9),"",IF(AND($N135=1,AX$9&lt;=$B$9),LOOKUP(AX$9,$A$12:$A$111,$B$12:$B$111),IF(AND($I135=1,AY$9=$Q134),"",IF($I135=1,AY134,IF(AND($I135=-1,AW$9=$Q134),$J135,IF($I135=-1,AX134,""))))))))</f>
        <v/>
      </c>
      <c r="AY135" t="str">
        <f ca="1">IF($E134="","",IF($G135="",AY134,IF(AND($N135=1,AY$9&gt;$B$9),"",IF(AND($N135=1,AY$9&lt;=$B$9),LOOKUP(AY$9,$A$12:$A$111,$B$12:$B$111),IF(AND($I135=1,AZ$9=$Q134),"",IF($I135=1,AZ134,IF(AND($I135=-1,AX$9=$Q134),$J135,IF($I135=-1,AY134,""))))))))</f>
        <v/>
      </c>
      <c r="AZ135" t="str">
        <f ca="1">IF($E134="","",IF($G135="",AZ134,IF(AND($N135=1,AZ$9&gt;$B$9),"",IF(AND($N135=1,AZ$9&lt;=$B$9),LOOKUP(AZ$9,$A$12:$A$111,$B$12:$B$111),IF(AND($I135=1,BA$9=$Q134),"",IF($I135=1,BA134,IF(AND($I135=-1,AY$9=$Q134),$J135,IF($I135=-1,AZ134,""))))))))</f>
        <v/>
      </c>
      <c r="BA135" t="str">
        <f ca="1">IF($E134="","",IF($G135="",BA134,IF(AND($N135=1,BA$9&gt;$B$9),"",IF(AND($N135=1,BA$9&lt;=$B$9),LOOKUP(BA$9,$A$12:$A$111,$B$12:$B$111),IF(AND($I135=1,BB$9=$Q134),"",IF($I135=1,BB134,IF(AND($I135=-1,AZ$9=$Q134),$J135,IF($I135=-1,BA134,""))))))))</f>
        <v/>
      </c>
      <c r="BB135" t="str">
        <f ca="1">IF($E134="","",IF($G135="",BB134,IF(AND($N135=1,BB$9&gt;$B$9),"",IF(AND($N135=1,BB$9&lt;=$B$9),LOOKUP(BB$9,$A$12:$A$111,$B$12:$B$111),IF(AND($I135=1,BC$9=$Q134),"",IF($I135=1,BC134,IF(AND($I135=-1,BA$9=$Q134),$J135,IF($I135=-1,BB134,""))))))))</f>
        <v/>
      </c>
      <c r="BC135" t="str">
        <f ca="1">IF($E134="","",IF($G135="",BC134,IF(AND($N135=1,BC$9&gt;$B$9),"",IF(AND($N135=1,BC$9&lt;=$B$9),LOOKUP(BC$9,$A$12:$A$111,$B$12:$B$111),IF(AND($I135=1,BD$9=$Q134),"",IF($I135=1,BD134,IF(AND($I135=-1,BB$9=$Q134),$J135,IF($I135=-1,BC134,""))))))))</f>
        <v/>
      </c>
      <c r="BD135" t="str">
        <f ca="1">IF($E134="","",IF($G135="",BD134,IF(AND($N135=1,BD$9&gt;$B$9),"",IF(AND($N135=1,BD$9&lt;=$B$9),LOOKUP(BD$9,$A$12:$A$111,$B$12:$B$111),IF(AND($I135=1,BE$9=$Q134),"",IF($I135=1,BE134,IF(AND($I135=-1,BC$9=$Q134),$J135,IF($I135=-1,BD134,""))))))))</f>
        <v/>
      </c>
      <c r="BE135" t="str">
        <f ca="1">IF($E134="","",IF($G135="",BE134,IF(AND($N135=1,BE$9&gt;$B$9),"",IF(AND($N135=1,BE$9&lt;=$B$9),LOOKUP(BE$9,$A$12:$A$111,$B$12:$B$111),IF(AND($I135=1,BF$9=$Q134),"",IF($I135=1,BF134,IF(AND($I135=-1,BD$9=$Q134),$J135,IF($I135=-1,BE134,""))))))))</f>
        <v/>
      </c>
      <c r="BF135" t="str">
        <f ca="1">IF($E134="","",IF($G135="",BF134,IF(AND($N135=1,BF$9&gt;$B$9),"",IF(AND($N135=1,BF$9&lt;=$B$9),LOOKUP(BF$9,$A$12:$A$111,$B$12:$B$111),IF(AND($I135=1,BG$9=$Q134),"",IF($I135=1,BG134,IF(AND($I135=-1,BE$9=$Q134),$J135,IF($I135=-1,BF134,""))))))))</f>
        <v/>
      </c>
      <c r="BG135" t="str">
        <f ca="1">IF($E134="","",IF($G135="",BG134,IF(AND($N135=1,BG$9&gt;$B$9),"",IF(AND($N135=1,BG$9&lt;=$B$9),LOOKUP(BG$9,$A$12:$A$111,$B$12:$B$111),IF(AND($I135=1,BH$9=$Q134),"",IF($I135=1,BH134,IF(AND($I135=-1,BF$9=$Q134),$J135,IF($I135=-1,BG134,""))))))))</f>
        <v/>
      </c>
      <c r="BH135" t="str">
        <f ca="1">IF($E134="","",IF($G135="",BH134,IF(AND($N135=1,BH$9&gt;$B$9),"",IF(AND($N135=1,BH$9&lt;=$B$9),LOOKUP(BH$9,$A$12:$A$111,$B$12:$B$111),IF(AND($I135=1,BI$9=$Q134),"",IF($I135=1,BI134,IF(AND($I135=-1,BG$9=$Q134),$J135,IF($I135=-1,BH134,""))))))))</f>
        <v/>
      </c>
      <c r="BI135" t="str">
        <f ca="1">IF($E134="","",IF($G135="",BI134,IF(AND($N135=1,BI$9&gt;$B$9),"",IF(AND($N135=1,BI$9&lt;=$B$9),LOOKUP(BI$9,$A$12:$A$111,$B$12:$B$111),IF(AND($I135=1,BJ$9=$Q134),"",IF($I135=1,BJ134,IF(AND($I135=-1,BH$9=$Q134),$J135,IF($I135=-1,BI134,""))))))))</f>
        <v/>
      </c>
      <c r="BJ135" t="str">
        <f ca="1">IF($E134="","",IF($G135="",BJ134,IF(AND($N135=1,BJ$9&gt;$B$9),"",IF(AND($N135=1,BJ$9&lt;=$B$9),LOOKUP(BJ$9,$A$12:$A$111,$B$12:$B$111),IF(AND($I135=1,BK$9=$Q134),"",IF($I135=1,BK134,IF(AND($I135=-1,BI$9=$Q134),$J135,IF($I135=-1,BJ134,""))))))))</f>
        <v/>
      </c>
      <c r="BK135" t="str">
        <f ca="1">IF($E134="","",IF($G135="",BK134,IF(AND($N135=1,BK$9&gt;$B$9),"",IF(AND($N135=1,BK$9&lt;=$B$9),LOOKUP(BK$9,$A$12:$A$111,$B$12:$B$111),IF(AND($I135=1,BL$9=$Q134),"",IF($I135=1,BL134,IF(AND($I135=-1,BJ$9=$Q134),$J135,IF($I135=-1,BK134,""))))))))</f>
        <v/>
      </c>
      <c r="BL135">
        <f ca="1">IF($E134="","",IF($G135="",BL134,IF(AND($N135=1,BL$9&gt;$B$9),"",IF(AND($N135=1,BL$9&lt;=$B$9),LOOKUP(BL$9,$A$12:$A$111,$B$12:$B$111),IF(AND($I135=1,BM$9=$Q134),"",IF($I135=1,BM134,IF(AND($I135=-1,BK$9=$Q134),$J135,IF($I135=-1,BL134,""))))))))</f>
        <v>0</v>
      </c>
      <c r="BM135">
        <f ca="1">IF($E134="","",IF($G135="",BM134,IF(AND($N135=1,BM$9&gt;$B$9),"",IF(AND($N135=1,BM$9&lt;=$B$9),LOOKUP(BM$9,$A$12:$A$111,$B$12:$B$111),IF(AND($I135=1,BN$9=$Q134),"",IF($I135=1,BN134,IF(AND($I135=-1,BL$9=$Q134),$J135,IF($I135=-1,BM134,""))))))))</f>
        <v>0</v>
      </c>
      <c r="BN135">
        <f ca="1">IF($E134="","",IF($G135="",BN134,IF(AND($N135=1,BN$9&gt;$B$9),"",IF(AND($N135=1,BN$9&lt;=$B$9),LOOKUP(BN$9,$A$12:$A$111,$B$12:$B$111),IF(AND($I135=1,BO$9=$Q134),"",IF($I135=1,BO134,IF(AND($I135=-1,BM$9=$Q134),$J135,IF($I135=-1,BN134,""))))))))</f>
        <v>0</v>
      </c>
      <c r="BO135">
        <f ca="1">IF($E134="","",IF($G135="",BO134,IF(AND($N135=1,BO$9&gt;$B$9),"",IF(AND($N135=1,BO$9&lt;=$B$9),LOOKUP(BO$9,$A$12:$A$111,$B$12:$B$111),IF(AND($I135=1,BP$9=$Q134),"",IF($I135=1,BP134,IF(AND($I135=-1,BN$9=$Q134),$J135,IF($I135=-1,BO134,""))))))))</f>
        <v>0</v>
      </c>
    </row>
    <row r="136" spans="4:67" x14ac:dyDescent="0.25">
      <c r="D136" s="4">
        <v>126</v>
      </c>
      <c r="E136" s="1">
        <f t="shared" ca="1" si="11"/>
        <v>25</v>
      </c>
      <c r="G136" t="str">
        <f ca="1">IF(E135="","",IF($B$3=Refs!$B$11,Labouchere!F136,IF(AND(B$3="Last",H135="Zero"),G135,IF(B$3="Last",H135,IF(B$3="2nd last","",IF(AND(B$3="Opposite",H135="Zero"),G135,IF(AND(B$3="Opposite",H135="Red"),"Black",IF(AND(B$3="Opposite",H135="Black"),"Red",IF(AND(B$3="Opposite",H135="Odd"),"Even",IF(AND(B$3="Opposite",H135="Even"),"Odd",IF(AND(B$3="Opposite",H135="High"),"Low",IF(AND(B$3="Opposite",H135="Low"),"High",IF(COUNTIF(Refs!$E$5:$I$6,B$3)=1,Labouchere!B$3,"")))))))))))))</f>
        <v>High</v>
      </c>
      <c r="H136" t="str">
        <f ca="1">IF(E136="","",IF(B$2="Red/Black",LOOKUP(E136,Refs!D:D,Refs!F:F),IF(B$2="High/Low",LOOKUP(E136,Refs!D:D,Refs!H:H),IF(B$2="Odd/Even",LOOKUP(E136,Refs!D:D,Refs!J:J),""))))</f>
        <v>High</v>
      </c>
      <c r="I136">
        <f t="shared" ca="1" si="7"/>
        <v>1</v>
      </c>
      <c r="J136">
        <f ca="1">IF(E135="","",IF(G136="","",IF(AND(Q135&gt;1,O135+P135&gt;=$B$4),$B$4,IF(Q135=1,O135,O135+P135))))</f>
        <v>26</v>
      </c>
      <c r="K136">
        <f t="shared" ca="1" si="8"/>
        <v>26</v>
      </c>
      <c r="L136">
        <f t="shared" ca="1" si="9"/>
        <v>-117</v>
      </c>
      <c r="M136">
        <f t="shared" ca="1" si="10"/>
        <v>20</v>
      </c>
      <c r="N136">
        <f ca="1">IF(E135="","",IF(OR(AND($A$6="Yes",$M136&gt;$M135),AND($A$8="Yes",$O135+$P135&gt;=$B$4),AND($Q135&lt;=2,$I136=1)),1,0))</f>
        <v>0</v>
      </c>
      <c r="O136">
        <f ca="1">IF(E136="","",R136)</f>
        <v>9</v>
      </c>
      <c r="P136">
        <f ca="1">IF(E136="","",MAX(R136:DM136))</f>
        <v>17</v>
      </c>
      <c r="Q136" s="2">
        <f ca="1">IF(E136="","",COUNTIF(R136:DM136,"&gt;0"))</f>
        <v>3</v>
      </c>
      <c r="R136" s="4">
        <f ca="1">IF(E135="","",IF($G136="",R135,IF($N136=1,LOOKUP(R$9,$A$12:$A$111,$B$12:$B$111),IF(AND($I136=1,S$9=$Q135),"",IF($I136=1,S135,IF($I136=-1,R135))))))</f>
        <v>9</v>
      </c>
      <c r="S136">
        <f ca="1">IF($E135="","",IF($G136="",S135,IF(AND($N136=1,S$9&gt;$B$9),"",IF(AND($N136=1,S$9&lt;=$B$9),LOOKUP(S$9,$A$12:$A$111,$B$12:$B$111),IF(AND($I136=1,T$9=$Q135),"",IF($I136=1,T135,IF(AND($I136=-1,R$9=$Q135),$J136,IF($I136=-1,S135,""))))))))</f>
        <v>13</v>
      </c>
      <c r="T136">
        <f ca="1">IF($E135="","",IF($G136="",T135,IF(AND($N136=1,T$9&gt;$B$9),"",IF(AND($N136=1,T$9&lt;=$B$9),LOOKUP(T$9,$A$12:$A$111,$B$12:$B$111),IF(AND($I136=1,U$9=$Q135),"",IF($I136=1,U135,IF(AND($I136=-1,S$9=$Q135),$J136,IF($I136=-1,T135,""))))))))</f>
        <v>17</v>
      </c>
      <c r="U136" t="str">
        <f ca="1">IF($E135="","",IF($G136="",U135,IF(AND($N136=1,U$9&gt;$B$9),"",IF(AND($N136=1,U$9&lt;=$B$9),LOOKUP(U$9,$A$12:$A$111,$B$12:$B$111),IF(AND($I136=1,V$9=$Q135),"",IF($I136=1,V135,IF(AND($I136=-1,T$9=$Q135),$J136,IF($I136=-1,U135,""))))))))</f>
        <v/>
      </c>
      <c r="V136" t="str">
        <f ca="1">IF($E135="","",IF($G136="",V135,IF(AND($N136=1,V$9&gt;$B$9),"",IF(AND($N136=1,V$9&lt;=$B$9),LOOKUP(V$9,$A$12:$A$111,$B$12:$B$111),IF(AND($I136=1,W$9=$Q135),"",IF($I136=1,W135,IF(AND($I136=-1,U$9=$Q135),$J136,IF($I136=-1,V135,""))))))))</f>
        <v/>
      </c>
      <c r="W136" t="str">
        <f ca="1">IF($E135="","",IF($G136="",W135,IF(AND($N136=1,W$9&gt;$B$9),"",IF(AND($N136=1,W$9&lt;=$B$9),LOOKUP(W$9,$A$12:$A$111,$B$12:$B$111),IF(AND($I136=1,X$9=$Q135),"",IF($I136=1,X135,IF(AND($I136=-1,V$9=$Q135),$J136,IF($I136=-1,W135,""))))))))</f>
        <v/>
      </c>
      <c r="X136" t="str">
        <f ca="1">IF($E135="","",IF($G136="",X135,IF(AND($N136=1,X$9&gt;$B$9),"",IF(AND($N136=1,X$9&lt;=$B$9),LOOKUP(X$9,$A$12:$A$111,$B$12:$B$111),IF(AND($I136=1,Y$9=$Q135),"",IF($I136=1,Y135,IF(AND($I136=-1,W$9=$Q135),$J136,IF($I136=-1,X135,""))))))))</f>
        <v/>
      </c>
      <c r="Y136" t="str">
        <f ca="1">IF($E135="","",IF($G136="",Y135,IF(AND($N136=1,Y$9&gt;$B$9),"",IF(AND($N136=1,Y$9&lt;=$B$9),LOOKUP(Y$9,$A$12:$A$111,$B$12:$B$111),IF(AND($I136=1,Z$9=$Q135),"",IF($I136=1,Z135,IF(AND($I136=-1,X$9=$Q135),$J136,IF($I136=-1,Y135,""))))))))</f>
        <v/>
      </c>
      <c r="Z136" t="str">
        <f ca="1">IF($E135="","",IF($G136="",Z135,IF(AND($N136=1,Z$9&gt;$B$9),"",IF(AND($N136=1,Z$9&lt;=$B$9),LOOKUP(Z$9,$A$12:$A$111,$B$12:$B$111),IF(AND($I136=1,AA$9=$Q135),"",IF($I136=1,AA135,IF(AND($I136=-1,Y$9=$Q135),$J136,IF($I136=-1,Z135,""))))))))</f>
        <v/>
      </c>
      <c r="AA136" t="str">
        <f ca="1">IF($E135="","",IF($G136="",AA135,IF(AND($N136=1,AA$9&gt;$B$9),"",IF(AND($N136=1,AA$9&lt;=$B$9),LOOKUP(AA$9,$A$12:$A$111,$B$12:$B$111),IF(AND($I136=1,AB$9=$Q135),"",IF($I136=1,AB135,IF(AND($I136=-1,Z$9=$Q135),$J136,IF($I136=-1,AA135,""))))))))</f>
        <v/>
      </c>
      <c r="AB136" t="str">
        <f ca="1">IF($E135="","",IF($G136="",AB135,IF(AND($N136=1,AB$9&gt;$B$9),"",IF(AND($N136=1,AB$9&lt;=$B$9),LOOKUP(AB$9,$A$12:$A$111,$B$12:$B$111),IF(AND($I136=1,AC$9=$Q135),"",IF($I136=1,AC135,IF(AND($I136=-1,AA$9=$Q135),$J136,IF($I136=-1,AB135,""))))))))</f>
        <v/>
      </c>
      <c r="AC136" t="str">
        <f ca="1">IF($E135="","",IF($G136="",AC135,IF(AND($N136=1,AC$9&gt;$B$9),"",IF(AND($N136=1,AC$9&lt;=$B$9),LOOKUP(AC$9,$A$12:$A$111,$B$12:$B$111),IF(AND($I136=1,AD$9=$Q135),"",IF($I136=1,AD135,IF(AND($I136=-1,AB$9=$Q135),$J136,IF($I136=-1,AC135,""))))))))</f>
        <v/>
      </c>
      <c r="AD136" t="str">
        <f ca="1">IF($E135="","",IF($G136="",AD135,IF(AND($N136=1,AD$9&gt;$B$9),"",IF(AND($N136=1,AD$9&lt;=$B$9),LOOKUP(AD$9,$A$12:$A$111,$B$12:$B$111),IF(AND($I136=1,AE$9=$Q135),"",IF($I136=1,AE135,IF(AND($I136=-1,AC$9=$Q135),$J136,IF($I136=-1,AD135,""))))))))</f>
        <v/>
      </c>
      <c r="AE136" t="str">
        <f ca="1">IF($E135="","",IF($G136="",AE135,IF(AND($N136=1,AE$9&gt;$B$9),"",IF(AND($N136=1,AE$9&lt;=$B$9),LOOKUP(AE$9,$A$12:$A$111,$B$12:$B$111),IF(AND($I136=1,AF$9=$Q135),"",IF($I136=1,AF135,IF(AND($I136=-1,AD$9=$Q135),$J136,IF($I136=-1,AE135,""))))))))</f>
        <v/>
      </c>
      <c r="AF136" t="str">
        <f ca="1">IF($E135="","",IF($G136="",AF135,IF(AND($N136=1,AF$9&gt;$B$9),"",IF(AND($N136=1,AF$9&lt;=$B$9),LOOKUP(AF$9,$A$12:$A$111,$B$12:$B$111),IF(AND($I136=1,AG$9=$Q135),"",IF($I136=1,AG135,IF(AND($I136=-1,AE$9=$Q135),$J136,IF($I136=-1,AF135,""))))))))</f>
        <v/>
      </c>
      <c r="AG136" t="str">
        <f ca="1">IF($E135="","",IF($G136="",AG135,IF(AND($N136=1,AG$9&gt;$B$9),"",IF(AND($N136=1,AG$9&lt;=$B$9),LOOKUP(AG$9,$A$12:$A$111,$B$12:$B$111),IF(AND($I136=1,AH$9=$Q135),"",IF($I136=1,AH135,IF(AND($I136=-1,AF$9=$Q135),$J136,IF($I136=-1,AG135,""))))))))</f>
        <v/>
      </c>
      <c r="AH136" t="str">
        <f ca="1">IF($E135="","",IF($G136="",AH135,IF(AND($N136=1,AH$9&gt;$B$9),"",IF(AND($N136=1,AH$9&lt;=$B$9),LOOKUP(AH$9,$A$12:$A$111,$B$12:$B$111),IF(AND($I136=1,AI$9=$Q135),"",IF($I136=1,AI135,IF(AND($I136=-1,AG$9=$Q135),$J136,IF($I136=-1,AH135,""))))))))</f>
        <v/>
      </c>
      <c r="AI136" t="str">
        <f ca="1">IF($E135="","",IF($G136="",AI135,IF(AND($N136=1,AI$9&gt;$B$9),"",IF(AND($N136=1,AI$9&lt;=$B$9),LOOKUP(AI$9,$A$12:$A$111,$B$12:$B$111),IF(AND($I136=1,AJ$9=$Q135),"",IF($I136=1,AJ135,IF(AND($I136=-1,AH$9=$Q135),$J136,IF($I136=-1,AI135,""))))))))</f>
        <v/>
      </c>
      <c r="AJ136" t="str">
        <f ca="1">IF($E135="","",IF($G136="",AJ135,IF(AND($N136=1,AJ$9&gt;$B$9),"",IF(AND($N136=1,AJ$9&lt;=$B$9),LOOKUP(AJ$9,$A$12:$A$111,$B$12:$B$111),IF(AND($I136=1,AK$9=$Q135),"",IF($I136=1,AK135,IF(AND($I136=-1,AI$9=$Q135),$J136,IF($I136=-1,AJ135,""))))))))</f>
        <v/>
      </c>
      <c r="AK136" t="str">
        <f ca="1">IF($E135="","",IF($G136="",AK135,IF(AND($N136=1,AK$9&gt;$B$9),"",IF(AND($N136=1,AK$9&lt;=$B$9),LOOKUP(AK$9,$A$12:$A$111,$B$12:$B$111),IF(AND($I136=1,AL$9=$Q135),"",IF($I136=1,AL135,IF(AND($I136=-1,AJ$9=$Q135),$J136,IF($I136=-1,AK135,""))))))))</f>
        <v/>
      </c>
      <c r="AL136" t="str">
        <f ca="1">IF($E135="","",IF($G136="",AL135,IF(AND($N136=1,AL$9&gt;$B$9),"",IF(AND($N136=1,AL$9&lt;=$B$9),LOOKUP(AL$9,$A$12:$A$111,$B$12:$B$111),IF(AND($I136=1,AM$9=$Q135),"",IF($I136=1,AM135,IF(AND($I136=-1,AK$9=$Q135),$J136,IF($I136=-1,AL135,""))))))))</f>
        <v/>
      </c>
      <c r="AM136" t="str">
        <f ca="1">IF($E135="","",IF($G136="",AM135,IF(AND($N136=1,AM$9&gt;$B$9),"",IF(AND($N136=1,AM$9&lt;=$B$9),LOOKUP(AM$9,$A$12:$A$111,$B$12:$B$111),IF(AND($I136=1,AN$9=$Q135),"",IF($I136=1,AN135,IF(AND($I136=-1,AL$9=$Q135),$J136,IF($I136=-1,AM135,""))))))))</f>
        <v/>
      </c>
      <c r="AN136" t="str">
        <f ca="1">IF($E135="","",IF($G136="",AN135,IF(AND($N136=1,AN$9&gt;$B$9),"",IF(AND($N136=1,AN$9&lt;=$B$9),LOOKUP(AN$9,$A$12:$A$111,$B$12:$B$111),IF(AND($I136=1,AO$9=$Q135),"",IF($I136=1,AO135,IF(AND($I136=-1,AM$9=$Q135),$J136,IF($I136=-1,AN135,""))))))))</f>
        <v/>
      </c>
      <c r="AO136" t="str">
        <f ca="1">IF($E135="","",IF($G136="",AO135,IF(AND($N136=1,AO$9&gt;$B$9),"",IF(AND($N136=1,AO$9&lt;=$B$9),LOOKUP(AO$9,$A$12:$A$111,$B$12:$B$111),IF(AND($I136=1,AP$9=$Q135),"",IF($I136=1,AP135,IF(AND($I136=-1,AN$9=$Q135),$J136,IF($I136=-1,AO135,""))))))))</f>
        <v/>
      </c>
      <c r="AP136" t="str">
        <f ca="1">IF($E135="","",IF($G136="",AP135,IF(AND($N136=1,AP$9&gt;$B$9),"",IF(AND($N136=1,AP$9&lt;=$B$9),LOOKUP(AP$9,$A$12:$A$111,$B$12:$B$111),IF(AND($I136=1,AQ$9=$Q135),"",IF($I136=1,AQ135,IF(AND($I136=-1,AO$9=$Q135),$J136,IF($I136=-1,AP135,""))))))))</f>
        <v/>
      </c>
      <c r="AQ136" t="str">
        <f ca="1">IF($E135="","",IF($G136="",AQ135,IF(AND($N136=1,AQ$9&gt;$B$9),"",IF(AND($N136=1,AQ$9&lt;=$B$9),LOOKUP(AQ$9,$A$12:$A$111,$B$12:$B$111),IF(AND($I136=1,AR$9=$Q135),"",IF($I136=1,AR135,IF(AND($I136=-1,AP$9=$Q135),$J136,IF($I136=-1,AQ135,""))))))))</f>
        <v/>
      </c>
      <c r="AR136" t="str">
        <f ca="1">IF($E135="","",IF($G136="",AR135,IF(AND($N136=1,AR$9&gt;$B$9),"",IF(AND($N136=1,AR$9&lt;=$B$9),LOOKUP(AR$9,$A$12:$A$111,$B$12:$B$111),IF(AND($I136=1,AS$9=$Q135),"",IF($I136=1,AS135,IF(AND($I136=-1,AQ$9=$Q135),$J136,IF($I136=-1,AR135,""))))))))</f>
        <v/>
      </c>
      <c r="AS136" t="str">
        <f ca="1">IF($E135="","",IF($G136="",AS135,IF(AND($N136=1,AS$9&gt;$B$9),"",IF(AND($N136=1,AS$9&lt;=$B$9),LOOKUP(AS$9,$A$12:$A$111,$B$12:$B$111),IF(AND($I136=1,AT$9=$Q135),"",IF($I136=1,AT135,IF(AND($I136=-1,AR$9=$Q135),$J136,IF($I136=-1,AS135,""))))))))</f>
        <v/>
      </c>
      <c r="AT136" t="str">
        <f ca="1">IF($E135="","",IF($G136="",AT135,IF(AND($N136=1,AT$9&gt;$B$9),"",IF(AND($N136=1,AT$9&lt;=$B$9),LOOKUP(AT$9,$A$12:$A$111,$B$12:$B$111),IF(AND($I136=1,AU$9=$Q135),"",IF($I136=1,AU135,IF(AND($I136=-1,AS$9=$Q135),$J136,IF($I136=-1,AT135,""))))))))</f>
        <v/>
      </c>
      <c r="AU136" t="str">
        <f ca="1">IF($E135="","",IF($G136="",AU135,IF(AND($N136=1,AU$9&gt;$B$9),"",IF(AND($N136=1,AU$9&lt;=$B$9),LOOKUP(AU$9,$A$12:$A$111,$B$12:$B$111),IF(AND($I136=1,AV$9=$Q135),"",IF($I136=1,AV135,IF(AND($I136=-1,AT$9=$Q135),$J136,IF($I136=-1,AU135,""))))))))</f>
        <v/>
      </c>
      <c r="AV136" t="str">
        <f ca="1">IF($E135="","",IF($G136="",AV135,IF(AND($N136=1,AV$9&gt;$B$9),"",IF(AND($N136=1,AV$9&lt;=$B$9),LOOKUP(AV$9,$A$12:$A$111,$B$12:$B$111),IF(AND($I136=1,AW$9=$Q135),"",IF($I136=1,AW135,IF(AND($I136=-1,AU$9=$Q135),$J136,IF($I136=-1,AV135,""))))))))</f>
        <v/>
      </c>
      <c r="AW136" t="str">
        <f ca="1">IF($E135="","",IF($G136="",AW135,IF(AND($N136=1,AW$9&gt;$B$9),"",IF(AND($N136=1,AW$9&lt;=$B$9),LOOKUP(AW$9,$A$12:$A$111,$B$12:$B$111),IF(AND($I136=1,AX$9=$Q135),"",IF($I136=1,AX135,IF(AND($I136=-1,AV$9=$Q135),$J136,IF($I136=-1,AW135,""))))))))</f>
        <v/>
      </c>
      <c r="AX136" t="str">
        <f ca="1">IF($E135="","",IF($G136="",AX135,IF(AND($N136=1,AX$9&gt;$B$9),"",IF(AND($N136=1,AX$9&lt;=$B$9),LOOKUP(AX$9,$A$12:$A$111,$B$12:$B$111),IF(AND($I136=1,AY$9=$Q135),"",IF($I136=1,AY135,IF(AND($I136=-1,AW$9=$Q135),$J136,IF($I136=-1,AX135,""))))))))</f>
        <v/>
      </c>
      <c r="AY136" t="str">
        <f ca="1">IF($E135="","",IF($G136="",AY135,IF(AND($N136=1,AY$9&gt;$B$9),"",IF(AND($N136=1,AY$9&lt;=$B$9),LOOKUP(AY$9,$A$12:$A$111,$B$12:$B$111),IF(AND($I136=1,AZ$9=$Q135),"",IF($I136=1,AZ135,IF(AND($I136=-1,AX$9=$Q135),$J136,IF($I136=-1,AY135,""))))))))</f>
        <v/>
      </c>
      <c r="AZ136" t="str">
        <f ca="1">IF($E135="","",IF($G136="",AZ135,IF(AND($N136=1,AZ$9&gt;$B$9),"",IF(AND($N136=1,AZ$9&lt;=$B$9),LOOKUP(AZ$9,$A$12:$A$111,$B$12:$B$111),IF(AND($I136=1,BA$9=$Q135),"",IF($I136=1,BA135,IF(AND($I136=-1,AY$9=$Q135),$J136,IF($I136=-1,AZ135,""))))))))</f>
        <v/>
      </c>
      <c r="BA136" t="str">
        <f ca="1">IF($E135="","",IF($G136="",BA135,IF(AND($N136=1,BA$9&gt;$B$9),"",IF(AND($N136=1,BA$9&lt;=$B$9),LOOKUP(BA$9,$A$12:$A$111,$B$12:$B$111),IF(AND($I136=1,BB$9=$Q135),"",IF($I136=1,BB135,IF(AND($I136=-1,AZ$9=$Q135),$J136,IF($I136=-1,BA135,""))))))))</f>
        <v/>
      </c>
      <c r="BB136" t="str">
        <f ca="1">IF($E135="","",IF($G136="",BB135,IF(AND($N136=1,BB$9&gt;$B$9),"",IF(AND($N136=1,BB$9&lt;=$B$9),LOOKUP(BB$9,$A$12:$A$111,$B$12:$B$111),IF(AND($I136=1,BC$9=$Q135),"",IF($I136=1,BC135,IF(AND($I136=-1,BA$9=$Q135),$J136,IF($I136=-1,BB135,""))))))))</f>
        <v/>
      </c>
      <c r="BC136" t="str">
        <f ca="1">IF($E135="","",IF($G136="",BC135,IF(AND($N136=1,BC$9&gt;$B$9),"",IF(AND($N136=1,BC$9&lt;=$B$9),LOOKUP(BC$9,$A$12:$A$111,$B$12:$B$111),IF(AND($I136=1,BD$9=$Q135),"",IF($I136=1,BD135,IF(AND($I136=-1,BB$9=$Q135),$J136,IF($I136=-1,BC135,""))))))))</f>
        <v/>
      </c>
      <c r="BD136" t="str">
        <f ca="1">IF($E135="","",IF($G136="",BD135,IF(AND($N136=1,BD$9&gt;$B$9),"",IF(AND($N136=1,BD$9&lt;=$B$9),LOOKUP(BD$9,$A$12:$A$111,$B$12:$B$111),IF(AND($I136=1,BE$9=$Q135),"",IF($I136=1,BE135,IF(AND($I136=-1,BC$9=$Q135),$J136,IF($I136=-1,BD135,""))))))))</f>
        <v/>
      </c>
      <c r="BE136" t="str">
        <f ca="1">IF($E135="","",IF($G136="",BE135,IF(AND($N136=1,BE$9&gt;$B$9),"",IF(AND($N136=1,BE$9&lt;=$B$9),LOOKUP(BE$9,$A$12:$A$111,$B$12:$B$111),IF(AND($I136=1,BF$9=$Q135),"",IF($I136=1,BF135,IF(AND($I136=-1,BD$9=$Q135),$J136,IF($I136=-1,BE135,""))))))))</f>
        <v/>
      </c>
      <c r="BF136" t="str">
        <f ca="1">IF($E135="","",IF($G136="",BF135,IF(AND($N136=1,BF$9&gt;$B$9),"",IF(AND($N136=1,BF$9&lt;=$B$9),LOOKUP(BF$9,$A$12:$A$111,$B$12:$B$111),IF(AND($I136=1,BG$9=$Q135),"",IF($I136=1,BG135,IF(AND($I136=-1,BE$9=$Q135),$J136,IF($I136=-1,BF135,""))))))))</f>
        <v/>
      </c>
      <c r="BG136" t="str">
        <f ca="1">IF($E135="","",IF($G136="",BG135,IF(AND($N136=1,BG$9&gt;$B$9),"",IF(AND($N136=1,BG$9&lt;=$B$9),LOOKUP(BG$9,$A$12:$A$111,$B$12:$B$111),IF(AND($I136=1,BH$9=$Q135),"",IF($I136=1,BH135,IF(AND($I136=-1,BF$9=$Q135),$J136,IF($I136=-1,BG135,""))))))))</f>
        <v/>
      </c>
      <c r="BH136" t="str">
        <f ca="1">IF($E135="","",IF($G136="",BH135,IF(AND($N136=1,BH$9&gt;$B$9),"",IF(AND($N136=1,BH$9&lt;=$B$9),LOOKUP(BH$9,$A$12:$A$111,$B$12:$B$111),IF(AND($I136=1,BI$9=$Q135),"",IF($I136=1,BI135,IF(AND($I136=-1,BG$9=$Q135),$J136,IF($I136=-1,BH135,""))))))))</f>
        <v/>
      </c>
      <c r="BI136" t="str">
        <f ca="1">IF($E135="","",IF($G136="",BI135,IF(AND($N136=1,BI$9&gt;$B$9),"",IF(AND($N136=1,BI$9&lt;=$B$9),LOOKUP(BI$9,$A$12:$A$111,$B$12:$B$111),IF(AND($I136=1,BJ$9=$Q135),"",IF($I136=1,BJ135,IF(AND($I136=-1,BH$9=$Q135),$J136,IF($I136=-1,BI135,""))))))))</f>
        <v/>
      </c>
      <c r="BJ136" t="str">
        <f ca="1">IF($E135="","",IF($G136="",BJ135,IF(AND($N136=1,BJ$9&gt;$B$9),"",IF(AND($N136=1,BJ$9&lt;=$B$9),LOOKUP(BJ$9,$A$12:$A$111,$B$12:$B$111),IF(AND($I136=1,BK$9=$Q135),"",IF($I136=1,BK135,IF(AND($I136=-1,BI$9=$Q135),$J136,IF($I136=-1,BJ135,""))))))))</f>
        <v/>
      </c>
      <c r="BK136">
        <f ca="1">IF($E135="","",IF($G136="",BK135,IF(AND($N136=1,BK$9&gt;$B$9),"",IF(AND($N136=1,BK$9&lt;=$B$9),LOOKUP(BK$9,$A$12:$A$111,$B$12:$B$111),IF(AND($I136=1,BL$9=$Q135),"",IF($I136=1,BL135,IF(AND($I136=-1,BJ$9=$Q135),$J136,IF($I136=-1,BK135,""))))))))</f>
        <v>0</v>
      </c>
      <c r="BL136">
        <f ca="1">IF($E135="","",IF($G136="",BL135,IF(AND($N136=1,BL$9&gt;$B$9),"",IF(AND($N136=1,BL$9&lt;=$B$9),LOOKUP(BL$9,$A$12:$A$111,$B$12:$B$111),IF(AND($I136=1,BM$9=$Q135),"",IF($I136=1,BM135,IF(AND($I136=-1,BK$9=$Q135),$J136,IF($I136=-1,BL135,""))))))))</f>
        <v>0</v>
      </c>
      <c r="BM136">
        <f ca="1">IF($E135="","",IF($G136="",BM135,IF(AND($N136=1,BM$9&gt;$B$9),"",IF(AND($N136=1,BM$9&lt;=$B$9),LOOKUP(BM$9,$A$12:$A$111,$B$12:$B$111),IF(AND($I136=1,BN$9=$Q135),"",IF($I136=1,BN135,IF(AND($I136=-1,BL$9=$Q135),$J136,IF($I136=-1,BM135,""))))))))</f>
        <v>0</v>
      </c>
      <c r="BN136">
        <f ca="1">IF($E135="","",IF($G136="",BN135,IF(AND($N136=1,BN$9&gt;$B$9),"",IF(AND($N136=1,BN$9&lt;=$B$9),LOOKUP(BN$9,$A$12:$A$111,$B$12:$B$111),IF(AND($I136=1,BO$9=$Q135),"",IF($I136=1,BO135,IF(AND($I136=-1,BM$9=$Q135),$J136,IF($I136=-1,BN135,""))))))))</f>
        <v>0</v>
      </c>
      <c r="BO136">
        <f ca="1">IF($E135="","",IF($G136="",BO135,IF(AND($N136=1,BO$9&gt;$B$9),"",IF(AND($N136=1,BO$9&lt;=$B$9),LOOKUP(BO$9,$A$12:$A$111,$B$12:$B$111),IF(AND($I136=1,BP$9=$Q135),"",IF($I136=1,BP135,IF(AND($I136=-1,BN$9=$Q135),$J136,IF($I136=-1,BO135,""))))))))</f>
        <v>0</v>
      </c>
    </row>
    <row r="137" spans="4:67" x14ac:dyDescent="0.25">
      <c r="D137" s="4">
        <v>127</v>
      </c>
      <c r="E137" s="1">
        <f t="shared" ca="1" si="11"/>
        <v>14</v>
      </c>
      <c r="G137" t="str">
        <f ca="1">IF(E136="","",IF($B$3=Refs!$B$11,Labouchere!F137,IF(AND(B$3="Last",H136="Zero"),G136,IF(B$3="Last",H136,IF(B$3="2nd last","",IF(AND(B$3="Opposite",H136="Zero"),G136,IF(AND(B$3="Opposite",H136="Red"),"Black",IF(AND(B$3="Opposite",H136="Black"),"Red",IF(AND(B$3="Opposite",H136="Odd"),"Even",IF(AND(B$3="Opposite",H136="Even"),"Odd",IF(AND(B$3="Opposite",H136="High"),"Low",IF(AND(B$3="Opposite",H136="Low"),"High",IF(COUNTIF(Refs!$E$5:$I$6,B$3)=1,Labouchere!B$3,"")))))))))))))</f>
        <v>High</v>
      </c>
      <c r="H137" t="str">
        <f ca="1">IF(E137="","",IF(B$2="Red/Black",LOOKUP(E137,Refs!D:D,Refs!F:F),IF(B$2="High/Low",LOOKUP(E137,Refs!D:D,Refs!H:H),IF(B$2="Odd/Even",LOOKUP(E137,Refs!D:D,Refs!J:J),""))))</f>
        <v>Low</v>
      </c>
      <c r="I137">
        <f t="shared" ca="1" si="7"/>
        <v>-1</v>
      </c>
      <c r="J137">
        <f ca="1">IF(E136="","",IF(G137="","",IF(AND(Q136&gt;1,O136+P136&gt;=$B$4),$B$4,IF(Q136=1,O136,O136+P136))))</f>
        <v>26</v>
      </c>
      <c r="K137">
        <f t="shared" ca="1" si="8"/>
        <v>-26</v>
      </c>
      <c r="L137">
        <f t="shared" ca="1" si="9"/>
        <v>-143</v>
      </c>
      <c r="M137">
        <f t="shared" ca="1" si="10"/>
        <v>20</v>
      </c>
      <c r="N137">
        <f ca="1">IF(E136="","",IF(OR(AND($A$6="Yes",$M137&gt;$M136),AND($A$8="Yes",$O136+$P136&gt;=$B$4),AND($Q136&lt;=2,$I137=1)),1,0))</f>
        <v>0</v>
      </c>
      <c r="O137">
        <f ca="1">IF(E137="","",R137)</f>
        <v>9</v>
      </c>
      <c r="P137">
        <f ca="1">IF(E137="","",MAX(R137:DM137))</f>
        <v>26</v>
      </c>
      <c r="Q137" s="2">
        <f ca="1">IF(E137="","",COUNTIF(R137:DM137,"&gt;0"))</f>
        <v>4</v>
      </c>
      <c r="R137" s="4">
        <f ca="1">IF(E136="","",IF($G137="",R136,IF($N137=1,LOOKUP(R$9,$A$12:$A$111,$B$12:$B$111),IF(AND($I137=1,S$9=$Q136),"",IF($I137=1,S136,IF($I137=-1,R136))))))</f>
        <v>9</v>
      </c>
      <c r="S137">
        <f ca="1">IF($E136="","",IF($G137="",S136,IF(AND($N137=1,S$9&gt;$B$9),"",IF(AND($N137=1,S$9&lt;=$B$9),LOOKUP(S$9,$A$12:$A$111,$B$12:$B$111),IF(AND($I137=1,T$9=$Q136),"",IF($I137=1,T136,IF(AND($I137=-1,R$9=$Q136),$J137,IF($I137=-1,S136,""))))))))</f>
        <v>13</v>
      </c>
      <c r="T137">
        <f ca="1">IF($E136="","",IF($G137="",T136,IF(AND($N137=1,T$9&gt;$B$9),"",IF(AND($N137=1,T$9&lt;=$B$9),LOOKUP(T$9,$A$12:$A$111,$B$12:$B$111),IF(AND($I137=1,U$9=$Q136),"",IF($I137=1,U136,IF(AND($I137=-1,S$9=$Q136),$J137,IF($I137=-1,T136,""))))))))</f>
        <v>17</v>
      </c>
      <c r="U137">
        <f ca="1">IF($E136="","",IF($G137="",U136,IF(AND($N137=1,U$9&gt;$B$9),"",IF(AND($N137=1,U$9&lt;=$B$9),LOOKUP(U$9,$A$12:$A$111,$B$12:$B$111),IF(AND($I137=1,V$9=$Q136),"",IF($I137=1,V136,IF(AND($I137=-1,T$9=$Q136),$J137,IF($I137=-1,U136,""))))))))</f>
        <v>26</v>
      </c>
      <c r="V137" t="str">
        <f ca="1">IF($E136="","",IF($G137="",V136,IF(AND($N137=1,V$9&gt;$B$9),"",IF(AND($N137=1,V$9&lt;=$B$9),LOOKUP(V$9,$A$12:$A$111,$B$12:$B$111),IF(AND($I137=1,W$9=$Q136),"",IF($I137=1,W136,IF(AND($I137=-1,U$9=$Q136),$J137,IF($I137=-1,V136,""))))))))</f>
        <v/>
      </c>
      <c r="W137" t="str">
        <f ca="1">IF($E136="","",IF($G137="",W136,IF(AND($N137=1,W$9&gt;$B$9),"",IF(AND($N137=1,W$9&lt;=$B$9),LOOKUP(W$9,$A$12:$A$111,$B$12:$B$111),IF(AND($I137=1,X$9=$Q136),"",IF($I137=1,X136,IF(AND($I137=-1,V$9=$Q136),$J137,IF($I137=-1,W136,""))))))))</f>
        <v/>
      </c>
      <c r="X137" t="str">
        <f ca="1">IF($E136="","",IF($G137="",X136,IF(AND($N137=1,X$9&gt;$B$9),"",IF(AND($N137=1,X$9&lt;=$B$9),LOOKUP(X$9,$A$12:$A$111,$B$12:$B$111),IF(AND($I137=1,Y$9=$Q136),"",IF($I137=1,Y136,IF(AND($I137=-1,W$9=$Q136),$J137,IF($I137=-1,X136,""))))))))</f>
        <v/>
      </c>
      <c r="Y137" t="str">
        <f ca="1">IF($E136="","",IF($G137="",Y136,IF(AND($N137=1,Y$9&gt;$B$9),"",IF(AND($N137=1,Y$9&lt;=$B$9),LOOKUP(Y$9,$A$12:$A$111,$B$12:$B$111),IF(AND($I137=1,Z$9=$Q136),"",IF($I137=1,Z136,IF(AND($I137=-1,X$9=$Q136),$J137,IF($I137=-1,Y136,""))))))))</f>
        <v/>
      </c>
      <c r="Z137" t="str">
        <f ca="1">IF($E136="","",IF($G137="",Z136,IF(AND($N137=1,Z$9&gt;$B$9),"",IF(AND($N137=1,Z$9&lt;=$B$9),LOOKUP(Z$9,$A$12:$A$111,$B$12:$B$111),IF(AND($I137=1,AA$9=$Q136),"",IF($I137=1,AA136,IF(AND($I137=-1,Y$9=$Q136),$J137,IF($I137=-1,Z136,""))))))))</f>
        <v/>
      </c>
      <c r="AA137" t="str">
        <f ca="1">IF($E136="","",IF($G137="",AA136,IF(AND($N137=1,AA$9&gt;$B$9),"",IF(AND($N137=1,AA$9&lt;=$B$9),LOOKUP(AA$9,$A$12:$A$111,$B$12:$B$111),IF(AND($I137=1,AB$9=$Q136),"",IF($I137=1,AB136,IF(AND($I137=-1,Z$9=$Q136),$J137,IF($I137=-1,AA136,""))))))))</f>
        <v/>
      </c>
      <c r="AB137" t="str">
        <f ca="1">IF($E136="","",IF($G137="",AB136,IF(AND($N137=1,AB$9&gt;$B$9),"",IF(AND($N137=1,AB$9&lt;=$B$9),LOOKUP(AB$9,$A$12:$A$111,$B$12:$B$111),IF(AND($I137=1,AC$9=$Q136),"",IF($I137=1,AC136,IF(AND($I137=-1,AA$9=$Q136),$J137,IF($I137=-1,AB136,""))))))))</f>
        <v/>
      </c>
      <c r="AC137" t="str">
        <f ca="1">IF($E136="","",IF($G137="",AC136,IF(AND($N137=1,AC$9&gt;$B$9),"",IF(AND($N137=1,AC$9&lt;=$B$9),LOOKUP(AC$9,$A$12:$A$111,$B$12:$B$111),IF(AND($I137=1,AD$9=$Q136),"",IF($I137=1,AD136,IF(AND($I137=-1,AB$9=$Q136),$J137,IF($I137=-1,AC136,""))))))))</f>
        <v/>
      </c>
      <c r="AD137" t="str">
        <f ca="1">IF($E136="","",IF($G137="",AD136,IF(AND($N137=1,AD$9&gt;$B$9),"",IF(AND($N137=1,AD$9&lt;=$B$9),LOOKUP(AD$9,$A$12:$A$111,$B$12:$B$111),IF(AND($I137=1,AE$9=$Q136),"",IF($I137=1,AE136,IF(AND($I137=-1,AC$9=$Q136),$J137,IF($I137=-1,AD136,""))))))))</f>
        <v/>
      </c>
      <c r="AE137" t="str">
        <f ca="1">IF($E136="","",IF($G137="",AE136,IF(AND($N137=1,AE$9&gt;$B$9),"",IF(AND($N137=1,AE$9&lt;=$B$9),LOOKUP(AE$9,$A$12:$A$111,$B$12:$B$111),IF(AND($I137=1,AF$9=$Q136),"",IF($I137=1,AF136,IF(AND($I137=-1,AD$9=$Q136),$J137,IF($I137=-1,AE136,""))))))))</f>
        <v/>
      </c>
      <c r="AF137" t="str">
        <f ca="1">IF($E136="","",IF($G137="",AF136,IF(AND($N137=1,AF$9&gt;$B$9),"",IF(AND($N137=1,AF$9&lt;=$B$9),LOOKUP(AF$9,$A$12:$A$111,$B$12:$B$111),IF(AND($I137=1,AG$9=$Q136),"",IF($I137=1,AG136,IF(AND($I137=-1,AE$9=$Q136),$J137,IF($I137=-1,AF136,""))))))))</f>
        <v/>
      </c>
      <c r="AG137" t="str">
        <f ca="1">IF($E136="","",IF($G137="",AG136,IF(AND($N137=1,AG$9&gt;$B$9),"",IF(AND($N137=1,AG$9&lt;=$B$9),LOOKUP(AG$9,$A$12:$A$111,$B$12:$B$111),IF(AND($I137=1,AH$9=$Q136),"",IF($I137=1,AH136,IF(AND($I137=-1,AF$9=$Q136),$J137,IF($I137=-1,AG136,""))))))))</f>
        <v/>
      </c>
      <c r="AH137" t="str">
        <f ca="1">IF($E136="","",IF($G137="",AH136,IF(AND($N137=1,AH$9&gt;$B$9),"",IF(AND($N137=1,AH$9&lt;=$B$9),LOOKUP(AH$9,$A$12:$A$111,$B$12:$B$111),IF(AND($I137=1,AI$9=$Q136),"",IF($I137=1,AI136,IF(AND($I137=-1,AG$9=$Q136),$J137,IF($I137=-1,AH136,""))))))))</f>
        <v/>
      </c>
      <c r="AI137" t="str">
        <f ca="1">IF($E136="","",IF($G137="",AI136,IF(AND($N137=1,AI$9&gt;$B$9),"",IF(AND($N137=1,AI$9&lt;=$B$9),LOOKUP(AI$9,$A$12:$A$111,$B$12:$B$111),IF(AND($I137=1,AJ$9=$Q136),"",IF($I137=1,AJ136,IF(AND($I137=-1,AH$9=$Q136),$J137,IF($I137=-1,AI136,""))))))))</f>
        <v/>
      </c>
      <c r="AJ137" t="str">
        <f ca="1">IF($E136="","",IF($G137="",AJ136,IF(AND($N137=1,AJ$9&gt;$B$9),"",IF(AND($N137=1,AJ$9&lt;=$B$9),LOOKUP(AJ$9,$A$12:$A$111,$B$12:$B$111),IF(AND($I137=1,AK$9=$Q136),"",IF($I137=1,AK136,IF(AND($I137=-1,AI$9=$Q136),$J137,IF($I137=-1,AJ136,""))))))))</f>
        <v/>
      </c>
      <c r="AK137" t="str">
        <f ca="1">IF($E136="","",IF($G137="",AK136,IF(AND($N137=1,AK$9&gt;$B$9),"",IF(AND($N137=1,AK$9&lt;=$B$9),LOOKUP(AK$9,$A$12:$A$111,$B$12:$B$111),IF(AND($I137=1,AL$9=$Q136),"",IF($I137=1,AL136,IF(AND($I137=-1,AJ$9=$Q136),$J137,IF($I137=-1,AK136,""))))))))</f>
        <v/>
      </c>
      <c r="AL137" t="str">
        <f ca="1">IF($E136="","",IF($G137="",AL136,IF(AND($N137=1,AL$9&gt;$B$9),"",IF(AND($N137=1,AL$9&lt;=$B$9),LOOKUP(AL$9,$A$12:$A$111,$B$12:$B$111),IF(AND($I137=1,AM$9=$Q136),"",IF($I137=1,AM136,IF(AND($I137=-1,AK$9=$Q136),$J137,IF($I137=-1,AL136,""))))))))</f>
        <v/>
      </c>
      <c r="AM137" t="str">
        <f ca="1">IF($E136="","",IF($G137="",AM136,IF(AND($N137=1,AM$9&gt;$B$9),"",IF(AND($N137=1,AM$9&lt;=$B$9),LOOKUP(AM$9,$A$12:$A$111,$B$12:$B$111),IF(AND($I137=1,AN$9=$Q136),"",IF($I137=1,AN136,IF(AND($I137=-1,AL$9=$Q136),$J137,IF($I137=-1,AM136,""))))))))</f>
        <v/>
      </c>
      <c r="AN137" t="str">
        <f ca="1">IF($E136="","",IF($G137="",AN136,IF(AND($N137=1,AN$9&gt;$B$9),"",IF(AND($N137=1,AN$9&lt;=$B$9),LOOKUP(AN$9,$A$12:$A$111,$B$12:$B$111),IF(AND($I137=1,AO$9=$Q136),"",IF($I137=1,AO136,IF(AND($I137=-1,AM$9=$Q136),$J137,IF($I137=-1,AN136,""))))))))</f>
        <v/>
      </c>
      <c r="AO137" t="str">
        <f ca="1">IF($E136="","",IF($G137="",AO136,IF(AND($N137=1,AO$9&gt;$B$9),"",IF(AND($N137=1,AO$9&lt;=$B$9),LOOKUP(AO$9,$A$12:$A$111,$B$12:$B$111),IF(AND($I137=1,AP$9=$Q136),"",IF($I137=1,AP136,IF(AND($I137=-1,AN$9=$Q136),$J137,IF($I137=-1,AO136,""))))))))</f>
        <v/>
      </c>
      <c r="AP137" t="str">
        <f ca="1">IF($E136="","",IF($G137="",AP136,IF(AND($N137=1,AP$9&gt;$B$9),"",IF(AND($N137=1,AP$9&lt;=$B$9),LOOKUP(AP$9,$A$12:$A$111,$B$12:$B$111),IF(AND($I137=1,AQ$9=$Q136),"",IF($I137=1,AQ136,IF(AND($I137=-1,AO$9=$Q136),$J137,IF($I137=-1,AP136,""))))))))</f>
        <v/>
      </c>
      <c r="AQ137" t="str">
        <f ca="1">IF($E136="","",IF($G137="",AQ136,IF(AND($N137=1,AQ$9&gt;$B$9),"",IF(AND($N137=1,AQ$9&lt;=$B$9),LOOKUP(AQ$9,$A$12:$A$111,$B$12:$B$111),IF(AND($I137=1,AR$9=$Q136),"",IF($I137=1,AR136,IF(AND($I137=-1,AP$9=$Q136),$J137,IF($I137=-1,AQ136,""))))))))</f>
        <v/>
      </c>
      <c r="AR137" t="str">
        <f ca="1">IF($E136="","",IF($G137="",AR136,IF(AND($N137=1,AR$9&gt;$B$9),"",IF(AND($N137=1,AR$9&lt;=$B$9),LOOKUP(AR$9,$A$12:$A$111,$B$12:$B$111),IF(AND($I137=1,AS$9=$Q136),"",IF($I137=1,AS136,IF(AND($I137=-1,AQ$9=$Q136),$J137,IF($I137=-1,AR136,""))))))))</f>
        <v/>
      </c>
      <c r="AS137" t="str">
        <f ca="1">IF($E136="","",IF($G137="",AS136,IF(AND($N137=1,AS$9&gt;$B$9),"",IF(AND($N137=1,AS$9&lt;=$B$9),LOOKUP(AS$9,$A$12:$A$111,$B$12:$B$111),IF(AND($I137=1,AT$9=$Q136),"",IF($I137=1,AT136,IF(AND($I137=-1,AR$9=$Q136),$J137,IF($I137=-1,AS136,""))))))))</f>
        <v/>
      </c>
      <c r="AT137" t="str">
        <f ca="1">IF($E136="","",IF($G137="",AT136,IF(AND($N137=1,AT$9&gt;$B$9),"",IF(AND($N137=1,AT$9&lt;=$B$9),LOOKUP(AT$9,$A$12:$A$111,$B$12:$B$111),IF(AND($I137=1,AU$9=$Q136),"",IF($I137=1,AU136,IF(AND($I137=-1,AS$9=$Q136),$J137,IF($I137=-1,AT136,""))))))))</f>
        <v/>
      </c>
      <c r="AU137" t="str">
        <f ca="1">IF($E136="","",IF($G137="",AU136,IF(AND($N137=1,AU$9&gt;$B$9),"",IF(AND($N137=1,AU$9&lt;=$B$9),LOOKUP(AU$9,$A$12:$A$111,$B$12:$B$111),IF(AND($I137=1,AV$9=$Q136),"",IF($I137=1,AV136,IF(AND($I137=-1,AT$9=$Q136),$J137,IF($I137=-1,AU136,""))))))))</f>
        <v/>
      </c>
      <c r="AV137" t="str">
        <f ca="1">IF($E136="","",IF($G137="",AV136,IF(AND($N137=1,AV$9&gt;$B$9),"",IF(AND($N137=1,AV$9&lt;=$B$9),LOOKUP(AV$9,$A$12:$A$111,$B$12:$B$111),IF(AND($I137=1,AW$9=$Q136),"",IF($I137=1,AW136,IF(AND($I137=-1,AU$9=$Q136),$J137,IF($I137=-1,AV136,""))))))))</f>
        <v/>
      </c>
      <c r="AW137" t="str">
        <f ca="1">IF($E136="","",IF($G137="",AW136,IF(AND($N137=1,AW$9&gt;$B$9),"",IF(AND($N137=1,AW$9&lt;=$B$9),LOOKUP(AW$9,$A$12:$A$111,$B$12:$B$111),IF(AND($I137=1,AX$9=$Q136),"",IF($I137=1,AX136,IF(AND($I137=-1,AV$9=$Q136),$J137,IF($I137=-1,AW136,""))))))))</f>
        <v/>
      </c>
      <c r="AX137" t="str">
        <f ca="1">IF($E136="","",IF($G137="",AX136,IF(AND($N137=1,AX$9&gt;$B$9),"",IF(AND($N137=1,AX$9&lt;=$B$9),LOOKUP(AX$9,$A$12:$A$111,$B$12:$B$111),IF(AND($I137=1,AY$9=$Q136),"",IF($I137=1,AY136,IF(AND($I137=-1,AW$9=$Q136),$J137,IF($I137=-1,AX136,""))))))))</f>
        <v/>
      </c>
      <c r="AY137" t="str">
        <f ca="1">IF($E136="","",IF($G137="",AY136,IF(AND($N137=1,AY$9&gt;$B$9),"",IF(AND($N137=1,AY$9&lt;=$B$9),LOOKUP(AY$9,$A$12:$A$111,$B$12:$B$111),IF(AND($I137=1,AZ$9=$Q136),"",IF($I137=1,AZ136,IF(AND($I137=-1,AX$9=$Q136),$J137,IF($I137=-1,AY136,""))))))))</f>
        <v/>
      </c>
      <c r="AZ137" t="str">
        <f ca="1">IF($E136="","",IF($G137="",AZ136,IF(AND($N137=1,AZ$9&gt;$B$9),"",IF(AND($N137=1,AZ$9&lt;=$B$9),LOOKUP(AZ$9,$A$12:$A$111,$B$12:$B$111),IF(AND($I137=1,BA$9=$Q136),"",IF($I137=1,BA136,IF(AND($I137=-1,AY$9=$Q136),$J137,IF($I137=-1,AZ136,""))))))))</f>
        <v/>
      </c>
      <c r="BA137" t="str">
        <f ca="1">IF($E136="","",IF($G137="",BA136,IF(AND($N137=1,BA$9&gt;$B$9),"",IF(AND($N137=1,BA$9&lt;=$B$9),LOOKUP(BA$9,$A$12:$A$111,$B$12:$B$111),IF(AND($I137=1,BB$9=$Q136),"",IF($I137=1,BB136,IF(AND($I137=-1,AZ$9=$Q136),$J137,IF($I137=-1,BA136,""))))))))</f>
        <v/>
      </c>
      <c r="BB137" t="str">
        <f ca="1">IF($E136="","",IF($G137="",BB136,IF(AND($N137=1,BB$9&gt;$B$9),"",IF(AND($N137=1,BB$9&lt;=$B$9),LOOKUP(BB$9,$A$12:$A$111,$B$12:$B$111),IF(AND($I137=1,BC$9=$Q136),"",IF($I137=1,BC136,IF(AND($I137=-1,BA$9=$Q136),$J137,IF($I137=-1,BB136,""))))))))</f>
        <v/>
      </c>
      <c r="BC137" t="str">
        <f ca="1">IF($E136="","",IF($G137="",BC136,IF(AND($N137=1,BC$9&gt;$B$9),"",IF(AND($N137=1,BC$9&lt;=$B$9),LOOKUP(BC$9,$A$12:$A$111,$B$12:$B$111),IF(AND($I137=1,BD$9=$Q136),"",IF($I137=1,BD136,IF(AND($I137=-1,BB$9=$Q136),$J137,IF($I137=-1,BC136,""))))))))</f>
        <v/>
      </c>
      <c r="BD137" t="str">
        <f ca="1">IF($E136="","",IF($G137="",BD136,IF(AND($N137=1,BD$9&gt;$B$9),"",IF(AND($N137=1,BD$9&lt;=$B$9),LOOKUP(BD$9,$A$12:$A$111,$B$12:$B$111),IF(AND($I137=1,BE$9=$Q136),"",IF($I137=1,BE136,IF(AND($I137=-1,BC$9=$Q136),$J137,IF($I137=-1,BD136,""))))))))</f>
        <v/>
      </c>
      <c r="BE137" t="str">
        <f ca="1">IF($E136="","",IF($G137="",BE136,IF(AND($N137=1,BE$9&gt;$B$9),"",IF(AND($N137=1,BE$9&lt;=$B$9),LOOKUP(BE$9,$A$12:$A$111,$B$12:$B$111),IF(AND($I137=1,BF$9=$Q136),"",IF($I137=1,BF136,IF(AND($I137=-1,BD$9=$Q136),$J137,IF($I137=-1,BE136,""))))))))</f>
        <v/>
      </c>
      <c r="BF137" t="str">
        <f ca="1">IF($E136="","",IF($G137="",BF136,IF(AND($N137=1,BF$9&gt;$B$9),"",IF(AND($N137=1,BF$9&lt;=$B$9),LOOKUP(BF$9,$A$12:$A$111,$B$12:$B$111),IF(AND($I137=1,BG$9=$Q136),"",IF($I137=1,BG136,IF(AND($I137=-1,BE$9=$Q136),$J137,IF($I137=-1,BF136,""))))))))</f>
        <v/>
      </c>
      <c r="BG137" t="str">
        <f ca="1">IF($E136="","",IF($G137="",BG136,IF(AND($N137=1,BG$9&gt;$B$9),"",IF(AND($N137=1,BG$9&lt;=$B$9),LOOKUP(BG$9,$A$12:$A$111,$B$12:$B$111),IF(AND($I137=1,BH$9=$Q136),"",IF($I137=1,BH136,IF(AND($I137=-1,BF$9=$Q136),$J137,IF($I137=-1,BG136,""))))))))</f>
        <v/>
      </c>
      <c r="BH137" t="str">
        <f ca="1">IF($E136="","",IF($G137="",BH136,IF(AND($N137=1,BH$9&gt;$B$9),"",IF(AND($N137=1,BH$9&lt;=$B$9),LOOKUP(BH$9,$A$12:$A$111,$B$12:$B$111),IF(AND($I137=1,BI$9=$Q136),"",IF($I137=1,BI136,IF(AND($I137=-1,BG$9=$Q136),$J137,IF($I137=-1,BH136,""))))))))</f>
        <v/>
      </c>
      <c r="BI137" t="str">
        <f ca="1">IF($E136="","",IF($G137="",BI136,IF(AND($N137=1,BI$9&gt;$B$9),"",IF(AND($N137=1,BI$9&lt;=$B$9),LOOKUP(BI$9,$A$12:$A$111,$B$12:$B$111),IF(AND($I137=1,BJ$9=$Q136),"",IF($I137=1,BJ136,IF(AND($I137=-1,BH$9=$Q136),$J137,IF($I137=-1,BI136,""))))))))</f>
        <v/>
      </c>
      <c r="BJ137" t="str">
        <f ca="1">IF($E136="","",IF($G137="",BJ136,IF(AND($N137=1,BJ$9&gt;$B$9),"",IF(AND($N137=1,BJ$9&lt;=$B$9),LOOKUP(BJ$9,$A$12:$A$111,$B$12:$B$111),IF(AND($I137=1,BK$9=$Q136),"",IF($I137=1,BK136,IF(AND($I137=-1,BI$9=$Q136),$J137,IF($I137=-1,BJ136,""))))))))</f>
        <v/>
      </c>
      <c r="BK137">
        <f ca="1">IF($E136="","",IF($G137="",BK136,IF(AND($N137=1,BK$9&gt;$B$9),"",IF(AND($N137=1,BK$9&lt;=$B$9),LOOKUP(BK$9,$A$12:$A$111,$B$12:$B$111),IF(AND($I137=1,BL$9=$Q136),"",IF($I137=1,BL136,IF(AND($I137=-1,BJ$9=$Q136),$J137,IF($I137=-1,BK136,""))))))))</f>
        <v>0</v>
      </c>
      <c r="BL137">
        <f ca="1">IF($E136="","",IF($G137="",BL136,IF(AND($N137=1,BL$9&gt;$B$9),"",IF(AND($N137=1,BL$9&lt;=$B$9),LOOKUP(BL$9,$A$12:$A$111,$B$12:$B$111),IF(AND($I137=1,BM$9=$Q136),"",IF($I137=1,BM136,IF(AND($I137=-1,BK$9=$Q136),$J137,IF($I137=-1,BL136,""))))))))</f>
        <v>0</v>
      </c>
      <c r="BM137">
        <f ca="1">IF($E136="","",IF($G137="",BM136,IF(AND($N137=1,BM$9&gt;$B$9),"",IF(AND($N137=1,BM$9&lt;=$B$9),LOOKUP(BM$9,$A$12:$A$111,$B$12:$B$111),IF(AND($I137=1,BN$9=$Q136),"",IF($I137=1,BN136,IF(AND($I137=-1,BL$9=$Q136),$J137,IF($I137=-1,BM136,""))))))))</f>
        <v>0</v>
      </c>
      <c r="BN137">
        <f ca="1">IF($E136="","",IF($G137="",BN136,IF(AND($N137=1,BN$9&gt;$B$9),"",IF(AND($N137=1,BN$9&lt;=$B$9),LOOKUP(BN$9,$A$12:$A$111,$B$12:$B$111),IF(AND($I137=1,BO$9=$Q136),"",IF($I137=1,BO136,IF(AND($I137=-1,BM$9=$Q136),$J137,IF($I137=-1,BN136,""))))))))</f>
        <v>0</v>
      </c>
      <c r="BO137">
        <f ca="1">IF($E136="","",IF($G137="",BO136,IF(AND($N137=1,BO$9&gt;$B$9),"",IF(AND($N137=1,BO$9&lt;=$B$9),LOOKUP(BO$9,$A$12:$A$111,$B$12:$B$111),IF(AND($I137=1,BP$9=$Q136),"",IF($I137=1,BP136,IF(AND($I137=-1,BN$9=$Q136),$J137,IF($I137=-1,BO136,""))))))))</f>
        <v>0</v>
      </c>
    </row>
    <row r="138" spans="4:67" x14ac:dyDescent="0.25">
      <c r="D138" s="4">
        <v>128</v>
      </c>
      <c r="E138" s="1">
        <f t="shared" ca="1" si="11"/>
        <v>23</v>
      </c>
      <c r="G138" t="str">
        <f ca="1">IF(E137="","",IF($B$3=Refs!$B$11,Labouchere!F138,IF(AND(B$3="Last",H137="Zero"),G137,IF(B$3="Last",H137,IF(B$3="2nd last","",IF(AND(B$3="Opposite",H137="Zero"),G137,IF(AND(B$3="Opposite",H137="Red"),"Black",IF(AND(B$3="Opposite",H137="Black"),"Red",IF(AND(B$3="Opposite",H137="Odd"),"Even",IF(AND(B$3="Opposite",H137="Even"),"Odd",IF(AND(B$3="Opposite",H137="High"),"Low",IF(AND(B$3="Opposite",H137="Low"),"High",IF(COUNTIF(Refs!$E$5:$I$6,B$3)=1,Labouchere!B$3,"")))))))))))))</f>
        <v>High</v>
      </c>
      <c r="H138" t="str">
        <f ca="1">IF(E138="","",IF(B$2="Red/Black",LOOKUP(E138,Refs!D:D,Refs!F:F),IF(B$2="High/Low",LOOKUP(E138,Refs!D:D,Refs!H:H),IF(B$2="Odd/Even",LOOKUP(E138,Refs!D:D,Refs!J:J),""))))</f>
        <v>High</v>
      </c>
      <c r="I138">
        <f t="shared" ca="1" si="7"/>
        <v>1</v>
      </c>
      <c r="J138">
        <f ca="1">IF(E137="","",IF(G138="","",IF(AND(Q137&gt;1,O137+P137&gt;=$B$4),$B$4,IF(Q137=1,O137,O137+P137))))</f>
        <v>35</v>
      </c>
      <c r="K138">
        <f t="shared" ca="1" si="8"/>
        <v>35</v>
      </c>
      <c r="L138">
        <f t="shared" ca="1" si="9"/>
        <v>-108</v>
      </c>
      <c r="M138">
        <f t="shared" ca="1" si="10"/>
        <v>20</v>
      </c>
      <c r="N138">
        <f ca="1">IF(E137="","",IF(OR(AND($A$6="Yes",$M138&gt;$M137),AND($A$8="Yes",$O137+$P137&gt;=$B$4),AND($Q137&lt;=2,$I138=1)),1,0))</f>
        <v>0</v>
      </c>
      <c r="O138">
        <f ca="1">IF(E138="","",R138)</f>
        <v>13</v>
      </c>
      <c r="P138">
        <f ca="1">IF(E138="","",MAX(R138:DM138))</f>
        <v>17</v>
      </c>
      <c r="Q138" s="2">
        <f ca="1">IF(E138="","",COUNTIF(R138:DM138,"&gt;0"))</f>
        <v>2</v>
      </c>
      <c r="R138" s="4">
        <f ca="1">IF(E137="","",IF($G138="",R137,IF($N138=1,LOOKUP(R$9,$A$12:$A$111,$B$12:$B$111),IF(AND($I138=1,S$9=$Q137),"",IF($I138=1,S137,IF($I138=-1,R137))))))</f>
        <v>13</v>
      </c>
      <c r="S138">
        <f ca="1">IF($E137="","",IF($G138="",S137,IF(AND($N138=1,S$9&gt;$B$9),"",IF(AND($N138=1,S$9&lt;=$B$9),LOOKUP(S$9,$A$12:$A$111,$B$12:$B$111),IF(AND($I138=1,T$9=$Q137),"",IF($I138=1,T137,IF(AND($I138=-1,R$9=$Q137),$J138,IF($I138=-1,S137,""))))))))</f>
        <v>17</v>
      </c>
      <c r="T138" t="str">
        <f ca="1">IF($E137="","",IF($G138="",T137,IF(AND($N138=1,T$9&gt;$B$9),"",IF(AND($N138=1,T$9&lt;=$B$9),LOOKUP(T$9,$A$12:$A$111,$B$12:$B$111),IF(AND($I138=1,U$9=$Q137),"",IF($I138=1,U137,IF(AND($I138=-1,S$9=$Q137),$J138,IF($I138=-1,T137,""))))))))</f>
        <v/>
      </c>
      <c r="U138" t="str">
        <f ca="1">IF($E137="","",IF($G138="",U137,IF(AND($N138=1,U$9&gt;$B$9),"",IF(AND($N138=1,U$9&lt;=$B$9),LOOKUP(U$9,$A$12:$A$111,$B$12:$B$111),IF(AND($I138=1,V$9=$Q137),"",IF($I138=1,V137,IF(AND($I138=-1,T$9=$Q137),$J138,IF($I138=-1,U137,""))))))))</f>
        <v/>
      </c>
      <c r="V138" t="str">
        <f ca="1">IF($E137="","",IF($G138="",V137,IF(AND($N138=1,V$9&gt;$B$9),"",IF(AND($N138=1,V$9&lt;=$B$9),LOOKUP(V$9,$A$12:$A$111,$B$12:$B$111),IF(AND($I138=1,W$9=$Q137),"",IF($I138=1,W137,IF(AND($I138=-1,U$9=$Q137),$J138,IF($I138=-1,V137,""))))))))</f>
        <v/>
      </c>
      <c r="W138" t="str">
        <f ca="1">IF($E137="","",IF($G138="",W137,IF(AND($N138=1,W$9&gt;$B$9),"",IF(AND($N138=1,W$9&lt;=$B$9),LOOKUP(W$9,$A$12:$A$111,$B$12:$B$111),IF(AND($I138=1,X$9=$Q137),"",IF($I138=1,X137,IF(AND($I138=-1,V$9=$Q137),$J138,IF($I138=-1,W137,""))))))))</f>
        <v/>
      </c>
      <c r="X138" t="str">
        <f ca="1">IF($E137="","",IF($G138="",X137,IF(AND($N138=1,X$9&gt;$B$9),"",IF(AND($N138=1,X$9&lt;=$B$9),LOOKUP(X$9,$A$12:$A$111,$B$12:$B$111),IF(AND($I138=1,Y$9=$Q137),"",IF($I138=1,Y137,IF(AND($I138=-1,W$9=$Q137),$J138,IF($I138=-1,X137,""))))))))</f>
        <v/>
      </c>
      <c r="Y138" t="str">
        <f ca="1">IF($E137="","",IF($G138="",Y137,IF(AND($N138=1,Y$9&gt;$B$9),"",IF(AND($N138=1,Y$9&lt;=$B$9),LOOKUP(Y$9,$A$12:$A$111,$B$12:$B$111),IF(AND($I138=1,Z$9=$Q137),"",IF($I138=1,Z137,IF(AND($I138=-1,X$9=$Q137),$J138,IF($I138=-1,Y137,""))))))))</f>
        <v/>
      </c>
      <c r="Z138" t="str">
        <f ca="1">IF($E137="","",IF($G138="",Z137,IF(AND($N138=1,Z$9&gt;$B$9),"",IF(AND($N138=1,Z$9&lt;=$B$9),LOOKUP(Z$9,$A$12:$A$111,$B$12:$B$111),IF(AND($I138=1,AA$9=$Q137),"",IF($I138=1,AA137,IF(AND($I138=-1,Y$9=$Q137),$J138,IF($I138=-1,Z137,""))))))))</f>
        <v/>
      </c>
      <c r="AA138" t="str">
        <f ca="1">IF($E137="","",IF($G138="",AA137,IF(AND($N138=1,AA$9&gt;$B$9),"",IF(AND($N138=1,AA$9&lt;=$B$9),LOOKUP(AA$9,$A$12:$A$111,$B$12:$B$111),IF(AND($I138=1,AB$9=$Q137),"",IF($I138=1,AB137,IF(AND($I138=-1,Z$9=$Q137),$J138,IF($I138=-1,AA137,""))))))))</f>
        <v/>
      </c>
      <c r="AB138" t="str">
        <f ca="1">IF($E137="","",IF($G138="",AB137,IF(AND($N138=1,AB$9&gt;$B$9),"",IF(AND($N138=1,AB$9&lt;=$B$9),LOOKUP(AB$9,$A$12:$A$111,$B$12:$B$111),IF(AND($I138=1,AC$9=$Q137),"",IF($I138=1,AC137,IF(AND($I138=-1,AA$9=$Q137),$J138,IF($I138=-1,AB137,""))))))))</f>
        <v/>
      </c>
      <c r="AC138" t="str">
        <f ca="1">IF($E137="","",IF($G138="",AC137,IF(AND($N138=1,AC$9&gt;$B$9),"",IF(AND($N138=1,AC$9&lt;=$B$9),LOOKUP(AC$9,$A$12:$A$111,$B$12:$B$111),IF(AND($I138=1,AD$9=$Q137),"",IF($I138=1,AD137,IF(AND($I138=-1,AB$9=$Q137),$J138,IF($I138=-1,AC137,""))))))))</f>
        <v/>
      </c>
      <c r="AD138" t="str">
        <f ca="1">IF($E137="","",IF($G138="",AD137,IF(AND($N138=1,AD$9&gt;$B$9),"",IF(AND($N138=1,AD$9&lt;=$B$9),LOOKUP(AD$9,$A$12:$A$111,$B$12:$B$111),IF(AND($I138=1,AE$9=$Q137),"",IF($I138=1,AE137,IF(AND($I138=-1,AC$9=$Q137),$J138,IF($I138=-1,AD137,""))))))))</f>
        <v/>
      </c>
      <c r="AE138" t="str">
        <f ca="1">IF($E137="","",IF($G138="",AE137,IF(AND($N138=1,AE$9&gt;$B$9),"",IF(AND($N138=1,AE$9&lt;=$B$9),LOOKUP(AE$9,$A$12:$A$111,$B$12:$B$111),IF(AND($I138=1,AF$9=$Q137),"",IF($I138=1,AF137,IF(AND($I138=-1,AD$9=$Q137),$J138,IF($I138=-1,AE137,""))))))))</f>
        <v/>
      </c>
      <c r="AF138" t="str">
        <f ca="1">IF($E137="","",IF($G138="",AF137,IF(AND($N138=1,AF$9&gt;$B$9),"",IF(AND($N138=1,AF$9&lt;=$B$9),LOOKUP(AF$9,$A$12:$A$111,$B$12:$B$111),IF(AND($I138=1,AG$9=$Q137),"",IF($I138=1,AG137,IF(AND($I138=-1,AE$9=$Q137),$J138,IF($I138=-1,AF137,""))))))))</f>
        <v/>
      </c>
      <c r="AG138" t="str">
        <f ca="1">IF($E137="","",IF($G138="",AG137,IF(AND($N138=1,AG$9&gt;$B$9),"",IF(AND($N138=1,AG$9&lt;=$B$9),LOOKUP(AG$9,$A$12:$A$111,$B$12:$B$111),IF(AND($I138=1,AH$9=$Q137),"",IF($I138=1,AH137,IF(AND($I138=-1,AF$9=$Q137),$J138,IF($I138=-1,AG137,""))))))))</f>
        <v/>
      </c>
      <c r="AH138" t="str">
        <f ca="1">IF($E137="","",IF($G138="",AH137,IF(AND($N138=1,AH$9&gt;$B$9),"",IF(AND($N138=1,AH$9&lt;=$B$9),LOOKUP(AH$9,$A$12:$A$111,$B$12:$B$111),IF(AND($I138=1,AI$9=$Q137),"",IF($I138=1,AI137,IF(AND($I138=-1,AG$9=$Q137),$J138,IF($I138=-1,AH137,""))))))))</f>
        <v/>
      </c>
      <c r="AI138" t="str">
        <f ca="1">IF($E137="","",IF($G138="",AI137,IF(AND($N138=1,AI$9&gt;$B$9),"",IF(AND($N138=1,AI$9&lt;=$B$9),LOOKUP(AI$9,$A$12:$A$111,$B$12:$B$111),IF(AND($I138=1,AJ$9=$Q137),"",IF($I138=1,AJ137,IF(AND($I138=-1,AH$9=$Q137),$J138,IF($I138=-1,AI137,""))))))))</f>
        <v/>
      </c>
      <c r="AJ138" t="str">
        <f ca="1">IF($E137="","",IF($G138="",AJ137,IF(AND($N138=1,AJ$9&gt;$B$9),"",IF(AND($N138=1,AJ$9&lt;=$B$9),LOOKUP(AJ$9,$A$12:$A$111,$B$12:$B$111),IF(AND($I138=1,AK$9=$Q137),"",IF($I138=1,AK137,IF(AND($I138=-1,AI$9=$Q137),$J138,IF($I138=-1,AJ137,""))))))))</f>
        <v/>
      </c>
      <c r="AK138" t="str">
        <f ca="1">IF($E137="","",IF($G138="",AK137,IF(AND($N138=1,AK$9&gt;$B$9),"",IF(AND($N138=1,AK$9&lt;=$B$9),LOOKUP(AK$9,$A$12:$A$111,$B$12:$B$111),IF(AND($I138=1,AL$9=$Q137),"",IF($I138=1,AL137,IF(AND($I138=-1,AJ$9=$Q137),$J138,IF($I138=-1,AK137,""))))))))</f>
        <v/>
      </c>
      <c r="AL138" t="str">
        <f ca="1">IF($E137="","",IF($G138="",AL137,IF(AND($N138=1,AL$9&gt;$B$9),"",IF(AND($N138=1,AL$9&lt;=$B$9),LOOKUP(AL$9,$A$12:$A$111,$B$12:$B$111),IF(AND($I138=1,AM$9=$Q137),"",IF($I138=1,AM137,IF(AND($I138=-1,AK$9=$Q137),$J138,IF($I138=-1,AL137,""))))))))</f>
        <v/>
      </c>
      <c r="AM138" t="str">
        <f ca="1">IF($E137="","",IF($G138="",AM137,IF(AND($N138=1,AM$9&gt;$B$9),"",IF(AND($N138=1,AM$9&lt;=$B$9),LOOKUP(AM$9,$A$12:$A$111,$B$12:$B$111),IF(AND($I138=1,AN$9=$Q137),"",IF($I138=1,AN137,IF(AND($I138=-1,AL$9=$Q137),$J138,IF($I138=-1,AM137,""))))))))</f>
        <v/>
      </c>
      <c r="AN138" t="str">
        <f ca="1">IF($E137="","",IF($G138="",AN137,IF(AND($N138=1,AN$9&gt;$B$9),"",IF(AND($N138=1,AN$9&lt;=$B$9),LOOKUP(AN$9,$A$12:$A$111,$B$12:$B$111),IF(AND($I138=1,AO$9=$Q137),"",IF($I138=1,AO137,IF(AND($I138=-1,AM$9=$Q137),$J138,IF($I138=-1,AN137,""))))))))</f>
        <v/>
      </c>
      <c r="AO138" t="str">
        <f ca="1">IF($E137="","",IF($G138="",AO137,IF(AND($N138=1,AO$9&gt;$B$9),"",IF(AND($N138=1,AO$9&lt;=$B$9),LOOKUP(AO$9,$A$12:$A$111,$B$12:$B$111),IF(AND($I138=1,AP$9=$Q137),"",IF($I138=1,AP137,IF(AND($I138=-1,AN$9=$Q137),$J138,IF($I138=-1,AO137,""))))))))</f>
        <v/>
      </c>
      <c r="AP138" t="str">
        <f ca="1">IF($E137="","",IF($G138="",AP137,IF(AND($N138=1,AP$9&gt;$B$9),"",IF(AND($N138=1,AP$9&lt;=$B$9),LOOKUP(AP$9,$A$12:$A$111,$B$12:$B$111),IF(AND($I138=1,AQ$9=$Q137),"",IF($I138=1,AQ137,IF(AND($I138=-1,AO$9=$Q137),$J138,IF($I138=-1,AP137,""))))))))</f>
        <v/>
      </c>
      <c r="AQ138" t="str">
        <f ca="1">IF($E137="","",IF($G138="",AQ137,IF(AND($N138=1,AQ$9&gt;$B$9),"",IF(AND($N138=1,AQ$9&lt;=$B$9),LOOKUP(AQ$9,$A$12:$A$111,$B$12:$B$111),IF(AND($I138=1,AR$9=$Q137),"",IF($I138=1,AR137,IF(AND($I138=-1,AP$9=$Q137),$J138,IF($I138=-1,AQ137,""))))))))</f>
        <v/>
      </c>
      <c r="AR138" t="str">
        <f ca="1">IF($E137="","",IF($G138="",AR137,IF(AND($N138=1,AR$9&gt;$B$9),"",IF(AND($N138=1,AR$9&lt;=$B$9),LOOKUP(AR$9,$A$12:$A$111,$B$12:$B$111),IF(AND($I138=1,AS$9=$Q137),"",IF($I138=1,AS137,IF(AND($I138=-1,AQ$9=$Q137),$J138,IF($I138=-1,AR137,""))))))))</f>
        <v/>
      </c>
      <c r="AS138" t="str">
        <f ca="1">IF($E137="","",IF($G138="",AS137,IF(AND($N138=1,AS$9&gt;$B$9),"",IF(AND($N138=1,AS$9&lt;=$B$9),LOOKUP(AS$9,$A$12:$A$111,$B$12:$B$111),IF(AND($I138=1,AT$9=$Q137),"",IF($I138=1,AT137,IF(AND($I138=-1,AR$9=$Q137),$J138,IF($I138=-1,AS137,""))))))))</f>
        <v/>
      </c>
      <c r="AT138" t="str">
        <f ca="1">IF($E137="","",IF($G138="",AT137,IF(AND($N138=1,AT$9&gt;$B$9),"",IF(AND($N138=1,AT$9&lt;=$B$9),LOOKUP(AT$9,$A$12:$A$111,$B$12:$B$111),IF(AND($I138=1,AU$9=$Q137),"",IF($I138=1,AU137,IF(AND($I138=-1,AS$9=$Q137),$J138,IF($I138=-1,AT137,""))))))))</f>
        <v/>
      </c>
      <c r="AU138" t="str">
        <f ca="1">IF($E137="","",IF($G138="",AU137,IF(AND($N138=1,AU$9&gt;$B$9),"",IF(AND($N138=1,AU$9&lt;=$B$9),LOOKUP(AU$9,$A$12:$A$111,$B$12:$B$111),IF(AND($I138=1,AV$9=$Q137),"",IF($I138=1,AV137,IF(AND($I138=-1,AT$9=$Q137),$J138,IF($I138=-1,AU137,""))))))))</f>
        <v/>
      </c>
      <c r="AV138" t="str">
        <f ca="1">IF($E137="","",IF($G138="",AV137,IF(AND($N138=1,AV$9&gt;$B$9),"",IF(AND($N138=1,AV$9&lt;=$B$9),LOOKUP(AV$9,$A$12:$A$111,$B$12:$B$111),IF(AND($I138=1,AW$9=$Q137),"",IF($I138=1,AW137,IF(AND($I138=-1,AU$9=$Q137),$J138,IF($I138=-1,AV137,""))))))))</f>
        <v/>
      </c>
      <c r="AW138" t="str">
        <f ca="1">IF($E137="","",IF($G138="",AW137,IF(AND($N138=1,AW$9&gt;$B$9),"",IF(AND($N138=1,AW$9&lt;=$B$9),LOOKUP(AW$9,$A$12:$A$111,$B$12:$B$111),IF(AND($I138=1,AX$9=$Q137),"",IF($I138=1,AX137,IF(AND($I138=-1,AV$9=$Q137),$J138,IF($I138=-1,AW137,""))))))))</f>
        <v/>
      </c>
      <c r="AX138" t="str">
        <f ca="1">IF($E137="","",IF($G138="",AX137,IF(AND($N138=1,AX$9&gt;$B$9),"",IF(AND($N138=1,AX$9&lt;=$B$9),LOOKUP(AX$9,$A$12:$A$111,$B$12:$B$111),IF(AND($I138=1,AY$9=$Q137),"",IF($I138=1,AY137,IF(AND($I138=-1,AW$9=$Q137),$J138,IF($I138=-1,AX137,""))))))))</f>
        <v/>
      </c>
      <c r="AY138" t="str">
        <f ca="1">IF($E137="","",IF($G138="",AY137,IF(AND($N138=1,AY$9&gt;$B$9),"",IF(AND($N138=1,AY$9&lt;=$B$9),LOOKUP(AY$9,$A$12:$A$111,$B$12:$B$111),IF(AND($I138=1,AZ$9=$Q137),"",IF($I138=1,AZ137,IF(AND($I138=-1,AX$9=$Q137),$J138,IF($I138=-1,AY137,""))))))))</f>
        <v/>
      </c>
      <c r="AZ138" t="str">
        <f ca="1">IF($E137="","",IF($G138="",AZ137,IF(AND($N138=1,AZ$9&gt;$B$9),"",IF(AND($N138=1,AZ$9&lt;=$B$9),LOOKUP(AZ$9,$A$12:$A$111,$B$12:$B$111),IF(AND($I138=1,BA$9=$Q137),"",IF($I138=1,BA137,IF(AND($I138=-1,AY$9=$Q137),$J138,IF($I138=-1,AZ137,""))))))))</f>
        <v/>
      </c>
      <c r="BA138" t="str">
        <f ca="1">IF($E137="","",IF($G138="",BA137,IF(AND($N138=1,BA$9&gt;$B$9),"",IF(AND($N138=1,BA$9&lt;=$B$9),LOOKUP(BA$9,$A$12:$A$111,$B$12:$B$111),IF(AND($I138=1,BB$9=$Q137),"",IF($I138=1,BB137,IF(AND($I138=-1,AZ$9=$Q137),$J138,IF($I138=-1,BA137,""))))))))</f>
        <v/>
      </c>
      <c r="BB138" t="str">
        <f ca="1">IF($E137="","",IF($G138="",BB137,IF(AND($N138=1,BB$9&gt;$B$9),"",IF(AND($N138=1,BB$9&lt;=$B$9),LOOKUP(BB$9,$A$12:$A$111,$B$12:$B$111),IF(AND($I138=1,BC$9=$Q137),"",IF($I138=1,BC137,IF(AND($I138=-1,BA$9=$Q137),$J138,IF($I138=-1,BB137,""))))))))</f>
        <v/>
      </c>
      <c r="BC138" t="str">
        <f ca="1">IF($E137="","",IF($G138="",BC137,IF(AND($N138=1,BC$9&gt;$B$9),"",IF(AND($N138=1,BC$9&lt;=$B$9),LOOKUP(BC$9,$A$12:$A$111,$B$12:$B$111),IF(AND($I138=1,BD$9=$Q137),"",IF($I138=1,BD137,IF(AND($I138=-1,BB$9=$Q137),$J138,IF($I138=-1,BC137,""))))))))</f>
        <v/>
      </c>
      <c r="BD138" t="str">
        <f ca="1">IF($E137="","",IF($G138="",BD137,IF(AND($N138=1,BD$9&gt;$B$9),"",IF(AND($N138=1,BD$9&lt;=$B$9),LOOKUP(BD$9,$A$12:$A$111,$B$12:$B$111),IF(AND($I138=1,BE$9=$Q137),"",IF($I138=1,BE137,IF(AND($I138=-1,BC$9=$Q137),$J138,IF($I138=-1,BD137,""))))))))</f>
        <v/>
      </c>
      <c r="BE138" t="str">
        <f ca="1">IF($E137="","",IF($G138="",BE137,IF(AND($N138=1,BE$9&gt;$B$9),"",IF(AND($N138=1,BE$9&lt;=$B$9),LOOKUP(BE$9,$A$12:$A$111,$B$12:$B$111),IF(AND($I138=1,BF$9=$Q137),"",IF($I138=1,BF137,IF(AND($I138=-1,BD$9=$Q137),$J138,IF($I138=-1,BE137,""))))))))</f>
        <v/>
      </c>
      <c r="BF138" t="str">
        <f ca="1">IF($E137="","",IF($G138="",BF137,IF(AND($N138=1,BF$9&gt;$B$9),"",IF(AND($N138=1,BF$9&lt;=$B$9),LOOKUP(BF$9,$A$12:$A$111,$B$12:$B$111),IF(AND($I138=1,BG$9=$Q137),"",IF($I138=1,BG137,IF(AND($I138=-1,BE$9=$Q137),$J138,IF($I138=-1,BF137,""))))))))</f>
        <v/>
      </c>
      <c r="BG138" t="str">
        <f ca="1">IF($E137="","",IF($G138="",BG137,IF(AND($N138=1,BG$9&gt;$B$9),"",IF(AND($N138=1,BG$9&lt;=$B$9),LOOKUP(BG$9,$A$12:$A$111,$B$12:$B$111),IF(AND($I138=1,BH$9=$Q137),"",IF($I138=1,BH137,IF(AND($I138=-1,BF$9=$Q137),$J138,IF($I138=-1,BG137,""))))))))</f>
        <v/>
      </c>
      <c r="BH138" t="str">
        <f ca="1">IF($E137="","",IF($G138="",BH137,IF(AND($N138=1,BH$9&gt;$B$9),"",IF(AND($N138=1,BH$9&lt;=$B$9),LOOKUP(BH$9,$A$12:$A$111,$B$12:$B$111),IF(AND($I138=1,BI$9=$Q137),"",IF($I138=1,BI137,IF(AND($I138=-1,BG$9=$Q137),$J138,IF($I138=-1,BH137,""))))))))</f>
        <v/>
      </c>
      <c r="BI138" t="str">
        <f ca="1">IF($E137="","",IF($G138="",BI137,IF(AND($N138=1,BI$9&gt;$B$9),"",IF(AND($N138=1,BI$9&lt;=$B$9),LOOKUP(BI$9,$A$12:$A$111,$B$12:$B$111),IF(AND($I138=1,BJ$9=$Q137),"",IF($I138=1,BJ137,IF(AND($I138=-1,BH$9=$Q137),$J138,IF($I138=-1,BI137,""))))))))</f>
        <v/>
      </c>
      <c r="BJ138">
        <f ca="1">IF($E137="","",IF($G138="",BJ137,IF(AND($N138=1,BJ$9&gt;$B$9),"",IF(AND($N138=1,BJ$9&lt;=$B$9),LOOKUP(BJ$9,$A$12:$A$111,$B$12:$B$111),IF(AND($I138=1,BK$9=$Q137),"",IF($I138=1,BK137,IF(AND($I138=-1,BI$9=$Q137),$J138,IF($I138=-1,BJ137,""))))))))</f>
        <v>0</v>
      </c>
      <c r="BK138">
        <f ca="1">IF($E137="","",IF($G138="",BK137,IF(AND($N138=1,BK$9&gt;$B$9),"",IF(AND($N138=1,BK$9&lt;=$B$9),LOOKUP(BK$9,$A$12:$A$111,$B$12:$B$111),IF(AND($I138=1,BL$9=$Q137),"",IF($I138=1,BL137,IF(AND($I138=-1,BJ$9=$Q137),$J138,IF($I138=-1,BK137,""))))))))</f>
        <v>0</v>
      </c>
      <c r="BL138">
        <f ca="1">IF($E137="","",IF($G138="",BL137,IF(AND($N138=1,BL$9&gt;$B$9),"",IF(AND($N138=1,BL$9&lt;=$B$9),LOOKUP(BL$9,$A$12:$A$111,$B$12:$B$111),IF(AND($I138=1,BM$9=$Q137),"",IF($I138=1,BM137,IF(AND($I138=-1,BK$9=$Q137),$J138,IF($I138=-1,BL137,""))))))))</f>
        <v>0</v>
      </c>
      <c r="BM138">
        <f ca="1">IF($E137="","",IF($G138="",BM137,IF(AND($N138=1,BM$9&gt;$B$9),"",IF(AND($N138=1,BM$9&lt;=$B$9),LOOKUP(BM$9,$A$12:$A$111,$B$12:$B$111),IF(AND($I138=1,BN$9=$Q137),"",IF($I138=1,BN137,IF(AND($I138=-1,BL$9=$Q137),$J138,IF($I138=-1,BM137,""))))))))</f>
        <v>0</v>
      </c>
      <c r="BN138">
        <f ca="1">IF($E137="","",IF($G138="",BN137,IF(AND($N138=1,BN$9&gt;$B$9),"",IF(AND($N138=1,BN$9&lt;=$B$9),LOOKUP(BN$9,$A$12:$A$111,$B$12:$B$111),IF(AND($I138=1,BO$9=$Q137),"",IF($I138=1,BO137,IF(AND($I138=-1,BM$9=$Q137),$J138,IF($I138=-1,BN137,""))))))))</f>
        <v>0</v>
      </c>
      <c r="BO138">
        <f ca="1">IF($E137="","",IF($G138="",BO137,IF(AND($N138=1,BO$9&gt;$B$9),"",IF(AND($N138=1,BO$9&lt;=$B$9),LOOKUP(BO$9,$A$12:$A$111,$B$12:$B$111),IF(AND($I138=1,BP$9=$Q137),"",IF($I138=1,BP137,IF(AND($I138=-1,BN$9=$Q137),$J138,IF($I138=-1,BO137,""))))))))</f>
        <v>0</v>
      </c>
    </row>
    <row r="139" spans="4:67" x14ac:dyDescent="0.25">
      <c r="D139" s="4">
        <v>129</v>
      </c>
      <c r="E139" s="1">
        <f t="shared" ca="1" si="11"/>
        <v>32</v>
      </c>
      <c r="G139" t="str">
        <f ca="1">IF(E138="","",IF($B$3=Refs!$B$11,Labouchere!F139,IF(AND(B$3="Last",H138="Zero"),G138,IF(B$3="Last",H138,IF(B$3="2nd last","",IF(AND(B$3="Opposite",H138="Zero"),G138,IF(AND(B$3="Opposite",H138="Red"),"Black",IF(AND(B$3="Opposite",H138="Black"),"Red",IF(AND(B$3="Opposite",H138="Odd"),"Even",IF(AND(B$3="Opposite",H138="Even"),"Odd",IF(AND(B$3="Opposite",H138="High"),"Low",IF(AND(B$3="Opposite",H138="Low"),"High",IF(COUNTIF(Refs!$E$5:$I$6,B$3)=1,Labouchere!B$3,"")))))))))))))</f>
        <v>High</v>
      </c>
      <c r="H139" t="str">
        <f ca="1">IF(E139="","",IF(B$2="Red/Black",LOOKUP(E139,Refs!D:D,Refs!F:F),IF(B$2="High/Low",LOOKUP(E139,Refs!D:D,Refs!H:H),IF(B$2="Odd/Even",LOOKUP(E139,Refs!D:D,Refs!J:J),""))))</f>
        <v>High</v>
      </c>
      <c r="I139">
        <f t="shared" ca="1" si="7"/>
        <v>1</v>
      </c>
      <c r="J139">
        <f ca="1">IF(E138="","",IF(G139="","",IF(AND(Q138&gt;1,O138+P138&gt;=$B$4),$B$4,IF(Q138=1,O138,O138+P138))))</f>
        <v>30</v>
      </c>
      <c r="K139">
        <f t="shared" ca="1" si="8"/>
        <v>30</v>
      </c>
      <c r="L139">
        <f t="shared" ca="1" si="9"/>
        <v>-78</v>
      </c>
      <c r="M139">
        <f t="shared" ca="1" si="10"/>
        <v>20</v>
      </c>
      <c r="N139">
        <f ca="1">IF(E138="","",IF(OR(AND($A$6="Yes",$M139&gt;$M138),AND($A$8="Yes",$O138+$P138&gt;=$B$4),AND($Q138&lt;=2,$I139=1)),1,0))</f>
        <v>1</v>
      </c>
      <c r="O139">
        <f ca="1">IF(E139="","",R139)</f>
        <v>1</v>
      </c>
      <c r="P139">
        <f ca="1">IF(E139="","",MAX(R139:DM139))</f>
        <v>4</v>
      </c>
      <c r="Q139" s="2">
        <f ca="1">IF(E139="","",COUNTIF(R139:DM139,"&gt;0"))</f>
        <v>4</v>
      </c>
      <c r="R139" s="4">
        <f ca="1">IF(E138="","",IF($G139="",R138,IF($N139=1,LOOKUP(R$9,$A$12:$A$111,$B$12:$B$111),IF(AND($I139=1,S$9=$Q138),"",IF($I139=1,S138,IF($I139=-1,R138))))))</f>
        <v>1</v>
      </c>
      <c r="S139">
        <f ca="1">IF($E138="","",IF($G139="",S138,IF(AND($N139=1,S$9&gt;$B$9),"",IF(AND($N139=1,S$9&lt;=$B$9),LOOKUP(S$9,$A$12:$A$111,$B$12:$B$111),IF(AND($I139=1,T$9=$Q138),"",IF($I139=1,T138,IF(AND($I139=-1,R$9=$Q138),$J139,IF($I139=-1,S138,""))))))))</f>
        <v>2</v>
      </c>
      <c r="T139">
        <f ca="1">IF($E138="","",IF($G139="",T138,IF(AND($N139=1,T$9&gt;$B$9),"",IF(AND($N139=1,T$9&lt;=$B$9),LOOKUP(T$9,$A$12:$A$111,$B$12:$B$111),IF(AND($I139=1,U$9=$Q138),"",IF($I139=1,U138,IF(AND($I139=-1,S$9=$Q138),$J139,IF($I139=-1,T138,""))))))))</f>
        <v>3</v>
      </c>
      <c r="U139">
        <f ca="1">IF($E138="","",IF($G139="",U138,IF(AND($N139=1,U$9&gt;$B$9),"",IF(AND($N139=1,U$9&lt;=$B$9),LOOKUP(U$9,$A$12:$A$111,$B$12:$B$111),IF(AND($I139=1,V$9=$Q138),"",IF($I139=1,V138,IF(AND($I139=-1,T$9=$Q138),$J139,IF($I139=-1,U138,""))))))))</f>
        <v>4</v>
      </c>
      <c r="V139" t="str">
        <f ca="1">IF($E138="","",IF($G139="",V138,IF(AND($N139=1,V$9&gt;$B$9),"",IF(AND($N139=1,V$9&lt;=$B$9),LOOKUP(V$9,$A$12:$A$111,$B$12:$B$111),IF(AND($I139=1,W$9=$Q138),"",IF($I139=1,W138,IF(AND($I139=-1,U$9=$Q138),$J139,IF($I139=-1,V138,""))))))))</f>
        <v/>
      </c>
      <c r="W139" t="str">
        <f ca="1">IF($E138="","",IF($G139="",W138,IF(AND($N139=1,W$9&gt;$B$9),"",IF(AND($N139=1,W$9&lt;=$B$9),LOOKUP(W$9,$A$12:$A$111,$B$12:$B$111),IF(AND($I139=1,X$9=$Q138),"",IF($I139=1,X138,IF(AND($I139=-1,V$9=$Q138),$J139,IF($I139=-1,W138,""))))))))</f>
        <v/>
      </c>
      <c r="X139" t="str">
        <f ca="1">IF($E138="","",IF($G139="",X138,IF(AND($N139=1,X$9&gt;$B$9),"",IF(AND($N139=1,X$9&lt;=$B$9),LOOKUP(X$9,$A$12:$A$111,$B$12:$B$111),IF(AND($I139=1,Y$9=$Q138),"",IF($I139=1,Y138,IF(AND($I139=-1,W$9=$Q138),$J139,IF($I139=-1,X138,""))))))))</f>
        <v/>
      </c>
      <c r="Y139" t="str">
        <f ca="1">IF($E138="","",IF($G139="",Y138,IF(AND($N139=1,Y$9&gt;$B$9),"",IF(AND($N139=1,Y$9&lt;=$B$9),LOOKUP(Y$9,$A$12:$A$111,$B$12:$B$111),IF(AND($I139=1,Z$9=$Q138),"",IF($I139=1,Z138,IF(AND($I139=-1,X$9=$Q138),$J139,IF($I139=-1,Y138,""))))))))</f>
        <v/>
      </c>
      <c r="Z139" t="str">
        <f ca="1">IF($E138="","",IF($G139="",Z138,IF(AND($N139=1,Z$9&gt;$B$9),"",IF(AND($N139=1,Z$9&lt;=$B$9),LOOKUP(Z$9,$A$12:$A$111,$B$12:$B$111),IF(AND($I139=1,AA$9=$Q138),"",IF($I139=1,AA138,IF(AND($I139=-1,Y$9=$Q138),$J139,IF($I139=-1,Z138,""))))))))</f>
        <v/>
      </c>
      <c r="AA139" t="str">
        <f ca="1">IF($E138="","",IF($G139="",AA138,IF(AND($N139=1,AA$9&gt;$B$9),"",IF(AND($N139=1,AA$9&lt;=$B$9),LOOKUP(AA$9,$A$12:$A$111,$B$12:$B$111),IF(AND($I139=1,AB$9=$Q138),"",IF($I139=1,AB138,IF(AND($I139=-1,Z$9=$Q138),$J139,IF($I139=-1,AA138,""))))))))</f>
        <v/>
      </c>
      <c r="AB139" t="str">
        <f ca="1">IF($E138="","",IF($G139="",AB138,IF(AND($N139=1,AB$9&gt;$B$9),"",IF(AND($N139=1,AB$9&lt;=$B$9),LOOKUP(AB$9,$A$12:$A$111,$B$12:$B$111),IF(AND($I139=1,AC$9=$Q138),"",IF($I139=1,AC138,IF(AND($I139=-1,AA$9=$Q138),$J139,IF($I139=-1,AB138,""))))))))</f>
        <v/>
      </c>
      <c r="AC139" t="str">
        <f ca="1">IF($E138="","",IF($G139="",AC138,IF(AND($N139=1,AC$9&gt;$B$9),"",IF(AND($N139=1,AC$9&lt;=$B$9),LOOKUP(AC$9,$A$12:$A$111,$B$12:$B$111),IF(AND($I139=1,AD$9=$Q138),"",IF($I139=1,AD138,IF(AND($I139=-1,AB$9=$Q138),$J139,IF($I139=-1,AC138,""))))))))</f>
        <v/>
      </c>
      <c r="AD139" t="str">
        <f ca="1">IF($E138="","",IF($G139="",AD138,IF(AND($N139=1,AD$9&gt;$B$9),"",IF(AND($N139=1,AD$9&lt;=$B$9),LOOKUP(AD$9,$A$12:$A$111,$B$12:$B$111),IF(AND($I139=1,AE$9=$Q138),"",IF($I139=1,AE138,IF(AND($I139=-1,AC$9=$Q138),$J139,IF($I139=-1,AD138,""))))))))</f>
        <v/>
      </c>
      <c r="AE139" t="str">
        <f ca="1">IF($E138="","",IF($G139="",AE138,IF(AND($N139=1,AE$9&gt;$B$9),"",IF(AND($N139=1,AE$9&lt;=$B$9),LOOKUP(AE$9,$A$12:$A$111,$B$12:$B$111),IF(AND($I139=1,AF$9=$Q138),"",IF($I139=1,AF138,IF(AND($I139=-1,AD$9=$Q138),$J139,IF($I139=-1,AE138,""))))))))</f>
        <v/>
      </c>
      <c r="AF139" t="str">
        <f ca="1">IF($E138="","",IF($G139="",AF138,IF(AND($N139=1,AF$9&gt;$B$9),"",IF(AND($N139=1,AF$9&lt;=$B$9),LOOKUP(AF$9,$A$12:$A$111,$B$12:$B$111),IF(AND($I139=1,AG$9=$Q138),"",IF($I139=1,AG138,IF(AND($I139=-1,AE$9=$Q138),$J139,IF($I139=-1,AF138,""))))))))</f>
        <v/>
      </c>
      <c r="AG139" t="str">
        <f ca="1">IF($E138="","",IF($G139="",AG138,IF(AND($N139=1,AG$9&gt;$B$9),"",IF(AND($N139=1,AG$9&lt;=$B$9),LOOKUP(AG$9,$A$12:$A$111,$B$12:$B$111),IF(AND($I139=1,AH$9=$Q138),"",IF($I139=1,AH138,IF(AND($I139=-1,AF$9=$Q138),$J139,IF($I139=-1,AG138,""))))))))</f>
        <v/>
      </c>
      <c r="AH139" t="str">
        <f ca="1">IF($E138="","",IF($G139="",AH138,IF(AND($N139=1,AH$9&gt;$B$9),"",IF(AND($N139=1,AH$9&lt;=$B$9),LOOKUP(AH$9,$A$12:$A$111,$B$12:$B$111),IF(AND($I139=1,AI$9=$Q138),"",IF($I139=1,AI138,IF(AND($I139=-1,AG$9=$Q138),$J139,IF($I139=-1,AH138,""))))))))</f>
        <v/>
      </c>
      <c r="AI139" t="str">
        <f ca="1">IF($E138="","",IF($G139="",AI138,IF(AND($N139=1,AI$9&gt;$B$9),"",IF(AND($N139=1,AI$9&lt;=$B$9),LOOKUP(AI$9,$A$12:$A$111,$B$12:$B$111),IF(AND($I139=1,AJ$9=$Q138),"",IF($I139=1,AJ138,IF(AND($I139=-1,AH$9=$Q138),$J139,IF($I139=-1,AI138,""))))))))</f>
        <v/>
      </c>
      <c r="AJ139" t="str">
        <f ca="1">IF($E138="","",IF($G139="",AJ138,IF(AND($N139=1,AJ$9&gt;$B$9),"",IF(AND($N139=1,AJ$9&lt;=$B$9),LOOKUP(AJ$9,$A$12:$A$111,$B$12:$B$111),IF(AND($I139=1,AK$9=$Q138),"",IF($I139=1,AK138,IF(AND($I139=-1,AI$9=$Q138),$J139,IF($I139=-1,AJ138,""))))))))</f>
        <v/>
      </c>
      <c r="AK139" t="str">
        <f ca="1">IF($E138="","",IF($G139="",AK138,IF(AND($N139=1,AK$9&gt;$B$9),"",IF(AND($N139=1,AK$9&lt;=$B$9),LOOKUP(AK$9,$A$12:$A$111,$B$12:$B$111),IF(AND($I139=1,AL$9=$Q138),"",IF($I139=1,AL138,IF(AND($I139=-1,AJ$9=$Q138),$J139,IF($I139=-1,AK138,""))))))))</f>
        <v/>
      </c>
      <c r="AL139" t="str">
        <f ca="1">IF($E138="","",IF($G139="",AL138,IF(AND($N139=1,AL$9&gt;$B$9),"",IF(AND($N139=1,AL$9&lt;=$B$9),LOOKUP(AL$9,$A$12:$A$111,$B$12:$B$111),IF(AND($I139=1,AM$9=$Q138),"",IF($I139=1,AM138,IF(AND($I139=-1,AK$9=$Q138),$J139,IF($I139=-1,AL138,""))))))))</f>
        <v/>
      </c>
      <c r="AM139" t="str">
        <f ca="1">IF($E138="","",IF($G139="",AM138,IF(AND($N139=1,AM$9&gt;$B$9),"",IF(AND($N139=1,AM$9&lt;=$B$9),LOOKUP(AM$9,$A$12:$A$111,$B$12:$B$111),IF(AND($I139=1,AN$9=$Q138),"",IF($I139=1,AN138,IF(AND($I139=-1,AL$9=$Q138),$J139,IF($I139=-1,AM138,""))))))))</f>
        <v/>
      </c>
      <c r="AN139" t="str">
        <f ca="1">IF($E138="","",IF($G139="",AN138,IF(AND($N139=1,AN$9&gt;$B$9),"",IF(AND($N139=1,AN$9&lt;=$B$9),LOOKUP(AN$9,$A$12:$A$111,$B$12:$B$111),IF(AND($I139=1,AO$9=$Q138),"",IF($I139=1,AO138,IF(AND($I139=-1,AM$9=$Q138),$J139,IF($I139=-1,AN138,""))))))))</f>
        <v/>
      </c>
      <c r="AO139" t="str">
        <f ca="1">IF($E138="","",IF($G139="",AO138,IF(AND($N139=1,AO$9&gt;$B$9),"",IF(AND($N139=1,AO$9&lt;=$B$9),LOOKUP(AO$9,$A$12:$A$111,$B$12:$B$111),IF(AND($I139=1,AP$9=$Q138),"",IF($I139=1,AP138,IF(AND($I139=-1,AN$9=$Q138),$J139,IF($I139=-1,AO138,""))))))))</f>
        <v/>
      </c>
      <c r="AP139" t="str">
        <f ca="1">IF($E138="","",IF($G139="",AP138,IF(AND($N139=1,AP$9&gt;$B$9),"",IF(AND($N139=1,AP$9&lt;=$B$9),LOOKUP(AP$9,$A$12:$A$111,$B$12:$B$111),IF(AND($I139=1,AQ$9=$Q138),"",IF($I139=1,AQ138,IF(AND($I139=-1,AO$9=$Q138),$J139,IF($I139=-1,AP138,""))))))))</f>
        <v/>
      </c>
      <c r="AQ139" t="str">
        <f ca="1">IF($E138="","",IF($G139="",AQ138,IF(AND($N139=1,AQ$9&gt;$B$9),"",IF(AND($N139=1,AQ$9&lt;=$B$9),LOOKUP(AQ$9,$A$12:$A$111,$B$12:$B$111),IF(AND($I139=1,AR$9=$Q138),"",IF($I139=1,AR138,IF(AND($I139=-1,AP$9=$Q138),$J139,IF($I139=-1,AQ138,""))))))))</f>
        <v/>
      </c>
      <c r="AR139" t="str">
        <f ca="1">IF($E138="","",IF($G139="",AR138,IF(AND($N139=1,AR$9&gt;$B$9),"",IF(AND($N139=1,AR$9&lt;=$B$9),LOOKUP(AR$9,$A$12:$A$111,$B$12:$B$111),IF(AND($I139=1,AS$9=$Q138),"",IF($I139=1,AS138,IF(AND($I139=-1,AQ$9=$Q138),$J139,IF($I139=-1,AR138,""))))))))</f>
        <v/>
      </c>
      <c r="AS139" t="str">
        <f ca="1">IF($E138="","",IF($G139="",AS138,IF(AND($N139=1,AS$9&gt;$B$9),"",IF(AND($N139=1,AS$9&lt;=$B$9),LOOKUP(AS$9,$A$12:$A$111,$B$12:$B$111),IF(AND($I139=1,AT$9=$Q138),"",IF($I139=1,AT138,IF(AND($I139=-1,AR$9=$Q138),$J139,IF($I139=-1,AS138,""))))))))</f>
        <v/>
      </c>
      <c r="AT139" t="str">
        <f ca="1">IF($E138="","",IF($G139="",AT138,IF(AND($N139=1,AT$9&gt;$B$9),"",IF(AND($N139=1,AT$9&lt;=$B$9),LOOKUP(AT$9,$A$12:$A$111,$B$12:$B$111),IF(AND($I139=1,AU$9=$Q138),"",IF($I139=1,AU138,IF(AND($I139=-1,AS$9=$Q138),$J139,IF($I139=-1,AT138,""))))))))</f>
        <v/>
      </c>
      <c r="AU139" t="str">
        <f ca="1">IF($E138="","",IF($G139="",AU138,IF(AND($N139=1,AU$9&gt;$B$9),"",IF(AND($N139=1,AU$9&lt;=$B$9),LOOKUP(AU$9,$A$12:$A$111,$B$12:$B$111),IF(AND($I139=1,AV$9=$Q138),"",IF($I139=1,AV138,IF(AND($I139=-1,AT$9=$Q138),$J139,IF($I139=-1,AU138,""))))))))</f>
        <v/>
      </c>
      <c r="AV139" t="str">
        <f ca="1">IF($E138="","",IF($G139="",AV138,IF(AND($N139=1,AV$9&gt;$B$9),"",IF(AND($N139=1,AV$9&lt;=$B$9),LOOKUP(AV$9,$A$12:$A$111,$B$12:$B$111),IF(AND($I139=1,AW$9=$Q138),"",IF($I139=1,AW138,IF(AND($I139=-1,AU$9=$Q138),$J139,IF($I139=-1,AV138,""))))))))</f>
        <v/>
      </c>
      <c r="AW139" t="str">
        <f ca="1">IF($E138="","",IF($G139="",AW138,IF(AND($N139=1,AW$9&gt;$B$9),"",IF(AND($N139=1,AW$9&lt;=$B$9),LOOKUP(AW$9,$A$12:$A$111,$B$12:$B$111),IF(AND($I139=1,AX$9=$Q138),"",IF($I139=1,AX138,IF(AND($I139=-1,AV$9=$Q138),$J139,IF($I139=-1,AW138,""))))))))</f>
        <v/>
      </c>
      <c r="AX139" t="str">
        <f ca="1">IF($E138="","",IF($G139="",AX138,IF(AND($N139=1,AX$9&gt;$B$9),"",IF(AND($N139=1,AX$9&lt;=$B$9),LOOKUP(AX$9,$A$12:$A$111,$B$12:$B$111),IF(AND($I139=1,AY$9=$Q138),"",IF($I139=1,AY138,IF(AND($I139=-1,AW$9=$Q138),$J139,IF($I139=-1,AX138,""))))))))</f>
        <v/>
      </c>
      <c r="AY139" t="str">
        <f ca="1">IF($E138="","",IF($G139="",AY138,IF(AND($N139=1,AY$9&gt;$B$9),"",IF(AND($N139=1,AY$9&lt;=$B$9),LOOKUP(AY$9,$A$12:$A$111,$B$12:$B$111),IF(AND($I139=1,AZ$9=$Q138),"",IF($I139=1,AZ138,IF(AND($I139=-1,AX$9=$Q138),$J139,IF($I139=-1,AY138,""))))))))</f>
        <v/>
      </c>
      <c r="AZ139" t="str">
        <f ca="1">IF($E138="","",IF($G139="",AZ138,IF(AND($N139=1,AZ$9&gt;$B$9),"",IF(AND($N139=1,AZ$9&lt;=$B$9),LOOKUP(AZ$9,$A$12:$A$111,$B$12:$B$111),IF(AND($I139=1,BA$9=$Q138),"",IF($I139=1,BA138,IF(AND($I139=-1,AY$9=$Q138),$J139,IF($I139=-1,AZ138,""))))))))</f>
        <v/>
      </c>
      <c r="BA139" t="str">
        <f ca="1">IF($E138="","",IF($G139="",BA138,IF(AND($N139=1,BA$9&gt;$B$9),"",IF(AND($N139=1,BA$9&lt;=$B$9),LOOKUP(BA$9,$A$12:$A$111,$B$12:$B$111),IF(AND($I139=1,BB$9=$Q138),"",IF($I139=1,BB138,IF(AND($I139=-1,AZ$9=$Q138),$J139,IF($I139=-1,BA138,""))))))))</f>
        <v/>
      </c>
      <c r="BB139" t="str">
        <f ca="1">IF($E138="","",IF($G139="",BB138,IF(AND($N139=1,BB$9&gt;$B$9),"",IF(AND($N139=1,BB$9&lt;=$B$9),LOOKUP(BB$9,$A$12:$A$111,$B$12:$B$111),IF(AND($I139=1,BC$9=$Q138),"",IF($I139=1,BC138,IF(AND($I139=-1,BA$9=$Q138),$J139,IF($I139=-1,BB138,""))))))))</f>
        <v/>
      </c>
      <c r="BC139" t="str">
        <f ca="1">IF($E138="","",IF($G139="",BC138,IF(AND($N139=1,BC$9&gt;$B$9),"",IF(AND($N139=1,BC$9&lt;=$B$9),LOOKUP(BC$9,$A$12:$A$111,$B$12:$B$111),IF(AND($I139=1,BD$9=$Q138),"",IF($I139=1,BD138,IF(AND($I139=-1,BB$9=$Q138),$J139,IF($I139=-1,BC138,""))))))))</f>
        <v/>
      </c>
      <c r="BD139" t="str">
        <f ca="1">IF($E138="","",IF($G139="",BD138,IF(AND($N139=1,BD$9&gt;$B$9),"",IF(AND($N139=1,BD$9&lt;=$B$9),LOOKUP(BD$9,$A$12:$A$111,$B$12:$B$111),IF(AND($I139=1,BE$9=$Q138),"",IF($I139=1,BE138,IF(AND($I139=-1,BC$9=$Q138),$J139,IF($I139=-1,BD138,""))))))))</f>
        <v/>
      </c>
      <c r="BE139" t="str">
        <f ca="1">IF($E138="","",IF($G139="",BE138,IF(AND($N139=1,BE$9&gt;$B$9),"",IF(AND($N139=1,BE$9&lt;=$B$9),LOOKUP(BE$9,$A$12:$A$111,$B$12:$B$111),IF(AND($I139=1,BF$9=$Q138),"",IF($I139=1,BF138,IF(AND($I139=-1,BD$9=$Q138),$J139,IF($I139=-1,BE138,""))))))))</f>
        <v/>
      </c>
      <c r="BF139" t="str">
        <f ca="1">IF($E138="","",IF($G139="",BF138,IF(AND($N139=1,BF$9&gt;$B$9),"",IF(AND($N139=1,BF$9&lt;=$B$9),LOOKUP(BF$9,$A$12:$A$111,$B$12:$B$111),IF(AND($I139=1,BG$9=$Q138),"",IF($I139=1,BG138,IF(AND($I139=-1,BE$9=$Q138),$J139,IF($I139=-1,BF138,""))))))))</f>
        <v/>
      </c>
      <c r="BG139" t="str">
        <f ca="1">IF($E138="","",IF($G139="",BG138,IF(AND($N139=1,BG$9&gt;$B$9),"",IF(AND($N139=1,BG$9&lt;=$B$9),LOOKUP(BG$9,$A$12:$A$111,$B$12:$B$111),IF(AND($I139=1,BH$9=$Q138),"",IF($I139=1,BH138,IF(AND($I139=-1,BF$9=$Q138),$J139,IF($I139=-1,BG138,""))))))))</f>
        <v/>
      </c>
      <c r="BH139" t="str">
        <f ca="1">IF($E138="","",IF($G139="",BH138,IF(AND($N139=1,BH$9&gt;$B$9),"",IF(AND($N139=1,BH$9&lt;=$B$9),LOOKUP(BH$9,$A$12:$A$111,$B$12:$B$111),IF(AND($I139=1,BI$9=$Q138),"",IF($I139=1,BI138,IF(AND($I139=-1,BG$9=$Q138),$J139,IF($I139=-1,BH138,""))))))))</f>
        <v/>
      </c>
      <c r="BI139" t="str">
        <f ca="1">IF($E138="","",IF($G139="",BI138,IF(AND($N139=1,BI$9&gt;$B$9),"",IF(AND($N139=1,BI$9&lt;=$B$9),LOOKUP(BI$9,$A$12:$A$111,$B$12:$B$111),IF(AND($I139=1,BJ$9=$Q138),"",IF($I139=1,BJ138,IF(AND($I139=-1,BH$9=$Q138),$J139,IF($I139=-1,BI138,""))))))))</f>
        <v/>
      </c>
      <c r="BJ139" t="str">
        <f ca="1">IF($E138="","",IF($G139="",BJ138,IF(AND($N139=1,BJ$9&gt;$B$9),"",IF(AND($N139=1,BJ$9&lt;=$B$9),LOOKUP(BJ$9,$A$12:$A$111,$B$12:$B$111),IF(AND($I139=1,BK$9=$Q138),"",IF($I139=1,BK138,IF(AND($I139=-1,BI$9=$Q138),$J139,IF($I139=-1,BJ138,""))))))))</f>
        <v/>
      </c>
      <c r="BK139" t="str">
        <f ca="1">IF($E138="","",IF($G139="",BK138,IF(AND($N139=1,BK$9&gt;$B$9),"",IF(AND($N139=1,BK$9&lt;=$B$9),LOOKUP(BK$9,$A$12:$A$111,$B$12:$B$111),IF(AND($I139=1,BL$9=$Q138),"",IF($I139=1,BL138,IF(AND($I139=-1,BJ$9=$Q138),$J139,IF($I139=-1,BK138,""))))))))</f>
        <v/>
      </c>
      <c r="BL139" t="str">
        <f ca="1">IF($E138="","",IF($G139="",BL138,IF(AND($N139=1,BL$9&gt;$B$9),"",IF(AND($N139=1,BL$9&lt;=$B$9),LOOKUP(BL$9,$A$12:$A$111,$B$12:$B$111),IF(AND($I139=1,BM$9=$Q138),"",IF($I139=1,BM138,IF(AND($I139=-1,BK$9=$Q138),$J139,IF($I139=-1,BL138,""))))))))</f>
        <v/>
      </c>
      <c r="BM139" t="str">
        <f ca="1">IF($E138="","",IF($G139="",BM138,IF(AND($N139=1,BM$9&gt;$B$9),"",IF(AND($N139=1,BM$9&lt;=$B$9),LOOKUP(BM$9,$A$12:$A$111,$B$12:$B$111),IF(AND($I139=1,BN$9=$Q138),"",IF($I139=1,BN138,IF(AND($I139=-1,BL$9=$Q138),$J139,IF($I139=-1,BM138,""))))))))</f>
        <v/>
      </c>
      <c r="BN139" t="str">
        <f ca="1">IF($E138="","",IF($G139="",BN138,IF(AND($N139=1,BN$9&gt;$B$9),"",IF(AND($N139=1,BN$9&lt;=$B$9),LOOKUP(BN$9,$A$12:$A$111,$B$12:$B$111),IF(AND($I139=1,BO$9=$Q138),"",IF($I139=1,BO138,IF(AND($I139=-1,BM$9=$Q138),$J139,IF($I139=-1,BN138,""))))))))</f>
        <v/>
      </c>
      <c r="BO139" t="str">
        <f ca="1">IF($E138="","",IF($G139="",BO138,IF(AND($N139=1,BO$9&gt;$B$9),"",IF(AND($N139=1,BO$9&lt;=$B$9),LOOKUP(BO$9,$A$12:$A$111,$B$12:$B$111),IF(AND($I139=1,BP$9=$Q138),"",IF($I139=1,BP138,IF(AND($I139=-1,BN$9=$Q138),$J139,IF($I139=-1,BO138,""))))))))</f>
        <v/>
      </c>
    </row>
    <row r="140" spans="4:67" x14ac:dyDescent="0.25">
      <c r="D140" s="4">
        <v>130</v>
      </c>
      <c r="E140" s="1">
        <f t="shared" ca="1" si="11"/>
        <v>9</v>
      </c>
      <c r="G140" t="str">
        <f ca="1">IF(E139="","",IF($B$3=Refs!$B$11,Labouchere!F140,IF(AND(B$3="Last",H139="Zero"),G139,IF(B$3="Last",H139,IF(B$3="2nd last","",IF(AND(B$3="Opposite",H139="Zero"),G139,IF(AND(B$3="Opposite",H139="Red"),"Black",IF(AND(B$3="Opposite",H139="Black"),"Red",IF(AND(B$3="Opposite",H139="Odd"),"Even",IF(AND(B$3="Opposite",H139="Even"),"Odd",IF(AND(B$3="Opposite",H139="High"),"Low",IF(AND(B$3="Opposite",H139="Low"),"High",IF(COUNTIF(Refs!$E$5:$I$6,B$3)=1,Labouchere!B$3,"")))))))))))))</f>
        <v>High</v>
      </c>
      <c r="H140" t="str">
        <f ca="1">IF(E140="","",IF(B$2="Red/Black",LOOKUP(E140,Refs!D:D,Refs!F:F),IF(B$2="High/Low",LOOKUP(E140,Refs!D:D,Refs!H:H),IF(B$2="Odd/Even",LOOKUP(E140,Refs!D:D,Refs!J:J),""))))</f>
        <v>Low</v>
      </c>
      <c r="I140">
        <f t="shared" ref="I140:I203" ca="1" si="12">IF(E140="","",IF(G140="","",IF(H140=G140,1,-1)))</f>
        <v>-1</v>
      </c>
      <c r="J140">
        <f ca="1">IF(E139="","",IF(G140="","",IF(AND(Q139&gt;1,O139+P139&gt;=$B$4),$B$4,IF(Q139=1,O139,O139+P139))))</f>
        <v>5</v>
      </c>
      <c r="K140">
        <f t="shared" ref="K140:K203" ca="1" si="13">IF(E140="","",IF(G140="","",IF(I140=1,J140,-J140)))</f>
        <v>-5</v>
      </c>
      <c r="L140">
        <f t="shared" ca="1" si="9"/>
        <v>-83</v>
      </c>
      <c r="M140">
        <f t="shared" ca="1" si="10"/>
        <v>20</v>
      </c>
      <c r="N140">
        <f ca="1">IF(E139="","",IF(OR(AND($A$6="Yes",$M140&gt;$M139),AND($A$8="Yes",$O139+$P139&gt;=$B$4),AND($Q139&lt;=2,$I140=1)),1,0))</f>
        <v>0</v>
      </c>
      <c r="O140">
        <f ca="1">IF(E140="","",R140)</f>
        <v>1</v>
      </c>
      <c r="P140">
        <f ca="1">IF(E140="","",MAX(R140:DM140))</f>
        <v>5</v>
      </c>
      <c r="Q140" s="2">
        <f ca="1">IF(E140="","",COUNTIF(R140:DM140,"&gt;0"))</f>
        <v>5</v>
      </c>
      <c r="R140" s="4">
        <f ca="1">IF(E139="","",IF($G140="",R139,IF($N140=1,LOOKUP(R$9,$A$12:$A$111,$B$12:$B$111),IF(AND($I140=1,S$9=$Q139),"",IF($I140=1,S139,IF($I140=-1,R139))))))</f>
        <v>1</v>
      </c>
      <c r="S140">
        <f ca="1">IF($E139="","",IF($G140="",S139,IF(AND($N140=1,S$9&gt;$B$9),"",IF(AND($N140=1,S$9&lt;=$B$9),LOOKUP(S$9,$A$12:$A$111,$B$12:$B$111),IF(AND($I140=1,T$9=$Q139),"",IF($I140=1,T139,IF(AND($I140=-1,R$9=$Q139),$J140,IF($I140=-1,S139,""))))))))</f>
        <v>2</v>
      </c>
      <c r="T140">
        <f ca="1">IF($E139="","",IF($G140="",T139,IF(AND($N140=1,T$9&gt;$B$9),"",IF(AND($N140=1,T$9&lt;=$B$9),LOOKUP(T$9,$A$12:$A$111,$B$12:$B$111),IF(AND($I140=1,U$9=$Q139),"",IF($I140=1,U139,IF(AND($I140=-1,S$9=$Q139),$J140,IF($I140=-1,T139,""))))))))</f>
        <v>3</v>
      </c>
      <c r="U140">
        <f ca="1">IF($E139="","",IF($G140="",U139,IF(AND($N140=1,U$9&gt;$B$9),"",IF(AND($N140=1,U$9&lt;=$B$9),LOOKUP(U$9,$A$12:$A$111,$B$12:$B$111),IF(AND($I140=1,V$9=$Q139),"",IF($I140=1,V139,IF(AND($I140=-1,T$9=$Q139),$J140,IF($I140=-1,U139,""))))))))</f>
        <v>4</v>
      </c>
      <c r="V140">
        <f ca="1">IF($E139="","",IF($G140="",V139,IF(AND($N140=1,V$9&gt;$B$9),"",IF(AND($N140=1,V$9&lt;=$B$9),LOOKUP(V$9,$A$12:$A$111,$B$12:$B$111),IF(AND($I140=1,W$9=$Q139),"",IF($I140=1,W139,IF(AND($I140=-1,U$9=$Q139),$J140,IF($I140=-1,V139,""))))))))</f>
        <v>5</v>
      </c>
      <c r="W140" t="str">
        <f ca="1">IF($E139="","",IF($G140="",W139,IF(AND($N140=1,W$9&gt;$B$9),"",IF(AND($N140=1,W$9&lt;=$B$9),LOOKUP(W$9,$A$12:$A$111,$B$12:$B$111),IF(AND($I140=1,X$9=$Q139),"",IF($I140=1,X139,IF(AND($I140=-1,V$9=$Q139),$J140,IF($I140=-1,W139,""))))))))</f>
        <v/>
      </c>
      <c r="X140" t="str">
        <f ca="1">IF($E139="","",IF($G140="",X139,IF(AND($N140=1,X$9&gt;$B$9),"",IF(AND($N140=1,X$9&lt;=$B$9),LOOKUP(X$9,$A$12:$A$111,$B$12:$B$111),IF(AND($I140=1,Y$9=$Q139),"",IF($I140=1,Y139,IF(AND($I140=-1,W$9=$Q139),$J140,IF($I140=-1,X139,""))))))))</f>
        <v/>
      </c>
      <c r="Y140" t="str">
        <f ca="1">IF($E139="","",IF($G140="",Y139,IF(AND($N140=1,Y$9&gt;$B$9),"",IF(AND($N140=1,Y$9&lt;=$B$9),LOOKUP(Y$9,$A$12:$A$111,$B$12:$B$111),IF(AND($I140=1,Z$9=$Q139),"",IF($I140=1,Z139,IF(AND($I140=-1,X$9=$Q139),$J140,IF($I140=-1,Y139,""))))))))</f>
        <v/>
      </c>
      <c r="Z140" t="str">
        <f ca="1">IF($E139="","",IF($G140="",Z139,IF(AND($N140=1,Z$9&gt;$B$9),"",IF(AND($N140=1,Z$9&lt;=$B$9),LOOKUP(Z$9,$A$12:$A$111,$B$12:$B$111),IF(AND($I140=1,AA$9=$Q139),"",IF($I140=1,AA139,IF(AND($I140=-1,Y$9=$Q139),$J140,IF($I140=-1,Z139,""))))))))</f>
        <v/>
      </c>
      <c r="AA140" t="str">
        <f ca="1">IF($E139="","",IF($G140="",AA139,IF(AND($N140=1,AA$9&gt;$B$9),"",IF(AND($N140=1,AA$9&lt;=$B$9),LOOKUP(AA$9,$A$12:$A$111,$B$12:$B$111),IF(AND($I140=1,AB$9=$Q139),"",IF($I140=1,AB139,IF(AND($I140=-1,Z$9=$Q139),$J140,IF($I140=-1,AA139,""))))))))</f>
        <v/>
      </c>
      <c r="AB140" t="str">
        <f ca="1">IF($E139="","",IF($G140="",AB139,IF(AND($N140=1,AB$9&gt;$B$9),"",IF(AND($N140=1,AB$9&lt;=$B$9),LOOKUP(AB$9,$A$12:$A$111,$B$12:$B$111),IF(AND($I140=1,AC$9=$Q139),"",IF($I140=1,AC139,IF(AND($I140=-1,AA$9=$Q139),$J140,IF($I140=-1,AB139,""))))))))</f>
        <v/>
      </c>
      <c r="AC140" t="str">
        <f ca="1">IF($E139="","",IF($G140="",AC139,IF(AND($N140=1,AC$9&gt;$B$9),"",IF(AND($N140=1,AC$9&lt;=$B$9),LOOKUP(AC$9,$A$12:$A$111,$B$12:$B$111),IF(AND($I140=1,AD$9=$Q139),"",IF($I140=1,AD139,IF(AND($I140=-1,AB$9=$Q139),$J140,IF($I140=-1,AC139,""))))))))</f>
        <v/>
      </c>
      <c r="AD140" t="str">
        <f ca="1">IF($E139="","",IF($G140="",AD139,IF(AND($N140=1,AD$9&gt;$B$9),"",IF(AND($N140=1,AD$9&lt;=$B$9),LOOKUP(AD$9,$A$12:$A$111,$B$12:$B$111),IF(AND($I140=1,AE$9=$Q139),"",IF($I140=1,AE139,IF(AND($I140=-1,AC$9=$Q139),$J140,IF($I140=-1,AD139,""))))))))</f>
        <v/>
      </c>
      <c r="AE140" t="str">
        <f ca="1">IF($E139="","",IF($G140="",AE139,IF(AND($N140=1,AE$9&gt;$B$9),"",IF(AND($N140=1,AE$9&lt;=$B$9),LOOKUP(AE$9,$A$12:$A$111,$B$12:$B$111),IF(AND($I140=1,AF$9=$Q139),"",IF($I140=1,AF139,IF(AND($I140=-1,AD$9=$Q139),$J140,IF($I140=-1,AE139,""))))))))</f>
        <v/>
      </c>
      <c r="AF140" t="str">
        <f ca="1">IF($E139="","",IF($G140="",AF139,IF(AND($N140=1,AF$9&gt;$B$9),"",IF(AND($N140=1,AF$9&lt;=$B$9),LOOKUP(AF$9,$A$12:$A$111,$B$12:$B$111),IF(AND($I140=1,AG$9=$Q139),"",IF($I140=1,AG139,IF(AND($I140=-1,AE$9=$Q139),$J140,IF($I140=-1,AF139,""))))))))</f>
        <v/>
      </c>
      <c r="AG140" t="str">
        <f ca="1">IF($E139="","",IF($G140="",AG139,IF(AND($N140=1,AG$9&gt;$B$9),"",IF(AND($N140=1,AG$9&lt;=$B$9),LOOKUP(AG$9,$A$12:$A$111,$B$12:$B$111),IF(AND($I140=1,AH$9=$Q139),"",IF($I140=1,AH139,IF(AND($I140=-1,AF$9=$Q139),$J140,IF($I140=-1,AG139,""))))))))</f>
        <v/>
      </c>
      <c r="AH140" t="str">
        <f ca="1">IF($E139="","",IF($G140="",AH139,IF(AND($N140=1,AH$9&gt;$B$9),"",IF(AND($N140=1,AH$9&lt;=$B$9),LOOKUP(AH$9,$A$12:$A$111,$B$12:$B$111),IF(AND($I140=1,AI$9=$Q139),"",IF($I140=1,AI139,IF(AND($I140=-1,AG$9=$Q139),$J140,IF($I140=-1,AH139,""))))))))</f>
        <v/>
      </c>
      <c r="AI140" t="str">
        <f ca="1">IF($E139="","",IF($G140="",AI139,IF(AND($N140=1,AI$9&gt;$B$9),"",IF(AND($N140=1,AI$9&lt;=$B$9),LOOKUP(AI$9,$A$12:$A$111,$B$12:$B$111),IF(AND($I140=1,AJ$9=$Q139),"",IF($I140=1,AJ139,IF(AND($I140=-1,AH$9=$Q139),$J140,IF($I140=-1,AI139,""))))))))</f>
        <v/>
      </c>
      <c r="AJ140" t="str">
        <f ca="1">IF($E139="","",IF($G140="",AJ139,IF(AND($N140=1,AJ$9&gt;$B$9),"",IF(AND($N140=1,AJ$9&lt;=$B$9),LOOKUP(AJ$9,$A$12:$A$111,$B$12:$B$111),IF(AND($I140=1,AK$9=$Q139),"",IF($I140=1,AK139,IF(AND($I140=-1,AI$9=$Q139),$J140,IF($I140=-1,AJ139,""))))))))</f>
        <v/>
      </c>
      <c r="AK140" t="str">
        <f ca="1">IF($E139="","",IF($G140="",AK139,IF(AND($N140=1,AK$9&gt;$B$9),"",IF(AND($N140=1,AK$9&lt;=$B$9),LOOKUP(AK$9,$A$12:$A$111,$B$12:$B$111),IF(AND($I140=1,AL$9=$Q139),"",IF($I140=1,AL139,IF(AND($I140=-1,AJ$9=$Q139),$J140,IF($I140=-1,AK139,""))))))))</f>
        <v/>
      </c>
      <c r="AL140" t="str">
        <f ca="1">IF($E139="","",IF($G140="",AL139,IF(AND($N140=1,AL$9&gt;$B$9),"",IF(AND($N140=1,AL$9&lt;=$B$9),LOOKUP(AL$9,$A$12:$A$111,$B$12:$B$111),IF(AND($I140=1,AM$9=$Q139),"",IF($I140=1,AM139,IF(AND($I140=-1,AK$9=$Q139),$J140,IF($I140=-1,AL139,""))))))))</f>
        <v/>
      </c>
      <c r="AM140" t="str">
        <f ca="1">IF($E139="","",IF($G140="",AM139,IF(AND($N140=1,AM$9&gt;$B$9),"",IF(AND($N140=1,AM$9&lt;=$B$9),LOOKUP(AM$9,$A$12:$A$111,$B$12:$B$111),IF(AND($I140=1,AN$9=$Q139),"",IF($I140=1,AN139,IF(AND($I140=-1,AL$9=$Q139),$J140,IF($I140=-1,AM139,""))))))))</f>
        <v/>
      </c>
      <c r="AN140" t="str">
        <f ca="1">IF($E139="","",IF($G140="",AN139,IF(AND($N140=1,AN$9&gt;$B$9),"",IF(AND($N140=1,AN$9&lt;=$B$9),LOOKUP(AN$9,$A$12:$A$111,$B$12:$B$111),IF(AND($I140=1,AO$9=$Q139),"",IF($I140=1,AO139,IF(AND($I140=-1,AM$9=$Q139),$J140,IF($I140=-1,AN139,""))))))))</f>
        <v/>
      </c>
      <c r="AO140" t="str">
        <f ca="1">IF($E139="","",IF($G140="",AO139,IF(AND($N140=1,AO$9&gt;$B$9),"",IF(AND($N140=1,AO$9&lt;=$B$9),LOOKUP(AO$9,$A$12:$A$111,$B$12:$B$111),IF(AND($I140=1,AP$9=$Q139),"",IF($I140=1,AP139,IF(AND($I140=-1,AN$9=$Q139),$J140,IF($I140=-1,AO139,""))))))))</f>
        <v/>
      </c>
      <c r="AP140" t="str">
        <f ca="1">IF($E139="","",IF($G140="",AP139,IF(AND($N140=1,AP$9&gt;$B$9),"",IF(AND($N140=1,AP$9&lt;=$B$9),LOOKUP(AP$9,$A$12:$A$111,$B$12:$B$111),IF(AND($I140=1,AQ$9=$Q139),"",IF($I140=1,AQ139,IF(AND($I140=-1,AO$9=$Q139),$J140,IF($I140=-1,AP139,""))))))))</f>
        <v/>
      </c>
      <c r="AQ140" t="str">
        <f ca="1">IF($E139="","",IF($G140="",AQ139,IF(AND($N140=1,AQ$9&gt;$B$9),"",IF(AND($N140=1,AQ$9&lt;=$B$9),LOOKUP(AQ$9,$A$12:$A$111,$B$12:$B$111),IF(AND($I140=1,AR$9=$Q139),"",IF($I140=1,AR139,IF(AND($I140=-1,AP$9=$Q139),$J140,IF($I140=-1,AQ139,""))))))))</f>
        <v/>
      </c>
      <c r="AR140" t="str">
        <f ca="1">IF($E139="","",IF($G140="",AR139,IF(AND($N140=1,AR$9&gt;$B$9),"",IF(AND($N140=1,AR$9&lt;=$B$9),LOOKUP(AR$9,$A$12:$A$111,$B$12:$B$111),IF(AND($I140=1,AS$9=$Q139),"",IF($I140=1,AS139,IF(AND($I140=-1,AQ$9=$Q139),$J140,IF($I140=-1,AR139,""))))))))</f>
        <v/>
      </c>
      <c r="AS140" t="str">
        <f ca="1">IF($E139="","",IF($G140="",AS139,IF(AND($N140=1,AS$9&gt;$B$9),"",IF(AND($N140=1,AS$9&lt;=$B$9),LOOKUP(AS$9,$A$12:$A$111,$B$12:$B$111),IF(AND($I140=1,AT$9=$Q139),"",IF($I140=1,AT139,IF(AND($I140=-1,AR$9=$Q139),$J140,IF($I140=-1,AS139,""))))))))</f>
        <v/>
      </c>
      <c r="AT140" t="str">
        <f ca="1">IF($E139="","",IF($G140="",AT139,IF(AND($N140=1,AT$9&gt;$B$9),"",IF(AND($N140=1,AT$9&lt;=$B$9),LOOKUP(AT$9,$A$12:$A$111,$B$12:$B$111),IF(AND($I140=1,AU$9=$Q139),"",IF($I140=1,AU139,IF(AND($I140=-1,AS$9=$Q139),$J140,IF($I140=-1,AT139,""))))))))</f>
        <v/>
      </c>
      <c r="AU140" t="str">
        <f ca="1">IF($E139="","",IF($G140="",AU139,IF(AND($N140=1,AU$9&gt;$B$9),"",IF(AND($N140=1,AU$9&lt;=$B$9),LOOKUP(AU$9,$A$12:$A$111,$B$12:$B$111),IF(AND($I140=1,AV$9=$Q139),"",IF($I140=1,AV139,IF(AND($I140=-1,AT$9=$Q139),$J140,IF($I140=-1,AU139,""))))))))</f>
        <v/>
      </c>
      <c r="AV140" t="str">
        <f ca="1">IF($E139="","",IF($G140="",AV139,IF(AND($N140=1,AV$9&gt;$B$9),"",IF(AND($N140=1,AV$9&lt;=$B$9),LOOKUP(AV$9,$A$12:$A$111,$B$12:$B$111),IF(AND($I140=1,AW$9=$Q139),"",IF($I140=1,AW139,IF(AND($I140=-1,AU$9=$Q139),$J140,IF($I140=-1,AV139,""))))))))</f>
        <v/>
      </c>
      <c r="AW140" t="str">
        <f ca="1">IF($E139="","",IF($G140="",AW139,IF(AND($N140=1,AW$9&gt;$B$9),"",IF(AND($N140=1,AW$9&lt;=$B$9),LOOKUP(AW$9,$A$12:$A$111,$B$12:$B$111),IF(AND($I140=1,AX$9=$Q139),"",IF($I140=1,AX139,IF(AND($I140=-1,AV$9=$Q139),$J140,IF($I140=-1,AW139,""))))))))</f>
        <v/>
      </c>
      <c r="AX140" t="str">
        <f ca="1">IF($E139="","",IF($G140="",AX139,IF(AND($N140=1,AX$9&gt;$B$9),"",IF(AND($N140=1,AX$9&lt;=$B$9),LOOKUP(AX$9,$A$12:$A$111,$B$12:$B$111),IF(AND($I140=1,AY$9=$Q139),"",IF($I140=1,AY139,IF(AND($I140=-1,AW$9=$Q139),$J140,IF($I140=-1,AX139,""))))))))</f>
        <v/>
      </c>
      <c r="AY140" t="str">
        <f ca="1">IF($E139="","",IF($G140="",AY139,IF(AND($N140=1,AY$9&gt;$B$9),"",IF(AND($N140=1,AY$9&lt;=$B$9),LOOKUP(AY$9,$A$12:$A$111,$B$12:$B$111),IF(AND($I140=1,AZ$9=$Q139),"",IF($I140=1,AZ139,IF(AND($I140=-1,AX$9=$Q139),$J140,IF($I140=-1,AY139,""))))))))</f>
        <v/>
      </c>
      <c r="AZ140" t="str">
        <f ca="1">IF($E139="","",IF($G140="",AZ139,IF(AND($N140=1,AZ$9&gt;$B$9),"",IF(AND($N140=1,AZ$9&lt;=$B$9),LOOKUP(AZ$9,$A$12:$A$111,$B$12:$B$111),IF(AND($I140=1,BA$9=$Q139),"",IF($I140=1,BA139,IF(AND($I140=-1,AY$9=$Q139),$J140,IF($I140=-1,AZ139,""))))))))</f>
        <v/>
      </c>
      <c r="BA140" t="str">
        <f ca="1">IF($E139="","",IF($G140="",BA139,IF(AND($N140=1,BA$9&gt;$B$9),"",IF(AND($N140=1,BA$9&lt;=$B$9),LOOKUP(BA$9,$A$12:$A$111,$B$12:$B$111),IF(AND($I140=1,BB$9=$Q139),"",IF($I140=1,BB139,IF(AND($I140=-1,AZ$9=$Q139),$J140,IF($I140=-1,BA139,""))))))))</f>
        <v/>
      </c>
      <c r="BB140" t="str">
        <f ca="1">IF($E139="","",IF($G140="",BB139,IF(AND($N140=1,BB$9&gt;$B$9),"",IF(AND($N140=1,BB$9&lt;=$B$9),LOOKUP(BB$9,$A$12:$A$111,$B$12:$B$111),IF(AND($I140=1,BC$9=$Q139),"",IF($I140=1,BC139,IF(AND($I140=-1,BA$9=$Q139),$J140,IF($I140=-1,BB139,""))))))))</f>
        <v/>
      </c>
      <c r="BC140" t="str">
        <f ca="1">IF($E139="","",IF($G140="",BC139,IF(AND($N140=1,BC$9&gt;$B$9),"",IF(AND($N140=1,BC$9&lt;=$B$9),LOOKUP(BC$9,$A$12:$A$111,$B$12:$B$111),IF(AND($I140=1,BD$9=$Q139),"",IF($I140=1,BD139,IF(AND($I140=-1,BB$9=$Q139),$J140,IF($I140=-1,BC139,""))))))))</f>
        <v/>
      </c>
      <c r="BD140" t="str">
        <f ca="1">IF($E139="","",IF($G140="",BD139,IF(AND($N140=1,BD$9&gt;$B$9),"",IF(AND($N140=1,BD$9&lt;=$B$9),LOOKUP(BD$9,$A$12:$A$111,$B$12:$B$111),IF(AND($I140=1,BE$9=$Q139),"",IF($I140=1,BE139,IF(AND($I140=-1,BC$9=$Q139),$J140,IF($I140=-1,BD139,""))))))))</f>
        <v/>
      </c>
      <c r="BE140" t="str">
        <f ca="1">IF($E139="","",IF($G140="",BE139,IF(AND($N140=1,BE$9&gt;$B$9),"",IF(AND($N140=1,BE$9&lt;=$B$9),LOOKUP(BE$9,$A$12:$A$111,$B$12:$B$111),IF(AND($I140=1,BF$9=$Q139),"",IF($I140=1,BF139,IF(AND($I140=-1,BD$9=$Q139),$J140,IF($I140=-1,BE139,""))))))))</f>
        <v/>
      </c>
      <c r="BF140" t="str">
        <f ca="1">IF($E139="","",IF($G140="",BF139,IF(AND($N140=1,BF$9&gt;$B$9),"",IF(AND($N140=1,BF$9&lt;=$B$9),LOOKUP(BF$9,$A$12:$A$111,$B$12:$B$111),IF(AND($I140=1,BG$9=$Q139),"",IF($I140=1,BG139,IF(AND($I140=-1,BE$9=$Q139),$J140,IF($I140=-1,BF139,""))))))))</f>
        <v/>
      </c>
      <c r="BG140" t="str">
        <f ca="1">IF($E139="","",IF($G140="",BG139,IF(AND($N140=1,BG$9&gt;$B$9),"",IF(AND($N140=1,BG$9&lt;=$B$9),LOOKUP(BG$9,$A$12:$A$111,$B$12:$B$111),IF(AND($I140=1,BH$9=$Q139),"",IF($I140=1,BH139,IF(AND($I140=-1,BF$9=$Q139),$J140,IF($I140=-1,BG139,""))))))))</f>
        <v/>
      </c>
      <c r="BH140" t="str">
        <f ca="1">IF($E139="","",IF($G140="",BH139,IF(AND($N140=1,BH$9&gt;$B$9),"",IF(AND($N140=1,BH$9&lt;=$B$9),LOOKUP(BH$9,$A$12:$A$111,$B$12:$B$111),IF(AND($I140=1,BI$9=$Q139),"",IF($I140=1,BI139,IF(AND($I140=-1,BG$9=$Q139),$J140,IF($I140=-1,BH139,""))))))))</f>
        <v/>
      </c>
      <c r="BI140" t="str">
        <f ca="1">IF($E139="","",IF($G140="",BI139,IF(AND($N140=1,BI$9&gt;$B$9),"",IF(AND($N140=1,BI$9&lt;=$B$9),LOOKUP(BI$9,$A$12:$A$111,$B$12:$B$111),IF(AND($I140=1,BJ$9=$Q139),"",IF($I140=1,BJ139,IF(AND($I140=-1,BH$9=$Q139),$J140,IF($I140=-1,BI139,""))))))))</f>
        <v/>
      </c>
      <c r="BJ140" t="str">
        <f ca="1">IF($E139="","",IF($G140="",BJ139,IF(AND($N140=1,BJ$9&gt;$B$9),"",IF(AND($N140=1,BJ$9&lt;=$B$9),LOOKUP(BJ$9,$A$12:$A$111,$B$12:$B$111),IF(AND($I140=1,BK$9=$Q139),"",IF($I140=1,BK139,IF(AND($I140=-1,BI$9=$Q139),$J140,IF($I140=-1,BJ139,""))))))))</f>
        <v/>
      </c>
      <c r="BK140" t="str">
        <f ca="1">IF($E139="","",IF($G140="",BK139,IF(AND($N140=1,BK$9&gt;$B$9),"",IF(AND($N140=1,BK$9&lt;=$B$9),LOOKUP(BK$9,$A$12:$A$111,$B$12:$B$111),IF(AND($I140=1,BL$9=$Q139),"",IF($I140=1,BL139,IF(AND($I140=-1,BJ$9=$Q139),$J140,IF($I140=-1,BK139,""))))))))</f>
        <v/>
      </c>
      <c r="BL140" t="str">
        <f ca="1">IF($E139="","",IF($G140="",BL139,IF(AND($N140=1,BL$9&gt;$B$9),"",IF(AND($N140=1,BL$9&lt;=$B$9),LOOKUP(BL$9,$A$12:$A$111,$B$12:$B$111),IF(AND($I140=1,BM$9=$Q139),"",IF($I140=1,BM139,IF(AND($I140=-1,BK$9=$Q139),$J140,IF($I140=-1,BL139,""))))))))</f>
        <v/>
      </c>
      <c r="BM140" t="str">
        <f ca="1">IF($E139="","",IF($G140="",BM139,IF(AND($N140=1,BM$9&gt;$B$9),"",IF(AND($N140=1,BM$9&lt;=$B$9),LOOKUP(BM$9,$A$12:$A$111,$B$12:$B$111),IF(AND($I140=1,BN$9=$Q139),"",IF($I140=1,BN139,IF(AND($I140=-1,BL$9=$Q139),$J140,IF($I140=-1,BM139,""))))))))</f>
        <v/>
      </c>
      <c r="BN140" t="str">
        <f ca="1">IF($E139="","",IF($G140="",BN139,IF(AND($N140=1,BN$9&gt;$B$9),"",IF(AND($N140=1,BN$9&lt;=$B$9),LOOKUP(BN$9,$A$12:$A$111,$B$12:$B$111),IF(AND($I140=1,BO$9=$Q139),"",IF($I140=1,BO139,IF(AND($I140=-1,BM$9=$Q139),$J140,IF($I140=-1,BN139,""))))))))</f>
        <v/>
      </c>
      <c r="BO140" t="str">
        <f ca="1">IF($E139="","",IF($G140="",BO139,IF(AND($N140=1,BO$9&gt;$B$9),"",IF(AND($N140=1,BO$9&lt;=$B$9),LOOKUP(BO$9,$A$12:$A$111,$B$12:$B$111),IF(AND($I140=1,BP$9=$Q139),"",IF($I140=1,BP139,IF(AND($I140=-1,BN$9=$Q139),$J140,IF($I140=-1,BO139,""))))))))</f>
        <v/>
      </c>
    </row>
    <row r="141" spans="4:67" x14ac:dyDescent="0.25">
      <c r="D141" s="4">
        <v>131</v>
      </c>
      <c r="E141" s="1">
        <f t="shared" ca="1" si="11"/>
        <v>0</v>
      </c>
      <c r="G141" t="str">
        <f ca="1">IF(E140="","",IF($B$3=Refs!$B$11,Labouchere!F141,IF(AND(B$3="Last",H140="Zero"),G140,IF(B$3="Last",H140,IF(B$3="2nd last","",IF(AND(B$3="Opposite",H140="Zero"),G140,IF(AND(B$3="Opposite",H140="Red"),"Black",IF(AND(B$3="Opposite",H140="Black"),"Red",IF(AND(B$3="Opposite",H140="Odd"),"Even",IF(AND(B$3="Opposite",H140="Even"),"Odd",IF(AND(B$3="Opposite",H140="High"),"Low",IF(AND(B$3="Opposite",H140="Low"),"High",IF(COUNTIF(Refs!$E$5:$I$6,B$3)=1,Labouchere!B$3,"")))))))))))))</f>
        <v>High</v>
      </c>
      <c r="H141" t="str">
        <f ca="1">IF(E141="","",IF(B$2="Red/Black",LOOKUP(E141,Refs!D:D,Refs!F:F),IF(B$2="High/Low",LOOKUP(E141,Refs!D:D,Refs!H:H),IF(B$2="Odd/Even",LOOKUP(E141,Refs!D:D,Refs!J:J),""))))</f>
        <v>Zero</v>
      </c>
      <c r="I141">
        <f t="shared" ca="1" si="12"/>
        <v>-1</v>
      </c>
      <c r="J141">
        <f ca="1">IF(E140="","",IF(G141="","",IF(AND(Q140&gt;1,O140+P140&gt;=$B$4),$B$4,IF(Q140=1,O140,O140+P140))))</f>
        <v>6</v>
      </c>
      <c r="K141">
        <f t="shared" ca="1" si="13"/>
        <v>-6</v>
      </c>
      <c r="L141">
        <f t="shared" ref="L141:L204" ca="1" si="14">IF(E141="","",IF(G141="",L140,K141+L140))</f>
        <v>-89</v>
      </c>
      <c r="M141">
        <f t="shared" ref="M141:M204" ca="1" si="15">IF(E141="","",IF(L141&gt;M140,L141,M140))</f>
        <v>20</v>
      </c>
      <c r="N141">
        <f ca="1">IF(E140="","",IF(OR(AND($A$6="Yes",$M141&gt;$M140),AND($A$8="Yes",$O140+$P140&gt;=$B$4),AND($Q140&lt;=2,$I141=1)),1,0))</f>
        <v>0</v>
      </c>
      <c r="O141">
        <f ca="1">IF(E141="","",R141)</f>
        <v>1</v>
      </c>
      <c r="P141">
        <f ca="1">IF(E141="","",MAX(R141:DM141))</f>
        <v>6</v>
      </c>
      <c r="Q141" s="2">
        <f ca="1">IF(E141="","",COUNTIF(R141:DM141,"&gt;0"))</f>
        <v>6</v>
      </c>
      <c r="R141" s="4">
        <f ca="1">IF(E140="","",IF($G141="",R140,IF($N141=1,LOOKUP(R$9,$A$12:$A$111,$B$12:$B$111),IF(AND($I141=1,S$9=$Q140),"",IF($I141=1,S140,IF($I141=-1,R140))))))</f>
        <v>1</v>
      </c>
      <c r="S141">
        <f ca="1">IF($E140="","",IF($G141="",S140,IF(AND($N141=1,S$9&gt;$B$9),"",IF(AND($N141=1,S$9&lt;=$B$9),LOOKUP(S$9,$A$12:$A$111,$B$12:$B$111),IF(AND($I141=1,T$9=$Q140),"",IF($I141=1,T140,IF(AND($I141=-1,R$9=$Q140),$J141,IF($I141=-1,S140,""))))))))</f>
        <v>2</v>
      </c>
      <c r="T141">
        <f ca="1">IF($E140="","",IF($G141="",T140,IF(AND($N141=1,T$9&gt;$B$9),"",IF(AND($N141=1,T$9&lt;=$B$9),LOOKUP(T$9,$A$12:$A$111,$B$12:$B$111),IF(AND($I141=1,U$9=$Q140),"",IF($I141=1,U140,IF(AND($I141=-1,S$9=$Q140),$J141,IF($I141=-1,T140,""))))))))</f>
        <v>3</v>
      </c>
      <c r="U141">
        <f ca="1">IF($E140="","",IF($G141="",U140,IF(AND($N141=1,U$9&gt;$B$9),"",IF(AND($N141=1,U$9&lt;=$B$9),LOOKUP(U$9,$A$12:$A$111,$B$12:$B$111),IF(AND($I141=1,V$9=$Q140),"",IF($I141=1,V140,IF(AND($I141=-1,T$9=$Q140),$J141,IF($I141=-1,U140,""))))))))</f>
        <v>4</v>
      </c>
      <c r="V141">
        <f ca="1">IF($E140="","",IF($G141="",V140,IF(AND($N141=1,V$9&gt;$B$9),"",IF(AND($N141=1,V$9&lt;=$B$9),LOOKUP(V$9,$A$12:$A$111,$B$12:$B$111),IF(AND($I141=1,W$9=$Q140),"",IF($I141=1,W140,IF(AND($I141=-1,U$9=$Q140),$J141,IF($I141=-1,V140,""))))))))</f>
        <v>5</v>
      </c>
      <c r="W141">
        <f ca="1">IF($E140="","",IF($G141="",W140,IF(AND($N141=1,W$9&gt;$B$9),"",IF(AND($N141=1,W$9&lt;=$B$9),LOOKUP(W$9,$A$12:$A$111,$B$12:$B$111),IF(AND($I141=1,X$9=$Q140),"",IF($I141=1,X140,IF(AND($I141=-1,V$9=$Q140),$J141,IF($I141=-1,W140,""))))))))</f>
        <v>6</v>
      </c>
      <c r="X141" t="str">
        <f ca="1">IF($E140="","",IF($G141="",X140,IF(AND($N141=1,X$9&gt;$B$9),"",IF(AND($N141=1,X$9&lt;=$B$9),LOOKUP(X$9,$A$12:$A$111,$B$12:$B$111),IF(AND($I141=1,Y$9=$Q140),"",IF($I141=1,Y140,IF(AND($I141=-1,W$9=$Q140),$J141,IF($I141=-1,X140,""))))))))</f>
        <v/>
      </c>
      <c r="Y141" t="str">
        <f ca="1">IF($E140="","",IF($G141="",Y140,IF(AND($N141=1,Y$9&gt;$B$9),"",IF(AND($N141=1,Y$9&lt;=$B$9),LOOKUP(Y$9,$A$12:$A$111,$B$12:$B$111),IF(AND($I141=1,Z$9=$Q140),"",IF($I141=1,Z140,IF(AND($I141=-1,X$9=$Q140),$J141,IF($I141=-1,Y140,""))))))))</f>
        <v/>
      </c>
      <c r="Z141" t="str">
        <f ca="1">IF($E140="","",IF($G141="",Z140,IF(AND($N141=1,Z$9&gt;$B$9),"",IF(AND($N141=1,Z$9&lt;=$B$9),LOOKUP(Z$9,$A$12:$A$111,$B$12:$B$111),IF(AND($I141=1,AA$9=$Q140),"",IF($I141=1,AA140,IF(AND($I141=-1,Y$9=$Q140),$J141,IF($I141=-1,Z140,""))))))))</f>
        <v/>
      </c>
      <c r="AA141" t="str">
        <f ca="1">IF($E140="","",IF($G141="",AA140,IF(AND($N141=1,AA$9&gt;$B$9),"",IF(AND($N141=1,AA$9&lt;=$B$9),LOOKUP(AA$9,$A$12:$A$111,$B$12:$B$111),IF(AND($I141=1,AB$9=$Q140),"",IF($I141=1,AB140,IF(AND($I141=-1,Z$9=$Q140),$J141,IF($I141=-1,AA140,""))))))))</f>
        <v/>
      </c>
      <c r="AB141" t="str">
        <f ca="1">IF($E140="","",IF($G141="",AB140,IF(AND($N141=1,AB$9&gt;$B$9),"",IF(AND($N141=1,AB$9&lt;=$B$9),LOOKUP(AB$9,$A$12:$A$111,$B$12:$B$111),IF(AND($I141=1,AC$9=$Q140),"",IF($I141=1,AC140,IF(AND($I141=-1,AA$9=$Q140),$J141,IF($I141=-1,AB140,""))))))))</f>
        <v/>
      </c>
      <c r="AC141" t="str">
        <f ca="1">IF($E140="","",IF($G141="",AC140,IF(AND($N141=1,AC$9&gt;$B$9),"",IF(AND($N141=1,AC$9&lt;=$B$9),LOOKUP(AC$9,$A$12:$A$111,$B$12:$B$111),IF(AND($I141=1,AD$9=$Q140),"",IF($I141=1,AD140,IF(AND($I141=-1,AB$9=$Q140),$J141,IF($I141=-1,AC140,""))))))))</f>
        <v/>
      </c>
      <c r="AD141" t="str">
        <f ca="1">IF($E140="","",IF($G141="",AD140,IF(AND($N141=1,AD$9&gt;$B$9),"",IF(AND($N141=1,AD$9&lt;=$B$9),LOOKUP(AD$9,$A$12:$A$111,$B$12:$B$111),IF(AND($I141=1,AE$9=$Q140),"",IF($I141=1,AE140,IF(AND($I141=-1,AC$9=$Q140),$J141,IF($I141=-1,AD140,""))))))))</f>
        <v/>
      </c>
      <c r="AE141" t="str">
        <f ca="1">IF($E140="","",IF($G141="",AE140,IF(AND($N141=1,AE$9&gt;$B$9),"",IF(AND($N141=1,AE$9&lt;=$B$9),LOOKUP(AE$9,$A$12:$A$111,$B$12:$B$111),IF(AND($I141=1,AF$9=$Q140),"",IF($I141=1,AF140,IF(AND($I141=-1,AD$9=$Q140),$J141,IF($I141=-1,AE140,""))))))))</f>
        <v/>
      </c>
      <c r="AF141" t="str">
        <f ca="1">IF($E140="","",IF($G141="",AF140,IF(AND($N141=1,AF$9&gt;$B$9),"",IF(AND($N141=1,AF$9&lt;=$B$9),LOOKUP(AF$9,$A$12:$A$111,$B$12:$B$111),IF(AND($I141=1,AG$9=$Q140),"",IF($I141=1,AG140,IF(AND($I141=-1,AE$9=$Q140),$J141,IF($I141=-1,AF140,""))))))))</f>
        <v/>
      </c>
      <c r="AG141" t="str">
        <f ca="1">IF($E140="","",IF($G141="",AG140,IF(AND($N141=1,AG$9&gt;$B$9),"",IF(AND($N141=1,AG$9&lt;=$B$9),LOOKUP(AG$9,$A$12:$A$111,$B$12:$B$111),IF(AND($I141=1,AH$9=$Q140),"",IF($I141=1,AH140,IF(AND($I141=-1,AF$9=$Q140),$J141,IF($I141=-1,AG140,""))))))))</f>
        <v/>
      </c>
      <c r="AH141" t="str">
        <f ca="1">IF($E140="","",IF($G141="",AH140,IF(AND($N141=1,AH$9&gt;$B$9),"",IF(AND($N141=1,AH$9&lt;=$B$9),LOOKUP(AH$9,$A$12:$A$111,$B$12:$B$111),IF(AND($I141=1,AI$9=$Q140),"",IF($I141=1,AI140,IF(AND($I141=-1,AG$9=$Q140),$J141,IF($I141=-1,AH140,""))))))))</f>
        <v/>
      </c>
      <c r="AI141" t="str">
        <f ca="1">IF($E140="","",IF($G141="",AI140,IF(AND($N141=1,AI$9&gt;$B$9),"",IF(AND($N141=1,AI$9&lt;=$B$9),LOOKUP(AI$9,$A$12:$A$111,$B$12:$B$111),IF(AND($I141=1,AJ$9=$Q140),"",IF($I141=1,AJ140,IF(AND($I141=-1,AH$9=$Q140),$J141,IF($I141=-1,AI140,""))))))))</f>
        <v/>
      </c>
      <c r="AJ141" t="str">
        <f ca="1">IF($E140="","",IF($G141="",AJ140,IF(AND($N141=1,AJ$9&gt;$B$9),"",IF(AND($N141=1,AJ$9&lt;=$B$9),LOOKUP(AJ$9,$A$12:$A$111,$B$12:$B$111),IF(AND($I141=1,AK$9=$Q140),"",IF($I141=1,AK140,IF(AND($I141=-1,AI$9=$Q140),$J141,IF($I141=-1,AJ140,""))))))))</f>
        <v/>
      </c>
      <c r="AK141" t="str">
        <f ca="1">IF($E140="","",IF($G141="",AK140,IF(AND($N141=1,AK$9&gt;$B$9),"",IF(AND($N141=1,AK$9&lt;=$B$9),LOOKUP(AK$9,$A$12:$A$111,$B$12:$B$111),IF(AND($I141=1,AL$9=$Q140),"",IF($I141=1,AL140,IF(AND($I141=-1,AJ$9=$Q140),$J141,IF($I141=-1,AK140,""))))))))</f>
        <v/>
      </c>
      <c r="AL141" t="str">
        <f ca="1">IF($E140="","",IF($G141="",AL140,IF(AND($N141=1,AL$9&gt;$B$9),"",IF(AND($N141=1,AL$9&lt;=$B$9),LOOKUP(AL$9,$A$12:$A$111,$B$12:$B$111),IF(AND($I141=1,AM$9=$Q140),"",IF($I141=1,AM140,IF(AND($I141=-1,AK$9=$Q140),$J141,IF($I141=-1,AL140,""))))))))</f>
        <v/>
      </c>
      <c r="AM141" t="str">
        <f ca="1">IF($E140="","",IF($G141="",AM140,IF(AND($N141=1,AM$9&gt;$B$9),"",IF(AND($N141=1,AM$9&lt;=$B$9),LOOKUP(AM$9,$A$12:$A$111,$B$12:$B$111),IF(AND($I141=1,AN$9=$Q140),"",IF($I141=1,AN140,IF(AND($I141=-1,AL$9=$Q140),$J141,IF($I141=-1,AM140,""))))))))</f>
        <v/>
      </c>
      <c r="AN141" t="str">
        <f ca="1">IF($E140="","",IF($G141="",AN140,IF(AND($N141=1,AN$9&gt;$B$9),"",IF(AND($N141=1,AN$9&lt;=$B$9),LOOKUP(AN$9,$A$12:$A$111,$B$12:$B$111),IF(AND($I141=1,AO$9=$Q140),"",IF($I141=1,AO140,IF(AND($I141=-1,AM$9=$Q140),$J141,IF($I141=-1,AN140,""))))))))</f>
        <v/>
      </c>
      <c r="AO141" t="str">
        <f ca="1">IF($E140="","",IF($G141="",AO140,IF(AND($N141=1,AO$9&gt;$B$9),"",IF(AND($N141=1,AO$9&lt;=$B$9),LOOKUP(AO$9,$A$12:$A$111,$B$12:$B$111),IF(AND($I141=1,AP$9=$Q140),"",IF($I141=1,AP140,IF(AND($I141=-1,AN$9=$Q140),$J141,IF($I141=-1,AO140,""))))))))</f>
        <v/>
      </c>
      <c r="AP141" t="str">
        <f ca="1">IF($E140="","",IF($G141="",AP140,IF(AND($N141=1,AP$9&gt;$B$9),"",IF(AND($N141=1,AP$9&lt;=$B$9),LOOKUP(AP$9,$A$12:$A$111,$B$12:$B$111),IF(AND($I141=1,AQ$9=$Q140),"",IF($I141=1,AQ140,IF(AND($I141=-1,AO$9=$Q140),$J141,IF($I141=-1,AP140,""))))))))</f>
        <v/>
      </c>
      <c r="AQ141" t="str">
        <f ca="1">IF($E140="","",IF($G141="",AQ140,IF(AND($N141=1,AQ$9&gt;$B$9),"",IF(AND($N141=1,AQ$9&lt;=$B$9),LOOKUP(AQ$9,$A$12:$A$111,$B$12:$B$111),IF(AND($I141=1,AR$9=$Q140),"",IF($I141=1,AR140,IF(AND($I141=-1,AP$9=$Q140),$J141,IF($I141=-1,AQ140,""))))))))</f>
        <v/>
      </c>
      <c r="AR141" t="str">
        <f ca="1">IF($E140="","",IF($G141="",AR140,IF(AND($N141=1,AR$9&gt;$B$9),"",IF(AND($N141=1,AR$9&lt;=$B$9),LOOKUP(AR$9,$A$12:$A$111,$B$12:$B$111),IF(AND($I141=1,AS$9=$Q140),"",IF($I141=1,AS140,IF(AND($I141=-1,AQ$9=$Q140),$J141,IF($I141=-1,AR140,""))))))))</f>
        <v/>
      </c>
      <c r="AS141" t="str">
        <f ca="1">IF($E140="","",IF($G141="",AS140,IF(AND($N141=1,AS$9&gt;$B$9),"",IF(AND($N141=1,AS$9&lt;=$B$9),LOOKUP(AS$9,$A$12:$A$111,$B$12:$B$111),IF(AND($I141=1,AT$9=$Q140),"",IF($I141=1,AT140,IF(AND($I141=-1,AR$9=$Q140),$J141,IF($I141=-1,AS140,""))))))))</f>
        <v/>
      </c>
      <c r="AT141" t="str">
        <f ca="1">IF($E140="","",IF($G141="",AT140,IF(AND($N141=1,AT$9&gt;$B$9),"",IF(AND($N141=1,AT$9&lt;=$B$9),LOOKUP(AT$9,$A$12:$A$111,$B$12:$B$111),IF(AND($I141=1,AU$9=$Q140),"",IF($I141=1,AU140,IF(AND($I141=-1,AS$9=$Q140),$J141,IF($I141=-1,AT140,""))))))))</f>
        <v/>
      </c>
      <c r="AU141" t="str">
        <f ca="1">IF($E140="","",IF($G141="",AU140,IF(AND($N141=1,AU$9&gt;$B$9),"",IF(AND($N141=1,AU$9&lt;=$B$9),LOOKUP(AU$9,$A$12:$A$111,$B$12:$B$111),IF(AND($I141=1,AV$9=$Q140),"",IF($I141=1,AV140,IF(AND($I141=-1,AT$9=$Q140),$J141,IF($I141=-1,AU140,""))))))))</f>
        <v/>
      </c>
      <c r="AV141" t="str">
        <f ca="1">IF($E140="","",IF($G141="",AV140,IF(AND($N141=1,AV$9&gt;$B$9),"",IF(AND($N141=1,AV$9&lt;=$B$9),LOOKUP(AV$9,$A$12:$A$111,$B$12:$B$111),IF(AND($I141=1,AW$9=$Q140),"",IF($I141=1,AW140,IF(AND($I141=-1,AU$9=$Q140),$J141,IF($I141=-1,AV140,""))))))))</f>
        <v/>
      </c>
      <c r="AW141" t="str">
        <f ca="1">IF($E140="","",IF($G141="",AW140,IF(AND($N141=1,AW$9&gt;$B$9),"",IF(AND($N141=1,AW$9&lt;=$B$9),LOOKUP(AW$9,$A$12:$A$111,$B$12:$B$111),IF(AND($I141=1,AX$9=$Q140),"",IF($I141=1,AX140,IF(AND($I141=-1,AV$9=$Q140),$J141,IF($I141=-1,AW140,""))))))))</f>
        <v/>
      </c>
      <c r="AX141" t="str">
        <f ca="1">IF($E140="","",IF($G141="",AX140,IF(AND($N141=1,AX$9&gt;$B$9),"",IF(AND($N141=1,AX$9&lt;=$B$9),LOOKUP(AX$9,$A$12:$A$111,$B$12:$B$111),IF(AND($I141=1,AY$9=$Q140),"",IF($I141=1,AY140,IF(AND($I141=-1,AW$9=$Q140),$J141,IF($I141=-1,AX140,""))))))))</f>
        <v/>
      </c>
      <c r="AY141" t="str">
        <f ca="1">IF($E140="","",IF($G141="",AY140,IF(AND($N141=1,AY$9&gt;$B$9),"",IF(AND($N141=1,AY$9&lt;=$B$9),LOOKUP(AY$9,$A$12:$A$111,$B$12:$B$111),IF(AND($I141=1,AZ$9=$Q140),"",IF($I141=1,AZ140,IF(AND($I141=-1,AX$9=$Q140),$J141,IF($I141=-1,AY140,""))))))))</f>
        <v/>
      </c>
      <c r="AZ141" t="str">
        <f ca="1">IF($E140="","",IF($G141="",AZ140,IF(AND($N141=1,AZ$9&gt;$B$9),"",IF(AND($N141=1,AZ$9&lt;=$B$9),LOOKUP(AZ$9,$A$12:$A$111,$B$12:$B$111),IF(AND($I141=1,BA$9=$Q140),"",IF($I141=1,BA140,IF(AND($I141=-1,AY$9=$Q140),$J141,IF($I141=-1,AZ140,""))))))))</f>
        <v/>
      </c>
      <c r="BA141" t="str">
        <f ca="1">IF($E140="","",IF($G141="",BA140,IF(AND($N141=1,BA$9&gt;$B$9),"",IF(AND($N141=1,BA$9&lt;=$B$9),LOOKUP(BA$9,$A$12:$A$111,$B$12:$B$111),IF(AND($I141=1,BB$9=$Q140),"",IF($I141=1,BB140,IF(AND($I141=-1,AZ$9=$Q140),$J141,IF($I141=-1,BA140,""))))))))</f>
        <v/>
      </c>
      <c r="BB141" t="str">
        <f ca="1">IF($E140="","",IF($G141="",BB140,IF(AND($N141=1,BB$9&gt;$B$9),"",IF(AND($N141=1,BB$9&lt;=$B$9),LOOKUP(BB$9,$A$12:$A$111,$B$12:$B$111),IF(AND($I141=1,BC$9=$Q140),"",IF($I141=1,BC140,IF(AND($I141=-1,BA$9=$Q140),$J141,IF($I141=-1,BB140,""))))))))</f>
        <v/>
      </c>
      <c r="BC141" t="str">
        <f ca="1">IF($E140="","",IF($G141="",BC140,IF(AND($N141=1,BC$9&gt;$B$9),"",IF(AND($N141=1,BC$9&lt;=$B$9),LOOKUP(BC$9,$A$12:$A$111,$B$12:$B$111),IF(AND($I141=1,BD$9=$Q140),"",IF($I141=1,BD140,IF(AND($I141=-1,BB$9=$Q140),$J141,IF($I141=-1,BC140,""))))))))</f>
        <v/>
      </c>
      <c r="BD141" t="str">
        <f ca="1">IF($E140="","",IF($G141="",BD140,IF(AND($N141=1,BD$9&gt;$B$9),"",IF(AND($N141=1,BD$9&lt;=$B$9),LOOKUP(BD$9,$A$12:$A$111,$B$12:$B$111),IF(AND($I141=1,BE$9=$Q140),"",IF($I141=1,BE140,IF(AND($I141=-1,BC$9=$Q140),$J141,IF($I141=-1,BD140,""))))))))</f>
        <v/>
      </c>
      <c r="BE141" t="str">
        <f ca="1">IF($E140="","",IF($G141="",BE140,IF(AND($N141=1,BE$9&gt;$B$9),"",IF(AND($N141=1,BE$9&lt;=$B$9),LOOKUP(BE$9,$A$12:$A$111,$B$12:$B$111),IF(AND($I141=1,BF$9=$Q140),"",IF($I141=1,BF140,IF(AND($I141=-1,BD$9=$Q140),$J141,IF($I141=-1,BE140,""))))))))</f>
        <v/>
      </c>
      <c r="BF141" t="str">
        <f ca="1">IF($E140="","",IF($G141="",BF140,IF(AND($N141=1,BF$9&gt;$B$9),"",IF(AND($N141=1,BF$9&lt;=$B$9),LOOKUP(BF$9,$A$12:$A$111,$B$12:$B$111),IF(AND($I141=1,BG$9=$Q140),"",IF($I141=1,BG140,IF(AND($I141=-1,BE$9=$Q140),$J141,IF($I141=-1,BF140,""))))))))</f>
        <v/>
      </c>
      <c r="BG141" t="str">
        <f ca="1">IF($E140="","",IF($G141="",BG140,IF(AND($N141=1,BG$9&gt;$B$9),"",IF(AND($N141=1,BG$9&lt;=$B$9),LOOKUP(BG$9,$A$12:$A$111,$B$12:$B$111),IF(AND($I141=1,BH$9=$Q140),"",IF($I141=1,BH140,IF(AND($I141=-1,BF$9=$Q140),$J141,IF($I141=-1,BG140,""))))))))</f>
        <v/>
      </c>
      <c r="BH141" t="str">
        <f ca="1">IF($E140="","",IF($G141="",BH140,IF(AND($N141=1,BH$9&gt;$B$9),"",IF(AND($N141=1,BH$9&lt;=$B$9),LOOKUP(BH$9,$A$12:$A$111,$B$12:$B$111),IF(AND($I141=1,BI$9=$Q140),"",IF($I141=1,BI140,IF(AND($I141=-1,BG$9=$Q140),$J141,IF($I141=-1,BH140,""))))))))</f>
        <v/>
      </c>
      <c r="BI141" t="str">
        <f ca="1">IF($E140="","",IF($G141="",BI140,IF(AND($N141=1,BI$9&gt;$B$9),"",IF(AND($N141=1,BI$9&lt;=$B$9),LOOKUP(BI$9,$A$12:$A$111,$B$12:$B$111),IF(AND($I141=1,BJ$9=$Q140),"",IF($I141=1,BJ140,IF(AND($I141=-1,BH$9=$Q140),$J141,IF($I141=-1,BI140,""))))))))</f>
        <v/>
      </c>
      <c r="BJ141" t="str">
        <f ca="1">IF($E140="","",IF($G141="",BJ140,IF(AND($N141=1,BJ$9&gt;$B$9),"",IF(AND($N141=1,BJ$9&lt;=$B$9),LOOKUP(BJ$9,$A$12:$A$111,$B$12:$B$111),IF(AND($I141=1,BK$9=$Q140),"",IF($I141=1,BK140,IF(AND($I141=-1,BI$9=$Q140),$J141,IF($I141=-1,BJ140,""))))))))</f>
        <v/>
      </c>
      <c r="BK141" t="str">
        <f ca="1">IF($E140="","",IF($G141="",BK140,IF(AND($N141=1,BK$9&gt;$B$9),"",IF(AND($N141=1,BK$9&lt;=$B$9),LOOKUP(BK$9,$A$12:$A$111,$B$12:$B$111),IF(AND($I141=1,BL$9=$Q140),"",IF($I141=1,BL140,IF(AND($I141=-1,BJ$9=$Q140),$J141,IF($I141=-1,BK140,""))))))))</f>
        <v/>
      </c>
      <c r="BL141" t="str">
        <f ca="1">IF($E140="","",IF($G141="",BL140,IF(AND($N141=1,BL$9&gt;$B$9),"",IF(AND($N141=1,BL$9&lt;=$B$9),LOOKUP(BL$9,$A$12:$A$111,$B$12:$B$111),IF(AND($I141=1,BM$9=$Q140),"",IF($I141=1,BM140,IF(AND($I141=-1,BK$9=$Q140),$J141,IF($I141=-1,BL140,""))))))))</f>
        <v/>
      </c>
      <c r="BM141" t="str">
        <f ca="1">IF($E140="","",IF($G141="",BM140,IF(AND($N141=1,BM$9&gt;$B$9),"",IF(AND($N141=1,BM$9&lt;=$B$9),LOOKUP(BM$9,$A$12:$A$111,$B$12:$B$111),IF(AND($I141=1,BN$9=$Q140),"",IF($I141=1,BN140,IF(AND($I141=-1,BL$9=$Q140),$J141,IF($I141=-1,BM140,""))))))))</f>
        <v/>
      </c>
      <c r="BN141" t="str">
        <f ca="1">IF($E140="","",IF($G141="",BN140,IF(AND($N141=1,BN$9&gt;$B$9),"",IF(AND($N141=1,BN$9&lt;=$B$9),LOOKUP(BN$9,$A$12:$A$111,$B$12:$B$111),IF(AND($I141=1,BO$9=$Q140),"",IF($I141=1,BO140,IF(AND($I141=-1,BM$9=$Q140),$J141,IF($I141=-1,BN140,""))))))))</f>
        <v/>
      </c>
      <c r="BO141" t="str">
        <f ca="1">IF($E140="","",IF($G141="",BO140,IF(AND($N141=1,BO$9&gt;$B$9),"",IF(AND($N141=1,BO$9&lt;=$B$9),LOOKUP(BO$9,$A$12:$A$111,$B$12:$B$111),IF(AND($I141=1,BP$9=$Q140),"",IF($I141=1,BP140,IF(AND($I141=-1,BN$9=$Q140),$J141,IF($I141=-1,BO140,""))))))))</f>
        <v/>
      </c>
    </row>
    <row r="142" spans="4:67" x14ac:dyDescent="0.25">
      <c r="D142" s="4">
        <v>132</v>
      </c>
      <c r="E142" s="1">
        <f t="shared" ca="1" si="11"/>
        <v>29</v>
      </c>
      <c r="G142" t="str">
        <f ca="1">IF(E141="","",IF($B$3=Refs!$B$11,Labouchere!F142,IF(AND(B$3="Last",H141="Zero"),G141,IF(B$3="Last",H141,IF(B$3="2nd last","",IF(AND(B$3="Opposite",H141="Zero"),G141,IF(AND(B$3="Opposite",H141="Red"),"Black",IF(AND(B$3="Opposite",H141="Black"),"Red",IF(AND(B$3="Opposite",H141="Odd"),"Even",IF(AND(B$3="Opposite",H141="Even"),"Odd",IF(AND(B$3="Opposite",H141="High"),"Low",IF(AND(B$3="Opposite",H141="Low"),"High",IF(COUNTIF(Refs!$E$5:$I$6,B$3)=1,Labouchere!B$3,"")))))))))))))</f>
        <v>High</v>
      </c>
      <c r="H142" t="str">
        <f ca="1">IF(E142="","",IF(B$2="Red/Black",LOOKUP(E142,Refs!D:D,Refs!F:F),IF(B$2="High/Low",LOOKUP(E142,Refs!D:D,Refs!H:H),IF(B$2="Odd/Even",LOOKUP(E142,Refs!D:D,Refs!J:J),""))))</f>
        <v>High</v>
      </c>
      <c r="I142">
        <f t="shared" ca="1" si="12"/>
        <v>1</v>
      </c>
      <c r="J142">
        <f ca="1">IF(E141="","",IF(G142="","",IF(AND(Q141&gt;1,O141+P141&gt;=$B$4),$B$4,IF(Q141=1,O141,O141+P141))))</f>
        <v>7</v>
      </c>
      <c r="K142">
        <f t="shared" ca="1" si="13"/>
        <v>7</v>
      </c>
      <c r="L142">
        <f t="shared" ca="1" si="14"/>
        <v>-82</v>
      </c>
      <c r="M142">
        <f t="shared" ca="1" si="15"/>
        <v>20</v>
      </c>
      <c r="N142">
        <f ca="1">IF(E141="","",IF(OR(AND($A$6="Yes",$M142&gt;$M141),AND($A$8="Yes",$O141+$P141&gt;=$B$4),AND($Q141&lt;=2,$I142=1)),1,0))</f>
        <v>0</v>
      </c>
      <c r="O142">
        <f ca="1">IF(E142="","",R142)</f>
        <v>2</v>
      </c>
      <c r="P142">
        <f ca="1">IF(E142="","",MAX(R142:DM142))</f>
        <v>5</v>
      </c>
      <c r="Q142" s="2">
        <f ca="1">IF(E142="","",COUNTIF(R142:DM142,"&gt;0"))</f>
        <v>4</v>
      </c>
      <c r="R142" s="4">
        <f ca="1">IF(E141="","",IF($G142="",R141,IF($N142=1,LOOKUP(R$9,$A$12:$A$111,$B$12:$B$111),IF(AND($I142=1,S$9=$Q141),"",IF($I142=1,S141,IF($I142=-1,R141))))))</f>
        <v>2</v>
      </c>
      <c r="S142">
        <f ca="1">IF($E141="","",IF($G142="",S141,IF(AND($N142=1,S$9&gt;$B$9),"",IF(AND($N142=1,S$9&lt;=$B$9),LOOKUP(S$9,$A$12:$A$111,$B$12:$B$111),IF(AND($I142=1,T$9=$Q141),"",IF($I142=1,T141,IF(AND($I142=-1,R$9=$Q141),$J142,IF($I142=-1,S141,""))))))))</f>
        <v>3</v>
      </c>
      <c r="T142">
        <f ca="1">IF($E141="","",IF($G142="",T141,IF(AND($N142=1,T$9&gt;$B$9),"",IF(AND($N142=1,T$9&lt;=$B$9),LOOKUP(T$9,$A$12:$A$111,$B$12:$B$111),IF(AND($I142=1,U$9=$Q141),"",IF($I142=1,U141,IF(AND($I142=-1,S$9=$Q141),$J142,IF($I142=-1,T141,""))))))))</f>
        <v>4</v>
      </c>
      <c r="U142">
        <f ca="1">IF($E141="","",IF($G142="",U141,IF(AND($N142=1,U$9&gt;$B$9),"",IF(AND($N142=1,U$9&lt;=$B$9),LOOKUP(U$9,$A$12:$A$111,$B$12:$B$111),IF(AND($I142=1,V$9=$Q141),"",IF($I142=1,V141,IF(AND($I142=-1,T$9=$Q141),$J142,IF($I142=-1,U141,""))))))))</f>
        <v>5</v>
      </c>
      <c r="V142" t="str">
        <f ca="1">IF($E141="","",IF($G142="",V141,IF(AND($N142=1,V$9&gt;$B$9),"",IF(AND($N142=1,V$9&lt;=$B$9),LOOKUP(V$9,$A$12:$A$111,$B$12:$B$111),IF(AND($I142=1,W$9=$Q141),"",IF($I142=1,W141,IF(AND($I142=-1,U$9=$Q141),$J142,IF($I142=-1,V141,""))))))))</f>
        <v/>
      </c>
      <c r="W142" t="str">
        <f ca="1">IF($E141="","",IF($G142="",W141,IF(AND($N142=1,W$9&gt;$B$9),"",IF(AND($N142=1,W$9&lt;=$B$9),LOOKUP(W$9,$A$12:$A$111,$B$12:$B$111),IF(AND($I142=1,X$9=$Q141),"",IF($I142=1,X141,IF(AND($I142=-1,V$9=$Q141),$J142,IF($I142=-1,W141,""))))))))</f>
        <v/>
      </c>
      <c r="X142" t="str">
        <f ca="1">IF($E141="","",IF($G142="",X141,IF(AND($N142=1,X$9&gt;$B$9),"",IF(AND($N142=1,X$9&lt;=$B$9),LOOKUP(X$9,$A$12:$A$111,$B$12:$B$111),IF(AND($I142=1,Y$9=$Q141),"",IF($I142=1,Y141,IF(AND($I142=-1,W$9=$Q141),$J142,IF($I142=-1,X141,""))))))))</f>
        <v/>
      </c>
      <c r="Y142" t="str">
        <f ca="1">IF($E141="","",IF($G142="",Y141,IF(AND($N142=1,Y$9&gt;$B$9),"",IF(AND($N142=1,Y$9&lt;=$B$9),LOOKUP(Y$9,$A$12:$A$111,$B$12:$B$111),IF(AND($I142=1,Z$9=$Q141),"",IF($I142=1,Z141,IF(AND($I142=-1,X$9=$Q141),$J142,IF($I142=-1,Y141,""))))))))</f>
        <v/>
      </c>
      <c r="Z142" t="str">
        <f ca="1">IF($E141="","",IF($G142="",Z141,IF(AND($N142=1,Z$9&gt;$B$9),"",IF(AND($N142=1,Z$9&lt;=$B$9),LOOKUP(Z$9,$A$12:$A$111,$B$12:$B$111),IF(AND($I142=1,AA$9=$Q141),"",IF($I142=1,AA141,IF(AND($I142=-1,Y$9=$Q141),$J142,IF($I142=-1,Z141,""))))))))</f>
        <v/>
      </c>
      <c r="AA142" t="str">
        <f ca="1">IF($E141="","",IF($G142="",AA141,IF(AND($N142=1,AA$9&gt;$B$9),"",IF(AND($N142=1,AA$9&lt;=$B$9),LOOKUP(AA$9,$A$12:$A$111,$B$12:$B$111),IF(AND($I142=1,AB$9=$Q141),"",IF($I142=1,AB141,IF(AND($I142=-1,Z$9=$Q141),$J142,IF($I142=-1,AA141,""))))))))</f>
        <v/>
      </c>
      <c r="AB142" t="str">
        <f ca="1">IF($E141="","",IF($G142="",AB141,IF(AND($N142=1,AB$9&gt;$B$9),"",IF(AND($N142=1,AB$9&lt;=$B$9),LOOKUP(AB$9,$A$12:$A$111,$B$12:$B$111),IF(AND($I142=1,AC$9=$Q141),"",IF($I142=1,AC141,IF(AND($I142=-1,AA$9=$Q141),$J142,IF($I142=-1,AB141,""))))))))</f>
        <v/>
      </c>
      <c r="AC142" t="str">
        <f ca="1">IF($E141="","",IF($G142="",AC141,IF(AND($N142=1,AC$9&gt;$B$9),"",IF(AND($N142=1,AC$9&lt;=$B$9),LOOKUP(AC$9,$A$12:$A$111,$B$12:$B$111),IF(AND($I142=1,AD$9=$Q141),"",IF($I142=1,AD141,IF(AND($I142=-1,AB$9=$Q141),$J142,IF($I142=-1,AC141,""))))))))</f>
        <v/>
      </c>
      <c r="AD142" t="str">
        <f ca="1">IF($E141="","",IF($G142="",AD141,IF(AND($N142=1,AD$9&gt;$B$9),"",IF(AND($N142=1,AD$9&lt;=$B$9),LOOKUP(AD$9,$A$12:$A$111,$B$12:$B$111),IF(AND($I142=1,AE$9=$Q141),"",IF($I142=1,AE141,IF(AND($I142=-1,AC$9=$Q141),$J142,IF($I142=-1,AD141,""))))))))</f>
        <v/>
      </c>
      <c r="AE142" t="str">
        <f ca="1">IF($E141="","",IF($G142="",AE141,IF(AND($N142=1,AE$9&gt;$B$9),"",IF(AND($N142=1,AE$9&lt;=$B$9),LOOKUP(AE$9,$A$12:$A$111,$B$12:$B$111),IF(AND($I142=1,AF$9=$Q141),"",IF($I142=1,AF141,IF(AND($I142=-1,AD$9=$Q141),$J142,IF($I142=-1,AE141,""))))))))</f>
        <v/>
      </c>
      <c r="AF142" t="str">
        <f ca="1">IF($E141="","",IF($G142="",AF141,IF(AND($N142=1,AF$9&gt;$B$9),"",IF(AND($N142=1,AF$9&lt;=$B$9),LOOKUP(AF$9,$A$12:$A$111,$B$12:$B$111),IF(AND($I142=1,AG$9=$Q141),"",IF($I142=1,AG141,IF(AND($I142=-1,AE$9=$Q141),$J142,IF($I142=-1,AF141,""))))))))</f>
        <v/>
      </c>
      <c r="AG142" t="str">
        <f ca="1">IF($E141="","",IF($G142="",AG141,IF(AND($N142=1,AG$9&gt;$B$9),"",IF(AND($N142=1,AG$9&lt;=$B$9),LOOKUP(AG$9,$A$12:$A$111,$B$12:$B$111),IF(AND($I142=1,AH$9=$Q141),"",IF($I142=1,AH141,IF(AND($I142=-1,AF$9=$Q141),$J142,IF($I142=-1,AG141,""))))))))</f>
        <v/>
      </c>
      <c r="AH142" t="str">
        <f ca="1">IF($E141="","",IF($G142="",AH141,IF(AND($N142=1,AH$9&gt;$B$9),"",IF(AND($N142=1,AH$9&lt;=$B$9),LOOKUP(AH$9,$A$12:$A$111,$B$12:$B$111),IF(AND($I142=1,AI$9=$Q141),"",IF($I142=1,AI141,IF(AND($I142=-1,AG$9=$Q141),$J142,IF($I142=-1,AH141,""))))))))</f>
        <v/>
      </c>
      <c r="AI142" t="str">
        <f ca="1">IF($E141="","",IF($G142="",AI141,IF(AND($N142=1,AI$9&gt;$B$9),"",IF(AND($N142=1,AI$9&lt;=$B$9),LOOKUP(AI$9,$A$12:$A$111,$B$12:$B$111),IF(AND($I142=1,AJ$9=$Q141),"",IF($I142=1,AJ141,IF(AND($I142=-1,AH$9=$Q141),$J142,IF($I142=-1,AI141,""))))))))</f>
        <v/>
      </c>
      <c r="AJ142" t="str">
        <f ca="1">IF($E141="","",IF($G142="",AJ141,IF(AND($N142=1,AJ$9&gt;$B$9),"",IF(AND($N142=1,AJ$9&lt;=$B$9),LOOKUP(AJ$9,$A$12:$A$111,$B$12:$B$111),IF(AND($I142=1,AK$9=$Q141),"",IF($I142=1,AK141,IF(AND($I142=-1,AI$9=$Q141),$J142,IF($I142=-1,AJ141,""))))))))</f>
        <v/>
      </c>
      <c r="AK142" t="str">
        <f ca="1">IF($E141="","",IF($G142="",AK141,IF(AND($N142=1,AK$9&gt;$B$9),"",IF(AND($N142=1,AK$9&lt;=$B$9),LOOKUP(AK$9,$A$12:$A$111,$B$12:$B$111),IF(AND($I142=1,AL$9=$Q141),"",IF($I142=1,AL141,IF(AND($I142=-1,AJ$9=$Q141),$J142,IF($I142=-1,AK141,""))))))))</f>
        <v/>
      </c>
      <c r="AL142" t="str">
        <f ca="1">IF($E141="","",IF($G142="",AL141,IF(AND($N142=1,AL$9&gt;$B$9),"",IF(AND($N142=1,AL$9&lt;=$B$9),LOOKUP(AL$9,$A$12:$A$111,$B$12:$B$111),IF(AND($I142=1,AM$9=$Q141),"",IF($I142=1,AM141,IF(AND($I142=-1,AK$9=$Q141),$J142,IF($I142=-1,AL141,""))))))))</f>
        <v/>
      </c>
      <c r="AM142" t="str">
        <f ca="1">IF($E141="","",IF($G142="",AM141,IF(AND($N142=1,AM$9&gt;$B$9),"",IF(AND($N142=1,AM$9&lt;=$B$9),LOOKUP(AM$9,$A$12:$A$111,$B$12:$B$111),IF(AND($I142=1,AN$9=$Q141),"",IF($I142=1,AN141,IF(AND($I142=-1,AL$9=$Q141),$J142,IF($I142=-1,AM141,""))))))))</f>
        <v/>
      </c>
      <c r="AN142" t="str">
        <f ca="1">IF($E141="","",IF($G142="",AN141,IF(AND($N142=1,AN$9&gt;$B$9),"",IF(AND($N142=1,AN$9&lt;=$B$9),LOOKUP(AN$9,$A$12:$A$111,$B$12:$B$111),IF(AND($I142=1,AO$9=$Q141),"",IF($I142=1,AO141,IF(AND($I142=-1,AM$9=$Q141),$J142,IF($I142=-1,AN141,""))))))))</f>
        <v/>
      </c>
      <c r="AO142" t="str">
        <f ca="1">IF($E141="","",IF($G142="",AO141,IF(AND($N142=1,AO$9&gt;$B$9),"",IF(AND($N142=1,AO$9&lt;=$B$9),LOOKUP(AO$9,$A$12:$A$111,$B$12:$B$111),IF(AND($I142=1,AP$9=$Q141),"",IF($I142=1,AP141,IF(AND($I142=-1,AN$9=$Q141),$J142,IF($I142=-1,AO141,""))))))))</f>
        <v/>
      </c>
      <c r="AP142" t="str">
        <f ca="1">IF($E141="","",IF($G142="",AP141,IF(AND($N142=1,AP$9&gt;$B$9),"",IF(AND($N142=1,AP$9&lt;=$B$9),LOOKUP(AP$9,$A$12:$A$111,$B$12:$B$111),IF(AND($I142=1,AQ$9=$Q141),"",IF($I142=1,AQ141,IF(AND($I142=-1,AO$9=$Q141),$J142,IF($I142=-1,AP141,""))))))))</f>
        <v/>
      </c>
      <c r="AQ142" t="str">
        <f ca="1">IF($E141="","",IF($G142="",AQ141,IF(AND($N142=1,AQ$9&gt;$B$9),"",IF(AND($N142=1,AQ$9&lt;=$B$9),LOOKUP(AQ$9,$A$12:$A$111,$B$12:$B$111),IF(AND($I142=1,AR$9=$Q141),"",IF($I142=1,AR141,IF(AND($I142=-1,AP$9=$Q141),$J142,IF($I142=-1,AQ141,""))))))))</f>
        <v/>
      </c>
      <c r="AR142" t="str">
        <f ca="1">IF($E141="","",IF($G142="",AR141,IF(AND($N142=1,AR$9&gt;$B$9),"",IF(AND($N142=1,AR$9&lt;=$B$9),LOOKUP(AR$9,$A$12:$A$111,$B$12:$B$111),IF(AND($I142=1,AS$9=$Q141),"",IF($I142=1,AS141,IF(AND($I142=-1,AQ$9=$Q141),$J142,IF($I142=-1,AR141,""))))))))</f>
        <v/>
      </c>
      <c r="AS142" t="str">
        <f ca="1">IF($E141="","",IF($G142="",AS141,IF(AND($N142=1,AS$9&gt;$B$9),"",IF(AND($N142=1,AS$9&lt;=$B$9),LOOKUP(AS$9,$A$12:$A$111,$B$12:$B$111),IF(AND($I142=1,AT$9=$Q141),"",IF($I142=1,AT141,IF(AND($I142=-1,AR$9=$Q141),$J142,IF($I142=-1,AS141,""))))))))</f>
        <v/>
      </c>
      <c r="AT142" t="str">
        <f ca="1">IF($E141="","",IF($G142="",AT141,IF(AND($N142=1,AT$9&gt;$B$9),"",IF(AND($N142=1,AT$9&lt;=$B$9),LOOKUP(AT$9,$A$12:$A$111,$B$12:$B$111),IF(AND($I142=1,AU$9=$Q141),"",IF($I142=1,AU141,IF(AND($I142=-1,AS$9=$Q141),$J142,IF($I142=-1,AT141,""))))))))</f>
        <v/>
      </c>
      <c r="AU142" t="str">
        <f ca="1">IF($E141="","",IF($G142="",AU141,IF(AND($N142=1,AU$9&gt;$B$9),"",IF(AND($N142=1,AU$9&lt;=$B$9),LOOKUP(AU$9,$A$12:$A$111,$B$12:$B$111),IF(AND($I142=1,AV$9=$Q141),"",IF($I142=1,AV141,IF(AND($I142=-1,AT$9=$Q141),$J142,IF($I142=-1,AU141,""))))))))</f>
        <v/>
      </c>
      <c r="AV142" t="str">
        <f ca="1">IF($E141="","",IF($G142="",AV141,IF(AND($N142=1,AV$9&gt;$B$9),"",IF(AND($N142=1,AV$9&lt;=$B$9),LOOKUP(AV$9,$A$12:$A$111,$B$12:$B$111),IF(AND($I142=1,AW$9=$Q141),"",IF($I142=1,AW141,IF(AND($I142=-1,AU$9=$Q141),$J142,IF($I142=-1,AV141,""))))))))</f>
        <v/>
      </c>
      <c r="AW142" t="str">
        <f ca="1">IF($E141="","",IF($G142="",AW141,IF(AND($N142=1,AW$9&gt;$B$9),"",IF(AND($N142=1,AW$9&lt;=$B$9),LOOKUP(AW$9,$A$12:$A$111,$B$12:$B$111),IF(AND($I142=1,AX$9=$Q141),"",IF($I142=1,AX141,IF(AND($I142=-1,AV$9=$Q141),$J142,IF($I142=-1,AW141,""))))))))</f>
        <v/>
      </c>
      <c r="AX142" t="str">
        <f ca="1">IF($E141="","",IF($G142="",AX141,IF(AND($N142=1,AX$9&gt;$B$9),"",IF(AND($N142=1,AX$9&lt;=$B$9),LOOKUP(AX$9,$A$12:$A$111,$B$12:$B$111),IF(AND($I142=1,AY$9=$Q141),"",IF($I142=1,AY141,IF(AND($I142=-1,AW$9=$Q141),$J142,IF($I142=-1,AX141,""))))))))</f>
        <v/>
      </c>
      <c r="AY142" t="str">
        <f ca="1">IF($E141="","",IF($G142="",AY141,IF(AND($N142=1,AY$9&gt;$B$9),"",IF(AND($N142=1,AY$9&lt;=$B$9),LOOKUP(AY$9,$A$12:$A$111,$B$12:$B$111),IF(AND($I142=1,AZ$9=$Q141),"",IF($I142=1,AZ141,IF(AND($I142=-1,AX$9=$Q141),$J142,IF($I142=-1,AY141,""))))))))</f>
        <v/>
      </c>
      <c r="AZ142" t="str">
        <f ca="1">IF($E141="","",IF($G142="",AZ141,IF(AND($N142=1,AZ$9&gt;$B$9),"",IF(AND($N142=1,AZ$9&lt;=$B$9),LOOKUP(AZ$9,$A$12:$A$111,$B$12:$B$111),IF(AND($I142=1,BA$9=$Q141),"",IF($I142=1,BA141,IF(AND($I142=-1,AY$9=$Q141),$J142,IF($I142=-1,AZ141,""))))))))</f>
        <v/>
      </c>
      <c r="BA142" t="str">
        <f ca="1">IF($E141="","",IF($G142="",BA141,IF(AND($N142=1,BA$9&gt;$B$9),"",IF(AND($N142=1,BA$9&lt;=$B$9),LOOKUP(BA$9,$A$12:$A$111,$B$12:$B$111),IF(AND($I142=1,BB$9=$Q141),"",IF($I142=1,BB141,IF(AND($I142=-1,AZ$9=$Q141),$J142,IF($I142=-1,BA141,""))))))))</f>
        <v/>
      </c>
      <c r="BB142" t="str">
        <f ca="1">IF($E141="","",IF($G142="",BB141,IF(AND($N142=1,BB$9&gt;$B$9),"",IF(AND($N142=1,BB$9&lt;=$B$9),LOOKUP(BB$9,$A$12:$A$111,$B$12:$B$111),IF(AND($I142=1,BC$9=$Q141),"",IF($I142=1,BC141,IF(AND($I142=-1,BA$9=$Q141),$J142,IF($I142=-1,BB141,""))))))))</f>
        <v/>
      </c>
      <c r="BC142" t="str">
        <f ca="1">IF($E141="","",IF($G142="",BC141,IF(AND($N142=1,BC$9&gt;$B$9),"",IF(AND($N142=1,BC$9&lt;=$B$9),LOOKUP(BC$9,$A$12:$A$111,$B$12:$B$111),IF(AND($I142=1,BD$9=$Q141),"",IF($I142=1,BD141,IF(AND($I142=-1,BB$9=$Q141),$J142,IF($I142=-1,BC141,""))))))))</f>
        <v/>
      </c>
      <c r="BD142" t="str">
        <f ca="1">IF($E141="","",IF($G142="",BD141,IF(AND($N142=1,BD$9&gt;$B$9),"",IF(AND($N142=1,BD$9&lt;=$B$9),LOOKUP(BD$9,$A$12:$A$111,$B$12:$B$111),IF(AND($I142=1,BE$9=$Q141),"",IF($I142=1,BE141,IF(AND($I142=-1,BC$9=$Q141),$J142,IF($I142=-1,BD141,""))))))))</f>
        <v/>
      </c>
      <c r="BE142" t="str">
        <f ca="1">IF($E141="","",IF($G142="",BE141,IF(AND($N142=1,BE$9&gt;$B$9),"",IF(AND($N142=1,BE$9&lt;=$B$9),LOOKUP(BE$9,$A$12:$A$111,$B$12:$B$111),IF(AND($I142=1,BF$9=$Q141),"",IF($I142=1,BF141,IF(AND($I142=-1,BD$9=$Q141),$J142,IF($I142=-1,BE141,""))))))))</f>
        <v/>
      </c>
      <c r="BF142" t="str">
        <f ca="1">IF($E141="","",IF($G142="",BF141,IF(AND($N142=1,BF$9&gt;$B$9),"",IF(AND($N142=1,BF$9&lt;=$B$9),LOOKUP(BF$9,$A$12:$A$111,$B$12:$B$111),IF(AND($I142=1,BG$9=$Q141),"",IF($I142=1,BG141,IF(AND($I142=-1,BE$9=$Q141),$J142,IF($I142=-1,BF141,""))))))))</f>
        <v/>
      </c>
      <c r="BG142" t="str">
        <f ca="1">IF($E141="","",IF($G142="",BG141,IF(AND($N142=1,BG$9&gt;$B$9),"",IF(AND($N142=1,BG$9&lt;=$B$9),LOOKUP(BG$9,$A$12:$A$111,$B$12:$B$111),IF(AND($I142=1,BH$9=$Q141),"",IF($I142=1,BH141,IF(AND($I142=-1,BF$9=$Q141),$J142,IF($I142=-1,BG141,""))))))))</f>
        <v/>
      </c>
      <c r="BH142" t="str">
        <f ca="1">IF($E141="","",IF($G142="",BH141,IF(AND($N142=1,BH$9&gt;$B$9),"",IF(AND($N142=1,BH$9&lt;=$B$9),LOOKUP(BH$9,$A$12:$A$111,$B$12:$B$111),IF(AND($I142=1,BI$9=$Q141),"",IF($I142=1,BI141,IF(AND($I142=-1,BG$9=$Q141),$J142,IF($I142=-1,BH141,""))))))))</f>
        <v/>
      </c>
      <c r="BI142" t="str">
        <f ca="1">IF($E141="","",IF($G142="",BI141,IF(AND($N142=1,BI$9&gt;$B$9),"",IF(AND($N142=1,BI$9&lt;=$B$9),LOOKUP(BI$9,$A$12:$A$111,$B$12:$B$111),IF(AND($I142=1,BJ$9=$Q141),"",IF($I142=1,BJ141,IF(AND($I142=-1,BH$9=$Q141),$J142,IF($I142=-1,BI141,""))))))))</f>
        <v/>
      </c>
      <c r="BJ142" t="str">
        <f ca="1">IF($E141="","",IF($G142="",BJ141,IF(AND($N142=1,BJ$9&gt;$B$9),"",IF(AND($N142=1,BJ$9&lt;=$B$9),LOOKUP(BJ$9,$A$12:$A$111,$B$12:$B$111),IF(AND($I142=1,BK$9=$Q141),"",IF($I142=1,BK141,IF(AND($I142=-1,BI$9=$Q141),$J142,IF($I142=-1,BJ141,""))))))))</f>
        <v/>
      </c>
      <c r="BK142" t="str">
        <f ca="1">IF($E141="","",IF($G142="",BK141,IF(AND($N142=1,BK$9&gt;$B$9),"",IF(AND($N142=1,BK$9&lt;=$B$9),LOOKUP(BK$9,$A$12:$A$111,$B$12:$B$111),IF(AND($I142=1,BL$9=$Q141),"",IF($I142=1,BL141,IF(AND($I142=-1,BJ$9=$Q141),$J142,IF($I142=-1,BK141,""))))))))</f>
        <v/>
      </c>
      <c r="BL142" t="str">
        <f ca="1">IF($E141="","",IF($G142="",BL141,IF(AND($N142=1,BL$9&gt;$B$9),"",IF(AND($N142=1,BL$9&lt;=$B$9),LOOKUP(BL$9,$A$12:$A$111,$B$12:$B$111),IF(AND($I142=1,BM$9=$Q141),"",IF($I142=1,BM141,IF(AND($I142=-1,BK$9=$Q141),$J142,IF($I142=-1,BL141,""))))))))</f>
        <v/>
      </c>
      <c r="BM142" t="str">
        <f ca="1">IF($E141="","",IF($G142="",BM141,IF(AND($N142=1,BM$9&gt;$B$9),"",IF(AND($N142=1,BM$9&lt;=$B$9),LOOKUP(BM$9,$A$12:$A$111,$B$12:$B$111),IF(AND($I142=1,BN$9=$Q141),"",IF($I142=1,BN141,IF(AND($I142=-1,BL$9=$Q141),$J142,IF($I142=-1,BM141,""))))))))</f>
        <v/>
      </c>
      <c r="BN142" t="str">
        <f ca="1">IF($E141="","",IF($G142="",BN141,IF(AND($N142=1,BN$9&gt;$B$9),"",IF(AND($N142=1,BN$9&lt;=$B$9),LOOKUP(BN$9,$A$12:$A$111,$B$12:$B$111),IF(AND($I142=1,BO$9=$Q141),"",IF($I142=1,BO141,IF(AND($I142=-1,BM$9=$Q141),$J142,IF($I142=-1,BN141,""))))))))</f>
        <v/>
      </c>
      <c r="BO142">
        <f ca="1">IF($E141="","",IF($G142="",BO141,IF(AND($N142=1,BO$9&gt;$B$9),"",IF(AND($N142=1,BO$9&lt;=$B$9),LOOKUP(BO$9,$A$12:$A$111,$B$12:$B$111),IF(AND($I142=1,BP$9=$Q141),"",IF($I142=1,BP141,IF(AND($I142=-1,BN$9=$Q141),$J142,IF($I142=-1,BO141,""))))))))</f>
        <v>0</v>
      </c>
    </row>
    <row r="143" spans="4:67" x14ac:dyDescent="0.25">
      <c r="D143" s="4">
        <v>133</v>
      </c>
      <c r="E143" s="1">
        <f t="shared" ca="1" si="11"/>
        <v>24</v>
      </c>
      <c r="G143" t="str">
        <f ca="1">IF(E142="","",IF($B$3=Refs!$B$11,Labouchere!F143,IF(AND(B$3="Last",H142="Zero"),G142,IF(B$3="Last",H142,IF(B$3="2nd last","",IF(AND(B$3="Opposite",H142="Zero"),G142,IF(AND(B$3="Opposite",H142="Red"),"Black",IF(AND(B$3="Opposite",H142="Black"),"Red",IF(AND(B$3="Opposite",H142="Odd"),"Even",IF(AND(B$3="Opposite",H142="Even"),"Odd",IF(AND(B$3="Opposite",H142="High"),"Low",IF(AND(B$3="Opposite",H142="Low"),"High",IF(COUNTIF(Refs!$E$5:$I$6,B$3)=1,Labouchere!B$3,"")))))))))))))</f>
        <v>High</v>
      </c>
      <c r="H143" t="str">
        <f ca="1">IF(E143="","",IF(B$2="Red/Black",LOOKUP(E143,Refs!D:D,Refs!F:F),IF(B$2="High/Low",LOOKUP(E143,Refs!D:D,Refs!H:H),IF(B$2="Odd/Even",LOOKUP(E143,Refs!D:D,Refs!J:J),""))))</f>
        <v>High</v>
      </c>
      <c r="I143">
        <f t="shared" ca="1" si="12"/>
        <v>1</v>
      </c>
      <c r="J143">
        <f ca="1">IF(E142="","",IF(G143="","",IF(AND(Q142&gt;1,O142+P142&gt;=$B$4),$B$4,IF(Q142=1,O142,O142+P142))))</f>
        <v>7</v>
      </c>
      <c r="K143">
        <f t="shared" ca="1" si="13"/>
        <v>7</v>
      </c>
      <c r="L143">
        <f t="shared" ca="1" si="14"/>
        <v>-75</v>
      </c>
      <c r="M143">
        <f t="shared" ca="1" si="15"/>
        <v>20</v>
      </c>
      <c r="N143">
        <f ca="1">IF(E142="","",IF(OR(AND($A$6="Yes",$M143&gt;$M142),AND($A$8="Yes",$O142+$P142&gt;=$B$4),AND($Q142&lt;=2,$I143=1)),1,0))</f>
        <v>0</v>
      </c>
      <c r="O143">
        <f ca="1">IF(E143="","",R143)</f>
        <v>3</v>
      </c>
      <c r="P143">
        <f ca="1">IF(E143="","",MAX(R143:DM143))</f>
        <v>4</v>
      </c>
      <c r="Q143" s="2">
        <f ca="1">IF(E143="","",COUNTIF(R143:DM143,"&gt;0"))</f>
        <v>2</v>
      </c>
      <c r="R143" s="4">
        <f ca="1">IF(E142="","",IF($G143="",R142,IF($N143=1,LOOKUP(R$9,$A$12:$A$111,$B$12:$B$111),IF(AND($I143=1,S$9=$Q142),"",IF($I143=1,S142,IF($I143=-1,R142))))))</f>
        <v>3</v>
      </c>
      <c r="S143">
        <f ca="1">IF($E142="","",IF($G143="",S142,IF(AND($N143=1,S$9&gt;$B$9),"",IF(AND($N143=1,S$9&lt;=$B$9),LOOKUP(S$9,$A$12:$A$111,$B$12:$B$111),IF(AND($I143=1,T$9=$Q142),"",IF($I143=1,T142,IF(AND($I143=-1,R$9=$Q142),$J143,IF($I143=-1,S142,""))))))))</f>
        <v>4</v>
      </c>
      <c r="T143" t="str">
        <f ca="1">IF($E142="","",IF($G143="",T142,IF(AND($N143=1,T$9&gt;$B$9),"",IF(AND($N143=1,T$9&lt;=$B$9),LOOKUP(T$9,$A$12:$A$111,$B$12:$B$111),IF(AND($I143=1,U$9=$Q142),"",IF($I143=1,U142,IF(AND($I143=-1,S$9=$Q142),$J143,IF($I143=-1,T142,""))))))))</f>
        <v/>
      </c>
      <c r="U143" t="str">
        <f ca="1">IF($E142="","",IF($G143="",U142,IF(AND($N143=1,U$9&gt;$B$9),"",IF(AND($N143=1,U$9&lt;=$B$9),LOOKUP(U$9,$A$12:$A$111,$B$12:$B$111),IF(AND($I143=1,V$9=$Q142),"",IF($I143=1,V142,IF(AND($I143=-1,T$9=$Q142),$J143,IF($I143=-1,U142,""))))))))</f>
        <v/>
      </c>
      <c r="V143" t="str">
        <f ca="1">IF($E142="","",IF($G143="",V142,IF(AND($N143=1,V$9&gt;$B$9),"",IF(AND($N143=1,V$9&lt;=$B$9),LOOKUP(V$9,$A$12:$A$111,$B$12:$B$111),IF(AND($I143=1,W$9=$Q142),"",IF($I143=1,W142,IF(AND($I143=-1,U$9=$Q142),$J143,IF($I143=-1,V142,""))))))))</f>
        <v/>
      </c>
      <c r="W143" t="str">
        <f ca="1">IF($E142="","",IF($G143="",W142,IF(AND($N143=1,W$9&gt;$B$9),"",IF(AND($N143=1,W$9&lt;=$B$9),LOOKUP(W$9,$A$12:$A$111,$B$12:$B$111),IF(AND($I143=1,X$9=$Q142),"",IF($I143=1,X142,IF(AND($I143=-1,V$9=$Q142),$J143,IF($I143=-1,W142,""))))))))</f>
        <v/>
      </c>
      <c r="X143" t="str">
        <f ca="1">IF($E142="","",IF($G143="",X142,IF(AND($N143=1,X$9&gt;$B$9),"",IF(AND($N143=1,X$9&lt;=$B$9),LOOKUP(X$9,$A$12:$A$111,$B$12:$B$111),IF(AND($I143=1,Y$9=$Q142),"",IF($I143=1,Y142,IF(AND($I143=-1,W$9=$Q142),$J143,IF($I143=-1,X142,""))))))))</f>
        <v/>
      </c>
      <c r="Y143" t="str">
        <f ca="1">IF($E142="","",IF($G143="",Y142,IF(AND($N143=1,Y$9&gt;$B$9),"",IF(AND($N143=1,Y$9&lt;=$B$9),LOOKUP(Y$9,$A$12:$A$111,$B$12:$B$111),IF(AND($I143=1,Z$9=$Q142),"",IF($I143=1,Z142,IF(AND($I143=-1,X$9=$Q142),$J143,IF($I143=-1,Y142,""))))))))</f>
        <v/>
      </c>
      <c r="Z143" t="str">
        <f ca="1">IF($E142="","",IF($G143="",Z142,IF(AND($N143=1,Z$9&gt;$B$9),"",IF(AND($N143=1,Z$9&lt;=$B$9),LOOKUP(Z$9,$A$12:$A$111,$B$12:$B$111),IF(AND($I143=1,AA$9=$Q142),"",IF($I143=1,AA142,IF(AND($I143=-1,Y$9=$Q142),$J143,IF($I143=-1,Z142,""))))))))</f>
        <v/>
      </c>
      <c r="AA143" t="str">
        <f ca="1">IF($E142="","",IF($G143="",AA142,IF(AND($N143=1,AA$9&gt;$B$9),"",IF(AND($N143=1,AA$9&lt;=$B$9),LOOKUP(AA$9,$A$12:$A$111,$B$12:$B$111),IF(AND($I143=1,AB$9=$Q142),"",IF($I143=1,AB142,IF(AND($I143=-1,Z$9=$Q142),$J143,IF($I143=-1,AA142,""))))))))</f>
        <v/>
      </c>
      <c r="AB143" t="str">
        <f ca="1">IF($E142="","",IF($G143="",AB142,IF(AND($N143=1,AB$9&gt;$B$9),"",IF(AND($N143=1,AB$9&lt;=$B$9),LOOKUP(AB$9,$A$12:$A$111,$B$12:$B$111),IF(AND($I143=1,AC$9=$Q142),"",IF($I143=1,AC142,IF(AND($I143=-1,AA$9=$Q142),$J143,IF($I143=-1,AB142,""))))))))</f>
        <v/>
      </c>
      <c r="AC143" t="str">
        <f ca="1">IF($E142="","",IF($G143="",AC142,IF(AND($N143=1,AC$9&gt;$B$9),"",IF(AND($N143=1,AC$9&lt;=$B$9),LOOKUP(AC$9,$A$12:$A$111,$B$12:$B$111),IF(AND($I143=1,AD$9=$Q142),"",IF($I143=1,AD142,IF(AND($I143=-1,AB$9=$Q142),$J143,IF($I143=-1,AC142,""))))))))</f>
        <v/>
      </c>
      <c r="AD143" t="str">
        <f ca="1">IF($E142="","",IF($G143="",AD142,IF(AND($N143=1,AD$9&gt;$B$9),"",IF(AND($N143=1,AD$9&lt;=$B$9),LOOKUP(AD$9,$A$12:$A$111,$B$12:$B$111),IF(AND($I143=1,AE$9=$Q142),"",IF($I143=1,AE142,IF(AND($I143=-1,AC$9=$Q142),$J143,IF($I143=-1,AD142,""))))))))</f>
        <v/>
      </c>
      <c r="AE143" t="str">
        <f ca="1">IF($E142="","",IF($G143="",AE142,IF(AND($N143=1,AE$9&gt;$B$9),"",IF(AND($N143=1,AE$9&lt;=$B$9),LOOKUP(AE$9,$A$12:$A$111,$B$12:$B$111),IF(AND($I143=1,AF$9=$Q142),"",IF($I143=1,AF142,IF(AND($I143=-1,AD$9=$Q142),$J143,IF($I143=-1,AE142,""))))))))</f>
        <v/>
      </c>
      <c r="AF143" t="str">
        <f ca="1">IF($E142="","",IF($G143="",AF142,IF(AND($N143=1,AF$9&gt;$B$9),"",IF(AND($N143=1,AF$9&lt;=$B$9),LOOKUP(AF$9,$A$12:$A$111,$B$12:$B$111),IF(AND($I143=1,AG$9=$Q142),"",IF($I143=1,AG142,IF(AND($I143=-1,AE$9=$Q142),$J143,IF($I143=-1,AF142,""))))))))</f>
        <v/>
      </c>
      <c r="AG143" t="str">
        <f ca="1">IF($E142="","",IF($G143="",AG142,IF(AND($N143=1,AG$9&gt;$B$9),"",IF(AND($N143=1,AG$9&lt;=$B$9),LOOKUP(AG$9,$A$12:$A$111,$B$12:$B$111),IF(AND($I143=1,AH$9=$Q142),"",IF($I143=1,AH142,IF(AND($I143=-1,AF$9=$Q142),$J143,IF($I143=-1,AG142,""))))))))</f>
        <v/>
      </c>
      <c r="AH143" t="str">
        <f ca="1">IF($E142="","",IF($G143="",AH142,IF(AND($N143=1,AH$9&gt;$B$9),"",IF(AND($N143=1,AH$9&lt;=$B$9),LOOKUP(AH$9,$A$12:$A$111,$B$12:$B$111),IF(AND($I143=1,AI$9=$Q142),"",IF($I143=1,AI142,IF(AND($I143=-1,AG$9=$Q142),$J143,IF($I143=-1,AH142,""))))))))</f>
        <v/>
      </c>
      <c r="AI143" t="str">
        <f ca="1">IF($E142="","",IF($G143="",AI142,IF(AND($N143=1,AI$9&gt;$B$9),"",IF(AND($N143=1,AI$9&lt;=$B$9),LOOKUP(AI$9,$A$12:$A$111,$B$12:$B$111),IF(AND($I143=1,AJ$9=$Q142),"",IF($I143=1,AJ142,IF(AND($I143=-1,AH$9=$Q142),$J143,IF($I143=-1,AI142,""))))))))</f>
        <v/>
      </c>
      <c r="AJ143" t="str">
        <f ca="1">IF($E142="","",IF($G143="",AJ142,IF(AND($N143=1,AJ$9&gt;$B$9),"",IF(AND($N143=1,AJ$9&lt;=$B$9),LOOKUP(AJ$9,$A$12:$A$111,$B$12:$B$111),IF(AND($I143=1,AK$9=$Q142),"",IF($I143=1,AK142,IF(AND($I143=-1,AI$9=$Q142),$J143,IF($I143=-1,AJ142,""))))))))</f>
        <v/>
      </c>
      <c r="AK143" t="str">
        <f ca="1">IF($E142="","",IF($G143="",AK142,IF(AND($N143=1,AK$9&gt;$B$9),"",IF(AND($N143=1,AK$9&lt;=$B$9),LOOKUP(AK$9,$A$12:$A$111,$B$12:$B$111),IF(AND($I143=1,AL$9=$Q142),"",IF($I143=1,AL142,IF(AND($I143=-1,AJ$9=$Q142),$J143,IF($I143=-1,AK142,""))))))))</f>
        <v/>
      </c>
      <c r="AL143" t="str">
        <f ca="1">IF($E142="","",IF($G143="",AL142,IF(AND($N143=1,AL$9&gt;$B$9),"",IF(AND($N143=1,AL$9&lt;=$B$9),LOOKUP(AL$9,$A$12:$A$111,$B$12:$B$111),IF(AND($I143=1,AM$9=$Q142),"",IF($I143=1,AM142,IF(AND($I143=-1,AK$9=$Q142),$J143,IF($I143=-1,AL142,""))))))))</f>
        <v/>
      </c>
      <c r="AM143" t="str">
        <f ca="1">IF($E142="","",IF($G143="",AM142,IF(AND($N143=1,AM$9&gt;$B$9),"",IF(AND($N143=1,AM$9&lt;=$B$9),LOOKUP(AM$9,$A$12:$A$111,$B$12:$B$111),IF(AND($I143=1,AN$9=$Q142),"",IF($I143=1,AN142,IF(AND($I143=-1,AL$9=$Q142),$J143,IF($I143=-1,AM142,""))))))))</f>
        <v/>
      </c>
      <c r="AN143" t="str">
        <f ca="1">IF($E142="","",IF($G143="",AN142,IF(AND($N143=1,AN$9&gt;$B$9),"",IF(AND($N143=1,AN$9&lt;=$B$9),LOOKUP(AN$9,$A$12:$A$111,$B$12:$B$111),IF(AND($I143=1,AO$9=$Q142),"",IF($I143=1,AO142,IF(AND($I143=-1,AM$9=$Q142),$J143,IF($I143=-1,AN142,""))))))))</f>
        <v/>
      </c>
      <c r="AO143" t="str">
        <f ca="1">IF($E142="","",IF($G143="",AO142,IF(AND($N143=1,AO$9&gt;$B$9),"",IF(AND($N143=1,AO$9&lt;=$B$9),LOOKUP(AO$9,$A$12:$A$111,$B$12:$B$111),IF(AND($I143=1,AP$9=$Q142),"",IF($I143=1,AP142,IF(AND($I143=-1,AN$9=$Q142),$J143,IF($I143=-1,AO142,""))))))))</f>
        <v/>
      </c>
      <c r="AP143" t="str">
        <f ca="1">IF($E142="","",IF($G143="",AP142,IF(AND($N143=1,AP$9&gt;$B$9),"",IF(AND($N143=1,AP$9&lt;=$B$9),LOOKUP(AP$9,$A$12:$A$111,$B$12:$B$111),IF(AND($I143=1,AQ$9=$Q142),"",IF($I143=1,AQ142,IF(AND($I143=-1,AO$9=$Q142),$J143,IF($I143=-1,AP142,""))))))))</f>
        <v/>
      </c>
      <c r="AQ143" t="str">
        <f ca="1">IF($E142="","",IF($G143="",AQ142,IF(AND($N143=1,AQ$9&gt;$B$9),"",IF(AND($N143=1,AQ$9&lt;=$B$9),LOOKUP(AQ$9,$A$12:$A$111,$B$12:$B$111),IF(AND($I143=1,AR$9=$Q142),"",IF($I143=1,AR142,IF(AND($I143=-1,AP$9=$Q142),$J143,IF($I143=-1,AQ142,""))))))))</f>
        <v/>
      </c>
      <c r="AR143" t="str">
        <f ca="1">IF($E142="","",IF($G143="",AR142,IF(AND($N143=1,AR$9&gt;$B$9),"",IF(AND($N143=1,AR$9&lt;=$B$9),LOOKUP(AR$9,$A$12:$A$111,$B$12:$B$111),IF(AND($I143=1,AS$9=$Q142),"",IF($I143=1,AS142,IF(AND($I143=-1,AQ$9=$Q142),$J143,IF($I143=-1,AR142,""))))))))</f>
        <v/>
      </c>
      <c r="AS143" t="str">
        <f ca="1">IF($E142="","",IF($G143="",AS142,IF(AND($N143=1,AS$9&gt;$B$9),"",IF(AND($N143=1,AS$9&lt;=$B$9),LOOKUP(AS$9,$A$12:$A$111,$B$12:$B$111),IF(AND($I143=1,AT$9=$Q142),"",IF($I143=1,AT142,IF(AND($I143=-1,AR$9=$Q142),$J143,IF($I143=-1,AS142,""))))))))</f>
        <v/>
      </c>
      <c r="AT143" t="str">
        <f ca="1">IF($E142="","",IF($G143="",AT142,IF(AND($N143=1,AT$9&gt;$B$9),"",IF(AND($N143=1,AT$9&lt;=$B$9),LOOKUP(AT$9,$A$12:$A$111,$B$12:$B$111),IF(AND($I143=1,AU$9=$Q142),"",IF($I143=1,AU142,IF(AND($I143=-1,AS$9=$Q142),$J143,IF($I143=-1,AT142,""))))))))</f>
        <v/>
      </c>
      <c r="AU143" t="str">
        <f ca="1">IF($E142="","",IF($G143="",AU142,IF(AND($N143=1,AU$9&gt;$B$9),"",IF(AND($N143=1,AU$9&lt;=$B$9),LOOKUP(AU$9,$A$12:$A$111,$B$12:$B$111),IF(AND($I143=1,AV$9=$Q142),"",IF($I143=1,AV142,IF(AND($I143=-1,AT$9=$Q142),$J143,IF($I143=-1,AU142,""))))))))</f>
        <v/>
      </c>
      <c r="AV143" t="str">
        <f ca="1">IF($E142="","",IF($G143="",AV142,IF(AND($N143=1,AV$9&gt;$B$9),"",IF(AND($N143=1,AV$9&lt;=$B$9),LOOKUP(AV$9,$A$12:$A$111,$B$12:$B$111),IF(AND($I143=1,AW$9=$Q142),"",IF($I143=1,AW142,IF(AND($I143=-1,AU$9=$Q142),$J143,IF($I143=-1,AV142,""))))))))</f>
        <v/>
      </c>
      <c r="AW143" t="str">
        <f ca="1">IF($E142="","",IF($G143="",AW142,IF(AND($N143=1,AW$9&gt;$B$9),"",IF(AND($N143=1,AW$9&lt;=$B$9),LOOKUP(AW$9,$A$12:$A$111,$B$12:$B$111),IF(AND($I143=1,AX$9=$Q142),"",IF($I143=1,AX142,IF(AND($I143=-1,AV$9=$Q142),$J143,IF($I143=-1,AW142,""))))))))</f>
        <v/>
      </c>
      <c r="AX143" t="str">
        <f ca="1">IF($E142="","",IF($G143="",AX142,IF(AND($N143=1,AX$9&gt;$B$9),"",IF(AND($N143=1,AX$9&lt;=$B$9),LOOKUP(AX$9,$A$12:$A$111,$B$12:$B$111),IF(AND($I143=1,AY$9=$Q142),"",IF($I143=1,AY142,IF(AND($I143=-1,AW$9=$Q142),$J143,IF($I143=-1,AX142,""))))))))</f>
        <v/>
      </c>
      <c r="AY143" t="str">
        <f ca="1">IF($E142="","",IF($G143="",AY142,IF(AND($N143=1,AY$9&gt;$B$9),"",IF(AND($N143=1,AY$9&lt;=$B$9),LOOKUP(AY$9,$A$12:$A$111,$B$12:$B$111),IF(AND($I143=1,AZ$9=$Q142),"",IF($I143=1,AZ142,IF(AND($I143=-1,AX$9=$Q142),$J143,IF($I143=-1,AY142,""))))))))</f>
        <v/>
      </c>
      <c r="AZ143" t="str">
        <f ca="1">IF($E142="","",IF($G143="",AZ142,IF(AND($N143=1,AZ$9&gt;$B$9),"",IF(AND($N143=1,AZ$9&lt;=$B$9),LOOKUP(AZ$9,$A$12:$A$111,$B$12:$B$111),IF(AND($I143=1,BA$9=$Q142),"",IF($I143=1,BA142,IF(AND($I143=-1,AY$9=$Q142),$J143,IF($I143=-1,AZ142,""))))))))</f>
        <v/>
      </c>
      <c r="BA143" t="str">
        <f ca="1">IF($E142="","",IF($G143="",BA142,IF(AND($N143=1,BA$9&gt;$B$9),"",IF(AND($N143=1,BA$9&lt;=$B$9),LOOKUP(BA$9,$A$12:$A$111,$B$12:$B$111),IF(AND($I143=1,BB$9=$Q142),"",IF($I143=1,BB142,IF(AND($I143=-1,AZ$9=$Q142),$J143,IF($I143=-1,BA142,""))))))))</f>
        <v/>
      </c>
      <c r="BB143" t="str">
        <f ca="1">IF($E142="","",IF($G143="",BB142,IF(AND($N143=1,BB$9&gt;$B$9),"",IF(AND($N143=1,BB$9&lt;=$B$9),LOOKUP(BB$9,$A$12:$A$111,$B$12:$B$111),IF(AND($I143=1,BC$9=$Q142),"",IF($I143=1,BC142,IF(AND($I143=-1,BA$9=$Q142),$J143,IF($I143=-1,BB142,""))))))))</f>
        <v/>
      </c>
      <c r="BC143" t="str">
        <f ca="1">IF($E142="","",IF($G143="",BC142,IF(AND($N143=1,BC$9&gt;$B$9),"",IF(AND($N143=1,BC$9&lt;=$B$9),LOOKUP(BC$9,$A$12:$A$111,$B$12:$B$111),IF(AND($I143=1,BD$9=$Q142),"",IF($I143=1,BD142,IF(AND($I143=-1,BB$9=$Q142),$J143,IF($I143=-1,BC142,""))))))))</f>
        <v/>
      </c>
      <c r="BD143" t="str">
        <f ca="1">IF($E142="","",IF($G143="",BD142,IF(AND($N143=1,BD$9&gt;$B$9),"",IF(AND($N143=1,BD$9&lt;=$B$9),LOOKUP(BD$9,$A$12:$A$111,$B$12:$B$111),IF(AND($I143=1,BE$9=$Q142),"",IF($I143=1,BE142,IF(AND($I143=-1,BC$9=$Q142),$J143,IF($I143=-1,BD142,""))))))))</f>
        <v/>
      </c>
      <c r="BE143" t="str">
        <f ca="1">IF($E142="","",IF($G143="",BE142,IF(AND($N143=1,BE$9&gt;$B$9),"",IF(AND($N143=1,BE$9&lt;=$B$9),LOOKUP(BE$9,$A$12:$A$111,$B$12:$B$111),IF(AND($I143=1,BF$9=$Q142),"",IF($I143=1,BF142,IF(AND($I143=-1,BD$9=$Q142),$J143,IF($I143=-1,BE142,""))))))))</f>
        <v/>
      </c>
      <c r="BF143" t="str">
        <f ca="1">IF($E142="","",IF($G143="",BF142,IF(AND($N143=1,BF$9&gt;$B$9),"",IF(AND($N143=1,BF$9&lt;=$B$9),LOOKUP(BF$9,$A$12:$A$111,$B$12:$B$111),IF(AND($I143=1,BG$9=$Q142),"",IF($I143=1,BG142,IF(AND($I143=-1,BE$9=$Q142),$J143,IF($I143=-1,BF142,""))))))))</f>
        <v/>
      </c>
      <c r="BG143" t="str">
        <f ca="1">IF($E142="","",IF($G143="",BG142,IF(AND($N143=1,BG$9&gt;$B$9),"",IF(AND($N143=1,BG$9&lt;=$B$9),LOOKUP(BG$9,$A$12:$A$111,$B$12:$B$111),IF(AND($I143=1,BH$9=$Q142),"",IF($I143=1,BH142,IF(AND($I143=-1,BF$9=$Q142),$J143,IF($I143=-1,BG142,""))))))))</f>
        <v/>
      </c>
      <c r="BH143" t="str">
        <f ca="1">IF($E142="","",IF($G143="",BH142,IF(AND($N143=1,BH$9&gt;$B$9),"",IF(AND($N143=1,BH$9&lt;=$B$9),LOOKUP(BH$9,$A$12:$A$111,$B$12:$B$111),IF(AND($I143=1,BI$9=$Q142),"",IF($I143=1,BI142,IF(AND($I143=-1,BG$9=$Q142),$J143,IF($I143=-1,BH142,""))))))))</f>
        <v/>
      </c>
      <c r="BI143" t="str">
        <f ca="1">IF($E142="","",IF($G143="",BI142,IF(AND($N143=1,BI$9&gt;$B$9),"",IF(AND($N143=1,BI$9&lt;=$B$9),LOOKUP(BI$9,$A$12:$A$111,$B$12:$B$111),IF(AND($I143=1,BJ$9=$Q142),"",IF($I143=1,BJ142,IF(AND($I143=-1,BH$9=$Q142),$J143,IF($I143=-1,BI142,""))))))))</f>
        <v/>
      </c>
      <c r="BJ143" t="str">
        <f ca="1">IF($E142="","",IF($G143="",BJ142,IF(AND($N143=1,BJ$9&gt;$B$9),"",IF(AND($N143=1,BJ$9&lt;=$B$9),LOOKUP(BJ$9,$A$12:$A$111,$B$12:$B$111),IF(AND($I143=1,BK$9=$Q142),"",IF($I143=1,BK142,IF(AND($I143=-1,BI$9=$Q142),$J143,IF($I143=-1,BJ142,""))))))))</f>
        <v/>
      </c>
      <c r="BK143" t="str">
        <f ca="1">IF($E142="","",IF($G143="",BK142,IF(AND($N143=1,BK$9&gt;$B$9),"",IF(AND($N143=1,BK$9&lt;=$B$9),LOOKUP(BK$9,$A$12:$A$111,$B$12:$B$111),IF(AND($I143=1,BL$9=$Q142),"",IF($I143=1,BL142,IF(AND($I143=-1,BJ$9=$Q142),$J143,IF($I143=-1,BK142,""))))))))</f>
        <v/>
      </c>
      <c r="BL143" t="str">
        <f ca="1">IF($E142="","",IF($G143="",BL142,IF(AND($N143=1,BL$9&gt;$B$9),"",IF(AND($N143=1,BL$9&lt;=$B$9),LOOKUP(BL$9,$A$12:$A$111,$B$12:$B$111),IF(AND($I143=1,BM$9=$Q142),"",IF($I143=1,BM142,IF(AND($I143=-1,BK$9=$Q142),$J143,IF($I143=-1,BL142,""))))))))</f>
        <v/>
      </c>
      <c r="BM143" t="str">
        <f ca="1">IF($E142="","",IF($G143="",BM142,IF(AND($N143=1,BM$9&gt;$B$9),"",IF(AND($N143=1,BM$9&lt;=$B$9),LOOKUP(BM$9,$A$12:$A$111,$B$12:$B$111),IF(AND($I143=1,BN$9=$Q142),"",IF($I143=1,BN142,IF(AND($I143=-1,BL$9=$Q142),$J143,IF($I143=-1,BM142,""))))))))</f>
        <v/>
      </c>
      <c r="BN143">
        <f ca="1">IF($E142="","",IF($G143="",BN142,IF(AND($N143=1,BN$9&gt;$B$9),"",IF(AND($N143=1,BN$9&lt;=$B$9),LOOKUP(BN$9,$A$12:$A$111,$B$12:$B$111),IF(AND($I143=1,BO$9=$Q142),"",IF($I143=1,BO142,IF(AND($I143=-1,BM$9=$Q142),$J143,IF($I143=-1,BN142,""))))))))</f>
        <v>0</v>
      </c>
      <c r="BO143">
        <f ca="1">IF($E142="","",IF($G143="",BO142,IF(AND($N143=1,BO$9&gt;$B$9),"",IF(AND($N143=1,BO$9&lt;=$B$9),LOOKUP(BO$9,$A$12:$A$111,$B$12:$B$111),IF(AND($I143=1,BP$9=$Q142),"",IF($I143=1,BP142,IF(AND($I143=-1,BN$9=$Q142),$J143,IF($I143=-1,BO142,""))))))))</f>
        <v>0</v>
      </c>
    </row>
    <row r="144" spans="4:67" x14ac:dyDescent="0.25">
      <c r="D144" s="4">
        <v>134</v>
      </c>
      <c r="E144" s="1">
        <f t="shared" ca="1" si="11"/>
        <v>20</v>
      </c>
      <c r="G144" t="str">
        <f ca="1">IF(E143="","",IF($B$3=Refs!$B$11,Labouchere!F144,IF(AND(B$3="Last",H143="Zero"),G143,IF(B$3="Last",H143,IF(B$3="2nd last","",IF(AND(B$3="Opposite",H143="Zero"),G143,IF(AND(B$3="Opposite",H143="Red"),"Black",IF(AND(B$3="Opposite",H143="Black"),"Red",IF(AND(B$3="Opposite",H143="Odd"),"Even",IF(AND(B$3="Opposite",H143="Even"),"Odd",IF(AND(B$3="Opposite",H143="High"),"Low",IF(AND(B$3="Opposite",H143="Low"),"High",IF(COUNTIF(Refs!$E$5:$I$6,B$3)=1,Labouchere!B$3,"")))))))))))))</f>
        <v>High</v>
      </c>
      <c r="H144" t="str">
        <f ca="1">IF(E144="","",IF(B$2="Red/Black",LOOKUP(E144,Refs!D:D,Refs!F:F),IF(B$2="High/Low",LOOKUP(E144,Refs!D:D,Refs!H:H),IF(B$2="Odd/Even",LOOKUP(E144,Refs!D:D,Refs!J:J),""))))</f>
        <v>High</v>
      </c>
      <c r="I144">
        <f t="shared" ca="1" si="12"/>
        <v>1</v>
      </c>
      <c r="J144">
        <f ca="1">IF(E143="","",IF(G144="","",IF(AND(Q143&gt;1,O143+P143&gt;=$B$4),$B$4,IF(Q143=1,O143,O143+P143))))</f>
        <v>7</v>
      </c>
      <c r="K144">
        <f t="shared" ca="1" si="13"/>
        <v>7</v>
      </c>
      <c r="L144">
        <f t="shared" ca="1" si="14"/>
        <v>-68</v>
      </c>
      <c r="M144">
        <f t="shared" ca="1" si="15"/>
        <v>20</v>
      </c>
      <c r="N144">
        <f ca="1">IF(E143="","",IF(OR(AND($A$6="Yes",$M144&gt;$M143),AND($A$8="Yes",$O143+$P143&gt;=$B$4),AND($Q143&lt;=2,$I144=1)),1,0))</f>
        <v>1</v>
      </c>
      <c r="O144">
        <f ca="1">IF(E144="","",R144)</f>
        <v>1</v>
      </c>
      <c r="P144">
        <f ca="1">IF(E144="","",MAX(R144:DM144))</f>
        <v>4</v>
      </c>
      <c r="Q144" s="2">
        <f ca="1">IF(E144="","",COUNTIF(R144:DM144,"&gt;0"))</f>
        <v>4</v>
      </c>
      <c r="R144" s="4">
        <f ca="1">IF(E143="","",IF($G144="",R143,IF($N144=1,LOOKUP(R$9,$A$12:$A$111,$B$12:$B$111),IF(AND($I144=1,S$9=$Q143),"",IF($I144=1,S143,IF($I144=-1,R143))))))</f>
        <v>1</v>
      </c>
      <c r="S144">
        <f ca="1">IF($E143="","",IF($G144="",S143,IF(AND($N144=1,S$9&gt;$B$9),"",IF(AND($N144=1,S$9&lt;=$B$9),LOOKUP(S$9,$A$12:$A$111,$B$12:$B$111),IF(AND($I144=1,T$9=$Q143),"",IF($I144=1,T143,IF(AND($I144=-1,R$9=$Q143),$J144,IF($I144=-1,S143,""))))))))</f>
        <v>2</v>
      </c>
      <c r="T144">
        <f ca="1">IF($E143="","",IF($G144="",T143,IF(AND($N144=1,T$9&gt;$B$9),"",IF(AND($N144=1,T$9&lt;=$B$9),LOOKUP(T$9,$A$12:$A$111,$B$12:$B$111),IF(AND($I144=1,U$9=$Q143),"",IF($I144=1,U143,IF(AND($I144=-1,S$9=$Q143),$J144,IF($I144=-1,T143,""))))))))</f>
        <v>3</v>
      </c>
      <c r="U144">
        <f ca="1">IF($E143="","",IF($G144="",U143,IF(AND($N144=1,U$9&gt;$B$9),"",IF(AND($N144=1,U$9&lt;=$B$9),LOOKUP(U$9,$A$12:$A$111,$B$12:$B$111),IF(AND($I144=1,V$9=$Q143),"",IF($I144=1,V143,IF(AND($I144=-1,T$9=$Q143),$J144,IF($I144=-1,U143,""))))))))</f>
        <v>4</v>
      </c>
      <c r="V144" t="str">
        <f ca="1">IF($E143="","",IF($G144="",V143,IF(AND($N144=1,V$9&gt;$B$9),"",IF(AND($N144=1,V$9&lt;=$B$9),LOOKUP(V$9,$A$12:$A$111,$B$12:$B$111),IF(AND($I144=1,W$9=$Q143),"",IF($I144=1,W143,IF(AND($I144=-1,U$9=$Q143),$J144,IF($I144=-1,V143,""))))))))</f>
        <v/>
      </c>
      <c r="W144" t="str">
        <f ca="1">IF($E143="","",IF($G144="",W143,IF(AND($N144=1,W$9&gt;$B$9),"",IF(AND($N144=1,W$9&lt;=$B$9),LOOKUP(W$9,$A$12:$A$111,$B$12:$B$111),IF(AND($I144=1,X$9=$Q143),"",IF($I144=1,X143,IF(AND($I144=-1,V$9=$Q143),$J144,IF($I144=-1,W143,""))))))))</f>
        <v/>
      </c>
      <c r="X144" t="str">
        <f ca="1">IF($E143="","",IF($G144="",X143,IF(AND($N144=1,X$9&gt;$B$9),"",IF(AND($N144=1,X$9&lt;=$B$9),LOOKUP(X$9,$A$12:$A$111,$B$12:$B$111),IF(AND($I144=1,Y$9=$Q143),"",IF($I144=1,Y143,IF(AND($I144=-1,W$9=$Q143),$J144,IF($I144=-1,X143,""))))))))</f>
        <v/>
      </c>
      <c r="Y144" t="str">
        <f ca="1">IF($E143="","",IF($G144="",Y143,IF(AND($N144=1,Y$9&gt;$B$9),"",IF(AND($N144=1,Y$9&lt;=$B$9),LOOKUP(Y$9,$A$12:$A$111,$B$12:$B$111),IF(AND($I144=1,Z$9=$Q143),"",IF($I144=1,Z143,IF(AND($I144=-1,X$9=$Q143),$J144,IF($I144=-1,Y143,""))))))))</f>
        <v/>
      </c>
      <c r="Z144" t="str">
        <f ca="1">IF($E143="","",IF($G144="",Z143,IF(AND($N144=1,Z$9&gt;$B$9),"",IF(AND($N144=1,Z$9&lt;=$B$9),LOOKUP(Z$9,$A$12:$A$111,$B$12:$B$111),IF(AND($I144=1,AA$9=$Q143),"",IF($I144=1,AA143,IF(AND($I144=-1,Y$9=$Q143),$J144,IF($I144=-1,Z143,""))))))))</f>
        <v/>
      </c>
      <c r="AA144" t="str">
        <f ca="1">IF($E143="","",IF($G144="",AA143,IF(AND($N144=1,AA$9&gt;$B$9),"",IF(AND($N144=1,AA$9&lt;=$B$9),LOOKUP(AA$9,$A$12:$A$111,$B$12:$B$111),IF(AND($I144=1,AB$9=$Q143),"",IF($I144=1,AB143,IF(AND($I144=-1,Z$9=$Q143),$J144,IF($I144=-1,AA143,""))))))))</f>
        <v/>
      </c>
      <c r="AB144" t="str">
        <f ca="1">IF($E143="","",IF($G144="",AB143,IF(AND($N144=1,AB$9&gt;$B$9),"",IF(AND($N144=1,AB$9&lt;=$B$9),LOOKUP(AB$9,$A$12:$A$111,$B$12:$B$111),IF(AND($I144=1,AC$9=$Q143),"",IF($I144=1,AC143,IF(AND($I144=-1,AA$9=$Q143),$J144,IF($I144=-1,AB143,""))))))))</f>
        <v/>
      </c>
      <c r="AC144" t="str">
        <f ca="1">IF($E143="","",IF($G144="",AC143,IF(AND($N144=1,AC$9&gt;$B$9),"",IF(AND($N144=1,AC$9&lt;=$B$9),LOOKUP(AC$9,$A$12:$A$111,$B$12:$B$111),IF(AND($I144=1,AD$9=$Q143),"",IF($I144=1,AD143,IF(AND($I144=-1,AB$9=$Q143),$J144,IF($I144=-1,AC143,""))))))))</f>
        <v/>
      </c>
      <c r="AD144" t="str">
        <f ca="1">IF($E143="","",IF($G144="",AD143,IF(AND($N144=1,AD$9&gt;$B$9),"",IF(AND($N144=1,AD$9&lt;=$B$9),LOOKUP(AD$9,$A$12:$A$111,$B$12:$B$111),IF(AND($I144=1,AE$9=$Q143),"",IF($I144=1,AE143,IF(AND($I144=-1,AC$9=$Q143),$J144,IF($I144=-1,AD143,""))))))))</f>
        <v/>
      </c>
      <c r="AE144" t="str">
        <f ca="1">IF($E143="","",IF($G144="",AE143,IF(AND($N144=1,AE$9&gt;$B$9),"",IF(AND($N144=1,AE$9&lt;=$B$9),LOOKUP(AE$9,$A$12:$A$111,$B$12:$B$111),IF(AND($I144=1,AF$9=$Q143),"",IF($I144=1,AF143,IF(AND($I144=-1,AD$9=$Q143),$J144,IF($I144=-1,AE143,""))))))))</f>
        <v/>
      </c>
      <c r="AF144" t="str">
        <f ca="1">IF($E143="","",IF($G144="",AF143,IF(AND($N144=1,AF$9&gt;$B$9),"",IF(AND($N144=1,AF$9&lt;=$B$9),LOOKUP(AF$9,$A$12:$A$111,$B$12:$B$111),IF(AND($I144=1,AG$9=$Q143),"",IF($I144=1,AG143,IF(AND($I144=-1,AE$9=$Q143),$J144,IF($I144=-1,AF143,""))))))))</f>
        <v/>
      </c>
      <c r="AG144" t="str">
        <f ca="1">IF($E143="","",IF($G144="",AG143,IF(AND($N144=1,AG$9&gt;$B$9),"",IF(AND($N144=1,AG$9&lt;=$B$9),LOOKUP(AG$9,$A$12:$A$111,$B$12:$B$111),IF(AND($I144=1,AH$9=$Q143),"",IF($I144=1,AH143,IF(AND($I144=-1,AF$9=$Q143),$J144,IF($I144=-1,AG143,""))))))))</f>
        <v/>
      </c>
      <c r="AH144" t="str">
        <f ca="1">IF($E143="","",IF($G144="",AH143,IF(AND($N144=1,AH$9&gt;$B$9),"",IF(AND($N144=1,AH$9&lt;=$B$9),LOOKUP(AH$9,$A$12:$A$111,$B$12:$B$111),IF(AND($I144=1,AI$9=$Q143),"",IF($I144=1,AI143,IF(AND($I144=-1,AG$9=$Q143),$J144,IF($I144=-1,AH143,""))))))))</f>
        <v/>
      </c>
      <c r="AI144" t="str">
        <f ca="1">IF($E143="","",IF($G144="",AI143,IF(AND($N144=1,AI$9&gt;$B$9),"",IF(AND($N144=1,AI$9&lt;=$B$9),LOOKUP(AI$9,$A$12:$A$111,$B$12:$B$111),IF(AND($I144=1,AJ$9=$Q143),"",IF($I144=1,AJ143,IF(AND($I144=-1,AH$9=$Q143),$J144,IF($I144=-1,AI143,""))))))))</f>
        <v/>
      </c>
      <c r="AJ144" t="str">
        <f ca="1">IF($E143="","",IF($G144="",AJ143,IF(AND($N144=1,AJ$9&gt;$B$9),"",IF(AND($N144=1,AJ$9&lt;=$B$9),LOOKUP(AJ$9,$A$12:$A$111,$B$12:$B$111),IF(AND($I144=1,AK$9=$Q143),"",IF($I144=1,AK143,IF(AND($I144=-1,AI$9=$Q143),$J144,IF($I144=-1,AJ143,""))))))))</f>
        <v/>
      </c>
      <c r="AK144" t="str">
        <f ca="1">IF($E143="","",IF($G144="",AK143,IF(AND($N144=1,AK$9&gt;$B$9),"",IF(AND($N144=1,AK$9&lt;=$B$9),LOOKUP(AK$9,$A$12:$A$111,$B$12:$B$111),IF(AND($I144=1,AL$9=$Q143),"",IF($I144=1,AL143,IF(AND($I144=-1,AJ$9=$Q143),$J144,IF($I144=-1,AK143,""))))))))</f>
        <v/>
      </c>
      <c r="AL144" t="str">
        <f ca="1">IF($E143="","",IF($G144="",AL143,IF(AND($N144=1,AL$9&gt;$B$9),"",IF(AND($N144=1,AL$9&lt;=$B$9),LOOKUP(AL$9,$A$12:$A$111,$B$12:$B$111),IF(AND($I144=1,AM$9=$Q143),"",IF($I144=1,AM143,IF(AND($I144=-1,AK$9=$Q143),$J144,IF($I144=-1,AL143,""))))))))</f>
        <v/>
      </c>
      <c r="AM144" t="str">
        <f ca="1">IF($E143="","",IF($G144="",AM143,IF(AND($N144=1,AM$9&gt;$B$9),"",IF(AND($N144=1,AM$9&lt;=$B$9),LOOKUP(AM$9,$A$12:$A$111,$B$12:$B$111),IF(AND($I144=1,AN$9=$Q143),"",IF($I144=1,AN143,IF(AND($I144=-1,AL$9=$Q143),$J144,IF($I144=-1,AM143,""))))))))</f>
        <v/>
      </c>
      <c r="AN144" t="str">
        <f ca="1">IF($E143="","",IF($G144="",AN143,IF(AND($N144=1,AN$9&gt;$B$9),"",IF(AND($N144=1,AN$9&lt;=$B$9),LOOKUP(AN$9,$A$12:$A$111,$B$12:$B$111),IF(AND($I144=1,AO$9=$Q143),"",IF($I144=1,AO143,IF(AND($I144=-1,AM$9=$Q143),$J144,IF($I144=-1,AN143,""))))))))</f>
        <v/>
      </c>
      <c r="AO144" t="str">
        <f ca="1">IF($E143="","",IF($G144="",AO143,IF(AND($N144=1,AO$9&gt;$B$9),"",IF(AND($N144=1,AO$9&lt;=$B$9),LOOKUP(AO$9,$A$12:$A$111,$B$12:$B$111),IF(AND($I144=1,AP$9=$Q143),"",IF($I144=1,AP143,IF(AND($I144=-1,AN$9=$Q143),$J144,IF($I144=-1,AO143,""))))))))</f>
        <v/>
      </c>
      <c r="AP144" t="str">
        <f ca="1">IF($E143="","",IF($G144="",AP143,IF(AND($N144=1,AP$9&gt;$B$9),"",IF(AND($N144=1,AP$9&lt;=$B$9),LOOKUP(AP$9,$A$12:$A$111,$B$12:$B$111),IF(AND($I144=1,AQ$9=$Q143),"",IF($I144=1,AQ143,IF(AND($I144=-1,AO$9=$Q143),$J144,IF($I144=-1,AP143,""))))))))</f>
        <v/>
      </c>
      <c r="AQ144" t="str">
        <f ca="1">IF($E143="","",IF($G144="",AQ143,IF(AND($N144=1,AQ$9&gt;$B$9),"",IF(AND($N144=1,AQ$9&lt;=$B$9),LOOKUP(AQ$9,$A$12:$A$111,$B$12:$B$111),IF(AND($I144=1,AR$9=$Q143),"",IF($I144=1,AR143,IF(AND($I144=-1,AP$9=$Q143),$J144,IF($I144=-1,AQ143,""))))))))</f>
        <v/>
      </c>
      <c r="AR144" t="str">
        <f ca="1">IF($E143="","",IF($G144="",AR143,IF(AND($N144=1,AR$9&gt;$B$9),"",IF(AND($N144=1,AR$9&lt;=$B$9),LOOKUP(AR$9,$A$12:$A$111,$B$12:$B$111),IF(AND($I144=1,AS$9=$Q143),"",IF($I144=1,AS143,IF(AND($I144=-1,AQ$9=$Q143),$J144,IF($I144=-1,AR143,""))))))))</f>
        <v/>
      </c>
      <c r="AS144" t="str">
        <f ca="1">IF($E143="","",IF($G144="",AS143,IF(AND($N144=1,AS$9&gt;$B$9),"",IF(AND($N144=1,AS$9&lt;=$B$9),LOOKUP(AS$9,$A$12:$A$111,$B$12:$B$111),IF(AND($I144=1,AT$9=$Q143),"",IF($I144=1,AT143,IF(AND($I144=-1,AR$9=$Q143),$J144,IF($I144=-1,AS143,""))))))))</f>
        <v/>
      </c>
      <c r="AT144" t="str">
        <f ca="1">IF($E143="","",IF($G144="",AT143,IF(AND($N144=1,AT$9&gt;$B$9),"",IF(AND($N144=1,AT$9&lt;=$B$9),LOOKUP(AT$9,$A$12:$A$111,$B$12:$B$111),IF(AND($I144=1,AU$9=$Q143),"",IF($I144=1,AU143,IF(AND($I144=-1,AS$9=$Q143),$J144,IF($I144=-1,AT143,""))))))))</f>
        <v/>
      </c>
      <c r="AU144" t="str">
        <f ca="1">IF($E143="","",IF($G144="",AU143,IF(AND($N144=1,AU$9&gt;$B$9),"",IF(AND($N144=1,AU$9&lt;=$B$9),LOOKUP(AU$9,$A$12:$A$111,$B$12:$B$111),IF(AND($I144=1,AV$9=$Q143),"",IF($I144=1,AV143,IF(AND($I144=-1,AT$9=$Q143),$J144,IF($I144=-1,AU143,""))))))))</f>
        <v/>
      </c>
      <c r="AV144" t="str">
        <f ca="1">IF($E143="","",IF($G144="",AV143,IF(AND($N144=1,AV$9&gt;$B$9),"",IF(AND($N144=1,AV$9&lt;=$B$9),LOOKUP(AV$9,$A$12:$A$111,$B$12:$B$111),IF(AND($I144=1,AW$9=$Q143),"",IF($I144=1,AW143,IF(AND($I144=-1,AU$9=$Q143),$J144,IF($I144=-1,AV143,""))))))))</f>
        <v/>
      </c>
      <c r="AW144" t="str">
        <f ca="1">IF($E143="","",IF($G144="",AW143,IF(AND($N144=1,AW$9&gt;$B$9),"",IF(AND($N144=1,AW$9&lt;=$B$9),LOOKUP(AW$9,$A$12:$A$111,$B$12:$B$111),IF(AND($I144=1,AX$9=$Q143),"",IF($I144=1,AX143,IF(AND($I144=-1,AV$9=$Q143),$J144,IF($I144=-1,AW143,""))))))))</f>
        <v/>
      </c>
      <c r="AX144" t="str">
        <f ca="1">IF($E143="","",IF($G144="",AX143,IF(AND($N144=1,AX$9&gt;$B$9),"",IF(AND($N144=1,AX$9&lt;=$B$9),LOOKUP(AX$9,$A$12:$A$111,$B$12:$B$111),IF(AND($I144=1,AY$9=$Q143),"",IF($I144=1,AY143,IF(AND($I144=-1,AW$9=$Q143),$J144,IF($I144=-1,AX143,""))))))))</f>
        <v/>
      </c>
      <c r="AY144" t="str">
        <f ca="1">IF($E143="","",IF($G144="",AY143,IF(AND($N144=1,AY$9&gt;$B$9),"",IF(AND($N144=1,AY$9&lt;=$B$9),LOOKUP(AY$9,$A$12:$A$111,$B$12:$B$111),IF(AND($I144=1,AZ$9=$Q143),"",IF($I144=1,AZ143,IF(AND($I144=-1,AX$9=$Q143),$J144,IF($I144=-1,AY143,""))))))))</f>
        <v/>
      </c>
      <c r="AZ144" t="str">
        <f ca="1">IF($E143="","",IF($G144="",AZ143,IF(AND($N144=1,AZ$9&gt;$B$9),"",IF(AND($N144=1,AZ$9&lt;=$B$9),LOOKUP(AZ$9,$A$12:$A$111,$B$12:$B$111),IF(AND($I144=1,BA$9=$Q143),"",IF($I144=1,BA143,IF(AND($I144=-1,AY$9=$Q143),$J144,IF($I144=-1,AZ143,""))))))))</f>
        <v/>
      </c>
      <c r="BA144" t="str">
        <f ca="1">IF($E143="","",IF($G144="",BA143,IF(AND($N144=1,BA$9&gt;$B$9),"",IF(AND($N144=1,BA$9&lt;=$B$9),LOOKUP(BA$9,$A$12:$A$111,$B$12:$B$111),IF(AND($I144=1,BB$9=$Q143),"",IF($I144=1,BB143,IF(AND($I144=-1,AZ$9=$Q143),$J144,IF($I144=-1,BA143,""))))))))</f>
        <v/>
      </c>
      <c r="BB144" t="str">
        <f ca="1">IF($E143="","",IF($G144="",BB143,IF(AND($N144=1,BB$9&gt;$B$9),"",IF(AND($N144=1,BB$9&lt;=$B$9),LOOKUP(BB$9,$A$12:$A$111,$B$12:$B$111),IF(AND($I144=1,BC$9=$Q143),"",IF($I144=1,BC143,IF(AND($I144=-1,BA$9=$Q143),$J144,IF($I144=-1,BB143,""))))))))</f>
        <v/>
      </c>
      <c r="BC144" t="str">
        <f ca="1">IF($E143="","",IF($G144="",BC143,IF(AND($N144=1,BC$9&gt;$B$9),"",IF(AND($N144=1,BC$9&lt;=$B$9),LOOKUP(BC$9,$A$12:$A$111,$B$12:$B$111),IF(AND($I144=1,BD$9=$Q143),"",IF($I144=1,BD143,IF(AND($I144=-1,BB$9=$Q143),$J144,IF($I144=-1,BC143,""))))))))</f>
        <v/>
      </c>
      <c r="BD144" t="str">
        <f ca="1">IF($E143="","",IF($G144="",BD143,IF(AND($N144=1,BD$9&gt;$B$9),"",IF(AND($N144=1,BD$9&lt;=$B$9),LOOKUP(BD$9,$A$12:$A$111,$B$12:$B$111),IF(AND($I144=1,BE$9=$Q143),"",IF($I144=1,BE143,IF(AND($I144=-1,BC$9=$Q143),$J144,IF($I144=-1,BD143,""))))))))</f>
        <v/>
      </c>
      <c r="BE144" t="str">
        <f ca="1">IF($E143="","",IF($G144="",BE143,IF(AND($N144=1,BE$9&gt;$B$9),"",IF(AND($N144=1,BE$9&lt;=$B$9),LOOKUP(BE$9,$A$12:$A$111,$B$12:$B$111),IF(AND($I144=1,BF$9=$Q143),"",IF($I144=1,BF143,IF(AND($I144=-1,BD$9=$Q143),$J144,IF($I144=-1,BE143,""))))))))</f>
        <v/>
      </c>
      <c r="BF144" t="str">
        <f ca="1">IF($E143="","",IF($G144="",BF143,IF(AND($N144=1,BF$9&gt;$B$9),"",IF(AND($N144=1,BF$9&lt;=$B$9),LOOKUP(BF$9,$A$12:$A$111,$B$12:$B$111),IF(AND($I144=1,BG$9=$Q143),"",IF($I144=1,BG143,IF(AND($I144=-1,BE$9=$Q143),$J144,IF($I144=-1,BF143,""))))))))</f>
        <v/>
      </c>
      <c r="BG144" t="str">
        <f ca="1">IF($E143="","",IF($G144="",BG143,IF(AND($N144=1,BG$9&gt;$B$9),"",IF(AND($N144=1,BG$9&lt;=$B$9),LOOKUP(BG$9,$A$12:$A$111,$B$12:$B$111),IF(AND($I144=1,BH$9=$Q143),"",IF($I144=1,BH143,IF(AND($I144=-1,BF$9=$Q143),$J144,IF($I144=-1,BG143,""))))))))</f>
        <v/>
      </c>
      <c r="BH144" t="str">
        <f ca="1">IF($E143="","",IF($G144="",BH143,IF(AND($N144=1,BH$9&gt;$B$9),"",IF(AND($N144=1,BH$9&lt;=$B$9),LOOKUP(BH$9,$A$12:$A$111,$B$12:$B$111),IF(AND($I144=1,BI$9=$Q143),"",IF($I144=1,BI143,IF(AND($I144=-1,BG$9=$Q143),$J144,IF($I144=-1,BH143,""))))))))</f>
        <v/>
      </c>
      <c r="BI144" t="str">
        <f ca="1">IF($E143="","",IF($G144="",BI143,IF(AND($N144=1,BI$9&gt;$B$9),"",IF(AND($N144=1,BI$9&lt;=$B$9),LOOKUP(BI$9,$A$12:$A$111,$B$12:$B$111),IF(AND($I144=1,BJ$9=$Q143),"",IF($I144=1,BJ143,IF(AND($I144=-1,BH$9=$Q143),$J144,IF($I144=-1,BI143,""))))))))</f>
        <v/>
      </c>
      <c r="BJ144" t="str">
        <f ca="1">IF($E143="","",IF($G144="",BJ143,IF(AND($N144=1,BJ$9&gt;$B$9),"",IF(AND($N144=1,BJ$9&lt;=$B$9),LOOKUP(BJ$9,$A$12:$A$111,$B$12:$B$111),IF(AND($I144=1,BK$9=$Q143),"",IF($I144=1,BK143,IF(AND($I144=-1,BI$9=$Q143),$J144,IF($I144=-1,BJ143,""))))))))</f>
        <v/>
      </c>
      <c r="BK144" t="str">
        <f ca="1">IF($E143="","",IF($G144="",BK143,IF(AND($N144=1,BK$9&gt;$B$9),"",IF(AND($N144=1,BK$9&lt;=$B$9),LOOKUP(BK$9,$A$12:$A$111,$B$12:$B$111),IF(AND($I144=1,BL$9=$Q143),"",IF($I144=1,BL143,IF(AND($I144=-1,BJ$9=$Q143),$J144,IF($I144=-1,BK143,""))))))))</f>
        <v/>
      </c>
      <c r="BL144" t="str">
        <f ca="1">IF($E143="","",IF($G144="",BL143,IF(AND($N144=1,BL$9&gt;$B$9),"",IF(AND($N144=1,BL$9&lt;=$B$9),LOOKUP(BL$9,$A$12:$A$111,$B$12:$B$111),IF(AND($I144=1,BM$9=$Q143),"",IF($I144=1,BM143,IF(AND($I144=-1,BK$9=$Q143),$J144,IF($I144=-1,BL143,""))))))))</f>
        <v/>
      </c>
      <c r="BM144" t="str">
        <f ca="1">IF($E143="","",IF($G144="",BM143,IF(AND($N144=1,BM$9&gt;$B$9),"",IF(AND($N144=1,BM$9&lt;=$B$9),LOOKUP(BM$9,$A$12:$A$111,$B$12:$B$111),IF(AND($I144=1,BN$9=$Q143),"",IF($I144=1,BN143,IF(AND($I144=-1,BL$9=$Q143),$J144,IF($I144=-1,BM143,""))))))))</f>
        <v/>
      </c>
      <c r="BN144" t="str">
        <f ca="1">IF($E143="","",IF($G144="",BN143,IF(AND($N144=1,BN$9&gt;$B$9),"",IF(AND($N144=1,BN$9&lt;=$B$9),LOOKUP(BN$9,$A$12:$A$111,$B$12:$B$111),IF(AND($I144=1,BO$9=$Q143),"",IF($I144=1,BO143,IF(AND($I144=-1,BM$9=$Q143),$J144,IF($I144=-1,BN143,""))))))))</f>
        <v/>
      </c>
      <c r="BO144" t="str">
        <f ca="1">IF($E143="","",IF($G144="",BO143,IF(AND($N144=1,BO$9&gt;$B$9),"",IF(AND($N144=1,BO$9&lt;=$B$9),LOOKUP(BO$9,$A$12:$A$111,$B$12:$B$111),IF(AND($I144=1,BP$9=$Q143),"",IF($I144=1,BP143,IF(AND($I144=-1,BN$9=$Q143),$J144,IF($I144=-1,BO143,""))))))))</f>
        <v/>
      </c>
    </row>
    <row r="145" spans="4:67" x14ac:dyDescent="0.25">
      <c r="D145" s="4">
        <v>135</v>
      </c>
      <c r="E145" s="1">
        <f t="shared" ca="1" si="11"/>
        <v>16</v>
      </c>
      <c r="G145" t="str">
        <f ca="1">IF(E144="","",IF($B$3=Refs!$B$11,Labouchere!F145,IF(AND(B$3="Last",H144="Zero"),G144,IF(B$3="Last",H144,IF(B$3="2nd last","",IF(AND(B$3="Opposite",H144="Zero"),G144,IF(AND(B$3="Opposite",H144="Red"),"Black",IF(AND(B$3="Opposite",H144="Black"),"Red",IF(AND(B$3="Opposite",H144="Odd"),"Even",IF(AND(B$3="Opposite",H144="Even"),"Odd",IF(AND(B$3="Opposite",H144="High"),"Low",IF(AND(B$3="Opposite",H144="Low"),"High",IF(COUNTIF(Refs!$E$5:$I$6,B$3)=1,Labouchere!B$3,"")))))))))))))</f>
        <v>High</v>
      </c>
      <c r="H145" t="str">
        <f ca="1">IF(E145="","",IF(B$2="Red/Black",LOOKUP(E145,Refs!D:D,Refs!F:F),IF(B$2="High/Low",LOOKUP(E145,Refs!D:D,Refs!H:H),IF(B$2="Odd/Even",LOOKUP(E145,Refs!D:D,Refs!J:J),""))))</f>
        <v>Low</v>
      </c>
      <c r="I145">
        <f t="shared" ca="1" si="12"/>
        <v>-1</v>
      </c>
      <c r="J145">
        <f ca="1">IF(E144="","",IF(G145="","",IF(AND(Q144&gt;1,O144+P144&gt;=$B$4),$B$4,IF(Q144=1,O144,O144+P144))))</f>
        <v>5</v>
      </c>
      <c r="K145">
        <f t="shared" ca="1" si="13"/>
        <v>-5</v>
      </c>
      <c r="L145">
        <f t="shared" ca="1" si="14"/>
        <v>-73</v>
      </c>
      <c r="M145">
        <f t="shared" ca="1" si="15"/>
        <v>20</v>
      </c>
      <c r="N145">
        <f ca="1">IF(E144="","",IF(OR(AND($A$6="Yes",$M145&gt;$M144),AND($A$8="Yes",$O144+$P144&gt;=$B$4),AND($Q144&lt;=2,$I145=1)),1,0))</f>
        <v>0</v>
      </c>
      <c r="O145">
        <f ca="1">IF(E145="","",R145)</f>
        <v>1</v>
      </c>
      <c r="P145">
        <f ca="1">IF(E145="","",MAX(R145:DM145))</f>
        <v>5</v>
      </c>
      <c r="Q145" s="2">
        <f ca="1">IF(E145="","",COUNTIF(R145:DM145,"&gt;0"))</f>
        <v>5</v>
      </c>
      <c r="R145" s="4">
        <f ca="1">IF(E144="","",IF($G145="",R144,IF($N145=1,LOOKUP(R$9,$A$12:$A$111,$B$12:$B$111),IF(AND($I145=1,S$9=$Q144),"",IF($I145=1,S144,IF($I145=-1,R144))))))</f>
        <v>1</v>
      </c>
      <c r="S145">
        <f ca="1">IF($E144="","",IF($G145="",S144,IF(AND($N145=1,S$9&gt;$B$9),"",IF(AND($N145=1,S$9&lt;=$B$9),LOOKUP(S$9,$A$12:$A$111,$B$12:$B$111),IF(AND($I145=1,T$9=$Q144),"",IF($I145=1,T144,IF(AND($I145=-1,R$9=$Q144),$J145,IF($I145=-1,S144,""))))))))</f>
        <v>2</v>
      </c>
      <c r="T145">
        <f ca="1">IF($E144="","",IF($G145="",T144,IF(AND($N145=1,T$9&gt;$B$9),"",IF(AND($N145=1,T$9&lt;=$B$9),LOOKUP(T$9,$A$12:$A$111,$B$12:$B$111),IF(AND($I145=1,U$9=$Q144),"",IF($I145=1,U144,IF(AND($I145=-1,S$9=$Q144),$J145,IF($I145=-1,T144,""))))))))</f>
        <v>3</v>
      </c>
      <c r="U145">
        <f ca="1">IF($E144="","",IF($G145="",U144,IF(AND($N145=1,U$9&gt;$B$9),"",IF(AND($N145=1,U$9&lt;=$B$9),LOOKUP(U$9,$A$12:$A$111,$B$12:$B$111),IF(AND($I145=1,V$9=$Q144),"",IF($I145=1,V144,IF(AND($I145=-1,T$9=$Q144),$J145,IF($I145=-1,U144,""))))))))</f>
        <v>4</v>
      </c>
      <c r="V145">
        <f ca="1">IF($E144="","",IF($G145="",V144,IF(AND($N145=1,V$9&gt;$B$9),"",IF(AND($N145=1,V$9&lt;=$B$9),LOOKUP(V$9,$A$12:$A$111,$B$12:$B$111),IF(AND($I145=1,W$9=$Q144),"",IF($I145=1,W144,IF(AND($I145=-1,U$9=$Q144),$J145,IF($I145=-1,V144,""))))))))</f>
        <v>5</v>
      </c>
      <c r="W145" t="str">
        <f ca="1">IF($E144="","",IF($G145="",W144,IF(AND($N145=1,W$9&gt;$B$9),"",IF(AND($N145=1,W$9&lt;=$B$9),LOOKUP(W$9,$A$12:$A$111,$B$12:$B$111),IF(AND($I145=1,X$9=$Q144),"",IF($I145=1,X144,IF(AND($I145=-1,V$9=$Q144),$J145,IF($I145=-1,W144,""))))))))</f>
        <v/>
      </c>
      <c r="X145" t="str">
        <f ca="1">IF($E144="","",IF($G145="",X144,IF(AND($N145=1,X$9&gt;$B$9),"",IF(AND($N145=1,X$9&lt;=$B$9),LOOKUP(X$9,$A$12:$A$111,$B$12:$B$111),IF(AND($I145=1,Y$9=$Q144),"",IF($I145=1,Y144,IF(AND($I145=-1,W$9=$Q144),$J145,IF($I145=-1,X144,""))))))))</f>
        <v/>
      </c>
      <c r="Y145" t="str">
        <f ca="1">IF($E144="","",IF($G145="",Y144,IF(AND($N145=1,Y$9&gt;$B$9),"",IF(AND($N145=1,Y$9&lt;=$B$9),LOOKUP(Y$9,$A$12:$A$111,$B$12:$B$111),IF(AND($I145=1,Z$9=$Q144),"",IF($I145=1,Z144,IF(AND($I145=-1,X$9=$Q144),$J145,IF($I145=-1,Y144,""))))))))</f>
        <v/>
      </c>
      <c r="Z145" t="str">
        <f ca="1">IF($E144="","",IF($G145="",Z144,IF(AND($N145=1,Z$9&gt;$B$9),"",IF(AND($N145=1,Z$9&lt;=$B$9),LOOKUP(Z$9,$A$12:$A$111,$B$12:$B$111),IF(AND($I145=1,AA$9=$Q144),"",IF($I145=1,AA144,IF(AND($I145=-1,Y$9=$Q144),$J145,IF($I145=-1,Z144,""))))))))</f>
        <v/>
      </c>
      <c r="AA145" t="str">
        <f ca="1">IF($E144="","",IF($G145="",AA144,IF(AND($N145=1,AA$9&gt;$B$9),"",IF(AND($N145=1,AA$9&lt;=$B$9),LOOKUP(AA$9,$A$12:$A$111,$B$12:$B$111),IF(AND($I145=1,AB$9=$Q144),"",IF($I145=1,AB144,IF(AND($I145=-1,Z$9=$Q144),$J145,IF($I145=-1,AA144,""))))))))</f>
        <v/>
      </c>
      <c r="AB145" t="str">
        <f ca="1">IF($E144="","",IF($G145="",AB144,IF(AND($N145=1,AB$9&gt;$B$9),"",IF(AND($N145=1,AB$9&lt;=$B$9),LOOKUP(AB$9,$A$12:$A$111,$B$12:$B$111),IF(AND($I145=1,AC$9=$Q144),"",IF($I145=1,AC144,IF(AND($I145=-1,AA$9=$Q144),$J145,IF($I145=-1,AB144,""))))))))</f>
        <v/>
      </c>
      <c r="AC145" t="str">
        <f ca="1">IF($E144="","",IF($G145="",AC144,IF(AND($N145=1,AC$9&gt;$B$9),"",IF(AND($N145=1,AC$9&lt;=$B$9),LOOKUP(AC$9,$A$12:$A$111,$B$12:$B$111),IF(AND($I145=1,AD$9=$Q144),"",IF($I145=1,AD144,IF(AND($I145=-1,AB$9=$Q144),$J145,IF($I145=-1,AC144,""))))))))</f>
        <v/>
      </c>
      <c r="AD145" t="str">
        <f ca="1">IF($E144="","",IF($G145="",AD144,IF(AND($N145=1,AD$9&gt;$B$9),"",IF(AND($N145=1,AD$9&lt;=$B$9),LOOKUP(AD$9,$A$12:$A$111,$B$12:$B$111),IF(AND($I145=1,AE$9=$Q144),"",IF($I145=1,AE144,IF(AND($I145=-1,AC$9=$Q144),$J145,IF($I145=-1,AD144,""))))))))</f>
        <v/>
      </c>
      <c r="AE145" t="str">
        <f ca="1">IF($E144="","",IF($G145="",AE144,IF(AND($N145=1,AE$9&gt;$B$9),"",IF(AND($N145=1,AE$9&lt;=$B$9),LOOKUP(AE$9,$A$12:$A$111,$B$12:$B$111),IF(AND($I145=1,AF$9=$Q144),"",IF($I145=1,AF144,IF(AND($I145=-1,AD$9=$Q144),$J145,IF($I145=-1,AE144,""))))))))</f>
        <v/>
      </c>
      <c r="AF145" t="str">
        <f ca="1">IF($E144="","",IF($G145="",AF144,IF(AND($N145=1,AF$9&gt;$B$9),"",IF(AND($N145=1,AF$9&lt;=$B$9),LOOKUP(AF$9,$A$12:$A$111,$B$12:$B$111),IF(AND($I145=1,AG$9=$Q144),"",IF($I145=1,AG144,IF(AND($I145=-1,AE$9=$Q144),$J145,IF($I145=-1,AF144,""))))))))</f>
        <v/>
      </c>
      <c r="AG145" t="str">
        <f ca="1">IF($E144="","",IF($G145="",AG144,IF(AND($N145=1,AG$9&gt;$B$9),"",IF(AND($N145=1,AG$9&lt;=$B$9),LOOKUP(AG$9,$A$12:$A$111,$B$12:$B$111),IF(AND($I145=1,AH$9=$Q144),"",IF($I145=1,AH144,IF(AND($I145=-1,AF$9=$Q144),$J145,IF($I145=-1,AG144,""))))))))</f>
        <v/>
      </c>
      <c r="AH145" t="str">
        <f ca="1">IF($E144="","",IF($G145="",AH144,IF(AND($N145=1,AH$9&gt;$B$9),"",IF(AND($N145=1,AH$9&lt;=$B$9),LOOKUP(AH$9,$A$12:$A$111,$B$12:$B$111),IF(AND($I145=1,AI$9=$Q144),"",IF($I145=1,AI144,IF(AND($I145=-1,AG$9=$Q144),$J145,IF($I145=-1,AH144,""))))))))</f>
        <v/>
      </c>
      <c r="AI145" t="str">
        <f ca="1">IF($E144="","",IF($G145="",AI144,IF(AND($N145=1,AI$9&gt;$B$9),"",IF(AND($N145=1,AI$9&lt;=$B$9),LOOKUP(AI$9,$A$12:$A$111,$B$12:$B$111),IF(AND($I145=1,AJ$9=$Q144),"",IF($I145=1,AJ144,IF(AND($I145=-1,AH$9=$Q144),$J145,IF($I145=-1,AI144,""))))))))</f>
        <v/>
      </c>
      <c r="AJ145" t="str">
        <f ca="1">IF($E144="","",IF($G145="",AJ144,IF(AND($N145=1,AJ$9&gt;$B$9),"",IF(AND($N145=1,AJ$9&lt;=$B$9),LOOKUP(AJ$9,$A$12:$A$111,$B$12:$B$111),IF(AND($I145=1,AK$9=$Q144),"",IF($I145=1,AK144,IF(AND($I145=-1,AI$9=$Q144),$J145,IF($I145=-1,AJ144,""))))))))</f>
        <v/>
      </c>
      <c r="AK145" t="str">
        <f ca="1">IF($E144="","",IF($G145="",AK144,IF(AND($N145=1,AK$9&gt;$B$9),"",IF(AND($N145=1,AK$9&lt;=$B$9),LOOKUP(AK$9,$A$12:$A$111,$B$12:$B$111),IF(AND($I145=1,AL$9=$Q144),"",IF($I145=1,AL144,IF(AND($I145=-1,AJ$9=$Q144),$J145,IF($I145=-1,AK144,""))))))))</f>
        <v/>
      </c>
      <c r="AL145" t="str">
        <f ca="1">IF($E144="","",IF($G145="",AL144,IF(AND($N145=1,AL$9&gt;$B$9),"",IF(AND($N145=1,AL$9&lt;=$B$9),LOOKUP(AL$9,$A$12:$A$111,$B$12:$B$111),IF(AND($I145=1,AM$9=$Q144),"",IF($I145=1,AM144,IF(AND($I145=-1,AK$9=$Q144),$J145,IF($I145=-1,AL144,""))))))))</f>
        <v/>
      </c>
      <c r="AM145" t="str">
        <f ca="1">IF($E144="","",IF($G145="",AM144,IF(AND($N145=1,AM$9&gt;$B$9),"",IF(AND($N145=1,AM$9&lt;=$B$9),LOOKUP(AM$9,$A$12:$A$111,$B$12:$B$111),IF(AND($I145=1,AN$9=$Q144),"",IF($I145=1,AN144,IF(AND($I145=-1,AL$9=$Q144),$J145,IF($I145=-1,AM144,""))))))))</f>
        <v/>
      </c>
      <c r="AN145" t="str">
        <f ca="1">IF($E144="","",IF($G145="",AN144,IF(AND($N145=1,AN$9&gt;$B$9),"",IF(AND($N145=1,AN$9&lt;=$B$9),LOOKUP(AN$9,$A$12:$A$111,$B$12:$B$111),IF(AND($I145=1,AO$9=$Q144),"",IF($I145=1,AO144,IF(AND($I145=-1,AM$9=$Q144),$J145,IF($I145=-1,AN144,""))))))))</f>
        <v/>
      </c>
      <c r="AO145" t="str">
        <f ca="1">IF($E144="","",IF($G145="",AO144,IF(AND($N145=1,AO$9&gt;$B$9),"",IF(AND($N145=1,AO$9&lt;=$B$9),LOOKUP(AO$9,$A$12:$A$111,$B$12:$B$111),IF(AND($I145=1,AP$9=$Q144),"",IF($I145=1,AP144,IF(AND($I145=-1,AN$9=$Q144),$J145,IF($I145=-1,AO144,""))))))))</f>
        <v/>
      </c>
      <c r="AP145" t="str">
        <f ca="1">IF($E144="","",IF($G145="",AP144,IF(AND($N145=1,AP$9&gt;$B$9),"",IF(AND($N145=1,AP$9&lt;=$B$9),LOOKUP(AP$9,$A$12:$A$111,$B$12:$B$111),IF(AND($I145=1,AQ$9=$Q144),"",IF($I145=1,AQ144,IF(AND($I145=-1,AO$9=$Q144),$J145,IF($I145=-1,AP144,""))))))))</f>
        <v/>
      </c>
      <c r="AQ145" t="str">
        <f ca="1">IF($E144="","",IF($G145="",AQ144,IF(AND($N145=1,AQ$9&gt;$B$9),"",IF(AND($N145=1,AQ$9&lt;=$B$9),LOOKUP(AQ$9,$A$12:$A$111,$B$12:$B$111),IF(AND($I145=1,AR$9=$Q144),"",IF($I145=1,AR144,IF(AND($I145=-1,AP$9=$Q144),$J145,IF($I145=-1,AQ144,""))))))))</f>
        <v/>
      </c>
      <c r="AR145" t="str">
        <f ca="1">IF($E144="","",IF($G145="",AR144,IF(AND($N145=1,AR$9&gt;$B$9),"",IF(AND($N145=1,AR$9&lt;=$B$9),LOOKUP(AR$9,$A$12:$A$111,$B$12:$B$111),IF(AND($I145=1,AS$9=$Q144),"",IF($I145=1,AS144,IF(AND($I145=-1,AQ$9=$Q144),$J145,IF($I145=-1,AR144,""))))))))</f>
        <v/>
      </c>
      <c r="AS145" t="str">
        <f ca="1">IF($E144="","",IF($G145="",AS144,IF(AND($N145=1,AS$9&gt;$B$9),"",IF(AND($N145=1,AS$9&lt;=$B$9),LOOKUP(AS$9,$A$12:$A$111,$B$12:$B$111),IF(AND($I145=1,AT$9=$Q144),"",IF($I145=1,AT144,IF(AND($I145=-1,AR$9=$Q144),$J145,IF($I145=-1,AS144,""))))))))</f>
        <v/>
      </c>
      <c r="AT145" t="str">
        <f ca="1">IF($E144="","",IF($G145="",AT144,IF(AND($N145=1,AT$9&gt;$B$9),"",IF(AND($N145=1,AT$9&lt;=$B$9),LOOKUP(AT$9,$A$12:$A$111,$B$12:$B$111),IF(AND($I145=1,AU$9=$Q144),"",IF($I145=1,AU144,IF(AND($I145=-1,AS$9=$Q144),$J145,IF($I145=-1,AT144,""))))))))</f>
        <v/>
      </c>
      <c r="AU145" t="str">
        <f ca="1">IF($E144="","",IF($G145="",AU144,IF(AND($N145=1,AU$9&gt;$B$9),"",IF(AND($N145=1,AU$9&lt;=$B$9),LOOKUP(AU$9,$A$12:$A$111,$B$12:$B$111),IF(AND($I145=1,AV$9=$Q144),"",IF($I145=1,AV144,IF(AND($I145=-1,AT$9=$Q144),$J145,IF($I145=-1,AU144,""))))))))</f>
        <v/>
      </c>
      <c r="AV145" t="str">
        <f ca="1">IF($E144="","",IF($G145="",AV144,IF(AND($N145=1,AV$9&gt;$B$9),"",IF(AND($N145=1,AV$9&lt;=$B$9),LOOKUP(AV$9,$A$12:$A$111,$B$12:$B$111),IF(AND($I145=1,AW$9=$Q144),"",IF($I145=1,AW144,IF(AND($I145=-1,AU$9=$Q144),$J145,IF($I145=-1,AV144,""))))))))</f>
        <v/>
      </c>
      <c r="AW145" t="str">
        <f ca="1">IF($E144="","",IF($G145="",AW144,IF(AND($N145=1,AW$9&gt;$B$9),"",IF(AND($N145=1,AW$9&lt;=$B$9),LOOKUP(AW$9,$A$12:$A$111,$B$12:$B$111),IF(AND($I145=1,AX$9=$Q144),"",IF($I145=1,AX144,IF(AND($I145=-1,AV$9=$Q144),$J145,IF($I145=-1,AW144,""))))))))</f>
        <v/>
      </c>
      <c r="AX145" t="str">
        <f ca="1">IF($E144="","",IF($G145="",AX144,IF(AND($N145=1,AX$9&gt;$B$9),"",IF(AND($N145=1,AX$9&lt;=$B$9),LOOKUP(AX$9,$A$12:$A$111,$B$12:$B$111),IF(AND($I145=1,AY$9=$Q144),"",IF($I145=1,AY144,IF(AND($I145=-1,AW$9=$Q144),$J145,IF($I145=-1,AX144,""))))))))</f>
        <v/>
      </c>
      <c r="AY145" t="str">
        <f ca="1">IF($E144="","",IF($G145="",AY144,IF(AND($N145=1,AY$9&gt;$B$9),"",IF(AND($N145=1,AY$9&lt;=$B$9),LOOKUP(AY$9,$A$12:$A$111,$B$12:$B$111),IF(AND($I145=1,AZ$9=$Q144),"",IF($I145=1,AZ144,IF(AND($I145=-1,AX$9=$Q144),$J145,IF($I145=-1,AY144,""))))))))</f>
        <v/>
      </c>
      <c r="AZ145" t="str">
        <f ca="1">IF($E144="","",IF($G145="",AZ144,IF(AND($N145=1,AZ$9&gt;$B$9),"",IF(AND($N145=1,AZ$9&lt;=$B$9),LOOKUP(AZ$9,$A$12:$A$111,$B$12:$B$111),IF(AND($I145=1,BA$9=$Q144),"",IF($I145=1,BA144,IF(AND($I145=-1,AY$9=$Q144),$J145,IF($I145=-1,AZ144,""))))))))</f>
        <v/>
      </c>
      <c r="BA145" t="str">
        <f ca="1">IF($E144="","",IF($G145="",BA144,IF(AND($N145=1,BA$9&gt;$B$9),"",IF(AND($N145=1,BA$9&lt;=$B$9),LOOKUP(BA$9,$A$12:$A$111,$B$12:$B$111),IF(AND($I145=1,BB$9=$Q144),"",IF($I145=1,BB144,IF(AND($I145=-1,AZ$9=$Q144),$J145,IF($I145=-1,BA144,""))))))))</f>
        <v/>
      </c>
      <c r="BB145" t="str">
        <f ca="1">IF($E144="","",IF($G145="",BB144,IF(AND($N145=1,BB$9&gt;$B$9),"",IF(AND($N145=1,BB$9&lt;=$B$9),LOOKUP(BB$9,$A$12:$A$111,$B$12:$B$111),IF(AND($I145=1,BC$9=$Q144),"",IF($I145=1,BC144,IF(AND($I145=-1,BA$9=$Q144),$J145,IF($I145=-1,BB144,""))))))))</f>
        <v/>
      </c>
      <c r="BC145" t="str">
        <f ca="1">IF($E144="","",IF($G145="",BC144,IF(AND($N145=1,BC$9&gt;$B$9),"",IF(AND($N145=1,BC$9&lt;=$B$9),LOOKUP(BC$9,$A$12:$A$111,$B$12:$B$111),IF(AND($I145=1,BD$9=$Q144),"",IF($I145=1,BD144,IF(AND($I145=-1,BB$9=$Q144),$J145,IF($I145=-1,BC144,""))))))))</f>
        <v/>
      </c>
      <c r="BD145" t="str">
        <f ca="1">IF($E144="","",IF($G145="",BD144,IF(AND($N145=1,BD$9&gt;$B$9),"",IF(AND($N145=1,BD$9&lt;=$B$9),LOOKUP(BD$9,$A$12:$A$111,$B$12:$B$111),IF(AND($I145=1,BE$9=$Q144),"",IF($I145=1,BE144,IF(AND($I145=-1,BC$9=$Q144),$J145,IF($I145=-1,BD144,""))))))))</f>
        <v/>
      </c>
      <c r="BE145" t="str">
        <f ca="1">IF($E144="","",IF($G145="",BE144,IF(AND($N145=1,BE$9&gt;$B$9),"",IF(AND($N145=1,BE$9&lt;=$B$9),LOOKUP(BE$9,$A$12:$A$111,$B$12:$B$111),IF(AND($I145=1,BF$9=$Q144),"",IF($I145=1,BF144,IF(AND($I145=-1,BD$9=$Q144),$J145,IF($I145=-1,BE144,""))))))))</f>
        <v/>
      </c>
      <c r="BF145" t="str">
        <f ca="1">IF($E144="","",IF($G145="",BF144,IF(AND($N145=1,BF$9&gt;$B$9),"",IF(AND($N145=1,BF$9&lt;=$B$9),LOOKUP(BF$9,$A$12:$A$111,$B$12:$B$111),IF(AND($I145=1,BG$9=$Q144),"",IF($I145=1,BG144,IF(AND($I145=-1,BE$9=$Q144),$J145,IF($I145=-1,BF144,""))))))))</f>
        <v/>
      </c>
      <c r="BG145" t="str">
        <f ca="1">IF($E144="","",IF($G145="",BG144,IF(AND($N145=1,BG$9&gt;$B$9),"",IF(AND($N145=1,BG$9&lt;=$B$9),LOOKUP(BG$9,$A$12:$A$111,$B$12:$B$111),IF(AND($I145=1,BH$9=$Q144),"",IF($I145=1,BH144,IF(AND($I145=-1,BF$9=$Q144),$J145,IF($I145=-1,BG144,""))))))))</f>
        <v/>
      </c>
      <c r="BH145" t="str">
        <f ca="1">IF($E144="","",IF($G145="",BH144,IF(AND($N145=1,BH$9&gt;$B$9),"",IF(AND($N145=1,BH$9&lt;=$B$9),LOOKUP(BH$9,$A$12:$A$111,$B$12:$B$111),IF(AND($I145=1,BI$9=$Q144),"",IF($I145=1,BI144,IF(AND($I145=-1,BG$9=$Q144),$J145,IF($I145=-1,BH144,""))))))))</f>
        <v/>
      </c>
      <c r="BI145" t="str">
        <f ca="1">IF($E144="","",IF($G145="",BI144,IF(AND($N145=1,BI$9&gt;$B$9),"",IF(AND($N145=1,BI$9&lt;=$B$9),LOOKUP(BI$9,$A$12:$A$111,$B$12:$B$111),IF(AND($I145=1,BJ$9=$Q144),"",IF($I145=1,BJ144,IF(AND($I145=-1,BH$9=$Q144),$J145,IF($I145=-1,BI144,""))))))))</f>
        <v/>
      </c>
      <c r="BJ145" t="str">
        <f ca="1">IF($E144="","",IF($G145="",BJ144,IF(AND($N145=1,BJ$9&gt;$B$9),"",IF(AND($N145=1,BJ$9&lt;=$B$9),LOOKUP(BJ$9,$A$12:$A$111,$B$12:$B$111),IF(AND($I145=1,BK$9=$Q144),"",IF($I145=1,BK144,IF(AND($I145=-1,BI$9=$Q144),$J145,IF($I145=-1,BJ144,""))))))))</f>
        <v/>
      </c>
      <c r="BK145" t="str">
        <f ca="1">IF($E144="","",IF($G145="",BK144,IF(AND($N145=1,BK$9&gt;$B$9),"",IF(AND($N145=1,BK$9&lt;=$B$9),LOOKUP(BK$9,$A$12:$A$111,$B$12:$B$111),IF(AND($I145=1,BL$9=$Q144),"",IF($I145=1,BL144,IF(AND($I145=-1,BJ$9=$Q144),$J145,IF($I145=-1,BK144,""))))))))</f>
        <v/>
      </c>
      <c r="BL145" t="str">
        <f ca="1">IF($E144="","",IF($G145="",BL144,IF(AND($N145=1,BL$9&gt;$B$9),"",IF(AND($N145=1,BL$9&lt;=$B$9),LOOKUP(BL$9,$A$12:$A$111,$B$12:$B$111),IF(AND($I145=1,BM$9=$Q144),"",IF($I145=1,BM144,IF(AND($I145=-1,BK$9=$Q144),$J145,IF($I145=-1,BL144,""))))))))</f>
        <v/>
      </c>
      <c r="BM145" t="str">
        <f ca="1">IF($E144="","",IF($G145="",BM144,IF(AND($N145=1,BM$9&gt;$B$9),"",IF(AND($N145=1,BM$9&lt;=$B$9),LOOKUP(BM$9,$A$12:$A$111,$B$12:$B$111),IF(AND($I145=1,BN$9=$Q144),"",IF($I145=1,BN144,IF(AND($I145=-1,BL$9=$Q144),$J145,IF($I145=-1,BM144,""))))))))</f>
        <v/>
      </c>
      <c r="BN145" t="str">
        <f ca="1">IF($E144="","",IF($G145="",BN144,IF(AND($N145=1,BN$9&gt;$B$9),"",IF(AND($N145=1,BN$9&lt;=$B$9),LOOKUP(BN$9,$A$12:$A$111,$B$12:$B$111),IF(AND($I145=1,BO$9=$Q144),"",IF($I145=1,BO144,IF(AND($I145=-1,BM$9=$Q144),$J145,IF($I145=-1,BN144,""))))))))</f>
        <v/>
      </c>
      <c r="BO145" t="str">
        <f ca="1">IF($E144="","",IF($G145="",BO144,IF(AND($N145=1,BO$9&gt;$B$9),"",IF(AND($N145=1,BO$9&lt;=$B$9),LOOKUP(BO$9,$A$12:$A$111,$B$12:$B$111),IF(AND($I145=1,BP$9=$Q144),"",IF($I145=1,BP144,IF(AND($I145=-1,BN$9=$Q144),$J145,IF($I145=-1,BO144,""))))))))</f>
        <v/>
      </c>
    </row>
    <row r="146" spans="4:67" x14ac:dyDescent="0.25">
      <c r="D146" s="4">
        <v>136</v>
      </c>
      <c r="E146" s="1">
        <f t="shared" ca="1" si="11"/>
        <v>26</v>
      </c>
      <c r="G146" t="str">
        <f ca="1">IF(E145="","",IF($B$3=Refs!$B$11,Labouchere!F146,IF(AND(B$3="Last",H145="Zero"),G145,IF(B$3="Last",H145,IF(B$3="2nd last","",IF(AND(B$3="Opposite",H145="Zero"),G145,IF(AND(B$3="Opposite",H145="Red"),"Black",IF(AND(B$3="Opposite",H145="Black"),"Red",IF(AND(B$3="Opposite",H145="Odd"),"Even",IF(AND(B$3="Opposite",H145="Even"),"Odd",IF(AND(B$3="Opposite",H145="High"),"Low",IF(AND(B$3="Opposite",H145="Low"),"High",IF(COUNTIF(Refs!$E$5:$I$6,B$3)=1,Labouchere!B$3,"")))))))))))))</f>
        <v>High</v>
      </c>
      <c r="H146" t="str">
        <f ca="1">IF(E146="","",IF(B$2="Red/Black",LOOKUP(E146,Refs!D:D,Refs!F:F),IF(B$2="High/Low",LOOKUP(E146,Refs!D:D,Refs!H:H),IF(B$2="Odd/Even",LOOKUP(E146,Refs!D:D,Refs!J:J),""))))</f>
        <v>High</v>
      </c>
      <c r="I146">
        <f t="shared" ca="1" si="12"/>
        <v>1</v>
      </c>
      <c r="J146">
        <f ca="1">IF(E145="","",IF(G146="","",IF(AND(Q145&gt;1,O145+P145&gt;=$B$4),$B$4,IF(Q145=1,O145,O145+P145))))</f>
        <v>6</v>
      </c>
      <c r="K146">
        <f t="shared" ca="1" si="13"/>
        <v>6</v>
      </c>
      <c r="L146">
        <f t="shared" ca="1" si="14"/>
        <v>-67</v>
      </c>
      <c r="M146">
        <f t="shared" ca="1" si="15"/>
        <v>20</v>
      </c>
      <c r="N146">
        <f ca="1">IF(E145="","",IF(OR(AND($A$6="Yes",$M146&gt;$M145),AND($A$8="Yes",$O145+$P145&gt;=$B$4),AND($Q145&lt;=2,$I146=1)),1,0))</f>
        <v>0</v>
      </c>
      <c r="O146">
        <f ca="1">IF(E146="","",R146)</f>
        <v>2</v>
      </c>
      <c r="P146">
        <f ca="1">IF(E146="","",MAX(R146:DM146))</f>
        <v>4</v>
      </c>
      <c r="Q146" s="2">
        <f ca="1">IF(E146="","",COUNTIF(R146:DM146,"&gt;0"))</f>
        <v>3</v>
      </c>
      <c r="R146" s="4">
        <f ca="1">IF(E145="","",IF($G146="",R145,IF($N146=1,LOOKUP(R$9,$A$12:$A$111,$B$12:$B$111),IF(AND($I146=1,S$9=$Q145),"",IF($I146=1,S145,IF($I146=-1,R145))))))</f>
        <v>2</v>
      </c>
      <c r="S146">
        <f ca="1">IF($E145="","",IF($G146="",S145,IF(AND($N146=1,S$9&gt;$B$9),"",IF(AND($N146=1,S$9&lt;=$B$9),LOOKUP(S$9,$A$12:$A$111,$B$12:$B$111),IF(AND($I146=1,T$9=$Q145),"",IF($I146=1,T145,IF(AND($I146=-1,R$9=$Q145),$J146,IF($I146=-1,S145,""))))))))</f>
        <v>3</v>
      </c>
      <c r="T146">
        <f ca="1">IF($E145="","",IF($G146="",T145,IF(AND($N146=1,T$9&gt;$B$9),"",IF(AND($N146=1,T$9&lt;=$B$9),LOOKUP(T$9,$A$12:$A$111,$B$12:$B$111),IF(AND($I146=1,U$9=$Q145),"",IF($I146=1,U145,IF(AND($I146=-1,S$9=$Q145),$J146,IF($I146=-1,T145,""))))))))</f>
        <v>4</v>
      </c>
      <c r="U146" t="str">
        <f ca="1">IF($E145="","",IF($G146="",U145,IF(AND($N146=1,U$9&gt;$B$9),"",IF(AND($N146=1,U$9&lt;=$B$9),LOOKUP(U$9,$A$12:$A$111,$B$12:$B$111),IF(AND($I146=1,V$9=$Q145),"",IF($I146=1,V145,IF(AND($I146=-1,T$9=$Q145),$J146,IF($I146=-1,U145,""))))))))</f>
        <v/>
      </c>
      <c r="V146" t="str">
        <f ca="1">IF($E145="","",IF($G146="",V145,IF(AND($N146=1,V$9&gt;$B$9),"",IF(AND($N146=1,V$9&lt;=$B$9),LOOKUP(V$9,$A$12:$A$111,$B$12:$B$111),IF(AND($I146=1,W$9=$Q145),"",IF($I146=1,W145,IF(AND($I146=-1,U$9=$Q145),$J146,IF($I146=-1,V145,""))))))))</f>
        <v/>
      </c>
      <c r="W146" t="str">
        <f ca="1">IF($E145="","",IF($G146="",W145,IF(AND($N146=1,W$9&gt;$B$9),"",IF(AND($N146=1,W$9&lt;=$B$9),LOOKUP(W$9,$A$12:$A$111,$B$12:$B$111),IF(AND($I146=1,X$9=$Q145),"",IF($I146=1,X145,IF(AND($I146=-1,V$9=$Q145),$J146,IF($I146=-1,W145,""))))))))</f>
        <v/>
      </c>
      <c r="X146" t="str">
        <f ca="1">IF($E145="","",IF($G146="",X145,IF(AND($N146=1,X$9&gt;$B$9),"",IF(AND($N146=1,X$9&lt;=$B$9),LOOKUP(X$9,$A$12:$A$111,$B$12:$B$111),IF(AND($I146=1,Y$9=$Q145),"",IF($I146=1,Y145,IF(AND($I146=-1,W$9=$Q145),$J146,IF($I146=-1,X145,""))))))))</f>
        <v/>
      </c>
      <c r="Y146" t="str">
        <f ca="1">IF($E145="","",IF($G146="",Y145,IF(AND($N146=1,Y$9&gt;$B$9),"",IF(AND($N146=1,Y$9&lt;=$B$9),LOOKUP(Y$9,$A$12:$A$111,$B$12:$B$111),IF(AND($I146=1,Z$9=$Q145),"",IF($I146=1,Z145,IF(AND($I146=-1,X$9=$Q145),$J146,IF($I146=-1,Y145,""))))))))</f>
        <v/>
      </c>
      <c r="Z146" t="str">
        <f ca="1">IF($E145="","",IF($G146="",Z145,IF(AND($N146=1,Z$9&gt;$B$9),"",IF(AND($N146=1,Z$9&lt;=$B$9),LOOKUP(Z$9,$A$12:$A$111,$B$12:$B$111),IF(AND($I146=1,AA$9=$Q145),"",IF($I146=1,AA145,IF(AND($I146=-1,Y$9=$Q145),$J146,IF($I146=-1,Z145,""))))))))</f>
        <v/>
      </c>
      <c r="AA146" t="str">
        <f ca="1">IF($E145="","",IF($G146="",AA145,IF(AND($N146=1,AA$9&gt;$B$9),"",IF(AND($N146=1,AA$9&lt;=$B$9),LOOKUP(AA$9,$A$12:$A$111,$B$12:$B$111),IF(AND($I146=1,AB$9=$Q145),"",IF($I146=1,AB145,IF(AND($I146=-1,Z$9=$Q145),$J146,IF($I146=-1,AA145,""))))))))</f>
        <v/>
      </c>
      <c r="AB146" t="str">
        <f ca="1">IF($E145="","",IF($G146="",AB145,IF(AND($N146=1,AB$9&gt;$B$9),"",IF(AND($N146=1,AB$9&lt;=$B$9),LOOKUP(AB$9,$A$12:$A$111,$B$12:$B$111),IF(AND($I146=1,AC$9=$Q145),"",IF($I146=1,AC145,IF(AND($I146=-1,AA$9=$Q145),$J146,IF($I146=-1,AB145,""))))))))</f>
        <v/>
      </c>
      <c r="AC146" t="str">
        <f ca="1">IF($E145="","",IF($G146="",AC145,IF(AND($N146=1,AC$9&gt;$B$9),"",IF(AND($N146=1,AC$9&lt;=$B$9),LOOKUP(AC$9,$A$12:$A$111,$B$12:$B$111),IF(AND($I146=1,AD$9=$Q145),"",IF($I146=1,AD145,IF(AND($I146=-1,AB$9=$Q145),$J146,IF($I146=-1,AC145,""))))))))</f>
        <v/>
      </c>
      <c r="AD146" t="str">
        <f ca="1">IF($E145="","",IF($G146="",AD145,IF(AND($N146=1,AD$9&gt;$B$9),"",IF(AND($N146=1,AD$9&lt;=$B$9),LOOKUP(AD$9,$A$12:$A$111,$B$12:$B$111),IF(AND($I146=1,AE$9=$Q145),"",IF($I146=1,AE145,IF(AND($I146=-1,AC$9=$Q145),$J146,IF($I146=-1,AD145,""))))))))</f>
        <v/>
      </c>
      <c r="AE146" t="str">
        <f ca="1">IF($E145="","",IF($G146="",AE145,IF(AND($N146=1,AE$9&gt;$B$9),"",IF(AND($N146=1,AE$9&lt;=$B$9),LOOKUP(AE$9,$A$12:$A$111,$B$12:$B$111),IF(AND($I146=1,AF$9=$Q145),"",IF($I146=1,AF145,IF(AND($I146=-1,AD$9=$Q145),$J146,IF($I146=-1,AE145,""))))))))</f>
        <v/>
      </c>
      <c r="AF146" t="str">
        <f ca="1">IF($E145="","",IF($G146="",AF145,IF(AND($N146=1,AF$9&gt;$B$9),"",IF(AND($N146=1,AF$9&lt;=$B$9),LOOKUP(AF$9,$A$12:$A$111,$B$12:$B$111),IF(AND($I146=1,AG$9=$Q145),"",IF($I146=1,AG145,IF(AND($I146=-1,AE$9=$Q145),$J146,IF($I146=-1,AF145,""))))))))</f>
        <v/>
      </c>
      <c r="AG146" t="str">
        <f ca="1">IF($E145="","",IF($G146="",AG145,IF(AND($N146=1,AG$9&gt;$B$9),"",IF(AND($N146=1,AG$9&lt;=$B$9),LOOKUP(AG$9,$A$12:$A$111,$B$12:$B$111),IF(AND($I146=1,AH$9=$Q145),"",IF($I146=1,AH145,IF(AND($I146=-1,AF$9=$Q145),$J146,IF($I146=-1,AG145,""))))))))</f>
        <v/>
      </c>
      <c r="AH146" t="str">
        <f ca="1">IF($E145="","",IF($G146="",AH145,IF(AND($N146=1,AH$9&gt;$B$9),"",IF(AND($N146=1,AH$9&lt;=$B$9),LOOKUP(AH$9,$A$12:$A$111,$B$12:$B$111),IF(AND($I146=1,AI$9=$Q145),"",IF($I146=1,AI145,IF(AND($I146=-1,AG$9=$Q145),$J146,IF($I146=-1,AH145,""))))))))</f>
        <v/>
      </c>
      <c r="AI146" t="str">
        <f ca="1">IF($E145="","",IF($G146="",AI145,IF(AND($N146=1,AI$9&gt;$B$9),"",IF(AND($N146=1,AI$9&lt;=$B$9),LOOKUP(AI$9,$A$12:$A$111,$B$12:$B$111),IF(AND($I146=1,AJ$9=$Q145),"",IF($I146=1,AJ145,IF(AND($I146=-1,AH$9=$Q145),$J146,IF($I146=-1,AI145,""))))))))</f>
        <v/>
      </c>
      <c r="AJ146" t="str">
        <f ca="1">IF($E145="","",IF($G146="",AJ145,IF(AND($N146=1,AJ$9&gt;$B$9),"",IF(AND($N146=1,AJ$9&lt;=$B$9),LOOKUP(AJ$9,$A$12:$A$111,$B$12:$B$111),IF(AND($I146=1,AK$9=$Q145),"",IF($I146=1,AK145,IF(AND($I146=-1,AI$9=$Q145),$J146,IF($I146=-1,AJ145,""))))))))</f>
        <v/>
      </c>
      <c r="AK146" t="str">
        <f ca="1">IF($E145="","",IF($G146="",AK145,IF(AND($N146=1,AK$9&gt;$B$9),"",IF(AND($N146=1,AK$9&lt;=$B$9),LOOKUP(AK$9,$A$12:$A$111,$B$12:$B$111),IF(AND($I146=1,AL$9=$Q145),"",IF($I146=1,AL145,IF(AND($I146=-1,AJ$9=$Q145),$J146,IF($I146=-1,AK145,""))))))))</f>
        <v/>
      </c>
      <c r="AL146" t="str">
        <f ca="1">IF($E145="","",IF($G146="",AL145,IF(AND($N146=1,AL$9&gt;$B$9),"",IF(AND($N146=1,AL$9&lt;=$B$9),LOOKUP(AL$9,$A$12:$A$111,$B$12:$B$111),IF(AND($I146=1,AM$9=$Q145),"",IF($I146=1,AM145,IF(AND($I146=-1,AK$9=$Q145),$J146,IF($I146=-1,AL145,""))))))))</f>
        <v/>
      </c>
      <c r="AM146" t="str">
        <f ca="1">IF($E145="","",IF($G146="",AM145,IF(AND($N146=1,AM$9&gt;$B$9),"",IF(AND($N146=1,AM$9&lt;=$B$9),LOOKUP(AM$9,$A$12:$A$111,$B$12:$B$111),IF(AND($I146=1,AN$9=$Q145),"",IF($I146=1,AN145,IF(AND($I146=-1,AL$9=$Q145),$J146,IF($I146=-1,AM145,""))))))))</f>
        <v/>
      </c>
      <c r="AN146" t="str">
        <f ca="1">IF($E145="","",IF($G146="",AN145,IF(AND($N146=1,AN$9&gt;$B$9),"",IF(AND($N146=1,AN$9&lt;=$B$9),LOOKUP(AN$9,$A$12:$A$111,$B$12:$B$111),IF(AND($I146=1,AO$9=$Q145),"",IF($I146=1,AO145,IF(AND($I146=-1,AM$9=$Q145),$J146,IF($I146=-1,AN145,""))))))))</f>
        <v/>
      </c>
      <c r="AO146" t="str">
        <f ca="1">IF($E145="","",IF($G146="",AO145,IF(AND($N146=1,AO$9&gt;$B$9),"",IF(AND($N146=1,AO$9&lt;=$B$9),LOOKUP(AO$9,$A$12:$A$111,$B$12:$B$111),IF(AND($I146=1,AP$9=$Q145),"",IF($I146=1,AP145,IF(AND($I146=-1,AN$9=$Q145),$J146,IF($I146=-1,AO145,""))))))))</f>
        <v/>
      </c>
      <c r="AP146" t="str">
        <f ca="1">IF($E145="","",IF($G146="",AP145,IF(AND($N146=1,AP$9&gt;$B$9),"",IF(AND($N146=1,AP$9&lt;=$B$9),LOOKUP(AP$9,$A$12:$A$111,$B$12:$B$111),IF(AND($I146=1,AQ$9=$Q145),"",IF($I146=1,AQ145,IF(AND($I146=-1,AO$9=$Q145),$J146,IF($I146=-1,AP145,""))))))))</f>
        <v/>
      </c>
      <c r="AQ146" t="str">
        <f ca="1">IF($E145="","",IF($G146="",AQ145,IF(AND($N146=1,AQ$9&gt;$B$9),"",IF(AND($N146=1,AQ$9&lt;=$B$9),LOOKUP(AQ$9,$A$12:$A$111,$B$12:$B$111),IF(AND($I146=1,AR$9=$Q145),"",IF($I146=1,AR145,IF(AND($I146=-1,AP$9=$Q145),$J146,IF($I146=-1,AQ145,""))))))))</f>
        <v/>
      </c>
      <c r="AR146" t="str">
        <f ca="1">IF($E145="","",IF($G146="",AR145,IF(AND($N146=1,AR$9&gt;$B$9),"",IF(AND($N146=1,AR$9&lt;=$B$9),LOOKUP(AR$9,$A$12:$A$111,$B$12:$B$111),IF(AND($I146=1,AS$9=$Q145),"",IF($I146=1,AS145,IF(AND($I146=-1,AQ$9=$Q145),$J146,IF($I146=-1,AR145,""))))))))</f>
        <v/>
      </c>
      <c r="AS146" t="str">
        <f ca="1">IF($E145="","",IF($G146="",AS145,IF(AND($N146=1,AS$9&gt;$B$9),"",IF(AND($N146=1,AS$9&lt;=$B$9),LOOKUP(AS$9,$A$12:$A$111,$B$12:$B$111),IF(AND($I146=1,AT$9=$Q145),"",IF($I146=1,AT145,IF(AND($I146=-1,AR$9=$Q145),$J146,IF($I146=-1,AS145,""))))))))</f>
        <v/>
      </c>
      <c r="AT146" t="str">
        <f ca="1">IF($E145="","",IF($G146="",AT145,IF(AND($N146=1,AT$9&gt;$B$9),"",IF(AND($N146=1,AT$9&lt;=$B$9),LOOKUP(AT$9,$A$12:$A$111,$B$12:$B$111),IF(AND($I146=1,AU$9=$Q145),"",IF($I146=1,AU145,IF(AND($I146=-1,AS$9=$Q145),$J146,IF($I146=-1,AT145,""))))))))</f>
        <v/>
      </c>
      <c r="AU146" t="str">
        <f ca="1">IF($E145="","",IF($G146="",AU145,IF(AND($N146=1,AU$9&gt;$B$9),"",IF(AND($N146=1,AU$9&lt;=$B$9),LOOKUP(AU$9,$A$12:$A$111,$B$12:$B$111),IF(AND($I146=1,AV$9=$Q145),"",IF($I146=1,AV145,IF(AND($I146=-1,AT$9=$Q145),$J146,IF($I146=-1,AU145,""))))))))</f>
        <v/>
      </c>
      <c r="AV146" t="str">
        <f ca="1">IF($E145="","",IF($G146="",AV145,IF(AND($N146=1,AV$9&gt;$B$9),"",IF(AND($N146=1,AV$9&lt;=$B$9),LOOKUP(AV$9,$A$12:$A$111,$B$12:$B$111),IF(AND($I146=1,AW$9=$Q145),"",IF($I146=1,AW145,IF(AND($I146=-1,AU$9=$Q145),$J146,IF($I146=-1,AV145,""))))))))</f>
        <v/>
      </c>
      <c r="AW146" t="str">
        <f ca="1">IF($E145="","",IF($G146="",AW145,IF(AND($N146=1,AW$9&gt;$B$9),"",IF(AND($N146=1,AW$9&lt;=$B$9),LOOKUP(AW$9,$A$12:$A$111,$B$12:$B$111),IF(AND($I146=1,AX$9=$Q145),"",IF($I146=1,AX145,IF(AND($I146=-1,AV$9=$Q145),$J146,IF($I146=-1,AW145,""))))))))</f>
        <v/>
      </c>
      <c r="AX146" t="str">
        <f ca="1">IF($E145="","",IF($G146="",AX145,IF(AND($N146=1,AX$9&gt;$B$9),"",IF(AND($N146=1,AX$9&lt;=$B$9),LOOKUP(AX$9,$A$12:$A$111,$B$12:$B$111),IF(AND($I146=1,AY$9=$Q145),"",IF($I146=1,AY145,IF(AND($I146=-1,AW$9=$Q145),$J146,IF($I146=-1,AX145,""))))))))</f>
        <v/>
      </c>
      <c r="AY146" t="str">
        <f ca="1">IF($E145="","",IF($G146="",AY145,IF(AND($N146=1,AY$9&gt;$B$9),"",IF(AND($N146=1,AY$9&lt;=$B$9),LOOKUP(AY$9,$A$12:$A$111,$B$12:$B$111),IF(AND($I146=1,AZ$9=$Q145),"",IF($I146=1,AZ145,IF(AND($I146=-1,AX$9=$Q145),$J146,IF($I146=-1,AY145,""))))))))</f>
        <v/>
      </c>
      <c r="AZ146" t="str">
        <f ca="1">IF($E145="","",IF($G146="",AZ145,IF(AND($N146=1,AZ$9&gt;$B$9),"",IF(AND($N146=1,AZ$9&lt;=$B$9),LOOKUP(AZ$9,$A$12:$A$111,$B$12:$B$111),IF(AND($I146=1,BA$9=$Q145),"",IF($I146=1,BA145,IF(AND($I146=-1,AY$9=$Q145),$J146,IF($I146=-1,AZ145,""))))))))</f>
        <v/>
      </c>
      <c r="BA146" t="str">
        <f ca="1">IF($E145="","",IF($G146="",BA145,IF(AND($N146=1,BA$9&gt;$B$9),"",IF(AND($N146=1,BA$9&lt;=$B$9),LOOKUP(BA$9,$A$12:$A$111,$B$12:$B$111),IF(AND($I146=1,BB$9=$Q145),"",IF($I146=1,BB145,IF(AND($I146=-1,AZ$9=$Q145),$J146,IF($I146=-1,BA145,""))))))))</f>
        <v/>
      </c>
      <c r="BB146" t="str">
        <f ca="1">IF($E145="","",IF($G146="",BB145,IF(AND($N146=1,BB$9&gt;$B$9),"",IF(AND($N146=1,BB$9&lt;=$B$9),LOOKUP(BB$9,$A$12:$A$111,$B$12:$B$111),IF(AND($I146=1,BC$9=$Q145),"",IF($I146=1,BC145,IF(AND($I146=-1,BA$9=$Q145),$J146,IF($I146=-1,BB145,""))))))))</f>
        <v/>
      </c>
      <c r="BC146" t="str">
        <f ca="1">IF($E145="","",IF($G146="",BC145,IF(AND($N146=1,BC$9&gt;$B$9),"",IF(AND($N146=1,BC$9&lt;=$B$9),LOOKUP(BC$9,$A$12:$A$111,$B$12:$B$111),IF(AND($I146=1,BD$9=$Q145),"",IF($I146=1,BD145,IF(AND($I146=-1,BB$9=$Q145),$J146,IF($I146=-1,BC145,""))))))))</f>
        <v/>
      </c>
      <c r="BD146" t="str">
        <f ca="1">IF($E145="","",IF($G146="",BD145,IF(AND($N146=1,BD$9&gt;$B$9),"",IF(AND($N146=1,BD$9&lt;=$B$9),LOOKUP(BD$9,$A$12:$A$111,$B$12:$B$111),IF(AND($I146=1,BE$9=$Q145),"",IF($I146=1,BE145,IF(AND($I146=-1,BC$9=$Q145),$J146,IF($I146=-1,BD145,""))))))))</f>
        <v/>
      </c>
      <c r="BE146" t="str">
        <f ca="1">IF($E145="","",IF($G146="",BE145,IF(AND($N146=1,BE$9&gt;$B$9),"",IF(AND($N146=1,BE$9&lt;=$B$9),LOOKUP(BE$9,$A$12:$A$111,$B$12:$B$111),IF(AND($I146=1,BF$9=$Q145),"",IF($I146=1,BF145,IF(AND($I146=-1,BD$9=$Q145),$J146,IF($I146=-1,BE145,""))))))))</f>
        <v/>
      </c>
      <c r="BF146" t="str">
        <f ca="1">IF($E145="","",IF($G146="",BF145,IF(AND($N146=1,BF$9&gt;$B$9),"",IF(AND($N146=1,BF$9&lt;=$B$9),LOOKUP(BF$9,$A$12:$A$111,$B$12:$B$111),IF(AND($I146=1,BG$9=$Q145),"",IF($I146=1,BG145,IF(AND($I146=-1,BE$9=$Q145),$J146,IF($I146=-1,BF145,""))))))))</f>
        <v/>
      </c>
      <c r="BG146" t="str">
        <f ca="1">IF($E145="","",IF($G146="",BG145,IF(AND($N146=1,BG$9&gt;$B$9),"",IF(AND($N146=1,BG$9&lt;=$B$9),LOOKUP(BG$9,$A$12:$A$111,$B$12:$B$111),IF(AND($I146=1,BH$9=$Q145),"",IF($I146=1,BH145,IF(AND($I146=-1,BF$9=$Q145),$J146,IF($I146=-1,BG145,""))))))))</f>
        <v/>
      </c>
      <c r="BH146" t="str">
        <f ca="1">IF($E145="","",IF($G146="",BH145,IF(AND($N146=1,BH$9&gt;$B$9),"",IF(AND($N146=1,BH$9&lt;=$B$9),LOOKUP(BH$9,$A$12:$A$111,$B$12:$B$111),IF(AND($I146=1,BI$9=$Q145),"",IF($I146=1,BI145,IF(AND($I146=-1,BG$9=$Q145),$J146,IF($I146=-1,BH145,""))))))))</f>
        <v/>
      </c>
      <c r="BI146" t="str">
        <f ca="1">IF($E145="","",IF($G146="",BI145,IF(AND($N146=1,BI$9&gt;$B$9),"",IF(AND($N146=1,BI$9&lt;=$B$9),LOOKUP(BI$9,$A$12:$A$111,$B$12:$B$111),IF(AND($I146=1,BJ$9=$Q145),"",IF($I146=1,BJ145,IF(AND($I146=-1,BH$9=$Q145),$J146,IF($I146=-1,BI145,""))))))))</f>
        <v/>
      </c>
      <c r="BJ146" t="str">
        <f ca="1">IF($E145="","",IF($G146="",BJ145,IF(AND($N146=1,BJ$9&gt;$B$9),"",IF(AND($N146=1,BJ$9&lt;=$B$9),LOOKUP(BJ$9,$A$12:$A$111,$B$12:$B$111),IF(AND($I146=1,BK$9=$Q145),"",IF($I146=1,BK145,IF(AND($I146=-1,BI$9=$Q145),$J146,IF($I146=-1,BJ145,""))))))))</f>
        <v/>
      </c>
      <c r="BK146" t="str">
        <f ca="1">IF($E145="","",IF($G146="",BK145,IF(AND($N146=1,BK$9&gt;$B$9),"",IF(AND($N146=1,BK$9&lt;=$B$9),LOOKUP(BK$9,$A$12:$A$111,$B$12:$B$111),IF(AND($I146=1,BL$9=$Q145),"",IF($I146=1,BL145,IF(AND($I146=-1,BJ$9=$Q145),$J146,IF($I146=-1,BK145,""))))))))</f>
        <v/>
      </c>
      <c r="BL146" t="str">
        <f ca="1">IF($E145="","",IF($G146="",BL145,IF(AND($N146=1,BL$9&gt;$B$9),"",IF(AND($N146=1,BL$9&lt;=$B$9),LOOKUP(BL$9,$A$12:$A$111,$B$12:$B$111),IF(AND($I146=1,BM$9=$Q145),"",IF($I146=1,BM145,IF(AND($I146=-1,BK$9=$Q145),$J146,IF($I146=-1,BL145,""))))))))</f>
        <v/>
      </c>
      <c r="BM146" t="str">
        <f ca="1">IF($E145="","",IF($G146="",BM145,IF(AND($N146=1,BM$9&gt;$B$9),"",IF(AND($N146=1,BM$9&lt;=$B$9),LOOKUP(BM$9,$A$12:$A$111,$B$12:$B$111),IF(AND($I146=1,BN$9=$Q145),"",IF($I146=1,BN145,IF(AND($I146=-1,BL$9=$Q145),$J146,IF($I146=-1,BM145,""))))))))</f>
        <v/>
      </c>
      <c r="BN146" t="str">
        <f ca="1">IF($E145="","",IF($G146="",BN145,IF(AND($N146=1,BN$9&gt;$B$9),"",IF(AND($N146=1,BN$9&lt;=$B$9),LOOKUP(BN$9,$A$12:$A$111,$B$12:$B$111),IF(AND($I146=1,BO$9=$Q145),"",IF($I146=1,BO145,IF(AND($I146=-1,BM$9=$Q145),$J146,IF($I146=-1,BN145,""))))))))</f>
        <v/>
      </c>
      <c r="BO146">
        <f ca="1">IF($E145="","",IF($G146="",BO145,IF(AND($N146=1,BO$9&gt;$B$9),"",IF(AND($N146=1,BO$9&lt;=$B$9),LOOKUP(BO$9,$A$12:$A$111,$B$12:$B$111),IF(AND($I146=1,BP$9=$Q145),"",IF($I146=1,BP145,IF(AND($I146=-1,BN$9=$Q145),$J146,IF($I146=-1,BO145,""))))))))</f>
        <v>0</v>
      </c>
    </row>
    <row r="147" spans="4:67" x14ac:dyDescent="0.25">
      <c r="D147" s="4">
        <v>137</v>
      </c>
      <c r="E147" s="1">
        <f t="shared" ca="1" si="11"/>
        <v>18</v>
      </c>
      <c r="G147" t="str">
        <f ca="1">IF(E146="","",IF($B$3=Refs!$B$11,Labouchere!F147,IF(AND(B$3="Last",H146="Zero"),G146,IF(B$3="Last",H146,IF(B$3="2nd last","",IF(AND(B$3="Opposite",H146="Zero"),G146,IF(AND(B$3="Opposite",H146="Red"),"Black",IF(AND(B$3="Opposite",H146="Black"),"Red",IF(AND(B$3="Opposite",H146="Odd"),"Even",IF(AND(B$3="Opposite",H146="Even"),"Odd",IF(AND(B$3="Opposite",H146="High"),"Low",IF(AND(B$3="Opposite",H146="Low"),"High",IF(COUNTIF(Refs!$E$5:$I$6,B$3)=1,Labouchere!B$3,"")))))))))))))</f>
        <v>High</v>
      </c>
      <c r="H147" t="str">
        <f ca="1">IF(E147="","",IF(B$2="Red/Black",LOOKUP(E147,Refs!D:D,Refs!F:F),IF(B$2="High/Low",LOOKUP(E147,Refs!D:D,Refs!H:H),IF(B$2="Odd/Even",LOOKUP(E147,Refs!D:D,Refs!J:J),""))))</f>
        <v>Low</v>
      </c>
      <c r="I147">
        <f t="shared" ca="1" si="12"/>
        <v>-1</v>
      </c>
      <c r="J147">
        <f ca="1">IF(E146="","",IF(G147="","",IF(AND(Q146&gt;1,O146+P146&gt;=$B$4),$B$4,IF(Q146=1,O146,O146+P146))))</f>
        <v>6</v>
      </c>
      <c r="K147">
        <f t="shared" ca="1" si="13"/>
        <v>-6</v>
      </c>
      <c r="L147">
        <f t="shared" ca="1" si="14"/>
        <v>-73</v>
      </c>
      <c r="M147">
        <f t="shared" ca="1" si="15"/>
        <v>20</v>
      </c>
      <c r="N147">
        <f ca="1">IF(E146="","",IF(OR(AND($A$6="Yes",$M147&gt;$M146),AND($A$8="Yes",$O146+$P146&gt;=$B$4),AND($Q146&lt;=2,$I147=1)),1,0))</f>
        <v>0</v>
      </c>
      <c r="O147">
        <f ca="1">IF(E147="","",R147)</f>
        <v>2</v>
      </c>
      <c r="P147">
        <f ca="1">IF(E147="","",MAX(R147:DM147))</f>
        <v>6</v>
      </c>
      <c r="Q147" s="2">
        <f ca="1">IF(E147="","",COUNTIF(R147:DM147,"&gt;0"))</f>
        <v>4</v>
      </c>
      <c r="R147" s="4">
        <f ca="1">IF(E146="","",IF($G147="",R146,IF($N147=1,LOOKUP(R$9,$A$12:$A$111,$B$12:$B$111),IF(AND($I147=1,S$9=$Q146),"",IF($I147=1,S146,IF($I147=-1,R146))))))</f>
        <v>2</v>
      </c>
      <c r="S147">
        <f ca="1">IF($E146="","",IF($G147="",S146,IF(AND($N147=1,S$9&gt;$B$9),"",IF(AND($N147=1,S$9&lt;=$B$9),LOOKUP(S$9,$A$12:$A$111,$B$12:$B$111),IF(AND($I147=1,T$9=$Q146),"",IF($I147=1,T146,IF(AND($I147=-1,R$9=$Q146),$J147,IF($I147=-1,S146,""))))))))</f>
        <v>3</v>
      </c>
      <c r="T147">
        <f ca="1">IF($E146="","",IF($G147="",T146,IF(AND($N147=1,T$9&gt;$B$9),"",IF(AND($N147=1,T$9&lt;=$B$9),LOOKUP(T$9,$A$12:$A$111,$B$12:$B$111),IF(AND($I147=1,U$9=$Q146),"",IF($I147=1,U146,IF(AND($I147=-1,S$9=$Q146),$J147,IF($I147=-1,T146,""))))))))</f>
        <v>4</v>
      </c>
      <c r="U147">
        <f ca="1">IF($E146="","",IF($G147="",U146,IF(AND($N147=1,U$9&gt;$B$9),"",IF(AND($N147=1,U$9&lt;=$B$9),LOOKUP(U$9,$A$12:$A$111,$B$12:$B$111),IF(AND($I147=1,V$9=$Q146),"",IF($I147=1,V146,IF(AND($I147=-1,T$9=$Q146),$J147,IF($I147=-1,U146,""))))))))</f>
        <v>6</v>
      </c>
      <c r="V147" t="str">
        <f ca="1">IF($E146="","",IF($G147="",V146,IF(AND($N147=1,V$9&gt;$B$9),"",IF(AND($N147=1,V$9&lt;=$B$9),LOOKUP(V$9,$A$12:$A$111,$B$12:$B$111),IF(AND($I147=1,W$9=$Q146),"",IF($I147=1,W146,IF(AND($I147=-1,U$9=$Q146),$J147,IF($I147=-1,V146,""))))))))</f>
        <v/>
      </c>
      <c r="W147" t="str">
        <f ca="1">IF($E146="","",IF($G147="",W146,IF(AND($N147=1,W$9&gt;$B$9),"",IF(AND($N147=1,W$9&lt;=$B$9),LOOKUP(W$9,$A$12:$A$111,$B$12:$B$111),IF(AND($I147=1,X$9=$Q146),"",IF($I147=1,X146,IF(AND($I147=-1,V$9=$Q146),$J147,IF($I147=-1,W146,""))))))))</f>
        <v/>
      </c>
      <c r="X147" t="str">
        <f ca="1">IF($E146="","",IF($G147="",X146,IF(AND($N147=1,X$9&gt;$B$9),"",IF(AND($N147=1,X$9&lt;=$B$9),LOOKUP(X$9,$A$12:$A$111,$B$12:$B$111),IF(AND($I147=1,Y$9=$Q146),"",IF($I147=1,Y146,IF(AND($I147=-1,W$9=$Q146),$J147,IF($I147=-1,X146,""))))))))</f>
        <v/>
      </c>
      <c r="Y147" t="str">
        <f ca="1">IF($E146="","",IF($G147="",Y146,IF(AND($N147=1,Y$9&gt;$B$9),"",IF(AND($N147=1,Y$9&lt;=$B$9),LOOKUP(Y$9,$A$12:$A$111,$B$12:$B$111),IF(AND($I147=1,Z$9=$Q146),"",IF($I147=1,Z146,IF(AND($I147=-1,X$9=$Q146),$J147,IF($I147=-1,Y146,""))))))))</f>
        <v/>
      </c>
      <c r="Z147" t="str">
        <f ca="1">IF($E146="","",IF($G147="",Z146,IF(AND($N147=1,Z$9&gt;$B$9),"",IF(AND($N147=1,Z$9&lt;=$B$9),LOOKUP(Z$9,$A$12:$A$111,$B$12:$B$111),IF(AND($I147=1,AA$9=$Q146),"",IF($I147=1,AA146,IF(AND($I147=-1,Y$9=$Q146),$J147,IF($I147=-1,Z146,""))))))))</f>
        <v/>
      </c>
      <c r="AA147" t="str">
        <f ca="1">IF($E146="","",IF($G147="",AA146,IF(AND($N147=1,AA$9&gt;$B$9),"",IF(AND($N147=1,AA$9&lt;=$B$9),LOOKUP(AA$9,$A$12:$A$111,$B$12:$B$111),IF(AND($I147=1,AB$9=$Q146),"",IF($I147=1,AB146,IF(AND($I147=-1,Z$9=$Q146),$J147,IF($I147=-1,AA146,""))))))))</f>
        <v/>
      </c>
      <c r="AB147" t="str">
        <f ca="1">IF($E146="","",IF($G147="",AB146,IF(AND($N147=1,AB$9&gt;$B$9),"",IF(AND($N147=1,AB$9&lt;=$B$9),LOOKUP(AB$9,$A$12:$A$111,$B$12:$B$111),IF(AND($I147=1,AC$9=$Q146),"",IF($I147=1,AC146,IF(AND($I147=-1,AA$9=$Q146),$J147,IF($I147=-1,AB146,""))))))))</f>
        <v/>
      </c>
      <c r="AC147" t="str">
        <f ca="1">IF($E146="","",IF($G147="",AC146,IF(AND($N147=1,AC$9&gt;$B$9),"",IF(AND($N147=1,AC$9&lt;=$B$9),LOOKUP(AC$9,$A$12:$A$111,$B$12:$B$111),IF(AND($I147=1,AD$9=$Q146),"",IF($I147=1,AD146,IF(AND($I147=-1,AB$9=$Q146),$J147,IF($I147=-1,AC146,""))))))))</f>
        <v/>
      </c>
      <c r="AD147" t="str">
        <f ca="1">IF($E146="","",IF($G147="",AD146,IF(AND($N147=1,AD$9&gt;$B$9),"",IF(AND($N147=1,AD$9&lt;=$B$9),LOOKUP(AD$9,$A$12:$A$111,$B$12:$B$111),IF(AND($I147=1,AE$9=$Q146),"",IF($I147=1,AE146,IF(AND($I147=-1,AC$9=$Q146),$J147,IF($I147=-1,AD146,""))))))))</f>
        <v/>
      </c>
      <c r="AE147" t="str">
        <f ca="1">IF($E146="","",IF($G147="",AE146,IF(AND($N147=1,AE$9&gt;$B$9),"",IF(AND($N147=1,AE$9&lt;=$B$9),LOOKUP(AE$9,$A$12:$A$111,$B$12:$B$111),IF(AND($I147=1,AF$9=$Q146),"",IF($I147=1,AF146,IF(AND($I147=-1,AD$9=$Q146),$J147,IF($I147=-1,AE146,""))))))))</f>
        <v/>
      </c>
      <c r="AF147" t="str">
        <f ca="1">IF($E146="","",IF($G147="",AF146,IF(AND($N147=1,AF$9&gt;$B$9),"",IF(AND($N147=1,AF$9&lt;=$B$9),LOOKUP(AF$9,$A$12:$A$111,$B$12:$B$111),IF(AND($I147=1,AG$9=$Q146),"",IF($I147=1,AG146,IF(AND($I147=-1,AE$9=$Q146),$J147,IF($I147=-1,AF146,""))))))))</f>
        <v/>
      </c>
      <c r="AG147" t="str">
        <f ca="1">IF($E146="","",IF($G147="",AG146,IF(AND($N147=1,AG$9&gt;$B$9),"",IF(AND($N147=1,AG$9&lt;=$B$9),LOOKUP(AG$9,$A$12:$A$111,$B$12:$B$111),IF(AND($I147=1,AH$9=$Q146),"",IF($I147=1,AH146,IF(AND($I147=-1,AF$9=$Q146),$J147,IF($I147=-1,AG146,""))))))))</f>
        <v/>
      </c>
      <c r="AH147" t="str">
        <f ca="1">IF($E146="","",IF($G147="",AH146,IF(AND($N147=1,AH$9&gt;$B$9),"",IF(AND($N147=1,AH$9&lt;=$B$9),LOOKUP(AH$9,$A$12:$A$111,$B$12:$B$111),IF(AND($I147=1,AI$9=$Q146),"",IF($I147=1,AI146,IF(AND($I147=-1,AG$9=$Q146),$J147,IF($I147=-1,AH146,""))))))))</f>
        <v/>
      </c>
      <c r="AI147" t="str">
        <f ca="1">IF($E146="","",IF($G147="",AI146,IF(AND($N147=1,AI$9&gt;$B$9),"",IF(AND($N147=1,AI$9&lt;=$B$9),LOOKUP(AI$9,$A$12:$A$111,$B$12:$B$111),IF(AND($I147=1,AJ$9=$Q146),"",IF($I147=1,AJ146,IF(AND($I147=-1,AH$9=$Q146),$J147,IF($I147=-1,AI146,""))))))))</f>
        <v/>
      </c>
      <c r="AJ147" t="str">
        <f ca="1">IF($E146="","",IF($G147="",AJ146,IF(AND($N147=1,AJ$9&gt;$B$9),"",IF(AND($N147=1,AJ$9&lt;=$B$9),LOOKUP(AJ$9,$A$12:$A$111,$B$12:$B$111),IF(AND($I147=1,AK$9=$Q146),"",IF($I147=1,AK146,IF(AND($I147=-1,AI$9=$Q146),$J147,IF($I147=-1,AJ146,""))))))))</f>
        <v/>
      </c>
      <c r="AK147" t="str">
        <f ca="1">IF($E146="","",IF($G147="",AK146,IF(AND($N147=1,AK$9&gt;$B$9),"",IF(AND($N147=1,AK$9&lt;=$B$9),LOOKUP(AK$9,$A$12:$A$111,$B$12:$B$111),IF(AND($I147=1,AL$9=$Q146),"",IF($I147=1,AL146,IF(AND($I147=-1,AJ$9=$Q146),$J147,IF($I147=-1,AK146,""))))))))</f>
        <v/>
      </c>
      <c r="AL147" t="str">
        <f ca="1">IF($E146="","",IF($G147="",AL146,IF(AND($N147=1,AL$9&gt;$B$9),"",IF(AND($N147=1,AL$9&lt;=$B$9),LOOKUP(AL$9,$A$12:$A$111,$B$12:$B$111),IF(AND($I147=1,AM$9=$Q146),"",IF($I147=1,AM146,IF(AND($I147=-1,AK$9=$Q146),$J147,IF($I147=-1,AL146,""))))))))</f>
        <v/>
      </c>
      <c r="AM147" t="str">
        <f ca="1">IF($E146="","",IF($G147="",AM146,IF(AND($N147=1,AM$9&gt;$B$9),"",IF(AND($N147=1,AM$9&lt;=$B$9),LOOKUP(AM$9,$A$12:$A$111,$B$12:$B$111),IF(AND($I147=1,AN$9=$Q146),"",IF($I147=1,AN146,IF(AND($I147=-1,AL$9=$Q146),$J147,IF($I147=-1,AM146,""))))))))</f>
        <v/>
      </c>
      <c r="AN147" t="str">
        <f ca="1">IF($E146="","",IF($G147="",AN146,IF(AND($N147=1,AN$9&gt;$B$9),"",IF(AND($N147=1,AN$9&lt;=$B$9),LOOKUP(AN$9,$A$12:$A$111,$B$12:$B$111),IF(AND($I147=1,AO$9=$Q146),"",IF($I147=1,AO146,IF(AND($I147=-1,AM$9=$Q146),$J147,IF($I147=-1,AN146,""))))))))</f>
        <v/>
      </c>
      <c r="AO147" t="str">
        <f ca="1">IF($E146="","",IF($G147="",AO146,IF(AND($N147=1,AO$9&gt;$B$9),"",IF(AND($N147=1,AO$9&lt;=$B$9),LOOKUP(AO$9,$A$12:$A$111,$B$12:$B$111),IF(AND($I147=1,AP$9=$Q146),"",IF($I147=1,AP146,IF(AND($I147=-1,AN$9=$Q146),$J147,IF($I147=-1,AO146,""))))))))</f>
        <v/>
      </c>
      <c r="AP147" t="str">
        <f ca="1">IF($E146="","",IF($G147="",AP146,IF(AND($N147=1,AP$9&gt;$B$9),"",IF(AND($N147=1,AP$9&lt;=$B$9),LOOKUP(AP$9,$A$12:$A$111,$B$12:$B$111),IF(AND($I147=1,AQ$9=$Q146),"",IF($I147=1,AQ146,IF(AND($I147=-1,AO$9=$Q146),$J147,IF($I147=-1,AP146,""))))))))</f>
        <v/>
      </c>
      <c r="AQ147" t="str">
        <f ca="1">IF($E146="","",IF($G147="",AQ146,IF(AND($N147=1,AQ$9&gt;$B$9),"",IF(AND($N147=1,AQ$9&lt;=$B$9),LOOKUP(AQ$9,$A$12:$A$111,$B$12:$B$111),IF(AND($I147=1,AR$9=$Q146),"",IF($I147=1,AR146,IF(AND($I147=-1,AP$9=$Q146),$J147,IF($I147=-1,AQ146,""))))))))</f>
        <v/>
      </c>
      <c r="AR147" t="str">
        <f ca="1">IF($E146="","",IF($G147="",AR146,IF(AND($N147=1,AR$9&gt;$B$9),"",IF(AND($N147=1,AR$9&lt;=$B$9),LOOKUP(AR$9,$A$12:$A$111,$B$12:$B$111),IF(AND($I147=1,AS$9=$Q146),"",IF($I147=1,AS146,IF(AND($I147=-1,AQ$9=$Q146),$J147,IF($I147=-1,AR146,""))))))))</f>
        <v/>
      </c>
      <c r="AS147" t="str">
        <f ca="1">IF($E146="","",IF($G147="",AS146,IF(AND($N147=1,AS$9&gt;$B$9),"",IF(AND($N147=1,AS$9&lt;=$B$9),LOOKUP(AS$9,$A$12:$A$111,$B$12:$B$111),IF(AND($I147=1,AT$9=$Q146),"",IF($I147=1,AT146,IF(AND($I147=-1,AR$9=$Q146),$J147,IF($I147=-1,AS146,""))))))))</f>
        <v/>
      </c>
      <c r="AT147" t="str">
        <f ca="1">IF($E146="","",IF($G147="",AT146,IF(AND($N147=1,AT$9&gt;$B$9),"",IF(AND($N147=1,AT$9&lt;=$B$9),LOOKUP(AT$9,$A$12:$A$111,$B$12:$B$111),IF(AND($I147=1,AU$9=$Q146),"",IF($I147=1,AU146,IF(AND($I147=-1,AS$9=$Q146),$J147,IF($I147=-1,AT146,""))))))))</f>
        <v/>
      </c>
      <c r="AU147" t="str">
        <f ca="1">IF($E146="","",IF($G147="",AU146,IF(AND($N147=1,AU$9&gt;$B$9),"",IF(AND($N147=1,AU$9&lt;=$B$9),LOOKUP(AU$9,$A$12:$A$111,$B$12:$B$111),IF(AND($I147=1,AV$9=$Q146),"",IF($I147=1,AV146,IF(AND($I147=-1,AT$9=$Q146),$J147,IF($I147=-1,AU146,""))))))))</f>
        <v/>
      </c>
      <c r="AV147" t="str">
        <f ca="1">IF($E146="","",IF($G147="",AV146,IF(AND($N147=1,AV$9&gt;$B$9),"",IF(AND($N147=1,AV$9&lt;=$B$9),LOOKUP(AV$9,$A$12:$A$111,$B$12:$B$111),IF(AND($I147=1,AW$9=$Q146),"",IF($I147=1,AW146,IF(AND($I147=-1,AU$9=$Q146),$J147,IF($I147=-1,AV146,""))))))))</f>
        <v/>
      </c>
      <c r="AW147" t="str">
        <f ca="1">IF($E146="","",IF($G147="",AW146,IF(AND($N147=1,AW$9&gt;$B$9),"",IF(AND($N147=1,AW$9&lt;=$B$9),LOOKUP(AW$9,$A$12:$A$111,$B$12:$B$111),IF(AND($I147=1,AX$9=$Q146),"",IF($I147=1,AX146,IF(AND($I147=-1,AV$9=$Q146),$J147,IF($I147=-1,AW146,""))))))))</f>
        <v/>
      </c>
      <c r="AX147" t="str">
        <f ca="1">IF($E146="","",IF($G147="",AX146,IF(AND($N147=1,AX$9&gt;$B$9),"",IF(AND($N147=1,AX$9&lt;=$B$9),LOOKUP(AX$9,$A$12:$A$111,$B$12:$B$111),IF(AND($I147=1,AY$9=$Q146),"",IF($I147=1,AY146,IF(AND($I147=-1,AW$9=$Q146),$J147,IF($I147=-1,AX146,""))))))))</f>
        <v/>
      </c>
      <c r="AY147" t="str">
        <f ca="1">IF($E146="","",IF($G147="",AY146,IF(AND($N147=1,AY$9&gt;$B$9),"",IF(AND($N147=1,AY$9&lt;=$B$9),LOOKUP(AY$9,$A$12:$A$111,$B$12:$B$111),IF(AND($I147=1,AZ$9=$Q146),"",IF($I147=1,AZ146,IF(AND($I147=-1,AX$9=$Q146),$J147,IF($I147=-1,AY146,""))))))))</f>
        <v/>
      </c>
      <c r="AZ147" t="str">
        <f ca="1">IF($E146="","",IF($G147="",AZ146,IF(AND($N147=1,AZ$9&gt;$B$9),"",IF(AND($N147=1,AZ$9&lt;=$B$9),LOOKUP(AZ$9,$A$12:$A$111,$B$12:$B$111),IF(AND($I147=1,BA$9=$Q146),"",IF($I147=1,BA146,IF(AND($I147=-1,AY$9=$Q146),$J147,IF($I147=-1,AZ146,""))))))))</f>
        <v/>
      </c>
      <c r="BA147" t="str">
        <f ca="1">IF($E146="","",IF($G147="",BA146,IF(AND($N147=1,BA$9&gt;$B$9),"",IF(AND($N147=1,BA$9&lt;=$B$9),LOOKUP(BA$9,$A$12:$A$111,$B$12:$B$111),IF(AND($I147=1,BB$9=$Q146),"",IF($I147=1,BB146,IF(AND($I147=-1,AZ$9=$Q146),$J147,IF($I147=-1,BA146,""))))))))</f>
        <v/>
      </c>
      <c r="BB147" t="str">
        <f ca="1">IF($E146="","",IF($G147="",BB146,IF(AND($N147=1,BB$9&gt;$B$9),"",IF(AND($N147=1,BB$9&lt;=$B$9),LOOKUP(BB$9,$A$12:$A$111,$B$12:$B$111),IF(AND($I147=1,BC$9=$Q146),"",IF($I147=1,BC146,IF(AND($I147=-1,BA$9=$Q146),$J147,IF($I147=-1,BB146,""))))))))</f>
        <v/>
      </c>
      <c r="BC147" t="str">
        <f ca="1">IF($E146="","",IF($G147="",BC146,IF(AND($N147=1,BC$9&gt;$B$9),"",IF(AND($N147=1,BC$9&lt;=$B$9),LOOKUP(BC$9,$A$12:$A$111,$B$12:$B$111),IF(AND($I147=1,BD$9=$Q146),"",IF($I147=1,BD146,IF(AND($I147=-1,BB$9=$Q146),$J147,IF($I147=-1,BC146,""))))))))</f>
        <v/>
      </c>
      <c r="BD147" t="str">
        <f ca="1">IF($E146="","",IF($G147="",BD146,IF(AND($N147=1,BD$9&gt;$B$9),"",IF(AND($N147=1,BD$9&lt;=$B$9),LOOKUP(BD$9,$A$12:$A$111,$B$12:$B$111),IF(AND($I147=1,BE$9=$Q146),"",IF($I147=1,BE146,IF(AND($I147=-1,BC$9=$Q146),$J147,IF($I147=-1,BD146,""))))))))</f>
        <v/>
      </c>
      <c r="BE147" t="str">
        <f ca="1">IF($E146="","",IF($G147="",BE146,IF(AND($N147=1,BE$9&gt;$B$9),"",IF(AND($N147=1,BE$9&lt;=$B$9),LOOKUP(BE$9,$A$12:$A$111,$B$12:$B$111),IF(AND($I147=1,BF$9=$Q146),"",IF($I147=1,BF146,IF(AND($I147=-1,BD$9=$Q146),$J147,IF($I147=-1,BE146,""))))))))</f>
        <v/>
      </c>
      <c r="BF147" t="str">
        <f ca="1">IF($E146="","",IF($G147="",BF146,IF(AND($N147=1,BF$9&gt;$B$9),"",IF(AND($N147=1,BF$9&lt;=$B$9),LOOKUP(BF$9,$A$12:$A$111,$B$12:$B$111),IF(AND($I147=1,BG$9=$Q146),"",IF($I147=1,BG146,IF(AND($I147=-1,BE$9=$Q146),$J147,IF($I147=-1,BF146,""))))))))</f>
        <v/>
      </c>
      <c r="BG147" t="str">
        <f ca="1">IF($E146="","",IF($G147="",BG146,IF(AND($N147=1,BG$9&gt;$B$9),"",IF(AND($N147=1,BG$9&lt;=$B$9),LOOKUP(BG$9,$A$12:$A$111,$B$12:$B$111),IF(AND($I147=1,BH$9=$Q146),"",IF($I147=1,BH146,IF(AND($I147=-1,BF$9=$Q146),$J147,IF($I147=-1,BG146,""))))))))</f>
        <v/>
      </c>
      <c r="BH147" t="str">
        <f ca="1">IF($E146="","",IF($G147="",BH146,IF(AND($N147=1,BH$9&gt;$B$9),"",IF(AND($N147=1,BH$9&lt;=$B$9),LOOKUP(BH$9,$A$12:$A$111,$B$12:$B$111),IF(AND($I147=1,BI$9=$Q146),"",IF($I147=1,BI146,IF(AND($I147=-1,BG$9=$Q146),$J147,IF($I147=-1,BH146,""))))))))</f>
        <v/>
      </c>
      <c r="BI147" t="str">
        <f ca="1">IF($E146="","",IF($G147="",BI146,IF(AND($N147=1,BI$9&gt;$B$9),"",IF(AND($N147=1,BI$9&lt;=$B$9),LOOKUP(BI$9,$A$12:$A$111,$B$12:$B$111),IF(AND($I147=1,BJ$9=$Q146),"",IF($I147=1,BJ146,IF(AND($I147=-1,BH$9=$Q146),$J147,IF($I147=-1,BI146,""))))))))</f>
        <v/>
      </c>
      <c r="BJ147" t="str">
        <f ca="1">IF($E146="","",IF($G147="",BJ146,IF(AND($N147=1,BJ$9&gt;$B$9),"",IF(AND($N147=1,BJ$9&lt;=$B$9),LOOKUP(BJ$9,$A$12:$A$111,$B$12:$B$111),IF(AND($I147=1,BK$9=$Q146),"",IF($I147=1,BK146,IF(AND($I147=-1,BI$9=$Q146),$J147,IF($I147=-1,BJ146,""))))))))</f>
        <v/>
      </c>
      <c r="BK147" t="str">
        <f ca="1">IF($E146="","",IF($G147="",BK146,IF(AND($N147=1,BK$9&gt;$B$9),"",IF(AND($N147=1,BK$9&lt;=$B$9),LOOKUP(BK$9,$A$12:$A$111,$B$12:$B$111),IF(AND($I147=1,BL$9=$Q146),"",IF($I147=1,BL146,IF(AND($I147=-1,BJ$9=$Q146),$J147,IF($I147=-1,BK146,""))))))))</f>
        <v/>
      </c>
      <c r="BL147" t="str">
        <f ca="1">IF($E146="","",IF($G147="",BL146,IF(AND($N147=1,BL$9&gt;$B$9),"",IF(AND($N147=1,BL$9&lt;=$B$9),LOOKUP(BL$9,$A$12:$A$111,$B$12:$B$111),IF(AND($I147=1,BM$9=$Q146),"",IF($I147=1,BM146,IF(AND($I147=-1,BK$9=$Q146),$J147,IF($I147=-1,BL146,""))))))))</f>
        <v/>
      </c>
      <c r="BM147" t="str">
        <f ca="1">IF($E146="","",IF($G147="",BM146,IF(AND($N147=1,BM$9&gt;$B$9),"",IF(AND($N147=1,BM$9&lt;=$B$9),LOOKUP(BM$9,$A$12:$A$111,$B$12:$B$111),IF(AND($I147=1,BN$9=$Q146),"",IF($I147=1,BN146,IF(AND($I147=-1,BL$9=$Q146),$J147,IF($I147=-1,BM146,""))))))))</f>
        <v/>
      </c>
      <c r="BN147" t="str">
        <f ca="1">IF($E146="","",IF($G147="",BN146,IF(AND($N147=1,BN$9&gt;$B$9),"",IF(AND($N147=1,BN$9&lt;=$B$9),LOOKUP(BN$9,$A$12:$A$111,$B$12:$B$111),IF(AND($I147=1,BO$9=$Q146),"",IF($I147=1,BO146,IF(AND($I147=-1,BM$9=$Q146),$J147,IF($I147=-1,BN146,""))))))))</f>
        <v/>
      </c>
      <c r="BO147">
        <f ca="1">IF($E146="","",IF($G147="",BO146,IF(AND($N147=1,BO$9&gt;$B$9),"",IF(AND($N147=1,BO$9&lt;=$B$9),LOOKUP(BO$9,$A$12:$A$111,$B$12:$B$111),IF(AND($I147=1,BP$9=$Q146),"",IF($I147=1,BP146,IF(AND($I147=-1,BN$9=$Q146),$J147,IF($I147=-1,BO146,""))))))))</f>
        <v>0</v>
      </c>
    </row>
    <row r="148" spans="4:67" x14ac:dyDescent="0.25">
      <c r="D148" s="4">
        <v>138</v>
      </c>
      <c r="E148" s="1">
        <f t="shared" ca="1" si="11"/>
        <v>17</v>
      </c>
      <c r="G148" t="str">
        <f ca="1">IF(E147="","",IF($B$3=Refs!$B$11,Labouchere!F148,IF(AND(B$3="Last",H147="Zero"),G147,IF(B$3="Last",H147,IF(B$3="2nd last","",IF(AND(B$3="Opposite",H147="Zero"),G147,IF(AND(B$3="Opposite",H147="Red"),"Black",IF(AND(B$3="Opposite",H147="Black"),"Red",IF(AND(B$3="Opposite",H147="Odd"),"Even",IF(AND(B$3="Opposite",H147="Even"),"Odd",IF(AND(B$3="Opposite",H147="High"),"Low",IF(AND(B$3="Opposite",H147="Low"),"High",IF(COUNTIF(Refs!$E$5:$I$6,B$3)=1,Labouchere!B$3,"")))))))))))))</f>
        <v>High</v>
      </c>
      <c r="H148" t="str">
        <f ca="1">IF(E148="","",IF(B$2="Red/Black",LOOKUP(E148,Refs!D:D,Refs!F:F),IF(B$2="High/Low",LOOKUP(E148,Refs!D:D,Refs!H:H),IF(B$2="Odd/Even",LOOKUP(E148,Refs!D:D,Refs!J:J),""))))</f>
        <v>Low</v>
      </c>
      <c r="I148">
        <f t="shared" ca="1" si="12"/>
        <v>-1</v>
      </c>
      <c r="J148">
        <f ca="1">IF(E147="","",IF(G148="","",IF(AND(Q147&gt;1,O147+P147&gt;=$B$4),$B$4,IF(Q147=1,O147,O147+P147))))</f>
        <v>8</v>
      </c>
      <c r="K148">
        <f t="shared" ca="1" si="13"/>
        <v>-8</v>
      </c>
      <c r="L148">
        <f t="shared" ca="1" si="14"/>
        <v>-81</v>
      </c>
      <c r="M148">
        <f t="shared" ca="1" si="15"/>
        <v>20</v>
      </c>
      <c r="N148">
        <f ca="1">IF(E147="","",IF(OR(AND($A$6="Yes",$M148&gt;$M147),AND($A$8="Yes",$O147+$P147&gt;=$B$4),AND($Q147&lt;=2,$I148=1)),1,0))</f>
        <v>0</v>
      </c>
      <c r="O148">
        <f ca="1">IF(E148="","",R148)</f>
        <v>2</v>
      </c>
      <c r="P148">
        <f ca="1">IF(E148="","",MAX(R148:DM148))</f>
        <v>8</v>
      </c>
      <c r="Q148" s="2">
        <f ca="1">IF(E148="","",COUNTIF(R148:DM148,"&gt;0"))</f>
        <v>5</v>
      </c>
      <c r="R148" s="4">
        <f ca="1">IF(E147="","",IF($G148="",R147,IF($N148=1,LOOKUP(R$9,$A$12:$A$111,$B$12:$B$111),IF(AND($I148=1,S$9=$Q147),"",IF($I148=1,S147,IF($I148=-1,R147))))))</f>
        <v>2</v>
      </c>
      <c r="S148">
        <f ca="1">IF($E147="","",IF($G148="",S147,IF(AND($N148=1,S$9&gt;$B$9),"",IF(AND($N148=1,S$9&lt;=$B$9),LOOKUP(S$9,$A$12:$A$111,$B$12:$B$111),IF(AND($I148=1,T$9=$Q147),"",IF($I148=1,T147,IF(AND($I148=-1,R$9=$Q147),$J148,IF($I148=-1,S147,""))))))))</f>
        <v>3</v>
      </c>
      <c r="T148">
        <f ca="1">IF($E147="","",IF($G148="",T147,IF(AND($N148=1,T$9&gt;$B$9),"",IF(AND($N148=1,T$9&lt;=$B$9),LOOKUP(T$9,$A$12:$A$111,$B$12:$B$111),IF(AND($I148=1,U$9=$Q147),"",IF($I148=1,U147,IF(AND($I148=-1,S$9=$Q147),$J148,IF($I148=-1,T147,""))))))))</f>
        <v>4</v>
      </c>
      <c r="U148">
        <f ca="1">IF($E147="","",IF($G148="",U147,IF(AND($N148=1,U$9&gt;$B$9),"",IF(AND($N148=1,U$9&lt;=$B$9),LOOKUP(U$9,$A$12:$A$111,$B$12:$B$111),IF(AND($I148=1,V$9=$Q147),"",IF($I148=1,V147,IF(AND($I148=-1,T$9=$Q147),$J148,IF($I148=-1,U147,""))))))))</f>
        <v>6</v>
      </c>
      <c r="V148">
        <f ca="1">IF($E147="","",IF($G148="",V147,IF(AND($N148=1,V$9&gt;$B$9),"",IF(AND($N148=1,V$9&lt;=$B$9),LOOKUP(V$9,$A$12:$A$111,$B$12:$B$111),IF(AND($I148=1,W$9=$Q147),"",IF($I148=1,W147,IF(AND($I148=-1,U$9=$Q147),$J148,IF($I148=-1,V147,""))))))))</f>
        <v>8</v>
      </c>
      <c r="W148" t="str">
        <f ca="1">IF($E147="","",IF($G148="",W147,IF(AND($N148=1,W$9&gt;$B$9),"",IF(AND($N148=1,W$9&lt;=$B$9),LOOKUP(W$9,$A$12:$A$111,$B$12:$B$111),IF(AND($I148=1,X$9=$Q147),"",IF($I148=1,X147,IF(AND($I148=-1,V$9=$Q147),$J148,IF($I148=-1,W147,""))))))))</f>
        <v/>
      </c>
      <c r="X148" t="str">
        <f ca="1">IF($E147="","",IF($G148="",X147,IF(AND($N148=1,X$9&gt;$B$9),"",IF(AND($N148=1,X$9&lt;=$B$9),LOOKUP(X$9,$A$12:$A$111,$B$12:$B$111),IF(AND($I148=1,Y$9=$Q147),"",IF($I148=1,Y147,IF(AND($I148=-1,W$9=$Q147),$J148,IF($I148=-1,X147,""))))))))</f>
        <v/>
      </c>
      <c r="Y148" t="str">
        <f ca="1">IF($E147="","",IF($G148="",Y147,IF(AND($N148=1,Y$9&gt;$B$9),"",IF(AND($N148=1,Y$9&lt;=$B$9),LOOKUP(Y$9,$A$12:$A$111,$B$12:$B$111),IF(AND($I148=1,Z$9=$Q147),"",IF($I148=1,Z147,IF(AND($I148=-1,X$9=$Q147),$J148,IF($I148=-1,Y147,""))))))))</f>
        <v/>
      </c>
      <c r="Z148" t="str">
        <f ca="1">IF($E147="","",IF($G148="",Z147,IF(AND($N148=1,Z$9&gt;$B$9),"",IF(AND($N148=1,Z$9&lt;=$B$9),LOOKUP(Z$9,$A$12:$A$111,$B$12:$B$111),IF(AND($I148=1,AA$9=$Q147),"",IF($I148=1,AA147,IF(AND($I148=-1,Y$9=$Q147),$J148,IF($I148=-1,Z147,""))))))))</f>
        <v/>
      </c>
      <c r="AA148" t="str">
        <f ca="1">IF($E147="","",IF($G148="",AA147,IF(AND($N148=1,AA$9&gt;$B$9),"",IF(AND($N148=1,AA$9&lt;=$B$9),LOOKUP(AA$9,$A$12:$A$111,$B$12:$B$111),IF(AND($I148=1,AB$9=$Q147),"",IF($I148=1,AB147,IF(AND($I148=-1,Z$9=$Q147),$J148,IF($I148=-1,AA147,""))))))))</f>
        <v/>
      </c>
      <c r="AB148" t="str">
        <f ca="1">IF($E147="","",IF($G148="",AB147,IF(AND($N148=1,AB$9&gt;$B$9),"",IF(AND($N148=1,AB$9&lt;=$B$9),LOOKUP(AB$9,$A$12:$A$111,$B$12:$B$111),IF(AND($I148=1,AC$9=$Q147),"",IF($I148=1,AC147,IF(AND($I148=-1,AA$9=$Q147),$J148,IF($I148=-1,AB147,""))))))))</f>
        <v/>
      </c>
      <c r="AC148" t="str">
        <f ca="1">IF($E147="","",IF($G148="",AC147,IF(AND($N148=1,AC$9&gt;$B$9),"",IF(AND($N148=1,AC$9&lt;=$B$9),LOOKUP(AC$9,$A$12:$A$111,$B$12:$B$111),IF(AND($I148=1,AD$9=$Q147),"",IF($I148=1,AD147,IF(AND($I148=-1,AB$9=$Q147),$J148,IF($I148=-1,AC147,""))))))))</f>
        <v/>
      </c>
      <c r="AD148" t="str">
        <f ca="1">IF($E147="","",IF($G148="",AD147,IF(AND($N148=1,AD$9&gt;$B$9),"",IF(AND($N148=1,AD$9&lt;=$B$9),LOOKUP(AD$9,$A$12:$A$111,$B$12:$B$111),IF(AND($I148=1,AE$9=$Q147),"",IF($I148=1,AE147,IF(AND($I148=-1,AC$9=$Q147),$J148,IF($I148=-1,AD147,""))))))))</f>
        <v/>
      </c>
      <c r="AE148" t="str">
        <f ca="1">IF($E147="","",IF($G148="",AE147,IF(AND($N148=1,AE$9&gt;$B$9),"",IF(AND($N148=1,AE$9&lt;=$B$9),LOOKUP(AE$9,$A$12:$A$111,$B$12:$B$111),IF(AND($I148=1,AF$9=$Q147),"",IF($I148=1,AF147,IF(AND($I148=-1,AD$9=$Q147),$J148,IF($I148=-1,AE147,""))))))))</f>
        <v/>
      </c>
      <c r="AF148" t="str">
        <f ca="1">IF($E147="","",IF($G148="",AF147,IF(AND($N148=1,AF$9&gt;$B$9),"",IF(AND($N148=1,AF$9&lt;=$B$9),LOOKUP(AF$9,$A$12:$A$111,$B$12:$B$111),IF(AND($I148=1,AG$9=$Q147),"",IF($I148=1,AG147,IF(AND($I148=-1,AE$9=$Q147),$J148,IF($I148=-1,AF147,""))))))))</f>
        <v/>
      </c>
      <c r="AG148" t="str">
        <f ca="1">IF($E147="","",IF($G148="",AG147,IF(AND($N148=1,AG$9&gt;$B$9),"",IF(AND($N148=1,AG$9&lt;=$B$9),LOOKUP(AG$9,$A$12:$A$111,$B$12:$B$111),IF(AND($I148=1,AH$9=$Q147),"",IF($I148=1,AH147,IF(AND($I148=-1,AF$9=$Q147),$J148,IF($I148=-1,AG147,""))))))))</f>
        <v/>
      </c>
      <c r="AH148" t="str">
        <f ca="1">IF($E147="","",IF($G148="",AH147,IF(AND($N148=1,AH$9&gt;$B$9),"",IF(AND($N148=1,AH$9&lt;=$B$9),LOOKUP(AH$9,$A$12:$A$111,$B$12:$B$111),IF(AND($I148=1,AI$9=$Q147),"",IF($I148=1,AI147,IF(AND($I148=-1,AG$9=$Q147),$J148,IF($I148=-1,AH147,""))))))))</f>
        <v/>
      </c>
      <c r="AI148" t="str">
        <f ca="1">IF($E147="","",IF($G148="",AI147,IF(AND($N148=1,AI$9&gt;$B$9),"",IF(AND($N148=1,AI$9&lt;=$B$9),LOOKUP(AI$9,$A$12:$A$111,$B$12:$B$111),IF(AND($I148=1,AJ$9=$Q147),"",IF($I148=1,AJ147,IF(AND($I148=-1,AH$9=$Q147),$J148,IF($I148=-1,AI147,""))))))))</f>
        <v/>
      </c>
      <c r="AJ148" t="str">
        <f ca="1">IF($E147="","",IF($G148="",AJ147,IF(AND($N148=1,AJ$9&gt;$B$9),"",IF(AND($N148=1,AJ$9&lt;=$B$9),LOOKUP(AJ$9,$A$12:$A$111,$B$12:$B$111),IF(AND($I148=1,AK$9=$Q147),"",IF($I148=1,AK147,IF(AND($I148=-1,AI$9=$Q147),$J148,IF($I148=-1,AJ147,""))))))))</f>
        <v/>
      </c>
      <c r="AK148" t="str">
        <f ca="1">IF($E147="","",IF($G148="",AK147,IF(AND($N148=1,AK$9&gt;$B$9),"",IF(AND($N148=1,AK$9&lt;=$B$9),LOOKUP(AK$9,$A$12:$A$111,$B$12:$B$111),IF(AND($I148=1,AL$9=$Q147),"",IF($I148=1,AL147,IF(AND($I148=-1,AJ$9=$Q147),$J148,IF($I148=-1,AK147,""))))))))</f>
        <v/>
      </c>
      <c r="AL148" t="str">
        <f ca="1">IF($E147="","",IF($G148="",AL147,IF(AND($N148=1,AL$9&gt;$B$9),"",IF(AND($N148=1,AL$9&lt;=$B$9),LOOKUP(AL$9,$A$12:$A$111,$B$12:$B$111),IF(AND($I148=1,AM$9=$Q147),"",IF($I148=1,AM147,IF(AND($I148=-1,AK$9=$Q147),$J148,IF($I148=-1,AL147,""))))))))</f>
        <v/>
      </c>
      <c r="AM148" t="str">
        <f ca="1">IF($E147="","",IF($G148="",AM147,IF(AND($N148=1,AM$9&gt;$B$9),"",IF(AND($N148=1,AM$9&lt;=$B$9),LOOKUP(AM$9,$A$12:$A$111,$B$12:$B$111),IF(AND($I148=1,AN$9=$Q147),"",IF($I148=1,AN147,IF(AND($I148=-1,AL$9=$Q147),$J148,IF($I148=-1,AM147,""))))))))</f>
        <v/>
      </c>
      <c r="AN148" t="str">
        <f ca="1">IF($E147="","",IF($G148="",AN147,IF(AND($N148=1,AN$9&gt;$B$9),"",IF(AND($N148=1,AN$9&lt;=$B$9),LOOKUP(AN$9,$A$12:$A$111,$B$12:$B$111),IF(AND($I148=1,AO$9=$Q147),"",IF($I148=1,AO147,IF(AND($I148=-1,AM$9=$Q147),$J148,IF($I148=-1,AN147,""))))))))</f>
        <v/>
      </c>
      <c r="AO148" t="str">
        <f ca="1">IF($E147="","",IF($G148="",AO147,IF(AND($N148=1,AO$9&gt;$B$9),"",IF(AND($N148=1,AO$9&lt;=$B$9),LOOKUP(AO$9,$A$12:$A$111,$B$12:$B$111),IF(AND($I148=1,AP$9=$Q147),"",IF($I148=1,AP147,IF(AND($I148=-1,AN$9=$Q147),$J148,IF($I148=-1,AO147,""))))))))</f>
        <v/>
      </c>
      <c r="AP148" t="str">
        <f ca="1">IF($E147="","",IF($G148="",AP147,IF(AND($N148=1,AP$9&gt;$B$9),"",IF(AND($N148=1,AP$9&lt;=$B$9),LOOKUP(AP$9,$A$12:$A$111,$B$12:$B$111),IF(AND($I148=1,AQ$9=$Q147),"",IF($I148=1,AQ147,IF(AND($I148=-1,AO$9=$Q147),$J148,IF($I148=-1,AP147,""))))))))</f>
        <v/>
      </c>
      <c r="AQ148" t="str">
        <f ca="1">IF($E147="","",IF($G148="",AQ147,IF(AND($N148=1,AQ$9&gt;$B$9),"",IF(AND($N148=1,AQ$9&lt;=$B$9),LOOKUP(AQ$9,$A$12:$A$111,$B$12:$B$111),IF(AND($I148=1,AR$9=$Q147),"",IF($I148=1,AR147,IF(AND($I148=-1,AP$9=$Q147),$J148,IF($I148=-1,AQ147,""))))))))</f>
        <v/>
      </c>
      <c r="AR148" t="str">
        <f ca="1">IF($E147="","",IF($G148="",AR147,IF(AND($N148=1,AR$9&gt;$B$9),"",IF(AND($N148=1,AR$9&lt;=$B$9),LOOKUP(AR$9,$A$12:$A$111,$B$12:$B$111),IF(AND($I148=1,AS$9=$Q147),"",IF($I148=1,AS147,IF(AND($I148=-1,AQ$9=$Q147),$J148,IF($I148=-1,AR147,""))))))))</f>
        <v/>
      </c>
      <c r="AS148" t="str">
        <f ca="1">IF($E147="","",IF($G148="",AS147,IF(AND($N148=1,AS$9&gt;$B$9),"",IF(AND($N148=1,AS$9&lt;=$B$9),LOOKUP(AS$9,$A$12:$A$111,$B$12:$B$111),IF(AND($I148=1,AT$9=$Q147),"",IF($I148=1,AT147,IF(AND($I148=-1,AR$9=$Q147),$J148,IF($I148=-1,AS147,""))))))))</f>
        <v/>
      </c>
      <c r="AT148" t="str">
        <f ca="1">IF($E147="","",IF($G148="",AT147,IF(AND($N148=1,AT$9&gt;$B$9),"",IF(AND($N148=1,AT$9&lt;=$B$9),LOOKUP(AT$9,$A$12:$A$111,$B$12:$B$111),IF(AND($I148=1,AU$9=$Q147),"",IF($I148=1,AU147,IF(AND($I148=-1,AS$9=$Q147),$J148,IF($I148=-1,AT147,""))))))))</f>
        <v/>
      </c>
      <c r="AU148" t="str">
        <f ca="1">IF($E147="","",IF($G148="",AU147,IF(AND($N148=1,AU$9&gt;$B$9),"",IF(AND($N148=1,AU$9&lt;=$B$9),LOOKUP(AU$9,$A$12:$A$111,$B$12:$B$111),IF(AND($I148=1,AV$9=$Q147),"",IF($I148=1,AV147,IF(AND($I148=-1,AT$9=$Q147),$J148,IF($I148=-1,AU147,""))))))))</f>
        <v/>
      </c>
      <c r="AV148" t="str">
        <f ca="1">IF($E147="","",IF($G148="",AV147,IF(AND($N148=1,AV$9&gt;$B$9),"",IF(AND($N148=1,AV$9&lt;=$B$9),LOOKUP(AV$9,$A$12:$A$111,$B$12:$B$111),IF(AND($I148=1,AW$9=$Q147),"",IF($I148=1,AW147,IF(AND($I148=-1,AU$9=$Q147),$J148,IF($I148=-1,AV147,""))))))))</f>
        <v/>
      </c>
      <c r="AW148" t="str">
        <f ca="1">IF($E147="","",IF($G148="",AW147,IF(AND($N148=1,AW$9&gt;$B$9),"",IF(AND($N148=1,AW$9&lt;=$B$9),LOOKUP(AW$9,$A$12:$A$111,$B$12:$B$111),IF(AND($I148=1,AX$9=$Q147),"",IF($I148=1,AX147,IF(AND($I148=-1,AV$9=$Q147),$J148,IF($I148=-1,AW147,""))))))))</f>
        <v/>
      </c>
      <c r="AX148" t="str">
        <f ca="1">IF($E147="","",IF($G148="",AX147,IF(AND($N148=1,AX$9&gt;$B$9),"",IF(AND($N148=1,AX$9&lt;=$B$9),LOOKUP(AX$9,$A$12:$A$111,$B$12:$B$111),IF(AND($I148=1,AY$9=$Q147),"",IF($I148=1,AY147,IF(AND($I148=-1,AW$9=$Q147),$J148,IF($I148=-1,AX147,""))))))))</f>
        <v/>
      </c>
      <c r="AY148" t="str">
        <f ca="1">IF($E147="","",IF($G148="",AY147,IF(AND($N148=1,AY$9&gt;$B$9),"",IF(AND($N148=1,AY$9&lt;=$B$9),LOOKUP(AY$9,$A$12:$A$111,$B$12:$B$111),IF(AND($I148=1,AZ$9=$Q147),"",IF($I148=1,AZ147,IF(AND($I148=-1,AX$9=$Q147),$J148,IF($I148=-1,AY147,""))))))))</f>
        <v/>
      </c>
      <c r="AZ148" t="str">
        <f ca="1">IF($E147="","",IF($G148="",AZ147,IF(AND($N148=1,AZ$9&gt;$B$9),"",IF(AND($N148=1,AZ$9&lt;=$B$9),LOOKUP(AZ$9,$A$12:$A$111,$B$12:$B$111),IF(AND($I148=1,BA$9=$Q147),"",IF($I148=1,BA147,IF(AND($I148=-1,AY$9=$Q147),$J148,IF($I148=-1,AZ147,""))))))))</f>
        <v/>
      </c>
      <c r="BA148" t="str">
        <f ca="1">IF($E147="","",IF($G148="",BA147,IF(AND($N148=1,BA$9&gt;$B$9),"",IF(AND($N148=1,BA$9&lt;=$B$9),LOOKUP(BA$9,$A$12:$A$111,$B$12:$B$111),IF(AND($I148=1,BB$9=$Q147),"",IF($I148=1,BB147,IF(AND($I148=-1,AZ$9=$Q147),$J148,IF($I148=-1,BA147,""))))))))</f>
        <v/>
      </c>
      <c r="BB148" t="str">
        <f ca="1">IF($E147="","",IF($G148="",BB147,IF(AND($N148=1,BB$9&gt;$B$9),"",IF(AND($N148=1,BB$9&lt;=$B$9),LOOKUP(BB$9,$A$12:$A$111,$B$12:$B$111),IF(AND($I148=1,BC$9=$Q147),"",IF($I148=1,BC147,IF(AND($I148=-1,BA$9=$Q147),$J148,IF($I148=-1,BB147,""))))))))</f>
        <v/>
      </c>
      <c r="BC148" t="str">
        <f ca="1">IF($E147="","",IF($G148="",BC147,IF(AND($N148=1,BC$9&gt;$B$9),"",IF(AND($N148=1,BC$9&lt;=$B$9),LOOKUP(BC$9,$A$12:$A$111,$B$12:$B$111),IF(AND($I148=1,BD$9=$Q147),"",IF($I148=1,BD147,IF(AND($I148=-1,BB$9=$Q147),$J148,IF($I148=-1,BC147,""))))))))</f>
        <v/>
      </c>
      <c r="BD148" t="str">
        <f ca="1">IF($E147="","",IF($G148="",BD147,IF(AND($N148=1,BD$9&gt;$B$9),"",IF(AND($N148=1,BD$9&lt;=$B$9),LOOKUP(BD$9,$A$12:$A$111,$B$12:$B$111),IF(AND($I148=1,BE$9=$Q147),"",IF($I148=1,BE147,IF(AND($I148=-1,BC$9=$Q147),$J148,IF($I148=-1,BD147,""))))))))</f>
        <v/>
      </c>
      <c r="BE148" t="str">
        <f ca="1">IF($E147="","",IF($G148="",BE147,IF(AND($N148=1,BE$9&gt;$B$9),"",IF(AND($N148=1,BE$9&lt;=$B$9),LOOKUP(BE$9,$A$12:$A$111,$B$12:$B$111),IF(AND($I148=1,BF$9=$Q147),"",IF($I148=1,BF147,IF(AND($I148=-1,BD$9=$Q147),$J148,IF($I148=-1,BE147,""))))))))</f>
        <v/>
      </c>
      <c r="BF148" t="str">
        <f ca="1">IF($E147="","",IF($G148="",BF147,IF(AND($N148=1,BF$9&gt;$B$9),"",IF(AND($N148=1,BF$9&lt;=$B$9),LOOKUP(BF$9,$A$12:$A$111,$B$12:$B$111),IF(AND($I148=1,BG$9=$Q147),"",IF($I148=1,BG147,IF(AND($I148=-1,BE$9=$Q147),$J148,IF($I148=-1,BF147,""))))))))</f>
        <v/>
      </c>
      <c r="BG148" t="str">
        <f ca="1">IF($E147="","",IF($G148="",BG147,IF(AND($N148=1,BG$9&gt;$B$9),"",IF(AND($N148=1,BG$9&lt;=$B$9),LOOKUP(BG$9,$A$12:$A$111,$B$12:$B$111),IF(AND($I148=1,BH$9=$Q147),"",IF($I148=1,BH147,IF(AND($I148=-1,BF$9=$Q147),$J148,IF($I148=-1,BG147,""))))))))</f>
        <v/>
      </c>
      <c r="BH148" t="str">
        <f ca="1">IF($E147="","",IF($G148="",BH147,IF(AND($N148=1,BH$9&gt;$B$9),"",IF(AND($N148=1,BH$9&lt;=$B$9),LOOKUP(BH$9,$A$12:$A$111,$B$12:$B$111),IF(AND($I148=1,BI$9=$Q147),"",IF($I148=1,BI147,IF(AND($I148=-1,BG$9=$Q147),$J148,IF($I148=-1,BH147,""))))))))</f>
        <v/>
      </c>
      <c r="BI148" t="str">
        <f ca="1">IF($E147="","",IF($G148="",BI147,IF(AND($N148=1,BI$9&gt;$B$9),"",IF(AND($N148=1,BI$9&lt;=$B$9),LOOKUP(BI$9,$A$12:$A$111,$B$12:$B$111),IF(AND($I148=1,BJ$9=$Q147),"",IF($I148=1,BJ147,IF(AND($I148=-1,BH$9=$Q147),$J148,IF($I148=-1,BI147,""))))))))</f>
        <v/>
      </c>
      <c r="BJ148" t="str">
        <f ca="1">IF($E147="","",IF($G148="",BJ147,IF(AND($N148=1,BJ$9&gt;$B$9),"",IF(AND($N148=1,BJ$9&lt;=$B$9),LOOKUP(BJ$9,$A$12:$A$111,$B$12:$B$111),IF(AND($I148=1,BK$9=$Q147),"",IF($I148=1,BK147,IF(AND($I148=-1,BI$9=$Q147),$J148,IF($I148=-1,BJ147,""))))))))</f>
        <v/>
      </c>
      <c r="BK148" t="str">
        <f ca="1">IF($E147="","",IF($G148="",BK147,IF(AND($N148=1,BK$9&gt;$B$9),"",IF(AND($N148=1,BK$9&lt;=$B$9),LOOKUP(BK$9,$A$12:$A$111,$B$12:$B$111),IF(AND($I148=1,BL$9=$Q147),"",IF($I148=1,BL147,IF(AND($I148=-1,BJ$9=$Q147),$J148,IF($I148=-1,BK147,""))))))))</f>
        <v/>
      </c>
      <c r="BL148" t="str">
        <f ca="1">IF($E147="","",IF($G148="",BL147,IF(AND($N148=1,BL$9&gt;$B$9),"",IF(AND($N148=1,BL$9&lt;=$B$9),LOOKUP(BL$9,$A$12:$A$111,$B$12:$B$111),IF(AND($I148=1,BM$9=$Q147),"",IF($I148=1,BM147,IF(AND($I148=-1,BK$9=$Q147),$J148,IF($I148=-1,BL147,""))))))))</f>
        <v/>
      </c>
      <c r="BM148" t="str">
        <f ca="1">IF($E147="","",IF($G148="",BM147,IF(AND($N148=1,BM$9&gt;$B$9),"",IF(AND($N148=1,BM$9&lt;=$B$9),LOOKUP(BM$9,$A$12:$A$111,$B$12:$B$111),IF(AND($I148=1,BN$9=$Q147),"",IF($I148=1,BN147,IF(AND($I148=-1,BL$9=$Q147),$J148,IF($I148=-1,BM147,""))))))))</f>
        <v/>
      </c>
      <c r="BN148" t="str">
        <f ca="1">IF($E147="","",IF($G148="",BN147,IF(AND($N148=1,BN$9&gt;$B$9),"",IF(AND($N148=1,BN$9&lt;=$B$9),LOOKUP(BN$9,$A$12:$A$111,$B$12:$B$111),IF(AND($I148=1,BO$9=$Q147),"",IF($I148=1,BO147,IF(AND($I148=-1,BM$9=$Q147),$J148,IF($I148=-1,BN147,""))))))))</f>
        <v/>
      </c>
      <c r="BO148">
        <f ca="1">IF($E147="","",IF($G148="",BO147,IF(AND($N148=1,BO$9&gt;$B$9),"",IF(AND($N148=1,BO$9&lt;=$B$9),LOOKUP(BO$9,$A$12:$A$111,$B$12:$B$111),IF(AND($I148=1,BP$9=$Q147),"",IF($I148=1,BP147,IF(AND($I148=-1,BN$9=$Q147),$J148,IF($I148=-1,BO147,""))))))))</f>
        <v>0</v>
      </c>
    </row>
    <row r="149" spans="4:67" x14ac:dyDescent="0.25">
      <c r="D149" s="4">
        <v>139</v>
      </c>
      <c r="E149" s="1">
        <f t="shared" ca="1" si="11"/>
        <v>20</v>
      </c>
      <c r="G149" t="str">
        <f ca="1">IF(E148="","",IF($B$3=Refs!$B$11,Labouchere!F149,IF(AND(B$3="Last",H148="Zero"),G148,IF(B$3="Last",H148,IF(B$3="2nd last","",IF(AND(B$3="Opposite",H148="Zero"),G148,IF(AND(B$3="Opposite",H148="Red"),"Black",IF(AND(B$3="Opposite",H148="Black"),"Red",IF(AND(B$3="Opposite",H148="Odd"),"Even",IF(AND(B$3="Opposite",H148="Even"),"Odd",IF(AND(B$3="Opposite",H148="High"),"Low",IF(AND(B$3="Opposite",H148="Low"),"High",IF(COUNTIF(Refs!$E$5:$I$6,B$3)=1,Labouchere!B$3,"")))))))))))))</f>
        <v>High</v>
      </c>
      <c r="H149" t="str">
        <f ca="1">IF(E149="","",IF(B$2="Red/Black",LOOKUP(E149,Refs!D:D,Refs!F:F),IF(B$2="High/Low",LOOKUP(E149,Refs!D:D,Refs!H:H),IF(B$2="Odd/Even",LOOKUP(E149,Refs!D:D,Refs!J:J),""))))</f>
        <v>High</v>
      </c>
      <c r="I149">
        <f t="shared" ca="1" si="12"/>
        <v>1</v>
      </c>
      <c r="J149">
        <f ca="1">IF(E148="","",IF(G149="","",IF(AND(Q148&gt;1,O148+P148&gt;=$B$4),$B$4,IF(Q148=1,O148,O148+P148))))</f>
        <v>10</v>
      </c>
      <c r="K149">
        <f t="shared" ca="1" si="13"/>
        <v>10</v>
      </c>
      <c r="L149">
        <f t="shared" ca="1" si="14"/>
        <v>-71</v>
      </c>
      <c r="M149">
        <f t="shared" ca="1" si="15"/>
        <v>20</v>
      </c>
      <c r="N149">
        <f ca="1">IF(E148="","",IF(OR(AND($A$6="Yes",$M149&gt;$M148),AND($A$8="Yes",$O148+$P148&gt;=$B$4),AND($Q148&lt;=2,$I149=1)),1,0))</f>
        <v>0</v>
      </c>
      <c r="O149">
        <f ca="1">IF(E149="","",R149)</f>
        <v>3</v>
      </c>
      <c r="P149">
        <f ca="1">IF(E149="","",MAX(R149:DM149))</f>
        <v>6</v>
      </c>
      <c r="Q149" s="2">
        <f ca="1">IF(E149="","",COUNTIF(R149:DM149,"&gt;0"))</f>
        <v>3</v>
      </c>
      <c r="R149" s="4">
        <f ca="1">IF(E148="","",IF($G149="",R148,IF($N149=1,LOOKUP(R$9,$A$12:$A$111,$B$12:$B$111),IF(AND($I149=1,S$9=$Q148),"",IF($I149=1,S148,IF($I149=-1,R148))))))</f>
        <v>3</v>
      </c>
      <c r="S149">
        <f ca="1">IF($E148="","",IF($G149="",S148,IF(AND($N149=1,S$9&gt;$B$9),"",IF(AND($N149=1,S$9&lt;=$B$9),LOOKUP(S$9,$A$12:$A$111,$B$12:$B$111),IF(AND($I149=1,T$9=$Q148),"",IF($I149=1,T148,IF(AND($I149=-1,R$9=$Q148),$J149,IF($I149=-1,S148,""))))))))</f>
        <v>4</v>
      </c>
      <c r="T149">
        <f ca="1">IF($E148="","",IF($G149="",T148,IF(AND($N149=1,T$9&gt;$B$9),"",IF(AND($N149=1,T$9&lt;=$B$9),LOOKUP(T$9,$A$12:$A$111,$B$12:$B$111),IF(AND($I149=1,U$9=$Q148),"",IF($I149=1,U148,IF(AND($I149=-1,S$9=$Q148),$J149,IF($I149=-1,T148,""))))))))</f>
        <v>6</v>
      </c>
      <c r="U149" t="str">
        <f ca="1">IF($E148="","",IF($G149="",U148,IF(AND($N149=1,U$9&gt;$B$9),"",IF(AND($N149=1,U$9&lt;=$B$9),LOOKUP(U$9,$A$12:$A$111,$B$12:$B$111),IF(AND($I149=1,V$9=$Q148),"",IF($I149=1,V148,IF(AND($I149=-1,T$9=$Q148),$J149,IF($I149=-1,U148,""))))))))</f>
        <v/>
      </c>
      <c r="V149" t="str">
        <f ca="1">IF($E148="","",IF($G149="",V148,IF(AND($N149=1,V$9&gt;$B$9),"",IF(AND($N149=1,V$9&lt;=$B$9),LOOKUP(V$9,$A$12:$A$111,$B$12:$B$111),IF(AND($I149=1,W$9=$Q148),"",IF($I149=1,W148,IF(AND($I149=-1,U$9=$Q148),$J149,IF($I149=-1,V148,""))))))))</f>
        <v/>
      </c>
      <c r="W149" t="str">
        <f ca="1">IF($E148="","",IF($G149="",W148,IF(AND($N149=1,W$9&gt;$B$9),"",IF(AND($N149=1,W$9&lt;=$B$9),LOOKUP(W$9,$A$12:$A$111,$B$12:$B$111),IF(AND($I149=1,X$9=$Q148),"",IF($I149=1,X148,IF(AND($I149=-1,V$9=$Q148),$J149,IF($I149=-1,W148,""))))))))</f>
        <v/>
      </c>
      <c r="X149" t="str">
        <f ca="1">IF($E148="","",IF($G149="",X148,IF(AND($N149=1,X$9&gt;$B$9),"",IF(AND($N149=1,X$9&lt;=$B$9),LOOKUP(X$9,$A$12:$A$111,$B$12:$B$111),IF(AND($I149=1,Y$9=$Q148),"",IF($I149=1,Y148,IF(AND($I149=-1,W$9=$Q148),$J149,IF($I149=-1,X148,""))))))))</f>
        <v/>
      </c>
      <c r="Y149" t="str">
        <f ca="1">IF($E148="","",IF($G149="",Y148,IF(AND($N149=1,Y$9&gt;$B$9),"",IF(AND($N149=1,Y$9&lt;=$B$9),LOOKUP(Y$9,$A$12:$A$111,$B$12:$B$111),IF(AND($I149=1,Z$9=$Q148),"",IF($I149=1,Z148,IF(AND($I149=-1,X$9=$Q148),$J149,IF($I149=-1,Y148,""))))))))</f>
        <v/>
      </c>
      <c r="Z149" t="str">
        <f ca="1">IF($E148="","",IF($G149="",Z148,IF(AND($N149=1,Z$9&gt;$B$9),"",IF(AND($N149=1,Z$9&lt;=$B$9),LOOKUP(Z$9,$A$12:$A$111,$B$12:$B$111),IF(AND($I149=1,AA$9=$Q148),"",IF($I149=1,AA148,IF(AND($I149=-1,Y$9=$Q148),$J149,IF($I149=-1,Z148,""))))))))</f>
        <v/>
      </c>
      <c r="AA149" t="str">
        <f ca="1">IF($E148="","",IF($G149="",AA148,IF(AND($N149=1,AA$9&gt;$B$9),"",IF(AND($N149=1,AA$9&lt;=$B$9),LOOKUP(AA$9,$A$12:$A$111,$B$12:$B$111),IF(AND($I149=1,AB$9=$Q148),"",IF($I149=1,AB148,IF(AND($I149=-1,Z$9=$Q148),$J149,IF($I149=-1,AA148,""))))))))</f>
        <v/>
      </c>
      <c r="AB149" t="str">
        <f ca="1">IF($E148="","",IF($G149="",AB148,IF(AND($N149=1,AB$9&gt;$B$9),"",IF(AND($N149=1,AB$9&lt;=$B$9),LOOKUP(AB$9,$A$12:$A$111,$B$12:$B$111),IF(AND($I149=1,AC$9=$Q148),"",IF($I149=1,AC148,IF(AND($I149=-1,AA$9=$Q148),$J149,IF($I149=-1,AB148,""))))))))</f>
        <v/>
      </c>
      <c r="AC149" t="str">
        <f ca="1">IF($E148="","",IF($G149="",AC148,IF(AND($N149=1,AC$9&gt;$B$9),"",IF(AND($N149=1,AC$9&lt;=$B$9),LOOKUP(AC$9,$A$12:$A$111,$B$12:$B$111),IF(AND($I149=1,AD$9=$Q148),"",IF($I149=1,AD148,IF(AND($I149=-1,AB$9=$Q148),$J149,IF($I149=-1,AC148,""))))))))</f>
        <v/>
      </c>
      <c r="AD149" t="str">
        <f ca="1">IF($E148="","",IF($G149="",AD148,IF(AND($N149=1,AD$9&gt;$B$9),"",IF(AND($N149=1,AD$9&lt;=$B$9),LOOKUP(AD$9,$A$12:$A$111,$B$12:$B$111),IF(AND($I149=1,AE$9=$Q148),"",IF($I149=1,AE148,IF(AND($I149=-1,AC$9=$Q148),$J149,IF($I149=-1,AD148,""))))))))</f>
        <v/>
      </c>
      <c r="AE149" t="str">
        <f ca="1">IF($E148="","",IF($G149="",AE148,IF(AND($N149=1,AE$9&gt;$B$9),"",IF(AND($N149=1,AE$9&lt;=$B$9),LOOKUP(AE$9,$A$12:$A$111,$B$12:$B$111),IF(AND($I149=1,AF$9=$Q148),"",IF($I149=1,AF148,IF(AND($I149=-1,AD$9=$Q148),$J149,IF($I149=-1,AE148,""))))))))</f>
        <v/>
      </c>
      <c r="AF149" t="str">
        <f ca="1">IF($E148="","",IF($G149="",AF148,IF(AND($N149=1,AF$9&gt;$B$9),"",IF(AND($N149=1,AF$9&lt;=$B$9),LOOKUP(AF$9,$A$12:$A$111,$B$12:$B$111),IF(AND($I149=1,AG$9=$Q148),"",IF($I149=1,AG148,IF(AND($I149=-1,AE$9=$Q148),$J149,IF($I149=-1,AF148,""))))))))</f>
        <v/>
      </c>
      <c r="AG149" t="str">
        <f ca="1">IF($E148="","",IF($G149="",AG148,IF(AND($N149=1,AG$9&gt;$B$9),"",IF(AND($N149=1,AG$9&lt;=$B$9),LOOKUP(AG$9,$A$12:$A$111,$B$12:$B$111),IF(AND($I149=1,AH$9=$Q148),"",IF($I149=1,AH148,IF(AND($I149=-1,AF$9=$Q148),$J149,IF($I149=-1,AG148,""))))))))</f>
        <v/>
      </c>
      <c r="AH149" t="str">
        <f ca="1">IF($E148="","",IF($G149="",AH148,IF(AND($N149=1,AH$9&gt;$B$9),"",IF(AND($N149=1,AH$9&lt;=$B$9),LOOKUP(AH$9,$A$12:$A$111,$B$12:$B$111),IF(AND($I149=1,AI$9=$Q148),"",IF($I149=1,AI148,IF(AND($I149=-1,AG$9=$Q148),$J149,IF($I149=-1,AH148,""))))))))</f>
        <v/>
      </c>
      <c r="AI149" t="str">
        <f ca="1">IF($E148="","",IF($G149="",AI148,IF(AND($N149=1,AI$9&gt;$B$9),"",IF(AND($N149=1,AI$9&lt;=$B$9),LOOKUP(AI$9,$A$12:$A$111,$B$12:$B$111),IF(AND($I149=1,AJ$9=$Q148),"",IF($I149=1,AJ148,IF(AND($I149=-1,AH$9=$Q148),$J149,IF($I149=-1,AI148,""))))))))</f>
        <v/>
      </c>
      <c r="AJ149" t="str">
        <f ca="1">IF($E148="","",IF($G149="",AJ148,IF(AND($N149=1,AJ$9&gt;$B$9),"",IF(AND($N149=1,AJ$9&lt;=$B$9),LOOKUP(AJ$9,$A$12:$A$111,$B$12:$B$111),IF(AND($I149=1,AK$9=$Q148),"",IF($I149=1,AK148,IF(AND($I149=-1,AI$9=$Q148),$J149,IF($I149=-1,AJ148,""))))))))</f>
        <v/>
      </c>
      <c r="AK149" t="str">
        <f ca="1">IF($E148="","",IF($G149="",AK148,IF(AND($N149=1,AK$9&gt;$B$9),"",IF(AND($N149=1,AK$9&lt;=$B$9),LOOKUP(AK$9,$A$12:$A$111,$B$12:$B$111),IF(AND($I149=1,AL$9=$Q148),"",IF($I149=1,AL148,IF(AND($I149=-1,AJ$9=$Q148),$J149,IF($I149=-1,AK148,""))))))))</f>
        <v/>
      </c>
      <c r="AL149" t="str">
        <f ca="1">IF($E148="","",IF($G149="",AL148,IF(AND($N149=1,AL$9&gt;$B$9),"",IF(AND($N149=1,AL$9&lt;=$B$9),LOOKUP(AL$9,$A$12:$A$111,$B$12:$B$111),IF(AND($I149=1,AM$9=$Q148),"",IF($I149=1,AM148,IF(AND($I149=-1,AK$9=$Q148),$J149,IF($I149=-1,AL148,""))))))))</f>
        <v/>
      </c>
      <c r="AM149" t="str">
        <f ca="1">IF($E148="","",IF($G149="",AM148,IF(AND($N149=1,AM$9&gt;$B$9),"",IF(AND($N149=1,AM$9&lt;=$B$9),LOOKUP(AM$9,$A$12:$A$111,$B$12:$B$111),IF(AND($I149=1,AN$9=$Q148),"",IF($I149=1,AN148,IF(AND($I149=-1,AL$9=$Q148),$J149,IF($I149=-1,AM148,""))))))))</f>
        <v/>
      </c>
      <c r="AN149" t="str">
        <f ca="1">IF($E148="","",IF($G149="",AN148,IF(AND($N149=1,AN$9&gt;$B$9),"",IF(AND($N149=1,AN$9&lt;=$B$9),LOOKUP(AN$9,$A$12:$A$111,$B$12:$B$111),IF(AND($I149=1,AO$9=$Q148),"",IF($I149=1,AO148,IF(AND($I149=-1,AM$9=$Q148),$J149,IF($I149=-1,AN148,""))))))))</f>
        <v/>
      </c>
      <c r="AO149" t="str">
        <f ca="1">IF($E148="","",IF($G149="",AO148,IF(AND($N149=1,AO$9&gt;$B$9),"",IF(AND($N149=1,AO$9&lt;=$B$9),LOOKUP(AO$9,$A$12:$A$111,$B$12:$B$111),IF(AND($I149=1,AP$9=$Q148),"",IF($I149=1,AP148,IF(AND($I149=-1,AN$9=$Q148),$J149,IF($I149=-1,AO148,""))))))))</f>
        <v/>
      </c>
      <c r="AP149" t="str">
        <f ca="1">IF($E148="","",IF($G149="",AP148,IF(AND($N149=1,AP$9&gt;$B$9),"",IF(AND($N149=1,AP$9&lt;=$B$9),LOOKUP(AP$9,$A$12:$A$111,$B$12:$B$111),IF(AND($I149=1,AQ$9=$Q148),"",IF($I149=1,AQ148,IF(AND($I149=-1,AO$9=$Q148),$J149,IF($I149=-1,AP148,""))))))))</f>
        <v/>
      </c>
      <c r="AQ149" t="str">
        <f ca="1">IF($E148="","",IF($G149="",AQ148,IF(AND($N149=1,AQ$9&gt;$B$9),"",IF(AND($N149=1,AQ$9&lt;=$B$9),LOOKUP(AQ$9,$A$12:$A$111,$B$12:$B$111),IF(AND($I149=1,AR$9=$Q148),"",IF($I149=1,AR148,IF(AND($I149=-1,AP$9=$Q148),$J149,IF($I149=-1,AQ148,""))))))))</f>
        <v/>
      </c>
      <c r="AR149" t="str">
        <f ca="1">IF($E148="","",IF($G149="",AR148,IF(AND($N149=1,AR$9&gt;$B$9),"",IF(AND($N149=1,AR$9&lt;=$B$9),LOOKUP(AR$9,$A$12:$A$111,$B$12:$B$111),IF(AND($I149=1,AS$9=$Q148),"",IF($I149=1,AS148,IF(AND($I149=-1,AQ$9=$Q148),$J149,IF($I149=-1,AR148,""))))))))</f>
        <v/>
      </c>
      <c r="AS149" t="str">
        <f ca="1">IF($E148="","",IF($G149="",AS148,IF(AND($N149=1,AS$9&gt;$B$9),"",IF(AND($N149=1,AS$9&lt;=$B$9),LOOKUP(AS$9,$A$12:$A$111,$B$12:$B$111),IF(AND($I149=1,AT$9=$Q148),"",IF($I149=1,AT148,IF(AND($I149=-1,AR$9=$Q148),$J149,IF($I149=-1,AS148,""))))))))</f>
        <v/>
      </c>
      <c r="AT149" t="str">
        <f ca="1">IF($E148="","",IF($G149="",AT148,IF(AND($N149=1,AT$9&gt;$B$9),"",IF(AND($N149=1,AT$9&lt;=$B$9),LOOKUP(AT$9,$A$12:$A$111,$B$12:$B$111),IF(AND($I149=1,AU$9=$Q148),"",IF($I149=1,AU148,IF(AND($I149=-1,AS$9=$Q148),$J149,IF($I149=-1,AT148,""))))))))</f>
        <v/>
      </c>
      <c r="AU149" t="str">
        <f ca="1">IF($E148="","",IF($G149="",AU148,IF(AND($N149=1,AU$9&gt;$B$9),"",IF(AND($N149=1,AU$9&lt;=$B$9),LOOKUP(AU$9,$A$12:$A$111,$B$12:$B$111),IF(AND($I149=1,AV$9=$Q148),"",IF($I149=1,AV148,IF(AND($I149=-1,AT$9=$Q148),$J149,IF($I149=-1,AU148,""))))))))</f>
        <v/>
      </c>
      <c r="AV149" t="str">
        <f ca="1">IF($E148="","",IF($G149="",AV148,IF(AND($N149=1,AV$9&gt;$B$9),"",IF(AND($N149=1,AV$9&lt;=$B$9),LOOKUP(AV$9,$A$12:$A$111,$B$12:$B$111),IF(AND($I149=1,AW$9=$Q148),"",IF($I149=1,AW148,IF(AND($I149=-1,AU$9=$Q148),$J149,IF($I149=-1,AV148,""))))))))</f>
        <v/>
      </c>
      <c r="AW149" t="str">
        <f ca="1">IF($E148="","",IF($G149="",AW148,IF(AND($N149=1,AW$9&gt;$B$9),"",IF(AND($N149=1,AW$9&lt;=$B$9),LOOKUP(AW$9,$A$12:$A$111,$B$12:$B$111),IF(AND($I149=1,AX$9=$Q148),"",IF($I149=1,AX148,IF(AND($I149=-1,AV$9=$Q148),$J149,IF($I149=-1,AW148,""))))))))</f>
        <v/>
      </c>
      <c r="AX149" t="str">
        <f ca="1">IF($E148="","",IF($G149="",AX148,IF(AND($N149=1,AX$9&gt;$B$9),"",IF(AND($N149=1,AX$9&lt;=$B$9),LOOKUP(AX$9,$A$12:$A$111,$B$12:$B$111),IF(AND($I149=1,AY$9=$Q148),"",IF($I149=1,AY148,IF(AND($I149=-1,AW$9=$Q148),$J149,IF($I149=-1,AX148,""))))))))</f>
        <v/>
      </c>
      <c r="AY149" t="str">
        <f ca="1">IF($E148="","",IF($G149="",AY148,IF(AND($N149=1,AY$9&gt;$B$9),"",IF(AND($N149=1,AY$9&lt;=$B$9),LOOKUP(AY$9,$A$12:$A$111,$B$12:$B$111),IF(AND($I149=1,AZ$9=$Q148),"",IF($I149=1,AZ148,IF(AND($I149=-1,AX$9=$Q148),$J149,IF($I149=-1,AY148,""))))))))</f>
        <v/>
      </c>
      <c r="AZ149" t="str">
        <f ca="1">IF($E148="","",IF($G149="",AZ148,IF(AND($N149=1,AZ$9&gt;$B$9),"",IF(AND($N149=1,AZ$9&lt;=$B$9),LOOKUP(AZ$9,$A$12:$A$111,$B$12:$B$111),IF(AND($I149=1,BA$9=$Q148),"",IF($I149=1,BA148,IF(AND($I149=-1,AY$9=$Q148),$J149,IF($I149=-1,AZ148,""))))))))</f>
        <v/>
      </c>
      <c r="BA149" t="str">
        <f ca="1">IF($E148="","",IF($G149="",BA148,IF(AND($N149=1,BA$9&gt;$B$9),"",IF(AND($N149=1,BA$9&lt;=$B$9),LOOKUP(BA$9,$A$12:$A$111,$B$12:$B$111),IF(AND($I149=1,BB$9=$Q148),"",IF($I149=1,BB148,IF(AND($I149=-1,AZ$9=$Q148),$J149,IF($I149=-1,BA148,""))))))))</f>
        <v/>
      </c>
      <c r="BB149" t="str">
        <f ca="1">IF($E148="","",IF($G149="",BB148,IF(AND($N149=1,BB$9&gt;$B$9),"",IF(AND($N149=1,BB$9&lt;=$B$9),LOOKUP(BB$9,$A$12:$A$111,$B$12:$B$111),IF(AND($I149=1,BC$9=$Q148),"",IF($I149=1,BC148,IF(AND($I149=-1,BA$9=$Q148),$J149,IF($I149=-1,BB148,""))))))))</f>
        <v/>
      </c>
      <c r="BC149" t="str">
        <f ca="1">IF($E148="","",IF($G149="",BC148,IF(AND($N149=1,BC$9&gt;$B$9),"",IF(AND($N149=1,BC$9&lt;=$B$9),LOOKUP(BC$9,$A$12:$A$111,$B$12:$B$111),IF(AND($I149=1,BD$9=$Q148),"",IF($I149=1,BD148,IF(AND($I149=-1,BB$9=$Q148),$J149,IF($I149=-1,BC148,""))))))))</f>
        <v/>
      </c>
      <c r="BD149" t="str">
        <f ca="1">IF($E148="","",IF($G149="",BD148,IF(AND($N149=1,BD$9&gt;$B$9),"",IF(AND($N149=1,BD$9&lt;=$B$9),LOOKUP(BD$9,$A$12:$A$111,$B$12:$B$111),IF(AND($I149=1,BE$9=$Q148),"",IF($I149=1,BE148,IF(AND($I149=-1,BC$9=$Q148),$J149,IF($I149=-1,BD148,""))))))))</f>
        <v/>
      </c>
      <c r="BE149" t="str">
        <f ca="1">IF($E148="","",IF($G149="",BE148,IF(AND($N149=1,BE$9&gt;$B$9),"",IF(AND($N149=1,BE$9&lt;=$B$9),LOOKUP(BE$9,$A$12:$A$111,$B$12:$B$111),IF(AND($I149=1,BF$9=$Q148),"",IF($I149=1,BF148,IF(AND($I149=-1,BD$9=$Q148),$J149,IF($I149=-1,BE148,""))))))))</f>
        <v/>
      </c>
      <c r="BF149" t="str">
        <f ca="1">IF($E148="","",IF($G149="",BF148,IF(AND($N149=1,BF$9&gt;$B$9),"",IF(AND($N149=1,BF$9&lt;=$B$9),LOOKUP(BF$9,$A$12:$A$111,$B$12:$B$111),IF(AND($I149=1,BG$9=$Q148),"",IF($I149=1,BG148,IF(AND($I149=-1,BE$9=$Q148),$J149,IF($I149=-1,BF148,""))))))))</f>
        <v/>
      </c>
      <c r="BG149" t="str">
        <f ca="1">IF($E148="","",IF($G149="",BG148,IF(AND($N149=1,BG$9&gt;$B$9),"",IF(AND($N149=1,BG$9&lt;=$B$9),LOOKUP(BG$9,$A$12:$A$111,$B$12:$B$111),IF(AND($I149=1,BH$9=$Q148),"",IF($I149=1,BH148,IF(AND($I149=-1,BF$9=$Q148),$J149,IF($I149=-1,BG148,""))))))))</f>
        <v/>
      </c>
      <c r="BH149" t="str">
        <f ca="1">IF($E148="","",IF($G149="",BH148,IF(AND($N149=1,BH$9&gt;$B$9),"",IF(AND($N149=1,BH$9&lt;=$B$9),LOOKUP(BH$9,$A$12:$A$111,$B$12:$B$111),IF(AND($I149=1,BI$9=$Q148),"",IF($I149=1,BI148,IF(AND($I149=-1,BG$9=$Q148),$J149,IF($I149=-1,BH148,""))))))))</f>
        <v/>
      </c>
      <c r="BI149" t="str">
        <f ca="1">IF($E148="","",IF($G149="",BI148,IF(AND($N149=1,BI$9&gt;$B$9),"",IF(AND($N149=1,BI$9&lt;=$B$9),LOOKUP(BI$9,$A$12:$A$111,$B$12:$B$111),IF(AND($I149=1,BJ$9=$Q148),"",IF($I149=1,BJ148,IF(AND($I149=-1,BH$9=$Q148),$J149,IF($I149=-1,BI148,""))))))))</f>
        <v/>
      </c>
      <c r="BJ149" t="str">
        <f ca="1">IF($E148="","",IF($G149="",BJ148,IF(AND($N149=1,BJ$9&gt;$B$9),"",IF(AND($N149=1,BJ$9&lt;=$B$9),LOOKUP(BJ$9,$A$12:$A$111,$B$12:$B$111),IF(AND($I149=1,BK$9=$Q148),"",IF($I149=1,BK148,IF(AND($I149=-1,BI$9=$Q148),$J149,IF($I149=-1,BJ148,""))))))))</f>
        <v/>
      </c>
      <c r="BK149" t="str">
        <f ca="1">IF($E148="","",IF($G149="",BK148,IF(AND($N149=1,BK$9&gt;$B$9),"",IF(AND($N149=1,BK$9&lt;=$B$9),LOOKUP(BK$9,$A$12:$A$111,$B$12:$B$111),IF(AND($I149=1,BL$9=$Q148),"",IF($I149=1,BL148,IF(AND($I149=-1,BJ$9=$Q148),$J149,IF($I149=-1,BK148,""))))))))</f>
        <v/>
      </c>
      <c r="BL149" t="str">
        <f ca="1">IF($E148="","",IF($G149="",BL148,IF(AND($N149=1,BL$9&gt;$B$9),"",IF(AND($N149=1,BL$9&lt;=$B$9),LOOKUP(BL$9,$A$12:$A$111,$B$12:$B$111),IF(AND($I149=1,BM$9=$Q148),"",IF($I149=1,BM148,IF(AND($I149=-1,BK$9=$Q148),$J149,IF($I149=-1,BL148,""))))))))</f>
        <v/>
      </c>
      <c r="BM149" t="str">
        <f ca="1">IF($E148="","",IF($G149="",BM148,IF(AND($N149=1,BM$9&gt;$B$9),"",IF(AND($N149=1,BM$9&lt;=$B$9),LOOKUP(BM$9,$A$12:$A$111,$B$12:$B$111),IF(AND($I149=1,BN$9=$Q148),"",IF($I149=1,BN148,IF(AND($I149=-1,BL$9=$Q148),$J149,IF($I149=-1,BM148,""))))))))</f>
        <v/>
      </c>
      <c r="BN149">
        <f ca="1">IF($E148="","",IF($G149="",BN148,IF(AND($N149=1,BN$9&gt;$B$9),"",IF(AND($N149=1,BN$9&lt;=$B$9),LOOKUP(BN$9,$A$12:$A$111,$B$12:$B$111),IF(AND($I149=1,BO$9=$Q148),"",IF($I149=1,BO148,IF(AND($I149=-1,BM$9=$Q148),$J149,IF($I149=-1,BN148,""))))))))</f>
        <v>0</v>
      </c>
      <c r="BO149">
        <f ca="1">IF($E148="","",IF($G149="",BO148,IF(AND($N149=1,BO$9&gt;$B$9),"",IF(AND($N149=1,BO$9&lt;=$B$9),LOOKUP(BO$9,$A$12:$A$111,$B$12:$B$111),IF(AND($I149=1,BP$9=$Q148),"",IF($I149=1,BP148,IF(AND($I149=-1,BN$9=$Q148),$J149,IF($I149=-1,BO148,""))))))))</f>
        <v>0</v>
      </c>
    </row>
    <row r="150" spans="4:67" x14ac:dyDescent="0.25">
      <c r="D150" s="4">
        <v>140</v>
      </c>
      <c r="E150" s="1">
        <f t="shared" ca="1" si="11"/>
        <v>13</v>
      </c>
      <c r="G150" t="str">
        <f ca="1">IF(E149="","",IF($B$3=Refs!$B$11,Labouchere!F150,IF(AND(B$3="Last",H149="Zero"),G149,IF(B$3="Last",H149,IF(B$3="2nd last","",IF(AND(B$3="Opposite",H149="Zero"),G149,IF(AND(B$3="Opposite",H149="Red"),"Black",IF(AND(B$3="Opposite",H149="Black"),"Red",IF(AND(B$3="Opposite",H149="Odd"),"Even",IF(AND(B$3="Opposite",H149="Even"),"Odd",IF(AND(B$3="Opposite",H149="High"),"Low",IF(AND(B$3="Opposite",H149="Low"),"High",IF(COUNTIF(Refs!$E$5:$I$6,B$3)=1,Labouchere!B$3,"")))))))))))))</f>
        <v>High</v>
      </c>
      <c r="H150" t="str">
        <f ca="1">IF(E150="","",IF(B$2="Red/Black",LOOKUP(E150,Refs!D:D,Refs!F:F),IF(B$2="High/Low",LOOKUP(E150,Refs!D:D,Refs!H:H),IF(B$2="Odd/Even",LOOKUP(E150,Refs!D:D,Refs!J:J),""))))</f>
        <v>Low</v>
      </c>
      <c r="I150">
        <f t="shared" ca="1" si="12"/>
        <v>-1</v>
      </c>
      <c r="J150">
        <f ca="1">IF(E149="","",IF(G150="","",IF(AND(Q149&gt;1,O149+P149&gt;=$B$4),$B$4,IF(Q149=1,O149,O149+P149))))</f>
        <v>9</v>
      </c>
      <c r="K150">
        <f t="shared" ca="1" si="13"/>
        <v>-9</v>
      </c>
      <c r="L150">
        <f t="shared" ca="1" si="14"/>
        <v>-80</v>
      </c>
      <c r="M150">
        <f t="shared" ca="1" si="15"/>
        <v>20</v>
      </c>
      <c r="N150">
        <f ca="1">IF(E149="","",IF(OR(AND($A$6="Yes",$M150&gt;$M149),AND($A$8="Yes",$O149+$P149&gt;=$B$4),AND($Q149&lt;=2,$I150=1)),1,0))</f>
        <v>0</v>
      </c>
      <c r="O150">
        <f ca="1">IF(E150="","",R150)</f>
        <v>3</v>
      </c>
      <c r="P150">
        <f ca="1">IF(E150="","",MAX(R150:DM150))</f>
        <v>9</v>
      </c>
      <c r="Q150" s="2">
        <f ca="1">IF(E150="","",COUNTIF(R150:DM150,"&gt;0"))</f>
        <v>4</v>
      </c>
      <c r="R150" s="4">
        <f ca="1">IF(E149="","",IF($G150="",R149,IF($N150=1,LOOKUP(R$9,$A$12:$A$111,$B$12:$B$111),IF(AND($I150=1,S$9=$Q149),"",IF($I150=1,S149,IF($I150=-1,R149))))))</f>
        <v>3</v>
      </c>
      <c r="S150">
        <f ca="1">IF($E149="","",IF($G150="",S149,IF(AND($N150=1,S$9&gt;$B$9),"",IF(AND($N150=1,S$9&lt;=$B$9),LOOKUP(S$9,$A$12:$A$111,$B$12:$B$111),IF(AND($I150=1,T$9=$Q149),"",IF($I150=1,T149,IF(AND($I150=-1,R$9=$Q149),$J150,IF($I150=-1,S149,""))))))))</f>
        <v>4</v>
      </c>
      <c r="T150">
        <f ca="1">IF($E149="","",IF($G150="",T149,IF(AND($N150=1,T$9&gt;$B$9),"",IF(AND($N150=1,T$9&lt;=$B$9),LOOKUP(T$9,$A$12:$A$111,$B$12:$B$111),IF(AND($I150=1,U$9=$Q149),"",IF($I150=1,U149,IF(AND($I150=-1,S$9=$Q149),$J150,IF($I150=-1,T149,""))))))))</f>
        <v>6</v>
      </c>
      <c r="U150">
        <f ca="1">IF($E149="","",IF($G150="",U149,IF(AND($N150=1,U$9&gt;$B$9),"",IF(AND($N150=1,U$9&lt;=$B$9),LOOKUP(U$9,$A$12:$A$111,$B$12:$B$111),IF(AND($I150=1,V$9=$Q149),"",IF($I150=1,V149,IF(AND($I150=-1,T$9=$Q149),$J150,IF($I150=-1,U149,""))))))))</f>
        <v>9</v>
      </c>
      <c r="V150" t="str">
        <f ca="1">IF($E149="","",IF($G150="",V149,IF(AND($N150=1,V$9&gt;$B$9),"",IF(AND($N150=1,V$9&lt;=$B$9),LOOKUP(V$9,$A$12:$A$111,$B$12:$B$111),IF(AND($I150=1,W$9=$Q149),"",IF($I150=1,W149,IF(AND($I150=-1,U$9=$Q149),$J150,IF($I150=-1,V149,""))))))))</f>
        <v/>
      </c>
      <c r="W150" t="str">
        <f ca="1">IF($E149="","",IF($G150="",W149,IF(AND($N150=1,W$9&gt;$B$9),"",IF(AND($N150=1,W$9&lt;=$B$9),LOOKUP(W$9,$A$12:$A$111,$B$12:$B$111),IF(AND($I150=1,X$9=$Q149),"",IF($I150=1,X149,IF(AND($I150=-1,V$9=$Q149),$J150,IF($I150=-1,W149,""))))))))</f>
        <v/>
      </c>
      <c r="X150" t="str">
        <f ca="1">IF($E149="","",IF($G150="",X149,IF(AND($N150=1,X$9&gt;$B$9),"",IF(AND($N150=1,X$9&lt;=$B$9),LOOKUP(X$9,$A$12:$A$111,$B$12:$B$111),IF(AND($I150=1,Y$9=$Q149),"",IF($I150=1,Y149,IF(AND($I150=-1,W$9=$Q149),$J150,IF($I150=-1,X149,""))))))))</f>
        <v/>
      </c>
      <c r="Y150" t="str">
        <f ca="1">IF($E149="","",IF($G150="",Y149,IF(AND($N150=1,Y$9&gt;$B$9),"",IF(AND($N150=1,Y$9&lt;=$B$9),LOOKUP(Y$9,$A$12:$A$111,$B$12:$B$111),IF(AND($I150=1,Z$9=$Q149),"",IF($I150=1,Z149,IF(AND($I150=-1,X$9=$Q149),$J150,IF($I150=-1,Y149,""))))))))</f>
        <v/>
      </c>
      <c r="Z150" t="str">
        <f ca="1">IF($E149="","",IF($G150="",Z149,IF(AND($N150=1,Z$9&gt;$B$9),"",IF(AND($N150=1,Z$9&lt;=$B$9),LOOKUP(Z$9,$A$12:$A$111,$B$12:$B$111),IF(AND($I150=1,AA$9=$Q149),"",IF($I150=1,AA149,IF(AND($I150=-1,Y$9=$Q149),$J150,IF($I150=-1,Z149,""))))))))</f>
        <v/>
      </c>
      <c r="AA150" t="str">
        <f ca="1">IF($E149="","",IF($G150="",AA149,IF(AND($N150=1,AA$9&gt;$B$9),"",IF(AND($N150=1,AA$9&lt;=$B$9),LOOKUP(AA$9,$A$12:$A$111,$B$12:$B$111),IF(AND($I150=1,AB$9=$Q149),"",IF($I150=1,AB149,IF(AND($I150=-1,Z$9=$Q149),$J150,IF($I150=-1,AA149,""))))))))</f>
        <v/>
      </c>
      <c r="AB150" t="str">
        <f ca="1">IF($E149="","",IF($G150="",AB149,IF(AND($N150=1,AB$9&gt;$B$9),"",IF(AND($N150=1,AB$9&lt;=$B$9),LOOKUP(AB$9,$A$12:$A$111,$B$12:$B$111),IF(AND($I150=1,AC$9=$Q149),"",IF($I150=1,AC149,IF(AND($I150=-1,AA$9=$Q149),$J150,IF($I150=-1,AB149,""))))))))</f>
        <v/>
      </c>
      <c r="AC150" t="str">
        <f ca="1">IF($E149="","",IF($G150="",AC149,IF(AND($N150=1,AC$9&gt;$B$9),"",IF(AND($N150=1,AC$9&lt;=$B$9),LOOKUP(AC$9,$A$12:$A$111,$B$12:$B$111),IF(AND($I150=1,AD$9=$Q149),"",IF($I150=1,AD149,IF(AND($I150=-1,AB$9=$Q149),$J150,IF($I150=-1,AC149,""))))))))</f>
        <v/>
      </c>
      <c r="AD150" t="str">
        <f ca="1">IF($E149="","",IF($G150="",AD149,IF(AND($N150=1,AD$9&gt;$B$9),"",IF(AND($N150=1,AD$9&lt;=$B$9),LOOKUP(AD$9,$A$12:$A$111,$B$12:$B$111),IF(AND($I150=1,AE$9=$Q149),"",IF($I150=1,AE149,IF(AND($I150=-1,AC$9=$Q149),$J150,IF($I150=-1,AD149,""))))))))</f>
        <v/>
      </c>
      <c r="AE150" t="str">
        <f ca="1">IF($E149="","",IF($G150="",AE149,IF(AND($N150=1,AE$9&gt;$B$9),"",IF(AND($N150=1,AE$9&lt;=$B$9),LOOKUP(AE$9,$A$12:$A$111,$B$12:$B$111),IF(AND($I150=1,AF$9=$Q149),"",IF($I150=1,AF149,IF(AND($I150=-1,AD$9=$Q149),$J150,IF($I150=-1,AE149,""))))))))</f>
        <v/>
      </c>
      <c r="AF150" t="str">
        <f ca="1">IF($E149="","",IF($G150="",AF149,IF(AND($N150=1,AF$9&gt;$B$9),"",IF(AND($N150=1,AF$9&lt;=$B$9),LOOKUP(AF$9,$A$12:$A$111,$B$12:$B$111),IF(AND($I150=1,AG$9=$Q149),"",IF($I150=1,AG149,IF(AND($I150=-1,AE$9=$Q149),$J150,IF($I150=-1,AF149,""))))))))</f>
        <v/>
      </c>
      <c r="AG150" t="str">
        <f ca="1">IF($E149="","",IF($G150="",AG149,IF(AND($N150=1,AG$9&gt;$B$9),"",IF(AND($N150=1,AG$9&lt;=$B$9),LOOKUP(AG$9,$A$12:$A$111,$B$12:$B$111),IF(AND($I150=1,AH$9=$Q149),"",IF($I150=1,AH149,IF(AND($I150=-1,AF$9=$Q149),$J150,IF($I150=-1,AG149,""))))))))</f>
        <v/>
      </c>
      <c r="AH150" t="str">
        <f ca="1">IF($E149="","",IF($G150="",AH149,IF(AND($N150=1,AH$9&gt;$B$9),"",IF(AND($N150=1,AH$9&lt;=$B$9),LOOKUP(AH$9,$A$12:$A$111,$B$12:$B$111),IF(AND($I150=1,AI$9=$Q149),"",IF($I150=1,AI149,IF(AND($I150=-1,AG$9=$Q149),$J150,IF($I150=-1,AH149,""))))))))</f>
        <v/>
      </c>
      <c r="AI150" t="str">
        <f ca="1">IF($E149="","",IF($G150="",AI149,IF(AND($N150=1,AI$9&gt;$B$9),"",IF(AND($N150=1,AI$9&lt;=$B$9),LOOKUP(AI$9,$A$12:$A$111,$B$12:$B$111),IF(AND($I150=1,AJ$9=$Q149),"",IF($I150=1,AJ149,IF(AND($I150=-1,AH$9=$Q149),$J150,IF($I150=-1,AI149,""))))))))</f>
        <v/>
      </c>
      <c r="AJ150" t="str">
        <f ca="1">IF($E149="","",IF($G150="",AJ149,IF(AND($N150=1,AJ$9&gt;$B$9),"",IF(AND($N150=1,AJ$9&lt;=$B$9),LOOKUP(AJ$9,$A$12:$A$111,$B$12:$B$111),IF(AND($I150=1,AK$9=$Q149),"",IF($I150=1,AK149,IF(AND($I150=-1,AI$9=$Q149),$J150,IF($I150=-1,AJ149,""))))))))</f>
        <v/>
      </c>
      <c r="AK150" t="str">
        <f ca="1">IF($E149="","",IF($G150="",AK149,IF(AND($N150=1,AK$9&gt;$B$9),"",IF(AND($N150=1,AK$9&lt;=$B$9),LOOKUP(AK$9,$A$12:$A$111,$B$12:$B$111),IF(AND($I150=1,AL$9=$Q149),"",IF($I150=1,AL149,IF(AND($I150=-1,AJ$9=$Q149),$J150,IF($I150=-1,AK149,""))))))))</f>
        <v/>
      </c>
      <c r="AL150" t="str">
        <f ca="1">IF($E149="","",IF($G150="",AL149,IF(AND($N150=1,AL$9&gt;$B$9),"",IF(AND($N150=1,AL$9&lt;=$B$9),LOOKUP(AL$9,$A$12:$A$111,$B$12:$B$111),IF(AND($I150=1,AM$9=$Q149),"",IF($I150=1,AM149,IF(AND($I150=-1,AK$9=$Q149),$J150,IF($I150=-1,AL149,""))))))))</f>
        <v/>
      </c>
      <c r="AM150" t="str">
        <f ca="1">IF($E149="","",IF($G150="",AM149,IF(AND($N150=1,AM$9&gt;$B$9),"",IF(AND($N150=1,AM$9&lt;=$B$9),LOOKUP(AM$9,$A$12:$A$111,$B$12:$B$111),IF(AND($I150=1,AN$9=$Q149),"",IF($I150=1,AN149,IF(AND($I150=-1,AL$9=$Q149),$J150,IF($I150=-1,AM149,""))))))))</f>
        <v/>
      </c>
      <c r="AN150" t="str">
        <f ca="1">IF($E149="","",IF($G150="",AN149,IF(AND($N150=1,AN$9&gt;$B$9),"",IF(AND($N150=1,AN$9&lt;=$B$9),LOOKUP(AN$9,$A$12:$A$111,$B$12:$B$111),IF(AND($I150=1,AO$9=$Q149),"",IF($I150=1,AO149,IF(AND($I150=-1,AM$9=$Q149),$J150,IF($I150=-1,AN149,""))))))))</f>
        <v/>
      </c>
      <c r="AO150" t="str">
        <f ca="1">IF($E149="","",IF($G150="",AO149,IF(AND($N150=1,AO$9&gt;$B$9),"",IF(AND($N150=1,AO$9&lt;=$B$9),LOOKUP(AO$9,$A$12:$A$111,$B$12:$B$111),IF(AND($I150=1,AP$9=$Q149),"",IF($I150=1,AP149,IF(AND($I150=-1,AN$9=$Q149),$J150,IF($I150=-1,AO149,""))))))))</f>
        <v/>
      </c>
      <c r="AP150" t="str">
        <f ca="1">IF($E149="","",IF($G150="",AP149,IF(AND($N150=1,AP$9&gt;$B$9),"",IF(AND($N150=1,AP$9&lt;=$B$9),LOOKUP(AP$9,$A$12:$A$111,$B$12:$B$111),IF(AND($I150=1,AQ$9=$Q149),"",IF($I150=1,AQ149,IF(AND($I150=-1,AO$9=$Q149),$J150,IF($I150=-1,AP149,""))))))))</f>
        <v/>
      </c>
      <c r="AQ150" t="str">
        <f ca="1">IF($E149="","",IF($G150="",AQ149,IF(AND($N150=1,AQ$9&gt;$B$9),"",IF(AND($N150=1,AQ$9&lt;=$B$9),LOOKUP(AQ$9,$A$12:$A$111,$B$12:$B$111),IF(AND($I150=1,AR$9=$Q149),"",IF($I150=1,AR149,IF(AND($I150=-1,AP$9=$Q149),$J150,IF($I150=-1,AQ149,""))))))))</f>
        <v/>
      </c>
      <c r="AR150" t="str">
        <f ca="1">IF($E149="","",IF($G150="",AR149,IF(AND($N150=1,AR$9&gt;$B$9),"",IF(AND($N150=1,AR$9&lt;=$B$9),LOOKUP(AR$9,$A$12:$A$111,$B$12:$B$111),IF(AND($I150=1,AS$9=$Q149),"",IF($I150=1,AS149,IF(AND($I150=-1,AQ$9=$Q149),$J150,IF($I150=-1,AR149,""))))))))</f>
        <v/>
      </c>
      <c r="AS150" t="str">
        <f ca="1">IF($E149="","",IF($G150="",AS149,IF(AND($N150=1,AS$9&gt;$B$9),"",IF(AND($N150=1,AS$9&lt;=$B$9),LOOKUP(AS$9,$A$12:$A$111,$B$12:$B$111),IF(AND($I150=1,AT$9=$Q149),"",IF($I150=1,AT149,IF(AND($I150=-1,AR$9=$Q149),$J150,IF($I150=-1,AS149,""))))))))</f>
        <v/>
      </c>
      <c r="AT150" t="str">
        <f ca="1">IF($E149="","",IF($G150="",AT149,IF(AND($N150=1,AT$9&gt;$B$9),"",IF(AND($N150=1,AT$9&lt;=$B$9),LOOKUP(AT$9,$A$12:$A$111,$B$12:$B$111),IF(AND($I150=1,AU$9=$Q149),"",IF($I150=1,AU149,IF(AND($I150=-1,AS$9=$Q149),$J150,IF($I150=-1,AT149,""))))))))</f>
        <v/>
      </c>
      <c r="AU150" t="str">
        <f ca="1">IF($E149="","",IF($G150="",AU149,IF(AND($N150=1,AU$9&gt;$B$9),"",IF(AND($N150=1,AU$9&lt;=$B$9),LOOKUP(AU$9,$A$12:$A$111,$B$12:$B$111),IF(AND($I150=1,AV$9=$Q149),"",IF($I150=1,AV149,IF(AND($I150=-1,AT$9=$Q149),$J150,IF($I150=-1,AU149,""))))))))</f>
        <v/>
      </c>
      <c r="AV150" t="str">
        <f ca="1">IF($E149="","",IF($G150="",AV149,IF(AND($N150=1,AV$9&gt;$B$9),"",IF(AND($N150=1,AV$9&lt;=$B$9),LOOKUP(AV$9,$A$12:$A$111,$B$12:$B$111),IF(AND($I150=1,AW$9=$Q149),"",IF($I150=1,AW149,IF(AND($I150=-1,AU$9=$Q149),$J150,IF($I150=-1,AV149,""))))))))</f>
        <v/>
      </c>
      <c r="AW150" t="str">
        <f ca="1">IF($E149="","",IF($G150="",AW149,IF(AND($N150=1,AW$9&gt;$B$9),"",IF(AND($N150=1,AW$9&lt;=$B$9),LOOKUP(AW$9,$A$12:$A$111,$B$12:$B$111),IF(AND($I150=1,AX$9=$Q149),"",IF($I150=1,AX149,IF(AND($I150=-1,AV$9=$Q149),$J150,IF($I150=-1,AW149,""))))))))</f>
        <v/>
      </c>
      <c r="AX150" t="str">
        <f ca="1">IF($E149="","",IF($G150="",AX149,IF(AND($N150=1,AX$9&gt;$B$9),"",IF(AND($N150=1,AX$9&lt;=$B$9),LOOKUP(AX$9,$A$12:$A$111,$B$12:$B$111),IF(AND($I150=1,AY$9=$Q149),"",IF($I150=1,AY149,IF(AND($I150=-1,AW$9=$Q149),$J150,IF($I150=-1,AX149,""))))))))</f>
        <v/>
      </c>
      <c r="AY150" t="str">
        <f ca="1">IF($E149="","",IF($G150="",AY149,IF(AND($N150=1,AY$9&gt;$B$9),"",IF(AND($N150=1,AY$9&lt;=$B$9),LOOKUP(AY$9,$A$12:$A$111,$B$12:$B$111),IF(AND($I150=1,AZ$9=$Q149),"",IF($I150=1,AZ149,IF(AND($I150=-1,AX$9=$Q149),$J150,IF($I150=-1,AY149,""))))))))</f>
        <v/>
      </c>
      <c r="AZ150" t="str">
        <f ca="1">IF($E149="","",IF($G150="",AZ149,IF(AND($N150=1,AZ$9&gt;$B$9),"",IF(AND($N150=1,AZ$9&lt;=$B$9),LOOKUP(AZ$9,$A$12:$A$111,$B$12:$B$111),IF(AND($I150=1,BA$9=$Q149),"",IF($I150=1,BA149,IF(AND($I150=-1,AY$9=$Q149),$J150,IF($I150=-1,AZ149,""))))))))</f>
        <v/>
      </c>
      <c r="BA150" t="str">
        <f ca="1">IF($E149="","",IF($G150="",BA149,IF(AND($N150=1,BA$9&gt;$B$9),"",IF(AND($N150=1,BA$9&lt;=$B$9),LOOKUP(BA$9,$A$12:$A$111,$B$12:$B$111),IF(AND($I150=1,BB$9=$Q149),"",IF($I150=1,BB149,IF(AND($I150=-1,AZ$9=$Q149),$J150,IF($I150=-1,BA149,""))))))))</f>
        <v/>
      </c>
      <c r="BB150" t="str">
        <f ca="1">IF($E149="","",IF($G150="",BB149,IF(AND($N150=1,BB$9&gt;$B$9),"",IF(AND($N150=1,BB$9&lt;=$B$9),LOOKUP(BB$9,$A$12:$A$111,$B$12:$B$111),IF(AND($I150=1,BC$9=$Q149),"",IF($I150=1,BC149,IF(AND($I150=-1,BA$9=$Q149),$J150,IF($I150=-1,BB149,""))))))))</f>
        <v/>
      </c>
      <c r="BC150" t="str">
        <f ca="1">IF($E149="","",IF($G150="",BC149,IF(AND($N150=1,BC$9&gt;$B$9),"",IF(AND($N150=1,BC$9&lt;=$B$9),LOOKUP(BC$9,$A$12:$A$111,$B$12:$B$111),IF(AND($I150=1,BD$9=$Q149),"",IF($I150=1,BD149,IF(AND($I150=-1,BB$9=$Q149),$J150,IF($I150=-1,BC149,""))))))))</f>
        <v/>
      </c>
      <c r="BD150" t="str">
        <f ca="1">IF($E149="","",IF($G150="",BD149,IF(AND($N150=1,BD$9&gt;$B$9),"",IF(AND($N150=1,BD$9&lt;=$B$9),LOOKUP(BD$9,$A$12:$A$111,$B$12:$B$111),IF(AND($I150=1,BE$9=$Q149),"",IF($I150=1,BE149,IF(AND($I150=-1,BC$9=$Q149),$J150,IF($I150=-1,BD149,""))))))))</f>
        <v/>
      </c>
      <c r="BE150" t="str">
        <f ca="1">IF($E149="","",IF($G150="",BE149,IF(AND($N150=1,BE$9&gt;$B$9),"",IF(AND($N150=1,BE$9&lt;=$B$9),LOOKUP(BE$9,$A$12:$A$111,$B$12:$B$111),IF(AND($I150=1,BF$9=$Q149),"",IF($I150=1,BF149,IF(AND($I150=-1,BD$9=$Q149),$J150,IF($I150=-1,BE149,""))))))))</f>
        <v/>
      </c>
      <c r="BF150" t="str">
        <f ca="1">IF($E149="","",IF($G150="",BF149,IF(AND($N150=1,BF$9&gt;$B$9),"",IF(AND($N150=1,BF$9&lt;=$B$9),LOOKUP(BF$9,$A$12:$A$111,$B$12:$B$111),IF(AND($I150=1,BG$9=$Q149),"",IF($I150=1,BG149,IF(AND($I150=-1,BE$9=$Q149),$J150,IF($I150=-1,BF149,""))))))))</f>
        <v/>
      </c>
      <c r="BG150" t="str">
        <f ca="1">IF($E149="","",IF($G150="",BG149,IF(AND($N150=1,BG$9&gt;$B$9),"",IF(AND($N150=1,BG$9&lt;=$B$9),LOOKUP(BG$9,$A$12:$A$111,$B$12:$B$111),IF(AND($I150=1,BH$9=$Q149),"",IF($I150=1,BH149,IF(AND($I150=-1,BF$9=$Q149),$J150,IF($I150=-1,BG149,""))))))))</f>
        <v/>
      </c>
      <c r="BH150" t="str">
        <f ca="1">IF($E149="","",IF($G150="",BH149,IF(AND($N150=1,BH$9&gt;$B$9),"",IF(AND($N150=1,BH$9&lt;=$B$9),LOOKUP(BH$9,$A$12:$A$111,$B$12:$B$111),IF(AND($I150=1,BI$9=$Q149),"",IF($I150=1,BI149,IF(AND($I150=-1,BG$9=$Q149),$J150,IF($I150=-1,BH149,""))))))))</f>
        <v/>
      </c>
      <c r="BI150" t="str">
        <f ca="1">IF($E149="","",IF($G150="",BI149,IF(AND($N150=1,BI$9&gt;$B$9),"",IF(AND($N150=1,BI$9&lt;=$B$9),LOOKUP(BI$9,$A$12:$A$111,$B$12:$B$111),IF(AND($I150=1,BJ$9=$Q149),"",IF($I150=1,BJ149,IF(AND($I150=-1,BH$9=$Q149),$J150,IF($I150=-1,BI149,""))))))))</f>
        <v/>
      </c>
      <c r="BJ150" t="str">
        <f ca="1">IF($E149="","",IF($G150="",BJ149,IF(AND($N150=1,BJ$9&gt;$B$9),"",IF(AND($N150=1,BJ$9&lt;=$B$9),LOOKUP(BJ$9,$A$12:$A$111,$B$12:$B$111),IF(AND($I150=1,BK$9=$Q149),"",IF($I150=1,BK149,IF(AND($I150=-1,BI$9=$Q149),$J150,IF($I150=-1,BJ149,""))))))))</f>
        <v/>
      </c>
      <c r="BK150" t="str">
        <f ca="1">IF($E149="","",IF($G150="",BK149,IF(AND($N150=1,BK$9&gt;$B$9),"",IF(AND($N150=1,BK$9&lt;=$B$9),LOOKUP(BK$9,$A$12:$A$111,$B$12:$B$111),IF(AND($I150=1,BL$9=$Q149),"",IF($I150=1,BL149,IF(AND($I150=-1,BJ$9=$Q149),$J150,IF($I150=-1,BK149,""))))))))</f>
        <v/>
      </c>
      <c r="BL150" t="str">
        <f ca="1">IF($E149="","",IF($G150="",BL149,IF(AND($N150=1,BL$9&gt;$B$9),"",IF(AND($N150=1,BL$9&lt;=$B$9),LOOKUP(BL$9,$A$12:$A$111,$B$12:$B$111),IF(AND($I150=1,BM$9=$Q149),"",IF($I150=1,BM149,IF(AND($I150=-1,BK$9=$Q149),$J150,IF($I150=-1,BL149,""))))))))</f>
        <v/>
      </c>
      <c r="BM150" t="str">
        <f ca="1">IF($E149="","",IF($G150="",BM149,IF(AND($N150=1,BM$9&gt;$B$9),"",IF(AND($N150=1,BM$9&lt;=$B$9),LOOKUP(BM$9,$A$12:$A$111,$B$12:$B$111),IF(AND($I150=1,BN$9=$Q149),"",IF($I150=1,BN149,IF(AND($I150=-1,BL$9=$Q149),$J150,IF($I150=-1,BM149,""))))))))</f>
        <v/>
      </c>
      <c r="BN150">
        <f ca="1">IF($E149="","",IF($G150="",BN149,IF(AND($N150=1,BN$9&gt;$B$9),"",IF(AND($N150=1,BN$9&lt;=$B$9),LOOKUP(BN$9,$A$12:$A$111,$B$12:$B$111),IF(AND($I150=1,BO$9=$Q149),"",IF($I150=1,BO149,IF(AND($I150=-1,BM$9=$Q149),$J150,IF($I150=-1,BN149,""))))))))</f>
        <v>0</v>
      </c>
      <c r="BO150">
        <f ca="1">IF($E149="","",IF($G150="",BO149,IF(AND($N150=1,BO$9&gt;$B$9),"",IF(AND($N150=1,BO$9&lt;=$B$9),LOOKUP(BO$9,$A$12:$A$111,$B$12:$B$111),IF(AND($I150=1,BP$9=$Q149),"",IF($I150=1,BP149,IF(AND($I150=-1,BN$9=$Q149),$J150,IF($I150=-1,BO149,""))))))))</f>
        <v>0</v>
      </c>
    </row>
    <row r="151" spans="4:67" x14ac:dyDescent="0.25">
      <c r="D151" s="4">
        <v>141</v>
      </c>
      <c r="E151" s="1">
        <f t="shared" ca="1" si="11"/>
        <v>29</v>
      </c>
      <c r="G151" t="str">
        <f ca="1">IF(E150="","",IF($B$3=Refs!$B$11,Labouchere!F151,IF(AND(B$3="Last",H150="Zero"),G150,IF(B$3="Last",H150,IF(B$3="2nd last","",IF(AND(B$3="Opposite",H150="Zero"),G150,IF(AND(B$3="Opposite",H150="Red"),"Black",IF(AND(B$3="Opposite",H150="Black"),"Red",IF(AND(B$3="Opposite",H150="Odd"),"Even",IF(AND(B$3="Opposite",H150="Even"),"Odd",IF(AND(B$3="Opposite",H150="High"),"Low",IF(AND(B$3="Opposite",H150="Low"),"High",IF(COUNTIF(Refs!$E$5:$I$6,B$3)=1,Labouchere!B$3,"")))))))))))))</f>
        <v>High</v>
      </c>
      <c r="H151" t="str">
        <f ca="1">IF(E151="","",IF(B$2="Red/Black",LOOKUP(E151,Refs!D:D,Refs!F:F),IF(B$2="High/Low",LOOKUP(E151,Refs!D:D,Refs!H:H),IF(B$2="Odd/Even",LOOKUP(E151,Refs!D:D,Refs!J:J),""))))</f>
        <v>High</v>
      </c>
      <c r="I151">
        <f t="shared" ca="1" si="12"/>
        <v>1</v>
      </c>
      <c r="J151">
        <f ca="1">IF(E150="","",IF(G151="","",IF(AND(Q150&gt;1,O150+P150&gt;=$B$4),$B$4,IF(Q150=1,O150,O150+P150))))</f>
        <v>12</v>
      </c>
      <c r="K151">
        <f t="shared" ca="1" si="13"/>
        <v>12</v>
      </c>
      <c r="L151">
        <f t="shared" ca="1" si="14"/>
        <v>-68</v>
      </c>
      <c r="M151">
        <f t="shared" ca="1" si="15"/>
        <v>20</v>
      </c>
      <c r="N151">
        <f ca="1">IF(E150="","",IF(OR(AND($A$6="Yes",$M151&gt;$M150),AND($A$8="Yes",$O150+$P150&gt;=$B$4),AND($Q150&lt;=2,$I151=1)),1,0))</f>
        <v>0</v>
      </c>
      <c r="O151">
        <f ca="1">IF(E151="","",R151)</f>
        <v>4</v>
      </c>
      <c r="P151">
        <f ca="1">IF(E151="","",MAX(R151:DM151))</f>
        <v>6</v>
      </c>
      <c r="Q151" s="2">
        <f ca="1">IF(E151="","",COUNTIF(R151:DM151,"&gt;0"))</f>
        <v>2</v>
      </c>
      <c r="R151" s="4">
        <f ca="1">IF(E150="","",IF($G151="",R150,IF($N151=1,LOOKUP(R$9,$A$12:$A$111,$B$12:$B$111),IF(AND($I151=1,S$9=$Q150),"",IF($I151=1,S150,IF($I151=-1,R150))))))</f>
        <v>4</v>
      </c>
      <c r="S151">
        <f ca="1">IF($E150="","",IF($G151="",S150,IF(AND($N151=1,S$9&gt;$B$9),"",IF(AND($N151=1,S$9&lt;=$B$9),LOOKUP(S$9,$A$12:$A$111,$B$12:$B$111),IF(AND($I151=1,T$9=$Q150),"",IF($I151=1,T150,IF(AND($I151=-1,R$9=$Q150),$J151,IF($I151=-1,S150,""))))))))</f>
        <v>6</v>
      </c>
      <c r="T151" t="str">
        <f ca="1">IF($E150="","",IF($G151="",T150,IF(AND($N151=1,T$9&gt;$B$9),"",IF(AND($N151=1,T$9&lt;=$B$9),LOOKUP(T$9,$A$12:$A$111,$B$12:$B$111),IF(AND($I151=1,U$9=$Q150),"",IF($I151=1,U150,IF(AND($I151=-1,S$9=$Q150),$J151,IF($I151=-1,T150,""))))))))</f>
        <v/>
      </c>
      <c r="U151" t="str">
        <f ca="1">IF($E150="","",IF($G151="",U150,IF(AND($N151=1,U$9&gt;$B$9),"",IF(AND($N151=1,U$9&lt;=$B$9),LOOKUP(U$9,$A$12:$A$111,$B$12:$B$111),IF(AND($I151=1,V$9=$Q150),"",IF($I151=1,V150,IF(AND($I151=-1,T$9=$Q150),$J151,IF($I151=-1,U150,""))))))))</f>
        <v/>
      </c>
      <c r="V151" t="str">
        <f ca="1">IF($E150="","",IF($G151="",V150,IF(AND($N151=1,V$9&gt;$B$9),"",IF(AND($N151=1,V$9&lt;=$B$9),LOOKUP(V$9,$A$12:$A$111,$B$12:$B$111),IF(AND($I151=1,W$9=$Q150),"",IF($I151=1,W150,IF(AND($I151=-1,U$9=$Q150),$J151,IF($I151=-1,V150,""))))))))</f>
        <v/>
      </c>
      <c r="W151" t="str">
        <f ca="1">IF($E150="","",IF($G151="",W150,IF(AND($N151=1,W$9&gt;$B$9),"",IF(AND($N151=1,W$9&lt;=$B$9),LOOKUP(W$9,$A$12:$A$111,$B$12:$B$111),IF(AND($I151=1,X$9=$Q150),"",IF($I151=1,X150,IF(AND($I151=-1,V$9=$Q150),$J151,IF($I151=-1,W150,""))))))))</f>
        <v/>
      </c>
      <c r="X151" t="str">
        <f ca="1">IF($E150="","",IF($G151="",X150,IF(AND($N151=1,X$9&gt;$B$9),"",IF(AND($N151=1,X$9&lt;=$B$9),LOOKUP(X$9,$A$12:$A$111,$B$12:$B$111),IF(AND($I151=1,Y$9=$Q150),"",IF($I151=1,Y150,IF(AND($I151=-1,W$9=$Q150),$J151,IF($I151=-1,X150,""))))))))</f>
        <v/>
      </c>
      <c r="Y151" t="str">
        <f ca="1">IF($E150="","",IF($G151="",Y150,IF(AND($N151=1,Y$9&gt;$B$9),"",IF(AND($N151=1,Y$9&lt;=$B$9),LOOKUP(Y$9,$A$12:$A$111,$B$12:$B$111),IF(AND($I151=1,Z$9=$Q150),"",IF($I151=1,Z150,IF(AND($I151=-1,X$9=$Q150),$J151,IF($I151=-1,Y150,""))))))))</f>
        <v/>
      </c>
      <c r="Z151" t="str">
        <f ca="1">IF($E150="","",IF($G151="",Z150,IF(AND($N151=1,Z$9&gt;$B$9),"",IF(AND($N151=1,Z$9&lt;=$B$9),LOOKUP(Z$9,$A$12:$A$111,$B$12:$B$111),IF(AND($I151=1,AA$9=$Q150),"",IF($I151=1,AA150,IF(AND($I151=-1,Y$9=$Q150),$J151,IF($I151=-1,Z150,""))))))))</f>
        <v/>
      </c>
      <c r="AA151" t="str">
        <f ca="1">IF($E150="","",IF($G151="",AA150,IF(AND($N151=1,AA$9&gt;$B$9),"",IF(AND($N151=1,AA$9&lt;=$B$9),LOOKUP(AA$9,$A$12:$A$111,$B$12:$B$111),IF(AND($I151=1,AB$9=$Q150),"",IF($I151=1,AB150,IF(AND($I151=-1,Z$9=$Q150),$J151,IF($I151=-1,AA150,""))))))))</f>
        <v/>
      </c>
      <c r="AB151" t="str">
        <f ca="1">IF($E150="","",IF($G151="",AB150,IF(AND($N151=1,AB$9&gt;$B$9),"",IF(AND($N151=1,AB$9&lt;=$B$9),LOOKUP(AB$9,$A$12:$A$111,$B$12:$B$111),IF(AND($I151=1,AC$9=$Q150),"",IF($I151=1,AC150,IF(AND($I151=-1,AA$9=$Q150),$J151,IF($I151=-1,AB150,""))))))))</f>
        <v/>
      </c>
      <c r="AC151" t="str">
        <f ca="1">IF($E150="","",IF($G151="",AC150,IF(AND($N151=1,AC$9&gt;$B$9),"",IF(AND($N151=1,AC$9&lt;=$B$9),LOOKUP(AC$9,$A$12:$A$111,$B$12:$B$111),IF(AND($I151=1,AD$9=$Q150),"",IF($I151=1,AD150,IF(AND($I151=-1,AB$9=$Q150),$J151,IF($I151=-1,AC150,""))))))))</f>
        <v/>
      </c>
      <c r="AD151" t="str">
        <f ca="1">IF($E150="","",IF($G151="",AD150,IF(AND($N151=1,AD$9&gt;$B$9),"",IF(AND($N151=1,AD$9&lt;=$B$9),LOOKUP(AD$9,$A$12:$A$111,$B$12:$B$111),IF(AND($I151=1,AE$9=$Q150),"",IF($I151=1,AE150,IF(AND($I151=-1,AC$9=$Q150),$J151,IF($I151=-1,AD150,""))))))))</f>
        <v/>
      </c>
      <c r="AE151" t="str">
        <f ca="1">IF($E150="","",IF($G151="",AE150,IF(AND($N151=1,AE$9&gt;$B$9),"",IF(AND($N151=1,AE$9&lt;=$B$9),LOOKUP(AE$9,$A$12:$A$111,$B$12:$B$111),IF(AND($I151=1,AF$9=$Q150),"",IF($I151=1,AF150,IF(AND($I151=-1,AD$9=$Q150),$J151,IF($I151=-1,AE150,""))))))))</f>
        <v/>
      </c>
      <c r="AF151" t="str">
        <f ca="1">IF($E150="","",IF($G151="",AF150,IF(AND($N151=1,AF$9&gt;$B$9),"",IF(AND($N151=1,AF$9&lt;=$B$9),LOOKUP(AF$9,$A$12:$A$111,$B$12:$B$111),IF(AND($I151=1,AG$9=$Q150),"",IF($I151=1,AG150,IF(AND($I151=-1,AE$9=$Q150),$J151,IF($I151=-1,AF150,""))))))))</f>
        <v/>
      </c>
      <c r="AG151" t="str">
        <f ca="1">IF($E150="","",IF($G151="",AG150,IF(AND($N151=1,AG$9&gt;$B$9),"",IF(AND($N151=1,AG$9&lt;=$B$9),LOOKUP(AG$9,$A$12:$A$111,$B$12:$B$111),IF(AND($I151=1,AH$9=$Q150),"",IF($I151=1,AH150,IF(AND($I151=-1,AF$9=$Q150),$J151,IF($I151=-1,AG150,""))))))))</f>
        <v/>
      </c>
      <c r="AH151" t="str">
        <f ca="1">IF($E150="","",IF($G151="",AH150,IF(AND($N151=1,AH$9&gt;$B$9),"",IF(AND($N151=1,AH$9&lt;=$B$9),LOOKUP(AH$9,$A$12:$A$111,$B$12:$B$111),IF(AND($I151=1,AI$9=$Q150),"",IF($I151=1,AI150,IF(AND($I151=-1,AG$9=$Q150),$J151,IF($I151=-1,AH150,""))))))))</f>
        <v/>
      </c>
      <c r="AI151" t="str">
        <f ca="1">IF($E150="","",IF($G151="",AI150,IF(AND($N151=1,AI$9&gt;$B$9),"",IF(AND($N151=1,AI$9&lt;=$B$9),LOOKUP(AI$9,$A$12:$A$111,$B$12:$B$111),IF(AND($I151=1,AJ$9=$Q150),"",IF($I151=1,AJ150,IF(AND($I151=-1,AH$9=$Q150),$J151,IF($I151=-1,AI150,""))))))))</f>
        <v/>
      </c>
      <c r="AJ151" t="str">
        <f ca="1">IF($E150="","",IF($G151="",AJ150,IF(AND($N151=1,AJ$9&gt;$B$9),"",IF(AND($N151=1,AJ$9&lt;=$B$9),LOOKUP(AJ$9,$A$12:$A$111,$B$12:$B$111),IF(AND($I151=1,AK$9=$Q150),"",IF($I151=1,AK150,IF(AND($I151=-1,AI$9=$Q150),$J151,IF($I151=-1,AJ150,""))))))))</f>
        <v/>
      </c>
      <c r="AK151" t="str">
        <f ca="1">IF($E150="","",IF($G151="",AK150,IF(AND($N151=1,AK$9&gt;$B$9),"",IF(AND($N151=1,AK$9&lt;=$B$9),LOOKUP(AK$9,$A$12:$A$111,$B$12:$B$111),IF(AND($I151=1,AL$9=$Q150),"",IF($I151=1,AL150,IF(AND($I151=-1,AJ$9=$Q150),$J151,IF($I151=-1,AK150,""))))))))</f>
        <v/>
      </c>
      <c r="AL151" t="str">
        <f ca="1">IF($E150="","",IF($G151="",AL150,IF(AND($N151=1,AL$9&gt;$B$9),"",IF(AND($N151=1,AL$9&lt;=$B$9),LOOKUP(AL$9,$A$12:$A$111,$B$12:$B$111),IF(AND($I151=1,AM$9=$Q150),"",IF($I151=1,AM150,IF(AND($I151=-1,AK$9=$Q150),$J151,IF($I151=-1,AL150,""))))))))</f>
        <v/>
      </c>
      <c r="AM151" t="str">
        <f ca="1">IF($E150="","",IF($G151="",AM150,IF(AND($N151=1,AM$9&gt;$B$9),"",IF(AND($N151=1,AM$9&lt;=$B$9),LOOKUP(AM$9,$A$12:$A$111,$B$12:$B$111),IF(AND($I151=1,AN$9=$Q150),"",IF($I151=1,AN150,IF(AND($I151=-1,AL$9=$Q150),$J151,IF($I151=-1,AM150,""))))))))</f>
        <v/>
      </c>
      <c r="AN151" t="str">
        <f ca="1">IF($E150="","",IF($G151="",AN150,IF(AND($N151=1,AN$9&gt;$B$9),"",IF(AND($N151=1,AN$9&lt;=$B$9),LOOKUP(AN$9,$A$12:$A$111,$B$12:$B$111),IF(AND($I151=1,AO$9=$Q150),"",IF($I151=1,AO150,IF(AND($I151=-1,AM$9=$Q150),$J151,IF($I151=-1,AN150,""))))))))</f>
        <v/>
      </c>
      <c r="AO151" t="str">
        <f ca="1">IF($E150="","",IF($G151="",AO150,IF(AND($N151=1,AO$9&gt;$B$9),"",IF(AND($N151=1,AO$9&lt;=$B$9),LOOKUP(AO$9,$A$12:$A$111,$B$12:$B$111),IF(AND($I151=1,AP$9=$Q150),"",IF($I151=1,AP150,IF(AND($I151=-1,AN$9=$Q150),$J151,IF($I151=-1,AO150,""))))))))</f>
        <v/>
      </c>
      <c r="AP151" t="str">
        <f ca="1">IF($E150="","",IF($G151="",AP150,IF(AND($N151=1,AP$9&gt;$B$9),"",IF(AND($N151=1,AP$9&lt;=$B$9),LOOKUP(AP$9,$A$12:$A$111,$B$12:$B$111),IF(AND($I151=1,AQ$9=$Q150),"",IF($I151=1,AQ150,IF(AND($I151=-1,AO$9=$Q150),$J151,IF($I151=-1,AP150,""))))))))</f>
        <v/>
      </c>
      <c r="AQ151" t="str">
        <f ca="1">IF($E150="","",IF($G151="",AQ150,IF(AND($N151=1,AQ$9&gt;$B$9),"",IF(AND($N151=1,AQ$9&lt;=$B$9),LOOKUP(AQ$9,$A$12:$A$111,$B$12:$B$111),IF(AND($I151=1,AR$9=$Q150),"",IF($I151=1,AR150,IF(AND($I151=-1,AP$9=$Q150),$J151,IF($I151=-1,AQ150,""))))))))</f>
        <v/>
      </c>
      <c r="AR151" t="str">
        <f ca="1">IF($E150="","",IF($G151="",AR150,IF(AND($N151=1,AR$9&gt;$B$9),"",IF(AND($N151=1,AR$9&lt;=$B$9),LOOKUP(AR$9,$A$12:$A$111,$B$12:$B$111),IF(AND($I151=1,AS$9=$Q150),"",IF($I151=1,AS150,IF(AND($I151=-1,AQ$9=$Q150),$J151,IF($I151=-1,AR150,""))))))))</f>
        <v/>
      </c>
      <c r="AS151" t="str">
        <f ca="1">IF($E150="","",IF($G151="",AS150,IF(AND($N151=1,AS$9&gt;$B$9),"",IF(AND($N151=1,AS$9&lt;=$B$9),LOOKUP(AS$9,$A$12:$A$111,$B$12:$B$111),IF(AND($I151=1,AT$9=$Q150),"",IF($I151=1,AT150,IF(AND($I151=-1,AR$9=$Q150),$J151,IF($I151=-1,AS150,""))))))))</f>
        <v/>
      </c>
      <c r="AT151" t="str">
        <f ca="1">IF($E150="","",IF($G151="",AT150,IF(AND($N151=1,AT$9&gt;$B$9),"",IF(AND($N151=1,AT$9&lt;=$B$9),LOOKUP(AT$9,$A$12:$A$111,$B$12:$B$111),IF(AND($I151=1,AU$9=$Q150),"",IF($I151=1,AU150,IF(AND($I151=-1,AS$9=$Q150),$J151,IF($I151=-1,AT150,""))))))))</f>
        <v/>
      </c>
      <c r="AU151" t="str">
        <f ca="1">IF($E150="","",IF($G151="",AU150,IF(AND($N151=1,AU$9&gt;$B$9),"",IF(AND($N151=1,AU$9&lt;=$B$9),LOOKUP(AU$9,$A$12:$A$111,$B$12:$B$111),IF(AND($I151=1,AV$9=$Q150),"",IF($I151=1,AV150,IF(AND($I151=-1,AT$9=$Q150),$J151,IF($I151=-1,AU150,""))))))))</f>
        <v/>
      </c>
      <c r="AV151" t="str">
        <f ca="1">IF($E150="","",IF($G151="",AV150,IF(AND($N151=1,AV$9&gt;$B$9),"",IF(AND($N151=1,AV$9&lt;=$B$9),LOOKUP(AV$9,$A$12:$A$111,$B$12:$B$111),IF(AND($I151=1,AW$9=$Q150),"",IF($I151=1,AW150,IF(AND($I151=-1,AU$9=$Q150),$J151,IF($I151=-1,AV150,""))))))))</f>
        <v/>
      </c>
      <c r="AW151" t="str">
        <f ca="1">IF($E150="","",IF($G151="",AW150,IF(AND($N151=1,AW$9&gt;$B$9),"",IF(AND($N151=1,AW$9&lt;=$B$9),LOOKUP(AW$9,$A$12:$A$111,$B$12:$B$111),IF(AND($I151=1,AX$9=$Q150),"",IF($I151=1,AX150,IF(AND($I151=-1,AV$9=$Q150),$J151,IF($I151=-1,AW150,""))))))))</f>
        <v/>
      </c>
      <c r="AX151" t="str">
        <f ca="1">IF($E150="","",IF($G151="",AX150,IF(AND($N151=1,AX$9&gt;$B$9),"",IF(AND($N151=1,AX$9&lt;=$B$9),LOOKUP(AX$9,$A$12:$A$111,$B$12:$B$111),IF(AND($I151=1,AY$9=$Q150),"",IF($I151=1,AY150,IF(AND($I151=-1,AW$9=$Q150),$J151,IF($I151=-1,AX150,""))))))))</f>
        <v/>
      </c>
      <c r="AY151" t="str">
        <f ca="1">IF($E150="","",IF($G151="",AY150,IF(AND($N151=1,AY$9&gt;$B$9),"",IF(AND($N151=1,AY$9&lt;=$B$9),LOOKUP(AY$9,$A$12:$A$111,$B$12:$B$111),IF(AND($I151=1,AZ$9=$Q150),"",IF($I151=1,AZ150,IF(AND($I151=-1,AX$9=$Q150),$J151,IF($I151=-1,AY150,""))))))))</f>
        <v/>
      </c>
      <c r="AZ151" t="str">
        <f ca="1">IF($E150="","",IF($G151="",AZ150,IF(AND($N151=1,AZ$9&gt;$B$9),"",IF(AND($N151=1,AZ$9&lt;=$B$9),LOOKUP(AZ$9,$A$12:$A$111,$B$12:$B$111),IF(AND($I151=1,BA$9=$Q150),"",IF($I151=1,BA150,IF(AND($I151=-1,AY$9=$Q150),$J151,IF($I151=-1,AZ150,""))))))))</f>
        <v/>
      </c>
      <c r="BA151" t="str">
        <f ca="1">IF($E150="","",IF($G151="",BA150,IF(AND($N151=1,BA$9&gt;$B$9),"",IF(AND($N151=1,BA$9&lt;=$B$9),LOOKUP(BA$9,$A$12:$A$111,$B$12:$B$111),IF(AND($I151=1,BB$9=$Q150),"",IF($I151=1,BB150,IF(AND($I151=-1,AZ$9=$Q150),$J151,IF($I151=-1,BA150,""))))))))</f>
        <v/>
      </c>
      <c r="BB151" t="str">
        <f ca="1">IF($E150="","",IF($G151="",BB150,IF(AND($N151=1,BB$9&gt;$B$9),"",IF(AND($N151=1,BB$9&lt;=$B$9),LOOKUP(BB$9,$A$12:$A$111,$B$12:$B$111),IF(AND($I151=1,BC$9=$Q150),"",IF($I151=1,BC150,IF(AND($I151=-1,BA$9=$Q150),$J151,IF($I151=-1,BB150,""))))))))</f>
        <v/>
      </c>
      <c r="BC151" t="str">
        <f ca="1">IF($E150="","",IF($G151="",BC150,IF(AND($N151=1,BC$9&gt;$B$9),"",IF(AND($N151=1,BC$9&lt;=$B$9),LOOKUP(BC$9,$A$12:$A$111,$B$12:$B$111),IF(AND($I151=1,BD$9=$Q150),"",IF($I151=1,BD150,IF(AND($I151=-1,BB$9=$Q150),$J151,IF($I151=-1,BC150,""))))))))</f>
        <v/>
      </c>
      <c r="BD151" t="str">
        <f ca="1">IF($E150="","",IF($G151="",BD150,IF(AND($N151=1,BD$9&gt;$B$9),"",IF(AND($N151=1,BD$9&lt;=$B$9),LOOKUP(BD$9,$A$12:$A$111,$B$12:$B$111),IF(AND($I151=1,BE$9=$Q150),"",IF($I151=1,BE150,IF(AND($I151=-1,BC$9=$Q150),$J151,IF($I151=-1,BD150,""))))))))</f>
        <v/>
      </c>
      <c r="BE151" t="str">
        <f ca="1">IF($E150="","",IF($G151="",BE150,IF(AND($N151=1,BE$9&gt;$B$9),"",IF(AND($N151=1,BE$9&lt;=$B$9),LOOKUP(BE$9,$A$12:$A$111,$B$12:$B$111),IF(AND($I151=1,BF$9=$Q150),"",IF($I151=1,BF150,IF(AND($I151=-1,BD$9=$Q150),$J151,IF($I151=-1,BE150,""))))))))</f>
        <v/>
      </c>
      <c r="BF151" t="str">
        <f ca="1">IF($E150="","",IF($G151="",BF150,IF(AND($N151=1,BF$9&gt;$B$9),"",IF(AND($N151=1,BF$9&lt;=$B$9),LOOKUP(BF$9,$A$12:$A$111,$B$12:$B$111),IF(AND($I151=1,BG$9=$Q150),"",IF($I151=1,BG150,IF(AND($I151=-1,BE$9=$Q150),$J151,IF($I151=-1,BF150,""))))))))</f>
        <v/>
      </c>
      <c r="BG151" t="str">
        <f ca="1">IF($E150="","",IF($G151="",BG150,IF(AND($N151=1,BG$9&gt;$B$9),"",IF(AND($N151=1,BG$9&lt;=$B$9),LOOKUP(BG$9,$A$12:$A$111,$B$12:$B$111),IF(AND($I151=1,BH$9=$Q150),"",IF($I151=1,BH150,IF(AND($I151=-1,BF$9=$Q150),$J151,IF($I151=-1,BG150,""))))))))</f>
        <v/>
      </c>
      <c r="BH151" t="str">
        <f ca="1">IF($E150="","",IF($G151="",BH150,IF(AND($N151=1,BH$9&gt;$B$9),"",IF(AND($N151=1,BH$9&lt;=$B$9),LOOKUP(BH$9,$A$12:$A$111,$B$12:$B$111),IF(AND($I151=1,BI$9=$Q150),"",IF($I151=1,BI150,IF(AND($I151=-1,BG$9=$Q150),$J151,IF($I151=-1,BH150,""))))))))</f>
        <v/>
      </c>
      <c r="BI151" t="str">
        <f ca="1">IF($E150="","",IF($G151="",BI150,IF(AND($N151=1,BI$9&gt;$B$9),"",IF(AND($N151=1,BI$9&lt;=$B$9),LOOKUP(BI$9,$A$12:$A$111,$B$12:$B$111),IF(AND($I151=1,BJ$9=$Q150),"",IF($I151=1,BJ150,IF(AND($I151=-1,BH$9=$Q150),$J151,IF($I151=-1,BI150,""))))))))</f>
        <v/>
      </c>
      <c r="BJ151" t="str">
        <f ca="1">IF($E150="","",IF($G151="",BJ150,IF(AND($N151=1,BJ$9&gt;$B$9),"",IF(AND($N151=1,BJ$9&lt;=$B$9),LOOKUP(BJ$9,$A$12:$A$111,$B$12:$B$111),IF(AND($I151=1,BK$9=$Q150),"",IF($I151=1,BK150,IF(AND($I151=-1,BI$9=$Q150),$J151,IF($I151=-1,BJ150,""))))))))</f>
        <v/>
      </c>
      <c r="BK151" t="str">
        <f ca="1">IF($E150="","",IF($G151="",BK150,IF(AND($N151=1,BK$9&gt;$B$9),"",IF(AND($N151=1,BK$9&lt;=$B$9),LOOKUP(BK$9,$A$12:$A$111,$B$12:$B$111),IF(AND($I151=1,BL$9=$Q150),"",IF($I151=1,BL150,IF(AND($I151=-1,BJ$9=$Q150),$J151,IF($I151=-1,BK150,""))))))))</f>
        <v/>
      </c>
      <c r="BL151" t="str">
        <f ca="1">IF($E150="","",IF($G151="",BL150,IF(AND($N151=1,BL$9&gt;$B$9),"",IF(AND($N151=1,BL$9&lt;=$B$9),LOOKUP(BL$9,$A$12:$A$111,$B$12:$B$111),IF(AND($I151=1,BM$9=$Q150),"",IF($I151=1,BM150,IF(AND($I151=-1,BK$9=$Q150),$J151,IF($I151=-1,BL150,""))))))))</f>
        <v/>
      </c>
      <c r="BM151">
        <f ca="1">IF($E150="","",IF($G151="",BM150,IF(AND($N151=1,BM$9&gt;$B$9),"",IF(AND($N151=1,BM$9&lt;=$B$9),LOOKUP(BM$9,$A$12:$A$111,$B$12:$B$111),IF(AND($I151=1,BN$9=$Q150),"",IF($I151=1,BN150,IF(AND($I151=-1,BL$9=$Q150),$J151,IF($I151=-1,BM150,""))))))))</f>
        <v>0</v>
      </c>
      <c r="BN151">
        <f ca="1">IF($E150="","",IF($G151="",BN150,IF(AND($N151=1,BN$9&gt;$B$9),"",IF(AND($N151=1,BN$9&lt;=$B$9),LOOKUP(BN$9,$A$12:$A$111,$B$12:$B$111),IF(AND($I151=1,BO$9=$Q150),"",IF($I151=1,BO150,IF(AND($I151=-1,BM$9=$Q150),$J151,IF($I151=-1,BN150,""))))))))</f>
        <v>0</v>
      </c>
      <c r="BO151">
        <f ca="1">IF($E150="","",IF($G151="",BO150,IF(AND($N151=1,BO$9&gt;$B$9),"",IF(AND($N151=1,BO$9&lt;=$B$9),LOOKUP(BO$9,$A$12:$A$111,$B$12:$B$111),IF(AND($I151=1,BP$9=$Q150),"",IF($I151=1,BP150,IF(AND($I151=-1,BN$9=$Q150),$J151,IF($I151=-1,BO150,""))))))))</f>
        <v>0</v>
      </c>
    </row>
    <row r="152" spans="4:67" x14ac:dyDescent="0.25">
      <c r="D152" s="4">
        <v>142</v>
      </c>
      <c r="E152" s="1">
        <f t="shared" ca="1" si="11"/>
        <v>6</v>
      </c>
      <c r="G152" t="str">
        <f ca="1">IF(E151="","",IF($B$3=Refs!$B$11,Labouchere!F152,IF(AND(B$3="Last",H151="Zero"),G151,IF(B$3="Last",H151,IF(B$3="2nd last","",IF(AND(B$3="Opposite",H151="Zero"),G151,IF(AND(B$3="Opposite",H151="Red"),"Black",IF(AND(B$3="Opposite",H151="Black"),"Red",IF(AND(B$3="Opposite",H151="Odd"),"Even",IF(AND(B$3="Opposite",H151="Even"),"Odd",IF(AND(B$3="Opposite",H151="High"),"Low",IF(AND(B$3="Opposite",H151="Low"),"High",IF(COUNTIF(Refs!$E$5:$I$6,B$3)=1,Labouchere!B$3,"")))))))))))))</f>
        <v>High</v>
      </c>
      <c r="H152" t="str">
        <f ca="1">IF(E152="","",IF(B$2="Red/Black",LOOKUP(E152,Refs!D:D,Refs!F:F),IF(B$2="High/Low",LOOKUP(E152,Refs!D:D,Refs!H:H),IF(B$2="Odd/Even",LOOKUP(E152,Refs!D:D,Refs!J:J),""))))</f>
        <v>Low</v>
      </c>
      <c r="I152">
        <f t="shared" ca="1" si="12"/>
        <v>-1</v>
      </c>
      <c r="J152">
        <f ca="1">IF(E151="","",IF(G152="","",IF(AND(Q151&gt;1,O151+P151&gt;=$B$4),$B$4,IF(Q151=1,O151,O151+P151))))</f>
        <v>10</v>
      </c>
      <c r="K152">
        <f t="shared" ca="1" si="13"/>
        <v>-10</v>
      </c>
      <c r="L152">
        <f t="shared" ca="1" si="14"/>
        <v>-78</v>
      </c>
      <c r="M152">
        <f t="shared" ca="1" si="15"/>
        <v>20</v>
      </c>
      <c r="N152">
        <f ca="1">IF(E151="","",IF(OR(AND($A$6="Yes",$M152&gt;$M151),AND($A$8="Yes",$O151+$P151&gt;=$B$4),AND($Q151&lt;=2,$I152=1)),1,0))</f>
        <v>0</v>
      </c>
      <c r="O152">
        <f ca="1">IF(E152="","",R152)</f>
        <v>4</v>
      </c>
      <c r="P152">
        <f ca="1">IF(E152="","",MAX(R152:DM152))</f>
        <v>10</v>
      </c>
      <c r="Q152" s="2">
        <f ca="1">IF(E152="","",COUNTIF(R152:DM152,"&gt;0"))</f>
        <v>3</v>
      </c>
      <c r="R152" s="4">
        <f ca="1">IF(E151="","",IF($G152="",R151,IF($N152=1,LOOKUP(R$9,$A$12:$A$111,$B$12:$B$111),IF(AND($I152=1,S$9=$Q151),"",IF($I152=1,S151,IF($I152=-1,R151))))))</f>
        <v>4</v>
      </c>
      <c r="S152">
        <f ca="1">IF($E151="","",IF($G152="",S151,IF(AND($N152=1,S$9&gt;$B$9),"",IF(AND($N152=1,S$9&lt;=$B$9),LOOKUP(S$9,$A$12:$A$111,$B$12:$B$111),IF(AND($I152=1,T$9=$Q151),"",IF($I152=1,T151,IF(AND($I152=-1,R$9=$Q151),$J152,IF($I152=-1,S151,""))))))))</f>
        <v>6</v>
      </c>
      <c r="T152">
        <f ca="1">IF($E151="","",IF($G152="",T151,IF(AND($N152=1,T$9&gt;$B$9),"",IF(AND($N152=1,T$9&lt;=$B$9),LOOKUP(T$9,$A$12:$A$111,$B$12:$B$111),IF(AND($I152=1,U$9=$Q151),"",IF($I152=1,U151,IF(AND($I152=-1,S$9=$Q151),$J152,IF($I152=-1,T151,""))))))))</f>
        <v>10</v>
      </c>
      <c r="U152" t="str">
        <f ca="1">IF($E151="","",IF($G152="",U151,IF(AND($N152=1,U$9&gt;$B$9),"",IF(AND($N152=1,U$9&lt;=$B$9),LOOKUP(U$9,$A$12:$A$111,$B$12:$B$111),IF(AND($I152=1,V$9=$Q151),"",IF($I152=1,V151,IF(AND($I152=-1,T$9=$Q151),$J152,IF($I152=-1,U151,""))))))))</f>
        <v/>
      </c>
      <c r="V152" t="str">
        <f ca="1">IF($E151="","",IF($G152="",V151,IF(AND($N152=1,V$9&gt;$B$9),"",IF(AND($N152=1,V$9&lt;=$B$9),LOOKUP(V$9,$A$12:$A$111,$B$12:$B$111),IF(AND($I152=1,W$9=$Q151),"",IF($I152=1,W151,IF(AND($I152=-1,U$9=$Q151),$J152,IF($I152=-1,V151,""))))))))</f>
        <v/>
      </c>
      <c r="W152" t="str">
        <f ca="1">IF($E151="","",IF($G152="",W151,IF(AND($N152=1,W$9&gt;$B$9),"",IF(AND($N152=1,W$9&lt;=$B$9),LOOKUP(W$9,$A$12:$A$111,$B$12:$B$111),IF(AND($I152=1,X$9=$Q151),"",IF($I152=1,X151,IF(AND($I152=-1,V$9=$Q151),$J152,IF($I152=-1,W151,""))))))))</f>
        <v/>
      </c>
      <c r="X152" t="str">
        <f ca="1">IF($E151="","",IF($G152="",X151,IF(AND($N152=1,X$9&gt;$B$9),"",IF(AND($N152=1,X$9&lt;=$B$9),LOOKUP(X$9,$A$12:$A$111,$B$12:$B$111),IF(AND($I152=1,Y$9=$Q151),"",IF($I152=1,Y151,IF(AND($I152=-1,W$9=$Q151),$J152,IF($I152=-1,X151,""))))))))</f>
        <v/>
      </c>
      <c r="Y152" t="str">
        <f ca="1">IF($E151="","",IF($G152="",Y151,IF(AND($N152=1,Y$9&gt;$B$9),"",IF(AND($N152=1,Y$9&lt;=$B$9),LOOKUP(Y$9,$A$12:$A$111,$B$12:$B$111),IF(AND($I152=1,Z$9=$Q151),"",IF($I152=1,Z151,IF(AND($I152=-1,X$9=$Q151),$J152,IF($I152=-1,Y151,""))))))))</f>
        <v/>
      </c>
      <c r="Z152" t="str">
        <f ca="1">IF($E151="","",IF($G152="",Z151,IF(AND($N152=1,Z$9&gt;$B$9),"",IF(AND($N152=1,Z$9&lt;=$B$9),LOOKUP(Z$9,$A$12:$A$111,$B$12:$B$111),IF(AND($I152=1,AA$9=$Q151),"",IF($I152=1,AA151,IF(AND($I152=-1,Y$9=$Q151),$J152,IF($I152=-1,Z151,""))))))))</f>
        <v/>
      </c>
      <c r="AA152" t="str">
        <f ca="1">IF($E151="","",IF($G152="",AA151,IF(AND($N152=1,AA$9&gt;$B$9),"",IF(AND($N152=1,AA$9&lt;=$B$9),LOOKUP(AA$9,$A$12:$A$111,$B$12:$B$111),IF(AND($I152=1,AB$9=$Q151),"",IF($I152=1,AB151,IF(AND($I152=-1,Z$9=$Q151),$J152,IF($I152=-1,AA151,""))))))))</f>
        <v/>
      </c>
      <c r="AB152" t="str">
        <f ca="1">IF($E151="","",IF($G152="",AB151,IF(AND($N152=1,AB$9&gt;$B$9),"",IF(AND($N152=1,AB$9&lt;=$B$9),LOOKUP(AB$9,$A$12:$A$111,$B$12:$B$111),IF(AND($I152=1,AC$9=$Q151),"",IF($I152=1,AC151,IF(AND($I152=-1,AA$9=$Q151),$J152,IF($I152=-1,AB151,""))))))))</f>
        <v/>
      </c>
      <c r="AC152" t="str">
        <f ca="1">IF($E151="","",IF($G152="",AC151,IF(AND($N152=1,AC$9&gt;$B$9),"",IF(AND($N152=1,AC$9&lt;=$B$9),LOOKUP(AC$9,$A$12:$A$111,$B$12:$B$111),IF(AND($I152=1,AD$9=$Q151),"",IF($I152=1,AD151,IF(AND($I152=-1,AB$9=$Q151),$J152,IF($I152=-1,AC151,""))))))))</f>
        <v/>
      </c>
      <c r="AD152" t="str">
        <f ca="1">IF($E151="","",IF($G152="",AD151,IF(AND($N152=1,AD$9&gt;$B$9),"",IF(AND($N152=1,AD$9&lt;=$B$9),LOOKUP(AD$9,$A$12:$A$111,$B$12:$B$111),IF(AND($I152=1,AE$9=$Q151),"",IF($I152=1,AE151,IF(AND($I152=-1,AC$9=$Q151),$J152,IF($I152=-1,AD151,""))))))))</f>
        <v/>
      </c>
      <c r="AE152" t="str">
        <f ca="1">IF($E151="","",IF($G152="",AE151,IF(AND($N152=1,AE$9&gt;$B$9),"",IF(AND($N152=1,AE$9&lt;=$B$9),LOOKUP(AE$9,$A$12:$A$111,$B$12:$B$111),IF(AND($I152=1,AF$9=$Q151),"",IF($I152=1,AF151,IF(AND($I152=-1,AD$9=$Q151),$J152,IF($I152=-1,AE151,""))))))))</f>
        <v/>
      </c>
      <c r="AF152" t="str">
        <f ca="1">IF($E151="","",IF($G152="",AF151,IF(AND($N152=1,AF$9&gt;$B$9),"",IF(AND($N152=1,AF$9&lt;=$B$9),LOOKUP(AF$9,$A$12:$A$111,$B$12:$B$111),IF(AND($I152=1,AG$9=$Q151),"",IF($I152=1,AG151,IF(AND($I152=-1,AE$9=$Q151),$J152,IF($I152=-1,AF151,""))))))))</f>
        <v/>
      </c>
      <c r="AG152" t="str">
        <f ca="1">IF($E151="","",IF($G152="",AG151,IF(AND($N152=1,AG$9&gt;$B$9),"",IF(AND($N152=1,AG$9&lt;=$B$9),LOOKUP(AG$9,$A$12:$A$111,$B$12:$B$111),IF(AND($I152=1,AH$9=$Q151),"",IF($I152=1,AH151,IF(AND($I152=-1,AF$9=$Q151),$J152,IF($I152=-1,AG151,""))))))))</f>
        <v/>
      </c>
      <c r="AH152" t="str">
        <f ca="1">IF($E151="","",IF($G152="",AH151,IF(AND($N152=1,AH$9&gt;$B$9),"",IF(AND($N152=1,AH$9&lt;=$B$9),LOOKUP(AH$9,$A$12:$A$111,$B$12:$B$111),IF(AND($I152=1,AI$9=$Q151),"",IF($I152=1,AI151,IF(AND($I152=-1,AG$9=$Q151),$J152,IF($I152=-1,AH151,""))))))))</f>
        <v/>
      </c>
      <c r="AI152" t="str">
        <f ca="1">IF($E151="","",IF($G152="",AI151,IF(AND($N152=1,AI$9&gt;$B$9),"",IF(AND($N152=1,AI$9&lt;=$B$9),LOOKUP(AI$9,$A$12:$A$111,$B$12:$B$111),IF(AND($I152=1,AJ$9=$Q151),"",IF($I152=1,AJ151,IF(AND($I152=-1,AH$9=$Q151),$J152,IF($I152=-1,AI151,""))))))))</f>
        <v/>
      </c>
      <c r="AJ152" t="str">
        <f ca="1">IF($E151="","",IF($G152="",AJ151,IF(AND($N152=1,AJ$9&gt;$B$9),"",IF(AND($N152=1,AJ$9&lt;=$B$9),LOOKUP(AJ$9,$A$12:$A$111,$B$12:$B$111),IF(AND($I152=1,AK$9=$Q151),"",IF($I152=1,AK151,IF(AND($I152=-1,AI$9=$Q151),$J152,IF($I152=-1,AJ151,""))))))))</f>
        <v/>
      </c>
      <c r="AK152" t="str">
        <f ca="1">IF($E151="","",IF($G152="",AK151,IF(AND($N152=1,AK$9&gt;$B$9),"",IF(AND($N152=1,AK$9&lt;=$B$9),LOOKUP(AK$9,$A$12:$A$111,$B$12:$B$111),IF(AND($I152=1,AL$9=$Q151),"",IF($I152=1,AL151,IF(AND($I152=-1,AJ$9=$Q151),$J152,IF($I152=-1,AK151,""))))))))</f>
        <v/>
      </c>
      <c r="AL152" t="str">
        <f ca="1">IF($E151="","",IF($G152="",AL151,IF(AND($N152=1,AL$9&gt;$B$9),"",IF(AND($N152=1,AL$9&lt;=$B$9),LOOKUP(AL$9,$A$12:$A$111,$B$12:$B$111),IF(AND($I152=1,AM$9=$Q151),"",IF($I152=1,AM151,IF(AND($I152=-1,AK$9=$Q151),$J152,IF($I152=-1,AL151,""))))))))</f>
        <v/>
      </c>
      <c r="AM152" t="str">
        <f ca="1">IF($E151="","",IF($G152="",AM151,IF(AND($N152=1,AM$9&gt;$B$9),"",IF(AND($N152=1,AM$9&lt;=$B$9),LOOKUP(AM$9,$A$12:$A$111,$B$12:$B$111),IF(AND($I152=1,AN$9=$Q151),"",IF($I152=1,AN151,IF(AND($I152=-1,AL$9=$Q151),$J152,IF($I152=-1,AM151,""))))))))</f>
        <v/>
      </c>
      <c r="AN152" t="str">
        <f ca="1">IF($E151="","",IF($G152="",AN151,IF(AND($N152=1,AN$9&gt;$B$9),"",IF(AND($N152=1,AN$9&lt;=$B$9),LOOKUP(AN$9,$A$12:$A$111,$B$12:$B$111),IF(AND($I152=1,AO$9=$Q151),"",IF($I152=1,AO151,IF(AND($I152=-1,AM$9=$Q151),$J152,IF($I152=-1,AN151,""))))))))</f>
        <v/>
      </c>
      <c r="AO152" t="str">
        <f ca="1">IF($E151="","",IF($G152="",AO151,IF(AND($N152=1,AO$9&gt;$B$9),"",IF(AND($N152=1,AO$9&lt;=$B$9),LOOKUP(AO$9,$A$12:$A$111,$B$12:$B$111),IF(AND($I152=1,AP$9=$Q151),"",IF($I152=1,AP151,IF(AND($I152=-1,AN$9=$Q151),$J152,IF($I152=-1,AO151,""))))))))</f>
        <v/>
      </c>
      <c r="AP152" t="str">
        <f ca="1">IF($E151="","",IF($G152="",AP151,IF(AND($N152=1,AP$9&gt;$B$9),"",IF(AND($N152=1,AP$9&lt;=$B$9),LOOKUP(AP$9,$A$12:$A$111,$B$12:$B$111),IF(AND($I152=1,AQ$9=$Q151),"",IF($I152=1,AQ151,IF(AND($I152=-1,AO$9=$Q151),$J152,IF($I152=-1,AP151,""))))))))</f>
        <v/>
      </c>
      <c r="AQ152" t="str">
        <f ca="1">IF($E151="","",IF($G152="",AQ151,IF(AND($N152=1,AQ$9&gt;$B$9),"",IF(AND($N152=1,AQ$9&lt;=$B$9),LOOKUP(AQ$9,$A$12:$A$111,$B$12:$B$111),IF(AND($I152=1,AR$9=$Q151),"",IF($I152=1,AR151,IF(AND($I152=-1,AP$9=$Q151),$J152,IF($I152=-1,AQ151,""))))))))</f>
        <v/>
      </c>
      <c r="AR152" t="str">
        <f ca="1">IF($E151="","",IF($G152="",AR151,IF(AND($N152=1,AR$9&gt;$B$9),"",IF(AND($N152=1,AR$9&lt;=$B$9),LOOKUP(AR$9,$A$12:$A$111,$B$12:$B$111),IF(AND($I152=1,AS$9=$Q151),"",IF($I152=1,AS151,IF(AND($I152=-1,AQ$9=$Q151),$J152,IF($I152=-1,AR151,""))))))))</f>
        <v/>
      </c>
      <c r="AS152" t="str">
        <f ca="1">IF($E151="","",IF($G152="",AS151,IF(AND($N152=1,AS$9&gt;$B$9),"",IF(AND($N152=1,AS$9&lt;=$B$9),LOOKUP(AS$9,$A$12:$A$111,$B$12:$B$111),IF(AND($I152=1,AT$9=$Q151),"",IF($I152=1,AT151,IF(AND($I152=-1,AR$9=$Q151),$J152,IF($I152=-1,AS151,""))))))))</f>
        <v/>
      </c>
      <c r="AT152" t="str">
        <f ca="1">IF($E151="","",IF($G152="",AT151,IF(AND($N152=1,AT$9&gt;$B$9),"",IF(AND($N152=1,AT$9&lt;=$B$9),LOOKUP(AT$9,$A$12:$A$111,$B$12:$B$111),IF(AND($I152=1,AU$9=$Q151),"",IF($I152=1,AU151,IF(AND($I152=-1,AS$9=$Q151),$J152,IF($I152=-1,AT151,""))))))))</f>
        <v/>
      </c>
      <c r="AU152" t="str">
        <f ca="1">IF($E151="","",IF($G152="",AU151,IF(AND($N152=1,AU$9&gt;$B$9),"",IF(AND($N152=1,AU$9&lt;=$B$9),LOOKUP(AU$9,$A$12:$A$111,$B$12:$B$111),IF(AND($I152=1,AV$9=$Q151),"",IF($I152=1,AV151,IF(AND($I152=-1,AT$9=$Q151),$J152,IF($I152=-1,AU151,""))))))))</f>
        <v/>
      </c>
      <c r="AV152" t="str">
        <f ca="1">IF($E151="","",IF($G152="",AV151,IF(AND($N152=1,AV$9&gt;$B$9),"",IF(AND($N152=1,AV$9&lt;=$B$9),LOOKUP(AV$9,$A$12:$A$111,$B$12:$B$111),IF(AND($I152=1,AW$9=$Q151),"",IF($I152=1,AW151,IF(AND($I152=-1,AU$9=$Q151),$J152,IF($I152=-1,AV151,""))))))))</f>
        <v/>
      </c>
      <c r="AW152" t="str">
        <f ca="1">IF($E151="","",IF($G152="",AW151,IF(AND($N152=1,AW$9&gt;$B$9),"",IF(AND($N152=1,AW$9&lt;=$B$9),LOOKUP(AW$9,$A$12:$A$111,$B$12:$B$111),IF(AND($I152=1,AX$9=$Q151),"",IF($I152=1,AX151,IF(AND($I152=-1,AV$9=$Q151),$J152,IF($I152=-1,AW151,""))))))))</f>
        <v/>
      </c>
      <c r="AX152" t="str">
        <f ca="1">IF($E151="","",IF($G152="",AX151,IF(AND($N152=1,AX$9&gt;$B$9),"",IF(AND($N152=1,AX$9&lt;=$B$9),LOOKUP(AX$9,$A$12:$A$111,$B$12:$B$111),IF(AND($I152=1,AY$9=$Q151),"",IF($I152=1,AY151,IF(AND($I152=-1,AW$9=$Q151),$J152,IF($I152=-1,AX151,""))))))))</f>
        <v/>
      </c>
      <c r="AY152" t="str">
        <f ca="1">IF($E151="","",IF($G152="",AY151,IF(AND($N152=1,AY$9&gt;$B$9),"",IF(AND($N152=1,AY$9&lt;=$B$9),LOOKUP(AY$9,$A$12:$A$111,$B$12:$B$111),IF(AND($I152=1,AZ$9=$Q151),"",IF($I152=1,AZ151,IF(AND($I152=-1,AX$9=$Q151),$J152,IF($I152=-1,AY151,""))))))))</f>
        <v/>
      </c>
      <c r="AZ152" t="str">
        <f ca="1">IF($E151="","",IF($G152="",AZ151,IF(AND($N152=1,AZ$9&gt;$B$9),"",IF(AND($N152=1,AZ$9&lt;=$B$9),LOOKUP(AZ$9,$A$12:$A$111,$B$12:$B$111),IF(AND($I152=1,BA$9=$Q151),"",IF($I152=1,BA151,IF(AND($I152=-1,AY$9=$Q151),$J152,IF($I152=-1,AZ151,""))))))))</f>
        <v/>
      </c>
      <c r="BA152" t="str">
        <f ca="1">IF($E151="","",IF($G152="",BA151,IF(AND($N152=1,BA$9&gt;$B$9),"",IF(AND($N152=1,BA$9&lt;=$B$9),LOOKUP(BA$9,$A$12:$A$111,$B$12:$B$111),IF(AND($I152=1,BB$9=$Q151),"",IF($I152=1,BB151,IF(AND($I152=-1,AZ$9=$Q151),$J152,IF($I152=-1,BA151,""))))))))</f>
        <v/>
      </c>
      <c r="BB152" t="str">
        <f ca="1">IF($E151="","",IF($G152="",BB151,IF(AND($N152=1,BB$9&gt;$B$9),"",IF(AND($N152=1,BB$9&lt;=$B$9),LOOKUP(BB$9,$A$12:$A$111,$B$12:$B$111),IF(AND($I152=1,BC$9=$Q151),"",IF($I152=1,BC151,IF(AND($I152=-1,BA$9=$Q151),$J152,IF($I152=-1,BB151,""))))))))</f>
        <v/>
      </c>
      <c r="BC152" t="str">
        <f ca="1">IF($E151="","",IF($G152="",BC151,IF(AND($N152=1,BC$9&gt;$B$9),"",IF(AND($N152=1,BC$9&lt;=$B$9),LOOKUP(BC$9,$A$12:$A$111,$B$12:$B$111),IF(AND($I152=1,BD$9=$Q151),"",IF($I152=1,BD151,IF(AND($I152=-1,BB$9=$Q151),$J152,IF($I152=-1,BC151,""))))))))</f>
        <v/>
      </c>
      <c r="BD152" t="str">
        <f ca="1">IF($E151="","",IF($G152="",BD151,IF(AND($N152=1,BD$9&gt;$B$9),"",IF(AND($N152=1,BD$9&lt;=$B$9),LOOKUP(BD$9,$A$12:$A$111,$B$12:$B$111),IF(AND($I152=1,BE$9=$Q151),"",IF($I152=1,BE151,IF(AND($I152=-1,BC$9=$Q151),$J152,IF($I152=-1,BD151,""))))))))</f>
        <v/>
      </c>
      <c r="BE152" t="str">
        <f ca="1">IF($E151="","",IF($G152="",BE151,IF(AND($N152=1,BE$9&gt;$B$9),"",IF(AND($N152=1,BE$9&lt;=$B$9),LOOKUP(BE$9,$A$12:$A$111,$B$12:$B$111),IF(AND($I152=1,BF$9=$Q151),"",IF($I152=1,BF151,IF(AND($I152=-1,BD$9=$Q151),$J152,IF($I152=-1,BE151,""))))))))</f>
        <v/>
      </c>
      <c r="BF152" t="str">
        <f ca="1">IF($E151="","",IF($G152="",BF151,IF(AND($N152=1,BF$9&gt;$B$9),"",IF(AND($N152=1,BF$9&lt;=$B$9),LOOKUP(BF$9,$A$12:$A$111,$B$12:$B$111),IF(AND($I152=1,BG$9=$Q151),"",IF($I152=1,BG151,IF(AND($I152=-1,BE$9=$Q151),$J152,IF($I152=-1,BF151,""))))))))</f>
        <v/>
      </c>
      <c r="BG152" t="str">
        <f ca="1">IF($E151="","",IF($G152="",BG151,IF(AND($N152=1,BG$9&gt;$B$9),"",IF(AND($N152=1,BG$9&lt;=$B$9),LOOKUP(BG$9,$A$12:$A$111,$B$12:$B$111),IF(AND($I152=1,BH$9=$Q151),"",IF($I152=1,BH151,IF(AND($I152=-1,BF$9=$Q151),$J152,IF($I152=-1,BG151,""))))))))</f>
        <v/>
      </c>
      <c r="BH152" t="str">
        <f ca="1">IF($E151="","",IF($G152="",BH151,IF(AND($N152=1,BH$9&gt;$B$9),"",IF(AND($N152=1,BH$9&lt;=$B$9),LOOKUP(BH$9,$A$12:$A$111,$B$12:$B$111),IF(AND($I152=1,BI$9=$Q151),"",IF($I152=1,BI151,IF(AND($I152=-1,BG$9=$Q151),$J152,IF($I152=-1,BH151,""))))))))</f>
        <v/>
      </c>
      <c r="BI152" t="str">
        <f ca="1">IF($E151="","",IF($G152="",BI151,IF(AND($N152=1,BI$9&gt;$B$9),"",IF(AND($N152=1,BI$9&lt;=$B$9),LOOKUP(BI$9,$A$12:$A$111,$B$12:$B$111),IF(AND($I152=1,BJ$9=$Q151),"",IF($I152=1,BJ151,IF(AND($I152=-1,BH$9=$Q151),$J152,IF($I152=-1,BI151,""))))))))</f>
        <v/>
      </c>
      <c r="BJ152" t="str">
        <f ca="1">IF($E151="","",IF($G152="",BJ151,IF(AND($N152=1,BJ$9&gt;$B$9),"",IF(AND($N152=1,BJ$9&lt;=$B$9),LOOKUP(BJ$9,$A$12:$A$111,$B$12:$B$111),IF(AND($I152=1,BK$9=$Q151),"",IF($I152=1,BK151,IF(AND($I152=-1,BI$9=$Q151),$J152,IF($I152=-1,BJ151,""))))))))</f>
        <v/>
      </c>
      <c r="BK152" t="str">
        <f ca="1">IF($E151="","",IF($G152="",BK151,IF(AND($N152=1,BK$9&gt;$B$9),"",IF(AND($N152=1,BK$9&lt;=$B$9),LOOKUP(BK$9,$A$12:$A$111,$B$12:$B$111),IF(AND($I152=1,BL$9=$Q151),"",IF($I152=1,BL151,IF(AND($I152=-1,BJ$9=$Q151),$J152,IF($I152=-1,BK151,""))))))))</f>
        <v/>
      </c>
      <c r="BL152" t="str">
        <f ca="1">IF($E151="","",IF($G152="",BL151,IF(AND($N152=1,BL$9&gt;$B$9),"",IF(AND($N152=1,BL$9&lt;=$B$9),LOOKUP(BL$9,$A$12:$A$111,$B$12:$B$111),IF(AND($I152=1,BM$9=$Q151),"",IF($I152=1,BM151,IF(AND($I152=-1,BK$9=$Q151),$J152,IF($I152=-1,BL151,""))))))))</f>
        <v/>
      </c>
      <c r="BM152">
        <f ca="1">IF($E151="","",IF($G152="",BM151,IF(AND($N152=1,BM$9&gt;$B$9),"",IF(AND($N152=1,BM$9&lt;=$B$9),LOOKUP(BM$9,$A$12:$A$111,$B$12:$B$111),IF(AND($I152=1,BN$9=$Q151),"",IF($I152=1,BN151,IF(AND($I152=-1,BL$9=$Q151),$J152,IF($I152=-1,BM151,""))))))))</f>
        <v>0</v>
      </c>
      <c r="BN152">
        <f ca="1">IF($E151="","",IF($G152="",BN151,IF(AND($N152=1,BN$9&gt;$B$9),"",IF(AND($N152=1,BN$9&lt;=$B$9),LOOKUP(BN$9,$A$12:$A$111,$B$12:$B$111),IF(AND($I152=1,BO$9=$Q151),"",IF($I152=1,BO151,IF(AND($I152=-1,BM$9=$Q151),$J152,IF($I152=-1,BN151,""))))))))</f>
        <v>0</v>
      </c>
      <c r="BO152">
        <f ca="1">IF($E151="","",IF($G152="",BO151,IF(AND($N152=1,BO$9&gt;$B$9),"",IF(AND($N152=1,BO$9&lt;=$B$9),LOOKUP(BO$9,$A$12:$A$111,$B$12:$B$111),IF(AND($I152=1,BP$9=$Q151),"",IF($I152=1,BP151,IF(AND($I152=-1,BN$9=$Q151),$J152,IF($I152=-1,BO151,""))))))))</f>
        <v>0</v>
      </c>
    </row>
    <row r="153" spans="4:67" x14ac:dyDescent="0.25">
      <c r="D153" s="4">
        <v>143</v>
      </c>
      <c r="E153" s="1">
        <f t="shared" ref="E153:E210" ca="1" si="16">RANDBETWEEN(0,36)</f>
        <v>33</v>
      </c>
      <c r="G153" t="str">
        <f ca="1">IF(E152="","",IF($B$3=Refs!$B$11,Labouchere!F153,IF(AND(B$3="Last",H152="Zero"),G152,IF(B$3="Last",H152,IF(B$3="2nd last","",IF(AND(B$3="Opposite",H152="Zero"),G152,IF(AND(B$3="Opposite",H152="Red"),"Black",IF(AND(B$3="Opposite",H152="Black"),"Red",IF(AND(B$3="Opposite",H152="Odd"),"Even",IF(AND(B$3="Opposite",H152="Even"),"Odd",IF(AND(B$3="Opposite",H152="High"),"Low",IF(AND(B$3="Opposite",H152="Low"),"High",IF(COUNTIF(Refs!$E$5:$I$6,B$3)=1,Labouchere!B$3,"")))))))))))))</f>
        <v>High</v>
      </c>
      <c r="H153" t="str">
        <f ca="1">IF(E153="","",IF(B$2="Red/Black",LOOKUP(E153,Refs!D:D,Refs!F:F),IF(B$2="High/Low",LOOKUP(E153,Refs!D:D,Refs!H:H),IF(B$2="Odd/Even",LOOKUP(E153,Refs!D:D,Refs!J:J),""))))</f>
        <v>High</v>
      </c>
      <c r="I153">
        <f t="shared" ca="1" si="12"/>
        <v>1</v>
      </c>
      <c r="J153">
        <f ca="1">IF(E152="","",IF(G153="","",IF(AND(Q152&gt;1,O152+P152&gt;=$B$4),$B$4,IF(Q152=1,O152,O152+P152))))</f>
        <v>14</v>
      </c>
      <c r="K153">
        <f t="shared" ca="1" si="13"/>
        <v>14</v>
      </c>
      <c r="L153">
        <f t="shared" ca="1" si="14"/>
        <v>-64</v>
      </c>
      <c r="M153">
        <f t="shared" ca="1" si="15"/>
        <v>20</v>
      </c>
      <c r="N153">
        <f ca="1">IF(E152="","",IF(OR(AND($A$6="Yes",$M153&gt;$M152),AND($A$8="Yes",$O152+$P152&gt;=$B$4),AND($Q152&lt;=2,$I153=1)),1,0))</f>
        <v>0</v>
      </c>
      <c r="O153">
        <f ca="1">IF(E153="","",R153)</f>
        <v>6</v>
      </c>
      <c r="P153">
        <f ca="1">IF(E153="","",MAX(R153:DM153))</f>
        <v>6</v>
      </c>
      <c r="Q153" s="2">
        <f ca="1">IF(E153="","",COUNTIF(R153:DM153,"&gt;0"))</f>
        <v>1</v>
      </c>
      <c r="R153" s="4">
        <f ca="1">IF(E152="","",IF($G153="",R152,IF($N153=1,LOOKUP(R$9,$A$12:$A$111,$B$12:$B$111),IF(AND($I153=1,S$9=$Q152),"",IF($I153=1,S152,IF($I153=-1,R152))))))</f>
        <v>6</v>
      </c>
      <c r="S153" t="str">
        <f ca="1">IF($E152="","",IF($G153="",S152,IF(AND($N153=1,S$9&gt;$B$9),"",IF(AND($N153=1,S$9&lt;=$B$9),LOOKUP(S$9,$A$12:$A$111,$B$12:$B$111),IF(AND($I153=1,T$9=$Q152),"",IF($I153=1,T152,IF(AND($I153=-1,R$9=$Q152),$J153,IF($I153=-1,S152,""))))))))</f>
        <v/>
      </c>
      <c r="T153" t="str">
        <f ca="1">IF($E152="","",IF($G153="",T152,IF(AND($N153=1,T$9&gt;$B$9),"",IF(AND($N153=1,T$9&lt;=$B$9),LOOKUP(T$9,$A$12:$A$111,$B$12:$B$111),IF(AND($I153=1,U$9=$Q152),"",IF($I153=1,U152,IF(AND($I153=-1,S$9=$Q152),$J153,IF($I153=-1,T152,""))))))))</f>
        <v/>
      </c>
      <c r="U153" t="str">
        <f ca="1">IF($E152="","",IF($G153="",U152,IF(AND($N153=1,U$9&gt;$B$9),"",IF(AND($N153=1,U$9&lt;=$B$9),LOOKUP(U$9,$A$12:$A$111,$B$12:$B$111),IF(AND($I153=1,V$9=$Q152),"",IF($I153=1,V152,IF(AND($I153=-1,T$9=$Q152),$J153,IF($I153=-1,U152,""))))))))</f>
        <v/>
      </c>
      <c r="V153" t="str">
        <f ca="1">IF($E152="","",IF($G153="",V152,IF(AND($N153=1,V$9&gt;$B$9),"",IF(AND($N153=1,V$9&lt;=$B$9),LOOKUP(V$9,$A$12:$A$111,$B$12:$B$111),IF(AND($I153=1,W$9=$Q152),"",IF($I153=1,W152,IF(AND($I153=-1,U$9=$Q152),$J153,IF($I153=-1,V152,""))))))))</f>
        <v/>
      </c>
      <c r="W153" t="str">
        <f ca="1">IF($E152="","",IF($G153="",W152,IF(AND($N153=1,W$9&gt;$B$9),"",IF(AND($N153=1,W$9&lt;=$B$9),LOOKUP(W$9,$A$12:$A$111,$B$12:$B$111),IF(AND($I153=1,X$9=$Q152),"",IF($I153=1,X152,IF(AND($I153=-1,V$9=$Q152),$J153,IF($I153=-1,W152,""))))))))</f>
        <v/>
      </c>
      <c r="X153" t="str">
        <f ca="1">IF($E152="","",IF($G153="",X152,IF(AND($N153=1,X$9&gt;$B$9),"",IF(AND($N153=1,X$9&lt;=$B$9),LOOKUP(X$9,$A$12:$A$111,$B$12:$B$111),IF(AND($I153=1,Y$9=$Q152),"",IF($I153=1,Y152,IF(AND($I153=-1,W$9=$Q152),$J153,IF($I153=-1,X152,""))))))))</f>
        <v/>
      </c>
      <c r="Y153" t="str">
        <f ca="1">IF($E152="","",IF($G153="",Y152,IF(AND($N153=1,Y$9&gt;$B$9),"",IF(AND($N153=1,Y$9&lt;=$B$9),LOOKUP(Y$9,$A$12:$A$111,$B$12:$B$111),IF(AND($I153=1,Z$9=$Q152),"",IF($I153=1,Z152,IF(AND($I153=-1,X$9=$Q152),$J153,IF($I153=-1,Y152,""))))))))</f>
        <v/>
      </c>
      <c r="Z153" t="str">
        <f ca="1">IF($E152="","",IF($G153="",Z152,IF(AND($N153=1,Z$9&gt;$B$9),"",IF(AND($N153=1,Z$9&lt;=$B$9),LOOKUP(Z$9,$A$12:$A$111,$B$12:$B$111),IF(AND($I153=1,AA$9=$Q152),"",IF($I153=1,AA152,IF(AND($I153=-1,Y$9=$Q152),$J153,IF($I153=-1,Z152,""))))))))</f>
        <v/>
      </c>
      <c r="AA153" t="str">
        <f ca="1">IF($E152="","",IF($G153="",AA152,IF(AND($N153=1,AA$9&gt;$B$9),"",IF(AND($N153=1,AA$9&lt;=$B$9),LOOKUP(AA$9,$A$12:$A$111,$B$12:$B$111),IF(AND($I153=1,AB$9=$Q152),"",IF($I153=1,AB152,IF(AND($I153=-1,Z$9=$Q152),$J153,IF($I153=-1,AA152,""))))))))</f>
        <v/>
      </c>
      <c r="AB153" t="str">
        <f ca="1">IF($E152="","",IF($G153="",AB152,IF(AND($N153=1,AB$9&gt;$B$9),"",IF(AND($N153=1,AB$9&lt;=$B$9),LOOKUP(AB$9,$A$12:$A$111,$B$12:$B$111),IF(AND($I153=1,AC$9=$Q152),"",IF($I153=1,AC152,IF(AND($I153=-1,AA$9=$Q152),$J153,IF($I153=-1,AB152,""))))))))</f>
        <v/>
      </c>
      <c r="AC153" t="str">
        <f ca="1">IF($E152="","",IF($G153="",AC152,IF(AND($N153=1,AC$9&gt;$B$9),"",IF(AND($N153=1,AC$9&lt;=$B$9),LOOKUP(AC$9,$A$12:$A$111,$B$12:$B$111),IF(AND($I153=1,AD$9=$Q152),"",IF($I153=1,AD152,IF(AND($I153=-1,AB$9=$Q152),$J153,IF($I153=-1,AC152,""))))))))</f>
        <v/>
      </c>
      <c r="AD153" t="str">
        <f ca="1">IF($E152="","",IF($G153="",AD152,IF(AND($N153=1,AD$9&gt;$B$9),"",IF(AND($N153=1,AD$9&lt;=$B$9),LOOKUP(AD$9,$A$12:$A$111,$B$12:$B$111),IF(AND($I153=1,AE$9=$Q152),"",IF($I153=1,AE152,IF(AND($I153=-1,AC$9=$Q152),$J153,IF($I153=-1,AD152,""))))))))</f>
        <v/>
      </c>
      <c r="AE153" t="str">
        <f ca="1">IF($E152="","",IF($G153="",AE152,IF(AND($N153=1,AE$9&gt;$B$9),"",IF(AND($N153=1,AE$9&lt;=$B$9),LOOKUP(AE$9,$A$12:$A$111,$B$12:$B$111),IF(AND($I153=1,AF$9=$Q152),"",IF($I153=1,AF152,IF(AND($I153=-1,AD$9=$Q152),$J153,IF($I153=-1,AE152,""))))))))</f>
        <v/>
      </c>
      <c r="AF153" t="str">
        <f ca="1">IF($E152="","",IF($G153="",AF152,IF(AND($N153=1,AF$9&gt;$B$9),"",IF(AND($N153=1,AF$9&lt;=$B$9),LOOKUP(AF$9,$A$12:$A$111,$B$12:$B$111),IF(AND($I153=1,AG$9=$Q152),"",IF($I153=1,AG152,IF(AND($I153=-1,AE$9=$Q152),$J153,IF($I153=-1,AF152,""))))))))</f>
        <v/>
      </c>
      <c r="AG153" t="str">
        <f ca="1">IF($E152="","",IF($G153="",AG152,IF(AND($N153=1,AG$9&gt;$B$9),"",IF(AND($N153=1,AG$9&lt;=$B$9),LOOKUP(AG$9,$A$12:$A$111,$B$12:$B$111),IF(AND($I153=1,AH$9=$Q152),"",IF($I153=1,AH152,IF(AND($I153=-1,AF$9=$Q152),$J153,IF($I153=-1,AG152,""))))))))</f>
        <v/>
      </c>
      <c r="AH153" t="str">
        <f ca="1">IF($E152="","",IF($G153="",AH152,IF(AND($N153=1,AH$9&gt;$B$9),"",IF(AND($N153=1,AH$9&lt;=$B$9),LOOKUP(AH$9,$A$12:$A$111,$B$12:$B$111),IF(AND($I153=1,AI$9=$Q152),"",IF($I153=1,AI152,IF(AND($I153=-1,AG$9=$Q152),$J153,IF($I153=-1,AH152,""))))))))</f>
        <v/>
      </c>
      <c r="AI153" t="str">
        <f ca="1">IF($E152="","",IF($G153="",AI152,IF(AND($N153=1,AI$9&gt;$B$9),"",IF(AND($N153=1,AI$9&lt;=$B$9),LOOKUP(AI$9,$A$12:$A$111,$B$12:$B$111),IF(AND($I153=1,AJ$9=$Q152),"",IF($I153=1,AJ152,IF(AND($I153=-1,AH$9=$Q152),$J153,IF($I153=-1,AI152,""))))))))</f>
        <v/>
      </c>
      <c r="AJ153" t="str">
        <f ca="1">IF($E152="","",IF($G153="",AJ152,IF(AND($N153=1,AJ$9&gt;$B$9),"",IF(AND($N153=1,AJ$9&lt;=$B$9),LOOKUP(AJ$9,$A$12:$A$111,$B$12:$B$111),IF(AND($I153=1,AK$9=$Q152),"",IF($I153=1,AK152,IF(AND($I153=-1,AI$9=$Q152),$J153,IF($I153=-1,AJ152,""))))))))</f>
        <v/>
      </c>
      <c r="AK153" t="str">
        <f ca="1">IF($E152="","",IF($G153="",AK152,IF(AND($N153=1,AK$9&gt;$B$9),"",IF(AND($N153=1,AK$9&lt;=$B$9),LOOKUP(AK$9,$A$12:$A$111,$B$12:$B$111),IF(AND($I153=1,AL$9=$Q152),"",IF($I153=1,AL152,IF(AND($I153=-1,AJ$9=$Q152),$J153,IF($I153=-1,AK152,""))))))))</f>
        <v/>
      </c>
      <c r="AL153" t="str">
        <f ca="1">IF($E152="","",IF($G153="",AL152,IF(AND($N153=1,AL$9&gt;$B$9),"",IF(AND($N153=1,AL$9&lt;=$B$9),LOOKUP(AL$9,$A$12:$A$111,$B$12:$B$111),IF(AND($I153=1,AM$9=$Q152),"",IF($I153=1,AM152,IF(AND($I153=-1,AK$9=$Q152),$J153,IF($I153=-1,AL152,""))))))))</f>
        <v/>
      </c>
      <c r="AM153" t="str">
        <f ca="1">IF($E152="","",IF($G153="",AM152,IF(AND($N153=1,AM$9&gt;$B$9),"",IF(AND($N153=1,AM$9&lt;=$B$9),LOOKUP(AM$9,$A$12:$A$111,$B$12:$B$111),IF(AND($I153=1,AN$9=$Q152),"",IF($I153=1,AN152,IF(AND($I153=-1,AL$9=$Q152),$J153,IF($I153=-1,AM152,""))))))))</f>
        <v/>
      </c>
      <c r="AN153" t="str">
        <f ca="1">IF($E152="","",IF($G153="",AN152,IF(AND($N153=1,AN$9&gt;$B$9),"",IF(AND($N153=1,AN$9&lt;=$B$9),LOOKUP(AN$9,$A$12:$A$111,$B$12:$B$111),IF(AND($I153=1,AO$9=$Q152),"",IF($I153=1,AO152,IF(AND($I153=-1,AM$9=$Q152),$J153,IF($I153=-1,AN152,""))))))))</f>
        <v/>
      </c>
      <c r="AO153" t="str">
        <f ca="1">IF($E152="","",IF($G153="",AO152,IF(AND($N153=1,AO$9&gt;$B$9),"",IF(AND($N153=1,AO$9&lt;=$B$9),LOOKUP(AO$9,$A$12:$A$111,$B$12:$B$111),IF(AND($I153=1,AP$9=$Q152),"",IF($I153=1,AP152,IF(AND($I153=-1,AN$9=$Q152),$J153,IF($I153=-1,AO152,""))))))))</f>
        <v/>
      </c>
      <c r="AP153" t="str">
        <f ca="1">IF($E152="","",IF($G153="",AP152,IF(AND($N153=1,AP$9&gt;$B$9),"",IF(AND($N153=1,AP$9&lt;=$B$9),LOOKUP(AP$9,$A$12:$A$111,$B$12:$B$111),IF(AND($I153=1,AQ$9=$Q152),"",IF($I153=1,AQ152,IF(AND($I153=-1,AO$9=$Q152),$J153,IF($I153=-1,AP152,""))))))))</f>
        <v/>
      </c>
      <c r="AQ153" t="str">
        <f ca="1">IF($E152="","",IF($G153="",AQ152,IF(AND($N153=1,AQ$9&gt;$B$9),"",IF(AND($N153=1,AQ$9&lt;=$B$9),LOOKUP(AQ$9,$A$12:$A$111,$B$12:$B$111),IF(AND($I153=1,AR$9=$Q152),"",IF($I153=1,AR152,IF(AND($I153=-1,AP$9=$Q152),$J153,IF($I153=-1,AQ152,""))))))))</f>
        <v/>
      </c>
      <c r="AR153" t="str">
        <f ca="1">IF($E152="","",IF($G153="",AR152,IF(AND($N153=1,AR$9&gt;$B$9),"",IF(AND($N153=1,AR$9&lt;=$B$9),LOOKUP(AR$9,$A$12:$A$111,$B$12:$B$111),IF(AND($I153=1,AS$9=$Q152),"",IF($I153=1,AS152,IF(AND($I153=-1,AQ$9=$Q152),$J153,IF($I153=-1,AR152,""))))))))</f>
        <v/>
      </c>
      <c r="AS153" t="str">
        <f ca="1">IF($E152="","",IF($G153="",AS152,IF(AND($N153=1,AS$9&gt;$B$9),"",IF(AND($N153=1,AS$9&lt;=$B$9),LOOKUP(AS$9,$A$12:$A$111,$B$12:$B$111),IF(AND($I153=1,AT$9=$Q152),"",IF($I153=1,AT152,IF(AND($I153=-1,AR$9=$Q152),$J153,IF($I153=-1,AS152,""))))))))</f>
        <v/>
      </c>
      <c r="AT153" t="str">
        <f ca="1">IF($E152="","",IF($G153="",AT152,IF(AND($N153=1,AT$9&gt;$B$9),"",IF(AND($N153=1,AT$9&lt;=$B$9),LOOKUP(AT$9,$A$12:$A$111,$B$12:$B$111),IF(AND($I153=1,AU$9=$Q152),"",IF($I153=1,AU152,IF(AND($I153=-1,AS$9=$Q152),$J153,IF($I153=-1,AT152,""))))))))</f>
        <v/>
      </c>
      <c r="AU153" t="str">
        <f ca="1">IF($E152="","",IF($G153="",AU152,IF(AND($N153=1,AU$9&gt;$B$9),"",IF(AND($N153=1,AU$9&lt;=$B$9),LOOKUP(AU$9,$A$12:$A$111,$B$12:$B$111),IF(AND($I153=1,AV$9=$Q152),"",IF($I153=1,AV152,IF(AND($I153=-1,AT$9=$Q152),$J153,IF($I153=-1,AU152,""))))))))</f>
        <v/>
      </c>
      <c r="AV153" t="str">
        <f ca="1">IF($E152="","",IF($G153="",AV152,IF(AND($N153=1,AV$9&gt;$B$9),"",IF(AND($N153=1,AV$9&lt;=$B$9),LOOKUP(AV$9,$A$12:$A$111,$B$12:$B$111),IF(AND($I153=1,AW$9=$Q152),"",IF($I153=1,AW152,IF(AND($I153=-1,AU$9=$Q152),$J153,IF($I153=-1,AV152,""))))))))</f>
        <v/>
      </c>
      <c r="AW153" t="str">
        <f ca="1">IF($E152="","",IF($G153="",AW152,IF(AND($N153=1,AW$9&gt;$B$9),"",IF(AND($N153=1,AW$9&lt;=$B$9),LOOKUP(AW$9,$A$12:$A$111,$B$12:$B$111),IF(AND($I153=1,AX$9=$Q152),"",IF($I153=1,AX152,IF(AND($I153=-1,AV$9=$Q152),$J153,IF($I153=-1,AW152,""))))))))</f>
        <v/>
      </c>
      <c r="AX153" t="str">
        <f ca="1">IF($E152="","",IF($G153="",AX152,IF(AND($N153=1,AX$9&gt;$B$9),"",IF(AND($N153=1,AX$9&lt;=$B$9),LOOKUP(AX$9,$A$12:$A$111,$B$12:$B$111),IF(AND($I153=1,AY$9=$Q152),"",IF($I153=1,AY152,IF(AND($I153=-1,AW$9=$Q152),$J153,IF($I153=-1,AX152,""))))))))</f>
        <v/>
      </c>
      <c r="AY153" t="str">
        <f ca="1">IF($E152="","",IF($G153="",AY152,IF(AND($N153=1,AY$9&gt;$B$9),"",IF(AND($N153=1,AY$9&lt;=$B$9),LOOKUP(AY$9,$A$12:$A$111,$B$12:$B$111),IF(AND($I153=1,AZ$9=$Q152),"",IF($I153=1,AZ152,IF(AND($I153=-1,AX$9=$Q152),$J153,IF($I153=-1,AY152,""))))))))</f>
        <v/>
      </c>
      <c r="AZ153" t="str">
        <f ca="1">IF($E152="","",IF($G153="",AZ152,IF(AND($N153=1,AZ$9&gt;$B$9),"",IF(AND($N153=1,AZ$9&lt;=$B$9),LOOKUP(AZ$9,$A$12:$A$111,$B$12:$B$111),IF(AND($I153=1,BA$9=$Q152),"",IF($I153=1,BA152,IF(AND($I153=-1,AY$9=$Q152),$J153,IF($I153=-1,AZ152,""))))))))</f>
        <v/>
      </c>
      <c r="BA153" t="str">
        <f ca="1">IF($E152="","",IF($G153="",BA152,IF(AND($N153=1,BA$9&gt;$B$9),"",IF(AND($N153=1,BA$9&lt;=$B$9),LOOKUP(BA$9,$A$12:$A$111,$B$12:$B$111),IF(AND($I153=1,BB$9=$Q152),"",IF($I153=1,BB152,IF(AND($I153=-1,AZ$9=$Q152),$J153,IF($I153=-1,BA152,""))))))))</f>
        <v/>
      </c>
      <c r="BB153" t="str">
        <f ca="1">IF($E152="","",IF($G153="",BB152,IF(AND($N153=1,BB$9&gt;$B$9),"",IF(AND($N153=1,BB$9&lt;=$B$9),LOOKUP(BB$9,$A$12:$A$111,$B$12:$B$111),IF(AND($I153=1,BC$9=$Q152),"",IF($I153=1,BC152,IF(AND($I153=-1,BA$9=$Q152),$J153,IF($I153=-1,BB152,""))))))))</f>
        <v/>
      </c>
      <c r="BC153" t="str">
        <f ca="1">IF($E152="","",IF($G153="",BC152,IF(AND($N153=1,BC$9&gt;$B$9),"",IF(AND($N153=1,BC$9&lt;=$B$9),LOOKUP(BC$9,$A$12:$A$111,$B$12:$B$111),IF(AND($I153=1,BD$9=$Q152),"",IF($I153=1,BD152,IF(AND($I153=-1,BB$9=$Q152),$J153,IF($I153=-1,BC152,""))))))))</f>
        <v/>
      </c>
      <c r="BD153" t="str">
        <f ca="1">IF($E152="","",IF($G153="",BD152,IF(AND($N153=1,BD$9&gt;$B$9),"",IF(AND($N153=1,BD$9&lt;=$B$9),LOOKUP(BD$9,$A$12:$A$111,$B$12:$B$111),IF(AND($I153=1,BE$9=$Q152),"",IF($I153=1,BE152,IF(AND($I153=-1,BC$9=$Q152),$J153,IF($I153=-1,BD152,""))))))))</f>
        <v/>
      </c>
      <c r="BE153" t="str">
        <f ca="1">IF($E152="","",IF($G153="",BE152,IF(AND($N153=1,BE$9&gt;$B$9),"",IF(AND($N153=1,BE$9&lt;=$B$9),LOOKUP(BE$9,$A$12:$A$111,$B$12:$B$111),IF(AND($I153=1,BF$9=$Q152),"",IF($I153=1,BF152,IF(AND($I153=-1,BD$9=$Q152),$J153,IF($I153=-1,BE152,""))))))))</f>
        <v/>
      </c>
      <c r="BF153" t="str">
        <f ca="1">IF($E152="","",IF($G153="",BF152,IF(AND($N153=1,BF$9&gt;$B$9),"",IF(AND($N153=1,BF$9&lt;=$B$9),LOOKUP(BF$9,$A$12:$A$111,$B$12:$B$111),IF(AND($I153=1,BG$9=$Q152),"",IF($I153=1,BG152,IF(AND($I153=-1,BE$9=$Q152),$J153,IF($I153=-1,BF152,""))))))))</f>
        <v/>
      </c>
      <c r="BG153" t="str">
        <f ca="1">IF($E152="","",IF($G153="",BG152,IF(AND($N153=1,BG$9&gt;$B$9),"",IF(AND($N153=1,BG$9&lt;=$B$9),LOOKUP(BG$9,$A$12:$A$111,$B$12:$B$111),IF(AND($I153=1,BH$9=$Q152),"",IF($I153=1,BH152,IF(AND($I153=-1,BF$9=$Q152),$J153,IF($I153=-1,BG152,""))))))))</f>
        <v/>
      </c>
      <c r="BH153" t="str">
        <f ca="1">IF($E152="","",IF($G153="",BH152,IF(AND($N153=1,BH$9&gt;$B$9),"",IF(AND($N153=1,BH$9&lt;=$B$9),LOOKUP(BH$9,$A$12:$A$111,$B$12:$B$111),IF(AND($I153=1,BI$9=$Q152),"",IF($I153=1,BI152,IF(AND($I153=-1,BG$9=$Q152),$J153,IF($I153=-1,BH152,""))))))))</f>
        <v/>
      </c>
      <c r="BI153" t="str">
        <f ca="1">IF($E152="","",IF($G153="",BI152,IF(AND($N153=1,BI$9&gt;$B$9),"",IF(AND($N153=1,BI$9&lt;=$B$9),LOOKUP(BI$9,$A$12:$A$111,$B$12:$B$111),IF(AND($I153=1,BJ$9=$Q152),"",IF($I153=1,BJ152,IF(AND($I153=-1,BH$9=$Q152),$J153,IF($I153=-1,BI152,""))))))))</f>
        <v/>
      </c>
      <c r="BJ153" t="str">
        <f ca="1">IF($E152="","",IF($G153="",BJ152,IF(AND($N153=1,BJ$9&gt;$B$9),"",IF(AND($N153=1,BJ$9&lt;=$B$9),LOOKUP(BJ$9,$A$12:$A$111,$B$12:$B$111),IF(AND($I153=1,BK$9=$Q152),"",IF($I153=1,BK152,IF(AND($I153=-1,BI$9=$Q152),$J153,IF($I153=-1,BJ152,""))))))))</f>
        <v/>
      </c>
      <c r="BK153" t="str">
        <f ca="1">IF($E152="","",IF($G153="",BK152,IF(AND($N153=1,BK$9&gt;$B$9),"",IF(AND($N153=1,BK$9&lt;=$B$9),LOOKUP(BK$9,$A$12:$A$111,$B$12:$B$111),IF(AND($I153=1,BL$9=$Q152),"",IF($I153=1,BL152,IF(AND($I153=-1,BJ$9=$Q152),$J153,IF($I153=-1,BK152,""))))))))</f>
        <v/>
      </c>
      <c r="BL153">
        <f ca="1">IF($E152="","",IF($G153="",BL152,IF(AND($N153=1,BL$9&gt;$B$9),"",IF(AND($N153=1,BL$9&lt;=$B$9),LOOKUP(BL$9,$A$12:$A$111,$B$12:$B$111),IF(AND($I153=1,BM$9=$Q152),"",IF($I153=1,BM152,IF(AND($I153=-1,BK$9=$Q152),$J153,IF($I153=-1,BL152,""))))))))</f>
        <v>0</v>
      </c>
      <c r="BM153">
        <f ca="1">IF($E152="","",IF($G153="",BM152,IF(AND($N153=1,BM$9&gt;$B$9),"",IF(AND($N153=1,BM$9&lt;=$B$9),LOOKUP(BM$9,$A$12:$A$111,$B$12:$B$111),IF(AND($I153=1,BN$9=$Q152),"",IF($I153=1,BN152,IF(AND($I153=-1,BL$9=$Q152),$J153,IF($I153=-1,BM152,""))))))))</f>
        <v>0</v>
      </c>
      <c r="BN153">
        <f ca="1">IF($E152="","",IF($G153="",BN152,IF(AND($N153=1,BN$9&gt;$B$9),"",IF(AND($N153=1,BN$9&lt;=$B$9),LOOKUP(BN$9,$A$12:$A$111,$B$12:$B$111),IF(AND($I153=1,BO$9=$Q152),"",IF($I153=1,BO152,IF(AND($I153=-1,BM$9=$Q152),$J153,IF($I153=-1,BN152,""))))))))</f>
        <v>0</v>
      </c>
      <c r="BO153">
        <f ca="1">IF($E152="","",IF($G153="",BO152,IF(AND($N153=1,BO$9&gt;$B$9),"",IF(AND($N153=1,BO$9&lt;=$B$9),LOOKUP(BO$9,$A$12:$A$111,$B$12:$B$111),IF(AND($I153=1,BP$9=$Q152),"",IF($I153=1,BP152,IF(AND($I153=-1,BN$9=$Q152),$J153,IF($I153=-1,BO152,""))))))))</f>
        <v>0</v>
      </c>
    </row>
    <row r="154" spans="4:67" x14ac:dyDescent="0.25">
      <c r="D154" s="4">
        <v>144</v>
      </c>
      <c r="E154" s="1">
        <f t="shared" ca="1" si="16"/>
        <v>6</v>
      </c>
      <c r="G154" t="str">
        <f ca="1">IF(E153="","",IF($B$3=Refs!$B$11,Labouchere!F154,IF(AND(B$3="Last",H153="Zero"),G153,IF(B$3="Last",H153,IF(B$3="2nd last","",IF(AND(B$3="Opposite",H153="Zero"),G153,IF(AND(B$3="Opposite",H153="Red"),"Black",IF(AND(B$3="Opposite",H153="Black"),"Red",IF(AND(B$3="Opposite",H153="Odd"),"Even",IF(AND(B$3="Opposite",H153="Even"),"Odd",IF(AND(B$3="Opposite",H153="High"),"Low",IF(AND(B$3="Opposite",H153="Low"),"High",IF(COUNTIF(Refs!$E$5:$I$6,B$3)=1,Labouchere!B$3,"")))))))))))))</f>
        <v>High</v>
      </c>
      <c r="H154" t="str">
        <f ca="1">IF(E154="","",IF(B$2="Red/Black",LOOKUP(E154,Refs!D:D,Refs!F:F),IF(B$2="High/Low",LOOKUP(E154,Refs!D:D,Refs!H:H),IF(B$2="Odd/Even",LOOKUP(E154,Refs!D:D,Refs!J:J),""))))</f>
        <v>Low</v>
      </c>
      <c r="I154">
        <f t="shared" ca="1" si="12"/>
        <v>-1</v>
      </c>
      <c r="J154">
        <f ca="1">IF(E153="","",IF(G154="","",IF(AND(Q153&gt;1,O153+P153&gt;=$B$4),$B$4,IF(Q153=1,O153,O153+P153))))</f>
        <v>6</v>
      </c>
      <c r="K154">
        <f t="shared" ca="1" si="13"/>
        <v>-6</v>
      </c>
      <c r="L154">
        <f t="shared" ca="1" si="14"/>
        <v>-70</v>
      </c>
      <c r="M154">
        <f t="shared" ca="1" si="15"/>
        <v>20</v>
      </c>
      <c r="N154">
        <f ca="1">IF(E153="","",IF(OR(AND($A$6="Yes",$M154&gt;$M153),AND($A$8="Yes",$O153+$P153&gt;=$B$4),AND($Q153&lt;=2,$I154=1)),1,0))</f>
        <v>0</v>
      </c>
      <c r="O154">
        <f ca="1">IF(E154="","",R154)</f>
        <v>6</v>
      </c>
      <c r="P154">
        <f ca="1">IF(E154="","",MAX(R154:DM154))</f>
        <v>6</v>
      </c>
      <c r="Q154" s="2">
        <f ca="1">IF(E154="","",COUNTIF(R154:DM154,"&gt;0"))</f>
        <v>2</v>
      </c>
      <c r="R154" s="4">
        <f ca="1">IF(E153="","",IF($G154="",R153,IF($N154=1,LOOKUP(R$9,$A$12:$A$111,$B$12:$B$111),IF(AND($I154=1,S$9=$Q153),"",IF($I154=1,S153,IF($I154=-1,R153))))))</f>
        <v>6</v>
      </c>
      <c r="S154">
        <f ca="1">IF($E153="","",IF($G154="",S153,IF(AND($N154=1,S$9&gt;$B$9),"",IF(AND($N154=1,S$9&lt;=$B$9),LOOKUP(S$9,$A$12:$A$111,$B$12:$B$111),IF(AND($I154=1,T$9=$Q153),"",IF($I154=1,T153,IF(AND($I154=-1,R$9=$Q153),$J154,IF($I154=-1,S153,""))))))))</f>
        <v>6</v>
      </c>
      <c r="T154" t="str">
        <f ca="1">IF($E153="","",IF($G154="",T153,IF(AND($N154=1,T$9&gt;$B$9),"",IF(AND($N154=1,T$9&lt;=$B$9),LOOKUP(T$9,$A$12:$A$111,$B$12:$B$111),IF(AND($I154=1,U$9=$Q153),"",IF($I154=1,U153,IF(AND($I154=-1,S$9=$Q153),$J154,IF($I154=-1,T153,""))))))))</f>
        <v/>
      </c>
      <c r="U154" t="str">
        <f ca="1">IF($E153="","",IF($G154="",U153,IF(AND($N154=1,U$9&gt;$B$9),"",IF(AND($N154=1,U$9&lt;=$B$9),LOOKUP(U$9,$A$12:$A$111,$B$12:$B$111),IF(AND($I154=1,V$9=$Q153),"",IF($I154=1,V153,IF(AND($I154=-1,T$9=$Q153),$J154,IF($I154=-1,U153,""))))))))</f>
        <v/>
      </c>
      <c r="V154" t="str">
        <f ca="1">IF($E153="","",IF($G154="",V153,IF(AND($N154=1,V$9&gt;$B$9),"",IF(AND($N154=1,V$9&lt;=$B$9),LOOKUP(V$9,$A$12:$A$111,$B$12:$B$111),IF(AND($I154=1,W$9=$Q153),"",IF($I154=1,W153,IF(AND($I154=-1,U$9=$Q153),$J154,IF($I154=-1,V153,""))))))))</f>
        <v/>
      </c>
      <c r="W154" t="str">
        <f ca="1">IF($E153="","",IF($G154="",W153,IF(AND($N154=1,W$9&gt;$B$9),"",IF(AND($N154=1,W$9&lt;=$B$9),LOOKUP(W$9,$A$12:$A$111,$B$12:$B$111),IF(AND($I154=1,X$9=$Q153),"",IF($I154=1,X153,IF(AND($I154=-1,V$9=$Q153),$J154,IF($I154=-1,W153,""))))))))</f>
        <v/>
      </c>
      <c r="X154" t="str">
        <f ca="1">IF($E153="","",IF($G154="",X153,IF(AND($N154=1,X$9&gt;$B$9),"",IF(AND($N154=1,X$9&lt;=$B$9),LOOKUP(X$9,$A$12:$A$111,$B$12:$B$111),IF(AND($I154=1,Y$9=$Q153),"",IF($I154=1,Y153,IF(AND($I154=-1,W$9=$Q153),$J154,IF($I154=-1,X153,""))))))))</f>
        <v/>
      </c>
      <c r="Y154" t="str">
        <f ca="1">IF($E153="","",IF($G154="",Y153,IF(AND($N154=1,Y$9&gt;$B$9),"",IF(AND($N154=1,Y$9&lt;=$B$9),LOOKUP(Y$9,$A$12:$A$111,$B$12:$B$111),IF(AND($I154=1,Z$9=$Q153),"",IF($I154=1,Z153,IF(AND($I154=-1,X$9=$Q153),$J154,IF($I154=-1,Y153,""))))))))</f>
        <v/>
      </c>
      <c r="Z154" t="str">
        <f ca="1">IF($E153="","",IF($G154="",Z153,IF(AND($N154=1,Z$9&gt;$B$9),"",IF(AND($N154=1,Z$9&lt;=$B$9),LOOKUP(Z$9,$A$12:$A$111,$B$12:$B$111),IF(AND($I154=1,AA$9=$Q153),"",IF($I154=1,AA153,IF(AND($I154=-1,Y$9=$Q153),$J154,IF($I154=-1,Z153,""))))))))</f>
        <v/>
      </c>
      <c r="AA154" t="str">
        <f ca="1">IF($E153="","",IF($G154="",AA153,IF(AND($N154=1,AA$9&gt;$B$9),"",IF(AND($N154=1,AA$9&lt;=$B$9),LOOKUP(AA$9,$A$12:$A$111,$B$12:$B$111),IF(AND($I154=1,AB$9=$Q153),"",IF($I154=1,AB153,IF(AND($I154=-1,Z$9=$Q153),$J154,IF($I154=-1,AA153,""))))))))</f>
        <v/>
      </c>
      <c r="AB154" t="str">
        <f ca="1">IF($E153="","",IF($G154="",AB153,IF(AND($N154=1,AB$9&gt;$B$9),"",IF(AND($N154=1,AB$9&lt;=$B$9),LOOKUP(AB$9,$A$12:$A$111,$B$12:$B$111),IF(AND($I154=1,AC$9=$Q153),"",IF($I154=1,AC153,IF(AND($I154=-1,AA$9=$Q153),$J154,IF($I154=-1,AB153,""))))))))</f>
        <v/>
      </c>
      <c r="AC154" t="str">
        <f ca="1">IF($E153="","",IF($G154="",AC153,IF(AND($N154=1,AC$9&gt;$B$9),"",IF(AND($N154=1,AC$9&lt;=$B$9),LOOKUP(AC$9,$A$12:$A$111,$B$12:$B$111),IF(AND($I154=1,AD$9=$Q153),"",IF($I154=1,AD153,IF(AND($I154=-1,AB$9=$Q153),$J154,IF($I154=-1,AC153,""))))))))</f>
        <v/>
      </c>
      <c r="AD154" t="str">
        <f ca="1">IF($E153="","",IF($G154="",AD153,IF(AND($N154=1,AD$9&gt;$B$9),"",IF(AND($N154=1,AD$9&lt;=$B$9),LOOKUP(AD$9,$A$12:$A$111,$B$12:$B$111),IF(AND($I154=1,AE$9=$Q153),"",IF($I154=1,AE153,IF(AND($I154=-1,AC$9=$Q153),$J154,IF($I154=-1,AD153,""))))))))</f>
        <v/>
      </c>
      <c r="AE154" t="str">
        <f ca="1">IF($E153="","",IF($G154="",AE153,IF(AND($N154=1,AE$9&gt;$B$9),"",IF(AND($N154=1,AE$9&lt;=$B$9),LOOKUP(AE$9,$A$12:$A$111,$B$12:$B$111),IF(AND($I154=1,AF$9=$Q153),"",IF($I154=1,AF153,IF(AND($I154=-1,AD$9=$Q153),$J154,IF($I154=-1,AE153,""))))))))</f>
        <v/>
      </c>
      <c r="AF154" t="str">
        <f ca="1">IF($E153="","",IF($G154="",AF153,IF(AND($N154=1,AF$9&gt;$B$9),"",IF(AND($N154=1,AF$9&lt;=$B$9),LOOKUP(AF$9,$A$12:$A$111,$B$12:$B$111),IF(AND($I154=1,AG$9=$Q153),"",IF($I154=1,AG153,IF(AND($I154=-1,AE$9=$Q153),$J154,IF($I154=-1,AF153,""))))))))</f>
        <v/>
      </c>
      <c r="AG154" t="str">
        <f ca="1">IF($E153="","",IF($G154="",AG153,IF(AND($N154=1,AG$9&gt;$B$9),"",IF(AND($N154=1,AG$9&lt;=$B$9),LOOKUP(AG$9,$A$12:$A$111,$B$12:$B$111),IF(AND($I154=1,AH$9=$Q153),"",IF($I154=1,AH153,IF(AND($I154=-1,AF$9=$Q153),$J154,IF($I154=-1,AG153,""))))))))</f>
        <v/>
      </c>
      <c r="AH154" t="str">
        <f ca="1">IF($E153="","",IF($G154="",AH153,IF(AND($N154=1,AH$9&gt;$B$9),"",IF(AND($N154=1,AH$9&lt;=$B$9),LOOKUP(AH$9,$A$12:$A$111,$B$12:$B$111),IF(AND($I154=1,AI$9=$Q153),"",IF($I154=1,AI153,IF(AND($I154=-1,AG$9=$Q153),$J154,IF($I154=-1,AH153,""))))))))</f>
        <v/>
      </c>
      <c r="AI154" t="str">
        <f ca="1">IF($E153="","",IF($G154="",AI153,IF(AND($N154=1,AI$9&gt;$B$9),"",IF(AND($N154=1,AI$9&lt;=$B$9),LOOKUP(AI$9,$A$12:$A$111,$B$12:$B$111),IF(AND($I154=1,AJ$9=$Q153),"",IF($I154=1,AJ153,IF(AND($I154=-1,AH$9=$Q153),$J154,IF($I154=-1,AI153,""))))))))</f>
        <v/>
      </c>
      <c r="AJ154" t="str">
        <f ca="1">IF($E153="","",IF($G154="",AJ153,IF(AND($N154=1,AJ$9&gt;$B$9),"",IF(AND($N154=1,AJ$9&lt;=$B$9),LOOKUP(AJ$9,$A$12:$A$111,$B$12:$B$111),IF(AND($I154=1,AK$9=$Q153),"",IF($I154=1,AK153,IF(AND($I154=-1,AI$9=$Q153),$J154,IF($I154=-1,AJ153,""))))))))</f>
        <v/>
      </c>
      <c r="AK154" t="str">
        <f ca="1">IF($E153="","",IF($G154="",AK153,IF(AND($N154=1,AK$9&gt;$B$9),"",IF(AND($N154=1,AK$9&lt;=$B$9),LOOKUP(AK$9,$A$12:$A$111,$B$12:$B$111),IF(AND($I154=1,AL$9=$Q153),"",IF($I154=1,AL153,IF(AND($I154=-1,AJ$9=$Q153),$J154,IF($I154=-1,AK153,""))))))))</f>
        <v/>
      </c>
      <c r="AL154" t="str">
        <f ca="1">IF($E153="","",IF($G154="",AL153,IF(AND($N154=1,AL$9&gt;$B$9),"",IF(AND($N154=1,AL$9&lt;=$B$9),LOOKUP(AL$9,$A$12:$A$111,$B$12:$B$111),IF(AND($I154=1,AM$9=$Q153),"",IF($I154=1,AM153,IF(AND($I154=-1,AK$9=$Q153),$J154,IF($I154=-1,AL153,""))))))))</f>
        <v/>
      </c>
      <c r="AM154" t="str">
        <f ca="1">IF($E153="","",IF($G154="",AM153,IF(AND($N154=1,AM$9&gt;$B$9),"",IF(AND($N154=1,AM$9&lt;=$B$9),LOOKUP(AM$9,$A$12:$A$111,$B$12:$B$111),IF(AND($I154=1,AN$9=$Q153),"",IF($I154=1,AN153,IF(AND($I154=-1,AL$9=$Q153),$J154,IF($I154=-1,AM153,""))))))))</f>
        <v/>
      </c>
      <c r="AN154" t="str">
        <f ca="1">IF($E153="","",IF($G154="",AN153,IF(AND($N154=1,AN$9&gt;$B$9),"",IF(AND($N154=1,AN$9&lt;=$B$9),LOOKUP(AN$9,$A$12:$A$111,$B$12:$B$111),IF(AND($I154=1,AO$9=$Q153),"",IF($I154=1,AO153,IF(AND($I154=-1,AM$9=$Q153),$J154,IF($I154=-1,AN153,""))))))))</f>
        <v/>
      </c>
      <c r="AO154" t="str">
        <f ca="1">IF($E153="","",IF($G154="",AO153,IF(AND($N154=1,AO$9&gt;$B$9),"",IF(AND($N154=1,AO$9&lt;=$B$9),LOOKUP(AO$9,$A$12:$A$111,$B$12:$B$111),IF(AND($I154=1,AP$9=$Q153),"",IF($I154=1,AP153,IF(AND($I154=-1,AN$9=$Q153),$J154,IF($I154=-1,AO153,""))))))))</f>
        <v/>
      </c>
      <c r="AP154" t="str">
        <f ca="1">IF($E153="","",IF($G154="",AP153,IF(AND($N154=1,AP$9&gt;$B$9),"",IF(AND($N154=1,AP$9&lt;=$B$9),LOOKUP(AP$9,$A$12:$A$111,$B$12:$B$111),IF(AND($I154=1,AQ$9=$Q153),"",IF($I154=1,AQ153,IF(AND($I154=-1,AO$9=$Q153),$J154,IF($I154=-1,AP153,""))))))))</f>
        <v/>
      </c>
      <c r="AQ154" t="str">
        <f ca="1">IF($E153="","",IF($G154="",AQ153,IF(AND($N154=1,AQ$9&gt;$B$9),"",IF(AND($N154=1,AQ$9&lt;=$B$9),LOOKUP(AQ$9,$A$12:$A$111,$B$12:$B$111),IF(AND($I154=1,AR$9=$Q153),"",IF($I154=1,AR153,IF(AND($I154=-1,AP$9=$Q153),$J154,IF($I154=-1,AQ153,""))))))))</f>
        <v/>
      </c>
      <c r="AR154" t="str">
        <f ca="1">IF($E153="","",IF($G154="",AR153,IF(AND($N154=1,AR$9&gt;$B$9),"",IF(AND($N154=1,AR$9&lt;=$B$9),LOOKUP(AR$9,$A$12:$A$111,$B$12:$B$111),IF(AND($I154=1,AS$9=$Q153),"",IF($I154=1,AS153,IF(AND($I154=-1,AQ$9=$Q153),$J154,IF($I154=-1,AR153,""))))))))</f>
        <v/>
      </c>
      <c r="AS154" t="str">
        <f ca="1">IF($E153="","",IF($G154="",AS153,IF(AND($N154=1,AS$9&gt;$B$9),"",IF(AND($N154=1,AS$9&lt;=$B$9),LOOKUP(AS$9,$A$12:$A$111,$B$12:$B$111),IF(AND($I154=1,AT$9=$Q153),"",IF($I154=1,AT153,IF(AND($I154=-1,AR$9=$Q153),$J154,IF($I154=-1,AS153,""))))))))</f>
        <v/>
      </c>
      <c r="AT154" t="str">
        <f ca="1">IF($E153="","",IF($G154="",AT153,IF(AND($N154=1,AT$9&gt;$B$9),"",IF(AND($N154=1,AT$9&lt;=$B$9),LOOKUP(AT$9,$A$12:$A$111,$B$12:$B$111),IF(AND($I154=1,AU$9=$Q153),"",IF($I154=1,AU153,IF(AND($I154=-1,AS$9=$Q153),$J154,IF($I154=-1,AT153,""))))))))</f>
        <v/>
      </c>
      <c r="AU154" t="str">
        <f ca="1">IF($E153="","",IF($G154="",AU153,IF(AND($N154=1,AU$9&gt;$B$9),"",IF(AND($N154=1,AU$9&lt;=$B$9),LOOKUP(AU$9,$A$12:$A$111,$B$12:$B$111),IF(AND($I154=1,AV$9=$Q153),"",IF($I154=1,AV153,IF(AND($I154=-1,AT$9=$Q153),$J154,IF($I154=-1,AU153,""))))))))</f>
        <v/>
      </c>
      <c r="AV154" t="str">
        <f ca="1">IF($E153="","",IF($G154="",AV153,IF(AND($N154=1,AV$9&gt;$B$9),"",IF(AND($N154=1,AV$9&lt;=$B$9),LOOKUP(AV$9,$A$12:$A$111,$B$12:$B$111),IF(AND($I154=1,AW$9=$Q153),"",IF($I154=1,AW153,IF(AND($I154=-1,AU$9=$Q153),$J154,IF($I154=-1,AV153,""))))))))</f>
        <v/>
      </c>
      <c r="AW154" t="str">
        <f ca="1">IF($E153="","",IF($G154="",AW153,IF(AND($N154=1,AW$9&gt;$B$9),"",IF(AND($N154=1,AW$9&lt;=$B$9),LOOKUP(AW$9,$A$12:$A$111,$B$12:$B$111),IF(AND($I154=1,AX$9=$Q153),"",IF($I154=1,AX153,IF(AND($I154=-1,AV$9=$Q153),$J154,IF($I154=-1,AW153,""))))))))</f>
        <v/>
      </c>
      <c r="AX154" t="str">
        <f ca="1">IF($E153="","",IF($G154="",AX153,IF(AND($N154=1,AX$9&gt;$B$9),"",IF(AND($N154=1,AX$9&lt;=$B$9),LOOKUP(AX$9,$A$12:$A$111,$B$12:$B$111),IF(AND($I154=1,AY$9=$Q153),"",IF($I154=1,AY153,IF(AND($I154=-1,AW$9=$Q153),$J154,IF($I154=-1,AX153,""))))))))</f>
        <v/>
      </c>
      <c r="AY154" t="str">
        <f ca="1">IF($E153="","",IF($G154="",AY153,IF(AND($N154=1,AY$9&gt;$B$9),"",IF(AND($N154=1,AY$9&lt;=$B$9),LOOKUP(AY$9,$A$12:$A$111,$B$12:$B$111),IF(AND($I154=1,AZ$9=$Q153),"",IF($I154=1,AZ153,IF(AND($I154=-1,AX$9=$Q153),$J154,IF($I154=-1,AY153,""))))))))</f>
        <v/>
      </c>
      <c r="AZ154" t="str">
        <f ca="1">IF($E153="","",IF($G154="",AZ153,IF(AND($N154=1,AZ$9&gt;$B$9),"",IF(AND($N154=1,AZ$9&lt;=$B$9),LOOKUP(AZ$9,$A$12:$A$111,$B$12:$B$111),IF(AND($I154=1,BA$9=$Q153),"",IF($I154=1,BA153,IF(AND($I154=-1,AY$9=$Q153),$J154,IF($I154=-1,AZ153,""))))))))</f>
        <v/>
      </c>
      <c r="BA154" t="str">
        <f ca="1">IF($E153="","",IF($G154="",BA153,IF(AND($N154=1,BA$9&gt;$B$9),"",IF(AND($N154=1,BA$9&lt;=$B$9),LOOKUP(BA$9,$A$12:$A$111,$B$12:$B$111),IF(AND($I154=1,BB$9=$Q153),"",IF($I154=1,BB153,IF(AND($I154=-1,AZ$9=$Q153),$J154,IF($I154=-1,BA153,""))))))))</f>
        <v/>
      </c>
      <c r="BB154" t="str">
        <f ca="1">IF($E153="","",IF($G154="",BB153,IF(AND($N154=1,BB$9&gt;$B$9),"",IF(AND($N154=1,BB$9&lt;=$B$9),LOOKUP(BB$9,$A$12:$A$111,$B$12:$B$111),IF(AND($I154=1,BC$9=$Q153),"",IF($I154=1,BC153,IF(AND($I154=-1,BA$9=$Q153),$J154,IF($I154=-1,BB153,""))))))))</f>
        <v/>
      </c>
      <c r="BC154" t="str">
        <f ca="1">IF($E153="","",IF($G154="",BC153,IF(AND($N154=1,BC$9&gt;$B$9),"",IF(AND($N154=1,BC$9&lt;=$B$9),LOOKUP(BC$9,$A$12:$A$111,$B$12:$B$111),IF(AND($I154=1,BD$9=$Q153),"",IF($I154=1,BD153,IF(AND($I154=-1,BB$9=$Q153),$J154,IF($I154=-1,BC153,""))))))))</f>
        <v/>
      </c>
      <c r="BD154" t="str">
        <f ca="1">IF($E153="","",IF($G154="",BD153,IF(AND($N154=1,BD$9&gt;$B$9),"",IF(AND($N154=1,BD$9&lt;=$B$9),LOOKUP(BD$9,$A$12:$A$111,$B$12:$B$111),IF(AND($I154=1,BE$9=$Q153),"",IF($I154=1,BE153,IF(AND($I154=-1,BC$9=$Q153),$J154,IF($I154=-1,BD153,""))))))))</f>
        <v/>
      </c>
      <c r="BE154" t="str">
        <f ca="1">IF($E153="","",IF($G154="",BE153,IF(AND($N154=1,BE$9&gt;$B$9),"",IF(AND($N154=1,BE$9&lt;=$B$9),LOOKUP(BE$9,$A$12:$A$111,$B$12:$B$111),IF(AND($I154=1,BF$9=$Q153),"",IF($I154=1,BF153,IF(AND($I154=-1,BD$9=$Q153),$J154,IF($I154=-1,BE153,""))))))))</f>
        <v/>
      </c>
      <c r="BF154" t="str">
        <f ca="1">IF($E153="","",IF($G154="",BF153,IF(AND($N154=1,BF$9&gt;$B$9),"",IF(AND($N154=1,BF$9&lt;=$B$9),LOOKUP(BF$9,$A$12:$A$111,$B$12:$B$111),IF(AND($I154=1,BG$9=$Q153),"",IF($I154=1,BG153,IF(AND($I154=-1,BE$9=$Q153),$J154,IF($I154=-1,BF153,""))))))))</f>
        <v/>
      </c>
      <c r="BG154" t="str">
        <f ca="1">IF($E153="","",IF($G154="",BG153,IF(AND($N154=1,BG$9&gt;$B$9),"",IF(AND($N154=1,BG$9&lt;=$B$9),LOOKUP(BG$9,$A$12:$A$111,$B$12:$B$111),IF(AND($I154=1,BH$9=$Q153),"",IF($I154=1,BH153,IF(AND($I154=-1,BF$9=$Q153),$J154,IF($I154=-1,BG153,""))))))))</f>
        <v/>
      </c>
      <c r="BH154" t="str">
        <f ca="1">IF($E153="","",IF($G154="",BH153,IF(AND($N154=1,BH$9&gt;$B$9),"",IF(AND($N154=1,BH$9&lt;=$B$9),LOOKUP(BH$9,$A$12:$A$111,$B$12:$B$111),IF(AND($I154=1,BI$9=$Q153),"",IF($I154=1,BI153,IF(AND($I154=-1,BG$9=$Q153),$J154,IF($I154=-1,BH153,""))))))))</f>
        <v/>
      </c>
      <c r="BI154" t="str">
        <f ca="1">IF($E153="","",IF($G154="",BI153,IF(AND($N154=1,BI$9&gt;$B$9),"",IF(AND($N154=1,BI$9&lt;=$B$9),LOOKUP(BI$9,$A$12:$A$111,$B$12:$B$111),IF(AND($I154=1,BJ$9=$Q153),"",IF($I154=1,BJ153,IF(AND($I154=-1,BH$9=$Q153),$J154,IF($I154=-1,BI153,""))))))))</f>
        <v/>
      </c>
      <c r="BJ154" t="str">
        <f ca="1">IF($E153="","",IF($G154="",BJ153,IF(AND($N154=1,BJ$9&gt;$B$9),"",IF(AND($N154=1,BJ$9&lt;=$B$9),LOOKUP(BJ$9,$A$12:$A$111,$B$12:$B$111),IF(AND($I154=1,BK$9=$Q153),"",IF($I154=1,BK153,IF(AND($I154=-1,BI$9=$Q153),$J154,IF($I154=-1,BJ153,""))))))))</f>
        <v/>
      </c>
      <c r="BK154" t="str">
        <f ca="1">IF($E153="","",IF($G154="",BK153,IF(AND($N154=1,BK$9&gt;$B$9),"",IF(AND($N154=1,BK$9&lt;=$B$9),LOOKUP(BK$9,$A$12:$A$111,$B$12:$B$111),IF(AND($I154=1,BL$9=$Q153),"",IF($I154=1,BL153,IF(AND($I154=-1,BJ$9=$Q153),$J154,IF($I154=-1,BK153,""))))))))</f>
        <v/>
      </c>
      <c r="BL154">
        <f ca="1">IF($E153="","",IF($G154="",BL153,IF(AND($N154=1,BL$9&gt;$B$9),"",IF(AND($N154=1,BL$9&lt;=$B$9),LOOKUP(BL$9,$A$12:$A$111,$B$12:$B$111),IF(AND($I154=1,BM$9=$Q153),"",IF($I154=1,BM153,IF(AND($I154=-1,BK$9=$Q153),$J154,IF($I154=-1,BL153,""))))))))</f>
        <v>0</v>
      </c>
      <c r="BM154">
        <f ca="1">IF($E153="","",IF($G154="",BM153,IF(AND($N154=1,BM$9&gt;$B$9),"",IF(AND($N154=1,BM$9&lt;=$B$9),LOOKUP(BM$9,$A$12:$A$111,$B$12:$B$111),IF(AND($I154=1,BN$9=$Q153),"",IF($I154=1,BN153,IF(AND($I154=-1,BL$9=$Q153),$J154,IF($I154=-1,BM153,""))))))))</f>
        <v>0</v>
      </c>
      <c r="BN154">
        <f ca="1">IF($E153="","",IF($G154="",BN153,IF(AND($N154=1,BN$9&gt;$B$9),"",IF(AND($N154=1,BN$9&lt;=$B$9),LOOKUP(BN$9,$A$12:$A$111,$B$12:$B$111),IF(AND($I154=1,BO$9=$Q153),"",IF($I154=1,BO153,IF(AND($I154=-1,BM$9=$Q153),$J154,IF($I154=-1,BN153,""))))))))</f>
        <v>0</v>
      </c>
      <c r="BO154">
        <f ca="1">IF($E153="","",IF($G154="",BO153,IF(AND($N154=1,BO$9&gt;$B$9),"",IF(AND($N154=1,BO$9&lt;=$B$9),LOOKUP(BO$9,$A$12:$A$111,$B$12:$B$111),IF(AND($I154=1,BP$9=$Q153),"",IF($I154=1,BP153,IF(AND($I154=-1,BN$9=$Q153),$J154,IF($I154=-1,BO153,""))))))))</f>
        <v>0</v>
      </c>
    </row>
    <row r="155" spans="4:67" x14ac:dyDescent="0.25">
      <c r="D155" s="4">
        <v>145</v>
      </c>
      <c r="E155" s="1">
        <f t="shared" ca="1" si="16"/>
        <v>9</v>
      </c>
      <c r="G155" t="str">
        <f ca="1">IF(E154="","",IF($B$3=Refs!$B$11,Labouchere!F155,IF(AND(B$3="Last",H154="Zero"),G154,IF(B$3="Last",H154,IF(B$3="2nd last","",IF(AND(B$3="Opposite",H154="Zero"),G154,IF(AND(B$3="Opposite",H154="Red"),"Black",IF(AND(B$3="Opposite",H154="Black"),"Red",IF(AND(B$3="Opposite",H154="Odd"),"Even",IF(AND(B$3="Opposite",H154="Even"),"Odd",IF(AND(B$3="Opposite",H154="High"),"Low",IF(AND(B$3="Opposite",H154="Low"),"High",IF(COUNTIF(Refs!$E$5:$I$6,B$3)=1,Labouchere!B$3,"")))))))))))))</f>
        <v>High</v>
      </c>
      <c r="H155" t="str">
        <f ca="1">IF(E155="","",IF(B$2="Red/Black",LOOKUP(E155,Refs!D:D,Refs!F:F),IF(B$2="High/Low",LOOKUP(E155,Refs!D:D,Refs!H:H),IF(B$2="Odd/Even",LOOKUP(E155,Refs!D:D,Refs!J:J),""))))</f>
        <v>Low</v>
      </c>
      <c r="I155">
        <f t="shared" ca="1" si="12"/>
        <v>-1</v>
      </c>
      <c r="J155">
        <f ca="1">IF(E154="","",IF(G155="","",IF(AND(Q154&gt;1,O154+P154&gt;=$B$4),$B$4,IF(Q154=1,O154,O154+P154))))</f>
        <v>12</v>
      </c>
      <c r="K155">
        <f t="shared" ca="1" si="13"/>
        <v>-12</v>
      </c>
      <c r="L155">
        <f t="shared" ca="1" si="14"/>
        <v>-82</v>
      </c>
      <c r="M155">
        <f t="shared" ca="1" si="15"/>
        <v>20</v>
      </c>
      <c r="N155">
        <f ca="1">IF(E154="","",IF(OR(AND($A$6="Yes",$M155&gt;$M154),AND($A$8="Yes",$O154+$P154&gt;=$B$4),AND($Q154&lt;=2,$I155=1)),1,0))</f>
        <v>0</v>
      </c>
      <c r="O155">
        <f ca="1">IF(E155="","",R155)</f>
        <v>6</v>
      </c>
      <c r="P155">
        <f ca="1">IF(E155="","",MAX(R155:DM155))</f>
        <v>12</v>
      </c>
      <c r="Q155" s="2">
        <f ca="1">IF(E155="","",COUNTIF(R155:DM155,"&gt;0"))</f>
        <v>3</v>
      </c>
      <c r="R155" s="4">
        <f ca="1">IF(E154="","",IF($G155="",R154,IF($N155=1,LOOKUP(R$9,$A$12:$A$111,$B$12:$B$111),IF(AND($I155=1,S$9=$Q154),"",IF($I155=1,S154,IF($I155=-1,R154))))))</f>
        <v>6</v>
      </c>
      <c r="S155">
        <f ca="1">IF($E154="","",IF($G155="",S154,IF(AND($N155=1,S$9&gt;$B$9),"",IF(AND($N155=1,S$9&lt;=$B$9),LOOKUP(S$9,$A$12:$A$111,$B$12:$B$111),IF(AND($I155=1,T$9=$Q154),"",IF($I155=1,T154,IF(AND($I155=-1,R$9=$Q154),$J155,IF($I155=-1,S154,""))))))))</f>
        <v>6</v>
      </c>
      <c r="T155">
        <f ca="1">IF($E154="","",IF($G155="",T154,IF(AND($N155=1,T$9&gt;$B$9),"",IF(AND($N155=1,T$9&lt;=$B$9),LOOKUP(T$9,$A$12:$A$111,$B$12:$B$111),IF(AND($I155=1,U$9=$Q154),"",IF($I155=1,U154,IF(AND($I155=-1,S$9=$Q154),$J155,IF($I155=-1,T154,""))))))))</f>
        <v>12</v>
      </c>
      <c r="U155" t="str">
        <f ca="1">IF($E154="","",IF($G155="",U154,IF(AND($N155=1,U$9&gt;$B$9),"",IF(AND($N155=1,U$9&lt;=$B$9),LOOKUP(U$9,$A$12:$A$111,$B$12:$B$111),IF(AND($I155=1,V$9=$Q154),"",IF($I155=1,V154,IF(AND($I155=-1,T$9=$Q154),$J155,IF($I155=-1,U154,""))))))))</f>
        <v/>
      </c>
      <c r="V155" t="str">
        <f ca="1">IF($E154="","",IF($G155="",V154,IF(AND($N155=1,V$9&gt;$B$9),"",IF(AND($N155=1,V$9&lt;=$B$9),LOOKUP(V$9,$A$12:$A$111,$B$12:$B$111),IF(AND($I155=1,W$9=$Q154),"",IF($I155=1,W154,IF(AND($I155=-1,U$9=$Q154),$J155,IF($I155=-1,V154,""))))))))</f>
        <v/>
      </c>
      <c r="W155" t="str">
        <f ca="1">IF($E154="","",IF($G155="",W154,IF(AND($N155=1,W$9&gt;$B$9),"",IF(AND($N155=1,W$9&lt;=$B$9),LOOKUP(W$9,$A$12:$A$111,$B$12:$B$111),IF(AND($I155=1,X$9=$Q154),"",IF($I155=1,X154,IF(AND($I155=-1,V$9=$Q154),$J155,IF($I155=-1,W154,""))))))))</f>
        <v/>
      </c>
      <c r="X155" t="str">
        <f ca="1">IF($E154="","",IF($G155="",X154,IF(AND($N155=1,X$9&gt;$B$9),"",IF(AND($N155=1,X$9&lt;=$B$9),LOOKUP(X$9,$A$12:$A$111,$B$12:$B$111),IF(AND($I155=1,Y$9=$Q154),"",IF($I155=1,Y154,IF(AND($I155=-1,W$9=$Q154),$J155,IF($I155=-1,X154,""))))))))</f>
        <v/>
      </c>
      <c r="Y155" t="str">
        <f ca="1">IF($E154="","",IF($G155="",Y154,IF(AND($N155=1,Y$9&gt;$B$9),"",IF(AND($N155=1,Y$9&lt;=$B$9),LOOKUP(Y$9,$A$12:$A$111,$B$12:$B$111),IF(AND($I155=1,Z$9=$Q154),"",IF($I155=1,Z154,IF(AND($I155=-1,X$9=$Q154),$J155,IF($I155=-1,Y154,""))))))))</f>
        <v/>
      </c>
      <c r="Z155" t="str">
        <f ca="1">IF($E154="","",IF($G155="",Z154,IF(AND($N155=1,Z$9&gt;$B$9),"",IF(AND($N155=1,Z$9&lt;=$B$9),LOOKUP(Z$9,$A$12:$A$111,$B$12:$B$111),IF(AND($I155=1,AA$9=$Q154),"",IF($I155=1,AA154,IF(AND($I155=-1,Y$9=$Q154),$J155,IF($I155=-1,Z154,""))))))))</f>
        <v/>
      </c>
      <c r="AA155" t="str">
        <f ca="1">IF($E154="","",IF($G155="",AA154,IF(AND($N155=1,AA$9&gt;$B$9),"",IF(AND($N155=1,AA$9&lt;=$B$9),LOOKUP(AA$9,$A$12:$A$111,$B$12:$B$111),IF(AND($I155=1,AB$9=$Q154),"",IF($I155=1,AB154,IF(AND($I155=-1,Z$9=$Q154),$J155,IF($I155=-1,AA154,""))))))))</f>
        <v/>
      </c>
      <c r="AB155" t="str">
        <f ca="1">IF($E154="","",IF($G155="",AB154,IF(AND($N155=1,AB$9&gt;$B$9),"",IF(AND($N155=1,AB$9&lt;=$B$9),LOOKUP(AB$9,$A$12:$A$111,$B$12:$B$111),IF(AND($I155=1,AC$9=$Q154),"",IF($I155=1,AC154,IF(AND($I155=-1,AA$9=$Q154),$J155,IF($I155=-1,AB154,""))))))))</f>
        <v/>
      </c>
      <c r="AC155" t="str">
        <f ca="1">IF($E154="","",IF($G155="",AC154,IF(AND($N155=1,AC$9&gt;$B$9),"",IF(AND($N155=1,AC$9&lt;=$B$9),LOOKUP(AC$9,$A$12:$A$111,$B$12:$B$111),IF(AND($I155=1,AD$9=$Q154),"",IF($I155=1,AD154,IF(AND($I155=-1,AB$9=$Q154),$J155,IF($I155=-1,AC154,""))))))))</f>
        <v/>
      </c>
      <c r="AD155" t="str">
        <f ca="1">IF($E154="","",IF($G155="",AD154,IF(AND($N155=1,AD$9&gt;$B$9),"",IF(AND($N155=1,AD$9&lt;=$B$9),LOOKUP(AD$9,$A$12:$A$111,$B$12:$B$111),IF(AND($I155=1,AE$9=$Q154),"",IF($I155=1,AE154,IF(AND($I155=-1,AC$9=$Q154),$J155,IF($I155=-1,AD154,""))))))))</f>
        <v/>
      </c>
      <c r="AE155" t="str">
        <f ca="1">IF($E154="","",IF($G155="",AE154,IF(AND($N155=1,AE$9&gt;$B$9),"",IF(AND($N155=1,AE$9&lt;=$B$9),LOOKUP(AE$9,$A$12:$A$111,$B$12:$B$111),IF(AND($I155=1,AF$9=$Q154),"",IF($I155=1,AF154,IF(AND($I155=-1,AD$9=$Q154),$J155,IF($I155=-1,AE154,""))))))))</f>
        <v/>
      </c>
      <c r="AF155" t="str">
        <f ca="1">IF($E154="","",IF($G155="",AF154,IF(AND($N155=1,AF$9&gt;$B$9),"",IF(AND($N155=1,AF$9&lt;=$B$9),LOOKUP(AF$9,$A$12:$A$111,$B$12:$B$111),IF(AND($I155=1,AG$9=$Q154),"",IF($I155=1,AG154,IF(AND($I155=-1,AE$9=$Q154),$J155,IF($I155=-1,AF154,""))))))))</f>
        <v/>
      </c>
      <c r="AG155" t="str">
        <f ca="1">IF($E154="","",IF($G155="",AG154,IF(AND($N155=1,AG$9&gt;$B$9),"",IF(AND($N155=1,AG$9&lt;=$B$9),LOOKUP(AG$9,$A$12:$A$111,$B$12:$B$111),IF(AND($I155=1,AH$9=$Q154),"",IF($I155=1,AH154,IF(AND($I155=-1,AF$9=$Q154),$J155,IF($I155=-1,AG154,""))))))))</f>
        <v/>
      </c>
      <c r="AH155" t="str">
        <f ca="1">IF($E154="","",IF($G155="",AH154,IF(AND($N155=1,AH$9&gt;$B$9),"",IF(AND($N155=1,AH$9&lt;=$B$9),LOOKUP(AH$9,$A$12:$A$111,$B$12:$B$111),IF(AND($I155=1,AI$9=$Q154),"",IF($I155=1,AI154,IF(AND($I155=-1,AG$9=$Q154),$J155,IF($I155=-1,AH154,""))))))))</f>
        <v/>
      </c>
      <c r="AI155" t="str">
        <f ca="1">IF($E154="","",IF($G155="",AI154,IF(AND($N155=1,AI$9&gt;$B$9),"",IF(AND($N155=1,AI$9&lt;=$B$9),LOOKUP(AI$9,$A$12:$A$111,$B$12:$B$111),IF(AND($I155=1,AJ$9=$Q154),"",IF($I155=1,AJ154,IF(AND($I155=-1,AH$9=$Q154),$J155,IF($I155=-1,AI154,""))))))))</f>
        <v/>
      </c>
      <c r="AJ155" t="str">
        <f ca="1">IF($E154="","",IF($G155="",AJ154,IF(AND($N155=1,AJ$9&gt;$B$9),"",IF(AND($N155=1,AJ$9&lt;=$B$9),LOOKUP(AJ$9,$A$12:$A$111,$B$12:$B$111),IF(AND($I155=1,AK$9=$Q154),"",IF($I155=1,AK154,IF(AND($I155=-1,AI$9=$Q154),$J155,IF($I155=-1,AJ154,""))))))))</f>
        <v/>
      </c>
      <c r="AK155" t="str">
        <f ca="1">IF($E154="","",IF($G155="",AK154,IF(AND($N155=1,AK$9&gt;$B$9),"",IF(AND($N155=1,AK$9&lt;=$B$9),LOOKUP(AK$9,$A$12:$A$111,$B$12:$B$111),IF(AND($I155=1,AL$9=$Q154),"",IF($I155=1,AL154,IF(AND($I155=-1,AJ$9=$Q154),$J155,IF($I155=-1,AK154,""))))))))</f>
        <v/>
      </c>
      <c r="AL155" t="str">
        <f ca="1">IF($E154="","",IF($G155="",AL154,IF(AND($N155=1,AL$9&gt;$B$9),"",IF(AND($N155=1,AL$9&lt;=$B$9),LOOKUP(AL$9,$A$12:$A$111,$B$12:$B$111),IF(AND($I155=1,AM$9=$Q154),"",IF($I155=1,AM154,IF(AND($I155=-1,AK$9=$Q154),$J155,IF($I155=-1,AL154,""))))))))</f>
        <v/>
      </c>
      <c r="AM155" t="str">
        <f ca="1">IF($E154="","",IF($G155="",AM154,IF(AND($N155=1,AM$9&gt;$B$9),"",IF(AND($N155=1,AM$9&lt;=$B$9),LOOKUP(AM$9,$A$12:$A$111,$B$12:$B$111),IF(AND($I155=1,AN$9=$Q154),"",IF($I155=1,AN154,IF(AND($I155=-1,AL$9=$Q154),$J155,IF($I155=-1,AM154,""))))))))</f>
        <v/>
      </c>
      <c r="AN155" t="str">
        <f ca="1">IF($E154="","",IF($G155="",AN154,IF(AND($N155=1,AN$9&gt;$B$9),"",IF(AND($N155=1,AN$9&lt;=$B$9),LOOKUP(AN$9,$A$12:$A$111,$B$12:$B$111),IF(AND($I155=1,AO$9=$Q154),"",IF($I155=1,AO154,IF(AND($I155=-1,AM$9=$Q154),$J155,IF($I155=-1,AN154,""))))))))</f>
        <v/>
      </c>
      <c r="AO155" t="str">
        <f ca="1">IF($E154="","",IF($G155="",AO154,IF(AND($N155=1,AO$9&gt;$B$9),"",IF(AND($N155=1,AO$9&lt;=$B$9),LOOKUP(AO$9,$A$12:$A$111,$B$12:$B$111),IF(AND($I155=1,AP$9=$Q154),"",IF($I155=1,AP154,IF(AND($I155=-1,AN$9=$Q154),$J155,IF($I155=-1,AO154,""))))))))</f>
        <v/>
      </c>
      <c r="AP155" t="str">
        <f ca="1">IF($E154="","",IF($G155="",AP154,IF(AND($N155=1,AP$9&gt;$B$9),"",IF(AND($N155=1,AP$9&lt;=$B$9),LOOKUP(AP$9,$A$12:$A$111,$B$12:$B$111),IF(AND($I155=1,AQ$9=$Q154),"",IF($I155=1,AQ154,IF(AND($I155=-1,AO$9=$Q154),$J155,IF($I155=-1,AP154,""))))))))</f>
        <v/>
      </c>
      <c r="AQ155" t="str">
        <f ca="1">IF($E154="","",IF($G155="",AQ154,IF(AND($N155=1,AQ$9&gt;$B$9),"",IF(AND($N155=1,AQ$9&lt;=$B$9),LOOKUP(AQ$9,$A$12:$A$111,$B$12:$B$111),IF(AND($I155=1,AR$9=$Q154),"",IF($I155=1,AR154,IF(AND($I155=-1,AP$9=$Q154),$J155,IF($I155=-1,AQ154,""))))))))</f>
        <v/>
      </c>
      <c r="AR155" t="str">
        <f ca="1">IF($E154="","",IF($G155="",AR154,IF(AND($N155=1,AR$9&gt;$B$9),"",IF(AND($N155=1,AR$9&lt;=$B$9),LOOKUP(AR$9,$A$12:$A$111,$B$12:$B$111),IF(AND($I155=1,AS$9=$Q154),"",IF($I155=1,AS154,IF(AND($I155=-1,AQ$9=$Q154),$J155,IF($I155=-1,AR154,""))))))))</f>
        <v/>
      </c>
      <c r="AS155" t="str">
        <f ca="1">IF($E154="","",IF($G155="",AS154,IF(AND($N155=1,AS$9&gt;$B$9),"",IF(AND($N155=1,AS$9&lt;=$B$9),LOOKUP(AS$9,$A$12:$A$111,$B$12:$B$111),IF(AND($I155=1,AT$9=$Q154),"",IF($I155=1,AT154,IF(AND($I155=-1,AR$9=$Q154),$J155,IF($I155=-1,AS154,""))))))))</f>
        <v/>
      </c>
      <c r="AT155" t="str">
        <f ca="1">IF($E154="","",IF($G155="",AT154,IF(AND($N155=1,AT$9&gt;$B$9),"",IF(AND($N155=1,AT$9&lt;=$B$9),LOOKUP(AT$9,$A$12:$A$111,$B$12:$B$111),IF(AND($I155=1,AU$9=$Q154),"",IF($I155=1,AU154,IF(AND($I155=-1,AS$9=$Q154),$J155,IF($I155=-1,AT154,""))))))))</f>
        <v/>
      </c>
      <c r="AU155" t="str">
        <f ca="1">IF($E154="","",IF($G155="",AU154,IF(AND($N155=1,AU$9&gt;$B$9),"",IF(AND($N155=1,AU$9&lt;=$B$9),LOOKUP(AU$9,$A$12:$A$111,$B$12:$B$111),IF(AND($I155=1,AV$9=$Q154),"",IF($I155=1,AV154,IF(AND($I155=-1,AT$9=$Q154),$J155,IF($I155=-1,AU154,""))))))))</f>
        <v/>
      </c>
      <c r="AV155" t="str">
        <f ca="1">IF($E154="","",IF($G155="",AV154,IF(AND($N155=1,AV$9&gt;$B$9),"",IF(AND($N155=1,AV$9&lt;=$B$9),LOOKUP(AV$9,$A$12:$A$111,$B$12:$B$111),IF(AND($I155=1,AW$9=$Q154),"",IF($I155=1,AW154,IF(AND($I155=-1,AU$9=$Q154),$J155,IF($I155=-1,AV154,""))))))))</f>
        <v/>
      </c>
      <c r="AW155" t="str">
        <f ca="1">IF($E154="","",IF($G155="",AW154,IF(AND($N155=1,AW$9&gt;$B$9),"",IF(AND($N155=1,AW$9&lt;=$B$9),LOOKUP(AW$9,$A$12:$A$111,$B$12:$B$111),IF(AND($I155=1,AX$9=$Q154),"",IF($I155=1,AX154,IF(AND($I155=-1,AV$9=$Q154),$J155,IF($I155=-1,AW154,""))))))))</f>
        <v/>
      </c>
      <c r="AX155" t="str">
        <f ca="1">IF($E154="","",IF($G155="",AX154,IF(AND($N155=1,AX$9&gt;$B$9),"",IF(AND($N155=1,AX$9&lt;=$B$9),LOOKUP(AX$9,$A$12:$A$111,$B$12:$B$111),IF(AND($I155=1,AY$9=$Q154),"",IF($I155=1,AY154,IF(AND($I155=-1,AW$9=$Q154),$J155,IF($I155=-1,AX154,""))))))))</f>
        <v/>
      </c>
      <c r="AY155" t="str">
        <f ca="1">IF($E154="","",IF($G155="",AY154,IF(AND($N155=1,AY$9&gt;$B$9),"",IF(AND($N155=1,AY$9&lt;=$B$9),LOOKUP(AY$9,$A$12:$A$111,$B$12:$B$111),IF(AND($I155=1,AZ$9=$Q154),"",IF($I155=1,AZ154,IF(AND($I155=-1,AX$9=$Q154),$J155,IF($I155=-1,AY154,""))))))))</f>
        <v/>
      </c>
      <c r="AZ155" t="str">
        <f ca="1">IF($E154="","",IF($G155="",AZ154,IF(AND($N155=1,AZ$9&gt;$B$9),"",IF(AND($N155=1,AZ$9&lt;=$B$9),LOOKUP(AZ$9,$A$12:$A$111,$B$12:$B$111),IF(AND($I155=1,BA$9=$Q154),"",IF($I155=1,BA154,IF(AND($I155=-1,AY$9=$Q154),$J155,IF($I155=-1,AZ154,""))))))))</f>
        <v/>
      </c>
      <c r="BA155" t="str">
        <f ca="1">IF($E154="","",IF($G155="",BA154,IF(AND($N155=1,BA$9&gt;$B$9),"",IF(AND($N155=1,BA$9&lt;=$B$9),LOOKUP(BA$9,$A$12:$A$111,$B$12:$B$111),IF(AND($I155=1,BB$9=$Q154),"",IF($I155=1,BB154,IF(AND($I155=-1,AZ$9=$Q154),$J155,IF($I155=-1,BA154,""))))))))</f>
        <v/>
      </c>
      <c r="BB155" t="str">
        <f ca="1">IF($E154="","",IF($G155="",BB154,IF(AND($N155=1,BB$9&gt;$B$9),"",IF(AND($N155=1,BB$9&lt;=$B$9),LOOKUP(BB$9,$A$12:$A$111,$B$12:$B$111),IF(AND($I155=1,BC$9=$Q154),"",IF($I155=1,BC154,IF(AND($I155=-1,BA$9=$Q154),$J155,IF($I155=-1,BB154,""))))))))</f>
        <v/>
      </c>
      <c r="BC155" t="str">
        <f ca="1">IF($E154="","",IF($G155="",BC154,IF(AND($N155=1,BC$9&gt;$B$9),"",IF(AND($N155=1,BC$9&lt;=$B$9),LOOKUP(BC$9,$A$12:$A$111,$B$12:$B$111),IF(AND($I155=1,BD$9=$Q154),"",IF($I155=1,BD154,IF(AND($I155=-1,BB$9=$Q154),$J155,IF($I155=-1,BC154,""))))))))</f>
        <v/>
      </c>
      <c r="BD155" t="str">
        <f ca="1">IF($E154="","",IF($G155="",BD154,IF(AND($N155=1,BD$9&gt;$B$9),"",IF(AND($N155=1,BD$9&lt;=$B$9),LOOKUP(BD$9,$A$12:$A$111,$B$12:$B$111),IF(AND($I155=1,BE$9=$Q154),"",IF($I155=1,BE154,IF(AND($I155=-1,BC$9=$Q154),$J155,IF($I155=-1,BD154,""))))))))</f>
        <v/>
      </c>
      <c r="BE155" t="str">
        <f ca="1">IF($E154="","",IF($G155="",BE154,IF(AND($N155=1,BE$9&gt;$B$9),"",IF(AND($N155=1,BE$9&lt;=$B$9),LOOKUP(BE$9,$A$12:$A$111,$B$12:$B$111),IF(AND($I155=1,BF$9=$Q154),"",IF($I155=1,BF154,IF(AND($I155=-1,BD$9=$Q154),$J155,IF($I155=-1,BE154,""))))))))</f>
        <v/>
      </c>
      <c r="BF155" t="str">
        <f ca="1">IF($E154="","",IF($G155="",BF154,IF(AND($N155=1,BF$9&gt;$B$9),"",IF(AND($N155=1,BF$9&lt;=$B$9),LOOKUP(BF$9,$A$12:$A$111,$B$12:$B$111),IF(AND($I155=1,BG$9=$Q154),"",IF($I155=1,BG154,IF(AND($I155=-1,BE$9=$Q154),$J155,IF($I155=-1,BF154,""))))))))</f>
        <v/>
      </c>
      <c r="BG155" t="str">
        <f ca="1">IF($E154="","",IF($G155="",BG154,IF(AND($N155=1,BG$9&gt;$B$9),"",IF(AND($N155=1,BG$9&lt;=$B$9),LOOKUP(BG$9,$A$12:$A$111,$B$12:$B$111),IF(AND($I155=1,BH$9=$Q154),"",IF($I155=1,BH154,IF(AND($I155=-1,BF$9=$Q154),$J155,IF($I155=-1,BG154,""))))))))</f>
        <v/>
      </c>
      <c r="BH155" t="str">
        <f ca="1">IF($E154="","",IF($G155="",BH154,IF(AND($N155=1,BH$9&gt;$B$9),"",IF(AND($N155=1,BH$9&lt;=$B$9),LOOKUP(BH$9,$A$12:$A$111,$B$12:$B$111),IF(AND($I155=1,BI$9=$Q154),"",IF($I155=1,BI154,IF(AND($I155=-1,BG$9=$Q154),$J155,IF($I155=-1,BH154,""))))))))</f>
        <v/>
      </c>
      <c r="BI155" t="str">
        <f ca="1">IF($E154="","",IF($G155="",BI154,IF(AND($N155=1,BI$9&gt;$B$9),"",IF(AND($N155=1,BI$9&lt;=$B$9),LOOKUP(BI$9,$A$12:$A$111,$B$12:$B$111),IF(AND($I155=1,BJ$9=$Q154),"",IF($I155=1,BJ154,IF(AND($I155=-1,BH$9=$Q154),$J155,IF($I155=-1,BI154,""))))))))</f>
        <v/>
      </c>
      <c r="BJ155" t="str">
        <f ca="1">IF($E154="","",IF($G155="",BJ154,IF(AND($N155=1,BJ$9&gt;$B$9),"",IF(AND($N155=1,BJ$9&lt;=$B$9),LOOKUP(BJ$9,$A$12:$A$111,$B$12:$B$111),IF(AND($I155=1,BK$9=$Q154),"",IF($I155=1,BK154,IF(AND($I155=-1,BI$9=$Q154),$J155,IF($I155=-1,BJ154,""))))))))</f>
        <v/>
      </c>
      <c r="BK155" t="str">
        <f ca="1">IF($E154="","",IF($G155="",BK154,IF(AND($N155=1,BK$9&gt;$B$9),"",IF(AND($N155=1,BK$9&lt;=$B$9),LOOKUP(BK$9,$A$12:$A$111,$B$12:$B$111),IF(AND($I155=1,BL$9=$Q154),"",IF($I155=1,BL154,IF(AND($I155=-1,BJ$9=$Q154),$J155,IF($I155=-1,BK154,""))))))))</f>
        <v/>
      </c>
      <c r="BL155">
        <f ca="1">IF($E154="","",IF($G155="",BL154,IF(AND($N155=1,BL$9&gt;$B$9),"",IF(AND($N155=1,BL$9&lt;=$B$9),LOOKUP(BL$9,$A$12:$A$111,$B$12:$B$111),IF(AND($I155=1,BM$9=$Q154),"",IF($I155=1,BM154,IF(AND($I155=-1,BK$9=$Q154),$J155,IF($I155=-1,BL154,""))))))))</f>
        <v>0</v>
      </c>
      <c r="BM155">
        <f ca="1">IF($E154="","",IF($G155="",BM154,IF(AND($N155=1,BM$9&gt;$B$9),"",IF(AND($N155=1,BM$9&lt;=$B$9),LOOKUP(BM$9,$A$12:$A$111,$B$12:$B$111),IF(AND($I155=1,BN$9=$Q154),"",IF($I155=1,BN154,IF(AND($I155=-1,BL$9=$Q154),$J155,IF($I155=-1,BM154,""))))))))</f>
        <v>0</v>
      </c>
      <c r="BN155">
        <f ca="1">IF($E154="","",IF($G155="",BN154,IF(AND($N155=1,BN$9&gt;$B$9),"",IF(AND($N155=1,BN$9&lt;=$B$9),LOOKUP(BN$9,$A$12:$A$111,$B$12:$B$111),IF(AND($I155=1,BO$9=$Q154),"",IF($I155=1,BO154,IF(AND($I155=-1,BM$9=$Q154),$J155,IF($I155=-1,BN154,""))))))))</f>
        <v>0</v>
      </c>
      <c r="BO155">
        <f ca="1">IF($E154="","",IF($G155="",BO154,IF(AND($N155=1,BO$9&gt;$B$9),"",IF(AND($N155=1,BO$9&lt;=$B$9),LOOKUP(BO$9,$A$12:$A$111,$B$12:$B$111),IF(AND($I155=1,BP$9=$Q154),"",IF($I155=1,BP154,IF(AND($I155=-1,BN$9=$Q154),$J155,IF($I155=-1,BO154,""))))))))</f>
        <v>0</v>
      </c>
    </row>
    <row r="156" spans="4:67" x14ac:dyDescent="0.25">
      <c r="D156" s="4">
        <v>146</v>
      </c>
      <c r="E156" s="1">
        <f t="shared" ca="1" si="16"/>
        <v>9</v>
      </c>
      <c r="G156" t="str">
        <f ca="1">IF(E155="","",IF($B$3=Refs!$B$11,Labouchere!F156,IF(AND(B$3="Last",H155="Zero"),G155,IF(B$3="Last",H155,IF(B$3="2nd last","",IF(AND(B$3="Opposite",H155="Zero"),G155,IF(AND(B$3="Opposite",H155="Red"),"Black",IF(AND(B$3="Opposite",H155="Black"),"Red",IF(AND(B$3="Opposite",H155="Odd"),"Even",IF(AND(B$3="Opposite",H155="Even"),"Odd",IF(AND(B$3="Opposite",H155="High"),"Low",IF(AND(B$3="Opposite",H155="Low"),"High",IF(COUNTIF(Refs!$E$5:$I$6,B$3)=1,Labouchere!B$3,"")))))))))))))</f>
        <v>High</v>
      </c>
      <c r="H156" t="str">
        <f ca="1">IF(E156="","",IF(B$2="Red/Black",LOOKUP(E156,Refs!D:D,Refs!F:F),IF(B$2="High/Low",LOOKUP(E156,Refs!D:D,Refs!H:H),IF(B$2="Odd/Even",LOOKUP(E156,Refs!D:D,Refs!J:J),""))))</f>
        <v>Low</v>
      </c>
      <c r="I156">
        <f t="shared" ca="1" si="12"/>
        <v>-1</v>
      </c>
      <c r="J156">
        <f ca="1">IF(E155="","",IF(G156="","",IF(AND(Q155&gt;1,O155+P155&gt;=$B$4),$B$4,IF(Q155=1,O155,O155+P155))))</f>
        <v>18</v>
      </c>
      <c r="K156">
        <f t="shared" ca="1" si="13"/>
        <v>-18</v>
      </c>
      <c r="L156">
        <f t="shared" ca="1" si="14"/>
        <v>-100</v>
      </c>
      <c r="M156">
        <f t="shared" ca="1" si="15"/>
        <v>20</v>
      </c>
      <c r="N156">
        <f ca="1">IF(E155="","",IF(OR(AND($A$6="Yes",$M156&gt;$M155),AND($A$8="Yes",$O155+$P155&gt;=$B$4),AND($Q155&lt;=2,$I156=1)),1,0))</f>
        <v>0</v>
      </c>
      <c r="O156">
        <f ca="1">IF(E156="","",R156)</f>
        <v>6</v>
      </c>
      <c r="P156">
        <f ca="1">IF(E156="","",MAX(R156:DM156))</f>
        <v>18</v>
      </c>
      <c r="Q156" s="2">
        <f ca="1">IF(E156="","",COUNTIF(R156:DM156,"&gt;0"))</f>
        <v>4</v>
      </c>
      <c r="R156" s="4">
        <f ca="1">IF(E155="","",IF($G156="",R155,IF($N156=1,LOOKUP(R$9,$A$12:$A$111,$B$12:$B$111),IF(AND($I156=1,S$9=$Q155),"",IF($I156=1,S155,IF($I156=-1,R155))))))</f>
        <v>6</v>
      </c>
      <c r="S156">
        <f ca="1">IF($E155="","",IF($G156="",S155,IF(AND($N156=1,S$9&gt;$B$9),"",IF(AND($N156=1,S$9&lt;=$B$9),LOOKUP(S$9,$A$12:$A$111,$B$12:$B$111),IF(AND($I156=1,T$9=$Q155),"",IF($I156=1,T155,IF(AND($I156=-1,R$9=$Q155),$J156,IF($I156=-1,S155,""))))))))</f>
        <v>6</v>
      </c>
      <c r="T156">
        <f ca="1">IF($E155="","",IF($G156="",T155,IF(AND($N156=1,T$9&gt;$B$9),"",IF(AND($N156=1,T$9&lt;=$B$9),LOOKUP(T$9,$A$12:$A$111,$B$12:$B$111),IF(AND($I156=1,U$9=$Q155),"",IF($I156=1,U155,IF(AND($I156=-1,S$9=$Q155),$J156,IF($I156=-1,T155,""))))))))</f>
        <v>12</v>
      </c>
      <c r="U156">
        <f ca="1">IF($E155="","",IF($G156="",U155,IF(AND($N156=1,U$9&gt;$B$9),"",IF(AND($N156=1,U$9&lt;=$B$9),LOOKUP(U$9,$A$12:$A$111,$B$12:$B$111),IF(AND($I156=1,V$9=$Q155),"",IF($I156=1,V155,IF(AND($I156=-1,T$9=$Q155),$J156,IF($I156=-1,U155,""))))))))</f>
        <v>18</v>
      </c>
      <c r="V156" t="str">
        <f ca="1">IF($E155="","",IF($G156="",V155,IF(AND($N156=1,V$9&gt;$B$9),"",IF(AND($N156=1,V$9&lt;=$B$9),LOOKUP(V$9,$A$12:$A$111,$B$12:$B$111),IF(AND($I156=1,W$9=$Q155),"",IF($I156=1,W155,IF(AND($I156=-1,U$9=$Q155),$J156,IF($I156=-1,V155,""))))))))</f>
        <v/>
      </c>
      <c r="W156" t="str">
        <f ca="1">IF($E155="","",IF($G156="",W155,IF(AND($N156=1,W$9&gt;$B$9),"",IF(AND($N156=1,W$9&lt;=$B$9),LOOKUP(W$9,$A$12:$A$111,$B$12:$B$111),IF(AND($I156=1,X$9=$Q155),"",IF($I156=1,X155,IF(AND($I156=-1,V$9=$Q155),$J156,IF($I156=-1,W155,""))))))))</f>
        <v/>
      </c>
      <c r="X156" t="str">
        <f ca="1">IF($E155="","",IF($G156="",X155,IF(AND($N156=1,X$9&gt;$B$9),"",IF(AND($N156=1,X$9&lt;=$B$9),LOOKUP(X$9,$A$12:$A$111,$B$12:$B$111),IF(AND($I156=1,Y$9=$Q155),"",IF($I156=1,Y155,IF(AND($I156=-1,W$9=$Q155),$J156,IF($I156=-1,X155,""))))))))</f>
        <v/>
      </c>
      <c r="Y156" t="str">
        <f ca="1">IF($E155="","",IF($G156="",Y155,IF(AND($N156=1,Y$9&gt;$B$9),"",IF(AND($N156=1,Y$9&lt;=$B$9),LOOKUP(Y$9,$A$12:$A$111,$B$12:$B$111),IF(AND($I156=1,Z$9=$Q155),"",IF($I156=1,Z155,IF(AND($I156=-1,X$9=$Q155),$J156,IF($I156=-1,Y155,""))))))))</f>
        <v/>
      </c>
      <c r="Z156" t="str">
        <f ca="1">IF($E155="","",IF($G156="",Z155,IF(AND($N156=1,Z$9&gt;$B$9),"",IF(AND($N156=1,Z$9&lt;=$B$9),LOOKUP(Z$9,$A$12:$A$111,$B$12:$B$111),IF(AND($I156=1,AA$9=$Q155),"",IF($I156=1,AA155,IF(AND($I156=-1,Y$9=$Q155),$J156,IF($I156=-1,Z155,""))))))))</f>
        <v/>
      </c>
      <c r="AA156" t="str">
        <f ca="1">IF($E155="","",IF($G156="",AA155,IF(AND($N156=1,AA$9&gt;$B$9),"",IF(AND($N156=1,AA$9&lt;=$B$9),LOOKUP(AA$9,$A$12:$A$111,$B$12:$B$111),IF(AND($I156=1,AB$9=$Q155),"",IF($I156=1,AB155,IF(AND($I156=-1,Z$9=$Q155),$J156,IF($I156=-1,AA155,""))))))))</f>
        <v/>
      </c>
      <c r="AB156" t="str">
        <f ca="1">IF($E155="","",IF($G156="",AB155,IF(AND($N156=1,AB$9&gt;$B$9),"",IF(AND($N156=1,AB$9&lt;=$B$9),LOOKUP(AB$9,$A$12:$A$111,$B$12:$B$111),IF(AND($I156=1,AC$9=$Q155),"",IF($I156=1,AC155,IF(AND($I156=-1,AA$9=$Q155),$J156,IF($I156=-1,AB155,""))))))))</f>
        <v/>
      </c>
      <c r="AC156" t="str">
        <f ca="1">IF($E155="","",IF($G156="",AC155,IF(AND($N156=1,AC$9&gt;$B$9),"",IF(AND($N156=1,AC$9&lt;=$B$9),LOOKUP(AC$9,$A$12:$A$111,$B$12:$B$111),IF(AND($I156=1,AD$9=$Q155),"",IF($I156=1,AD155,IF(AND($I156=-1,AB$9=$Q155),$J156,IF($I156=-1,AC155,""))))))))</f>
        <v/>
      </c>
      <c r="AD156" t="str">
        <f ca="1">IF($E155="","",IF($G156="",AD155,IF(AND($N156=1,AD$9&gt;$B$9),"",IF(AND($N156=1,AD$9&lt;=$B$9),LOOKUP(AD$9,$A$12:$A$111,$B$12:$B$111),IF(AND($I156=1,AE$9=$Q155),"",IF($I156=1,AE155,IF(AND($I156=-1,AC$9=$Q155),$J156,IF($I156=-1,AD155,""))))))))</f>
        <v/>
      </c>
      <c r="AE156" t="str">
        <f ca="1">IF($E155="","",IF($G156="",AE155,IF(AND($N156=1,AE$9&gt;$B$9),"",IF(AND($N156=1,AE$9&lt;=$B$9),LOOKUP(AE$9,$A$12:$A$111,$B$12:$B$111),IF(AND($I156=1,AF$9=$Q155),"",IF($I156=1,AF155,IF(AND($I156=-1,AD$9=$Q155),$J156,IF($I156=-1,AE155,""))))))))</f>
        <v/>
      </c>
      <c r="AF156" t="str">
        <f ca="1">IF($E155="","",IF($G156="",AF155,IF(AND($N156=1,AF$9&gt;$B$9),"",IF(AND($N156=1,AF$9&lt;=$B$9),LOOKUP(AF$9,$A$12:$A$111,$B$12:$B$111),IF(AND($I156=1,AG$9=$Q155),"",IF($I156=1,AG155,IF(AND($I156=-1,AE$9=$Q155),$J156,IF($I156=-1,AF155,""))))))))</f>
        <v/>
      </c>
      <c r="AG156" t="str">
        <f ca="1">IF($E155="","",IF($G156="",AG155,IF(AND($N156=1,AG$9&gt;$B$9),"",IF(AND($N156=1,AG$9&lt;=$B$9),LOOKUP(AG$9,$A$12:$A$111,$B$12:$B$111),IF(AND($I156=1,AH$9=$Q155),"",IF($I156=1,AH155,IF(AND($I156=-1,AF$9=$Q155),$J156,IF($I156=-1,AG155,""))))))))</f>
        <v/>
      </c>
      <c r="AH156" t="str">
        <f ca="1">IF($E155="","",IF($G156="",AH155,IF(AND($N156=1,AH$9&gt;$B$9),"",IF(AND($N156=1,AH$9&lt;=$B$9),LOOKUP(AH$9,$A$12:$A$111,$B$12:$B$111),IF(AND($I156=1,AI$9=$Q155),"",IF($I156=1,AI155,IF(AND($I156=-1,AG$9=$Q155),$J156,IF($I156=-1,AH155,""))))))))</f>
        <v/>
      </c>
      <c r="AI156" t="str">
        <f ca="1">IF($E155="","",IF($G156="",AI155,IF(AND($N156=1,AI$9&gt;$B$9),"",IF(AND($N156=1,AI$9&lt;=$B$9),LOOKUP(AI$9,$A$12:$A$111,$B$12:$B$111),IF(AND($I156=1,AJ$9=$Q155),"",IF($I156=1,AJ155,IF(AND($I156=-1,AH$9=$Q155),$J156,IF($I156=-1,AI155,""))))))))</f>
        <v/>
      </c>
      <c r="AJ156" t="str">
        <f ca="1">IF($E155="","",IF($G156="",AJ155,IF(AND($N156=1,AJ$9&gt;$B$9),"",IF(AND($N156=1,AJ$9&lt;=$B$9),LOOKUP(AJ$9,$A$12:$A$111,$B$12:$B$111),IF(AND($I156=1,AK$9=$Q155),"",IF($I156=1,AK155,IF(AND($I156=-1,AI$9=$Q155),$J156,IF($I156=-1,AJ155,""))))))))</f>
        <v/>
      </c>
      <c r="AK156" t="str">
        <f ca="1">IF($E155="","",IF($G156="",AK155,IF(AND($N156=1,AK$9&gt;$B$9),"",IF(AND($N156=1,AK$9&lt;=$B$9),LOOKUP(AK$9,$A$12:$A$111,$B$12:$B$111),IF(AND($I156=1,AL$9=$Q155),"",IF($I156=1,AL155,IF(AND($I156=-1,AJ$9=$Q155),$J156,IF($I156=-1,AK155,""))))))))</f>
        <v/>
      </c>
      <c r="AL156" t="str">
        <f ca="1">IF($E155="","",IF($G156="",AL155,IF(AND($N156=1,AL$9&gt;$B$9),"",IF(AND($N156=1,AL$9&lt;=$B$9),LOOKUP(AL$9,$A$12:$A$111,$B$12:$B$111),IF(AND($I156=1,AM$9=$Q155),"",IF($I156=1,AM155,IF(AND($I156=-1,AK$9=$Q155),$J156,IF($I156=-1,AL155,""))))))))</f>
        <v/>
      </c>
      <c r="AM156" t="str">
        <f ca="1">IF($E155="","",IF($G156="",AM155,IF(AND($N156=1,AM$9&gt;$B$9),"",IF(AND($N156=1,AM$9&lt;=$B$9),LOOKUP(AM$9,$A$12:$A$111,$B$12:$B$111),IF(AND($I156=1,AN$9=$Q155),"",IF($I156=1,AN155,IF(AND($I156=-1,AL$9=$Q155),$J156,IF($I156=-1,AM155,""))))))))</f>
        <v/>
      </c>
      <c r="AN156" t="str">
        <f ca="1">IF($E155="","",IF($G156="",AN155,IF(AND($N156=1,AN$9&gt;$B$9),"",IF(AND($N156=1,AN$9&lt;=$B$9),LOOKUP(AN$9,$A$12:$A$111,$B$12:$B$111),IF(AND($I156=1,AO$9=$Q155),"",IF($I156=1,AO155,IF(AND($I156=-1,AM$9=$Q155),$J156,IF($I156=-1,AN155,""))))))))</f>
        <v/>
      </c>
      <c r="AO156" t="str">
        <f ca="1">IF($E155="","",IF($G156="",AO155,IF(AND($N156=1,AO$9&gt;$B$9),"",IF(AND($N156=1,AO$9&lt;=$B$9),LOOKUP(AO$9,$A$12:$A$111,$B$12:$B$111),IF(AND($I156=1,AP$9=$Q155),"",IF($I156=1,AP155,IF(AND($I156=-1,AN$9=$Q155),$J156,IF($I156=-1,AO155,""))))))))</f>
        <v/>
      </c>
      <c r="AP156" t="str">
        <f ca="1">IF($E155="","",IF($G156="",AP155,IF(AND($N156=1,AP$9&gt;$B$9),"",IF(AND($N156=1,AP$9&lt;=$B$9),LOOKUP(AP$9,$A$12:$A$111,$B$12:$B$111),IF(AND($I156=1,AQ$9=$Q155),"",IF($I156=1,AQ155,IF(AND($I156=-1,AO$9=$Q155),$J156,IF($I156=-1,AP155,""))))))))</f>
        <v/>
      </c>
      <c r="AQ156" t="str">
        <f ca="1">IF($E155="","",IF($G156="",AQ155,IF(AND($N156=1,AQ$9&gt;$B$9),"",IF(AND($N156=1,AQ$9&lt;=$B$9),LOOKUP(AQ$9,$A$12:$A$111,$B$12:$B$111),IF(AND($I156=1,AR$9=$Q155),"",IF($I156=1,AR155,IF(AND($I156=-1,AP$9=$Q155),$J156,IF($I156=-1,AQ155,""))))))))</f>
        <v/>
      </c>
      <c r="AR156" t="str">
        <f ca="1">IF($E155="","",IF($G156="",AR155,IF(AND($N156=1,AR$9&gt;$B$9),"",IF(AND($N156=1,AR$9&lt;=$B$9),LOOKUP(AR$9,$A$12:$A$111,$B$12:$B$111),IF(AND($I156=1,AS$9=$Q155),"",IF($I156=1,AS155,IF(AND($I156=-1,AQ$9=$Q155),$J156,IF($I156=-1,AR155,""))))))))</f>
        <v/>
      </c>
      <c r="AS156" t="str">
        <f ca="1">IF($E155="","",IF($G156="",AS155,IF(AND($N156=1,AS$9&gt;$B$9),"",IF(AND($N156=1,AS$9&lt;=$B$9),LOOKUP(AS$9,$A$12:$A$111,$B$12:$B$111),IF(AND($I156=1,AT$9=$Q155),"",IF($I156=1,AT155,IF(AND($I156=-1,AR$9=$Q155),$J156,IF($I156=-1,AS155,""))))))))</f>
        <v/>
      </c>
      <c r="AT156" t="str">
        <f ca="1">IF($E155="","",IF($G156="",AT155,IF(AND($N156=1,AT$9&gt;$B$9),"",IF(AND($N156=1,AT$9&lt;=$B$9),LOOKUP(AT$9,$A$12:$A$111,$B$12:$B$111),IF(AND($I156=1,AU$9=$Q155),"",IF($I156=1,AU155,IF(AND($I156=-1,AS$9=$Q155),$J156,IF($I156=-1,AT155,""))))))))</f>
        <v/>
      </c>
      <c r="AU156" t="str">
        <f ca="1">IF($E155="","",IF($G156="",AU155,IF(AND($N156=1,AU$9&gt;$B$9),"",IF(AND($N156=1,AU$9&lt;=$B$9),LOOKUP(AU$9,$A$12:$A$111,$B$12:$B$111),IF(AND($I156=1,AV$9=$Q155),"",IF($I156=1,AV155,IF(AND($I156=-1,AT$9=$Q155),$J156,IF($I156=-1,AU155,""))))))))</f>
        <v/>
      </c>
      <c r="AV156" t="str">
        <f ca="1">IF($E155="","",IF($G156="",AV155,IF(AND($N156=1,AV$9&gt;$B$9),"",IF(AND($N156=1,AV$9&lt;=$B$9),LOOKUP(AV$9,$A$12:$A$111,$B$12:$B$111),IF(AND($I156=1,AW$9=$Q155),"",IF($I156=1,AW155,IF(AND($I156=-1,AU$9=$Q155),$J156,IF($I156=-1,AV155,""))))))))</f>
        <v/>
      </c>
      <c r="AW156" t="str">
        <f ca="1">IF($E155="","",IF($G156="",AW155,IF(AND($N156=1,AW$9&gt;$B$9),"",IF(AND($N156=1,AW$9&lt;=$B$9),LOOKUP(AW$9,$A$12:$A$111,$B$12:$B$111),IF(AND($I156=1,AX$9=$Q155),"",IF($I156=1,AX155,IF(AND($I156=-1,AV$9=$Q155),$J156,IF($I156=-1,AW155,""))))))))</f>
        <v/>
      </c>
      <c r="AX156" t="str">
        <f ca="1">IF($E155="","",IF($G156="",AX155,IF(AND($N156=1,AX$9&gt;$B$9),"",IF(AND($N156=1,AX$9&lt;=$B$9),LOOKUP(AX$9,$A$12:$A$111,$B$12:$B$111),IF(AND($I156=1,AY$9=$Q155),"",IF($I156=1,AY155,IF(AND($I156=-1,AW$9=$Q155),$J156,IF($I156=-1,AX155,""))))))))</f>
        <v/>
      </c>
      <c r="AY156" t="str">
        <f ca="1">IF($E155="","",IF($G156="",AY155,IF(AND($N156=1,AY$9&gt;$B$9),"",IF(AND($N156=1,AY$9&lt;=$B$9),LOOKUP(AY$9,$A$12:$A$111,$B$12:$B$111),IF(AND($I156=1,AZ$9=$Q155),"",IF($I156=1,AZ155,IF(AND($I156=-1,AX$9=$Q155),$J156,IF($I156=-1,AY155,""))))))))</f>
        <v/>
      </c>
      <c r="AZ156" t="str">
        <f ca="1">IF($E155="","",IF($G156="",AZ155,IF(AND($N156=1,AZ$9&gt;$B$9),"",IF(AND($N156=1,AZ$9&lt;=$B$9),LOOKUP(AZ$9,$A$12:$A$111,$B$12:$B$111),IF(AND($I156=1,BA$9=$Q155),"",IF($I156=1,BA155,IF(AND($I156=-1,AY$9=$Q155),$J156,IF($I156=-1,AZ155,""))))))))</f>
        <v/>
      </c>
      <c r="BA156" t="str">
        <f ca="1">IF($E155="","",IF($G156="",BA155,IF(AND($N156=1,BA$9&gt;$B$9),"",IF(AND($N156=1,BA$9&lt;=$B$9),LOOKUP(BA$9,$A$12:$A$111,$B$12:$B$111),IF(AND($I156=1,BB$9=$Q155),"",IF($I156=1,BB155,IF(AND($I156=-1,AZ$9=$Q155),$J156,IF($I156=-1,BA155,""))))))))</f>
        <v/>
      </c>
      <c r="BB156" t="str">
        <f ca="1">IF($E155="","",IF($G156="",BB155,IF(AND($N156=1,BB$9&gt;$B$9),"",IF(AND($N156=1,BB$9&lt;=$B$9),LOOKUP(BB$9,$A$12:$A$111,$B$12:$B$111),IF(AND($I156=1,BC$9=$Q155),"",IF($I156=1,BC155,IF(AND($I156=-1,BA$9=$Q155),$J156,IF($I156=-1,BB155,""))))))))</f>
        <v/>
      </c>
      <c r="BC156" t="str">
        <f ca="1">IF($E155="","",IF($G156="",BC155,IF(AND($N156=1,BC$9&gt;$B$9),"",IF(AND($N156=1,BC$9&lt;=$B$9),LOOKUP(BC$9,$A$12:$A$111,$B$12:$B$111),IF(AND($I156=1,BD$9=$Q155),"",IF($I156=1,BD155,IF(AND($I156=-1,BB$9=$Q155),$J156,IF($I156=-1,BC155,""))))))))</f>
        <v/>
      </c>
      <c r="BD156" t="str">
        <f ca="1">IF($E155="","",IF($G156="",BD155,IF(AND($N156=1,BD$9&gt;$B$9),"",IF(AND($N156=1,BD$9&lt;=$B$9),LOOKUP(BD$9,$A$12:$A$111,$B$12:$B$111),IF(AND($I156=1,BE$9=$Q155),"",IF($I156=1,BE155,IF(AND($I156=-1,BC$9=$Q155),$J156,IF($I156=-1,BD155,""))))))))</f>
        <v/>
      </c>
      <c r="BE156" t="str">
        <f ca="1">IF($E155="","",IF($G156="",BE155,IF(AND($N156=1,BE$9&gt;$B$9),"",IF(AND($N156=1,BE$9&lt;=$B$9),LOOKUP(BE$9,$A$12:$A$111,$B$12:$B$111),IF(AND($I156=1,BF$9=$Q155),"",IF($I156=1,BF155,IF(AND($I156=-1,BD$9=$Q155),$J156,IF($I156=-1,BE155,""))))))))</f>
        <v/>
      </c>
      <c r="BF156" t="str">
        <f ca="1">IF($E155="","",IF($G156="",BF155,IF(AND($N156=1,BF$9&gt;$B$9),"",IF(AND($N156=1,BF$9&lt;=$B$9),LOOKUP(BF$9,$A$12:$A$111,$B$12:$B$111),IF(AND($I156=1,BG$9=$Q155),"",IF($I156=1,BG155,IF(AND($I156=-1,BE$9=$Q155),$J156,IF($I156=-1,BF155,""))))))))</f>
        <v/>
      </c>
      <c r="BG156" t="str">
        <f ca="1">IF($E155="","",IF($G156="",BG155,IF(AND($N156=1,BG$9&gt;$B$9),"",IF(AND($N156=1,BG$9&lt;=$B$9),LOOKUP(BG$9,$A$12:$A$111,$B$12:$B$111),IF(AND($I156=1,BH$9=$Q155),"",IF($I156=1,BH155,IF(AND($I156=-1,BF$9=$Q155),$J156,IF($I156=-1,BG155,""))))))))</f>
        <v/>
      </c>
      <c r="BH156" t="str">
        <f ca="1">IF($E155="","",IF($G156="",BH155,IF(AND($N156=1,BH$9&gt;$B$9),"",IF(AND($N156=1,BH$9&lt;=$B$9),LOOKUP(BH$9,$A$12:$A$111,$B$12:$B$111),IF(AND($I156=1,BI$9=$Q155),"",IF($I156=1,BI155,IF(AND($I156=-1,BG$9=$Q155),$J156,IF($I156=-1,BH155,""))))))))</f>
        <v/>
      </c>
      <c r="BI156" t="str">
        <f ca="1">IF($E155="","",IF($G156="",BI155,IF(AND($N156=1,BI$9&gt;$B$9),"",IF(AND($N156=1,BI$9&lt;=$B$9),LOOKUP(BI$9,$A$12:$A$111,$B$12:$B$111),IF(AND($I156=1,BJ$9=$Q155),"",IF($I156=1,BJ155,IF(AND($I156=-1,BH$9=$Q155),$J156,IF($I156=-1,BI155,""))))))))</f>
        <v/>
      </c>
      <c r="BJ156" t="str">
        <f ca="1">IF($E155="","",IF($G156="",BJ155,IF(AND($N156=1,BJ$9&gt;$B$9),"",IF(AND($N156=1,BJ$9&lt;=$B$9),LOOKUP(BJ$9,$A$12:$A$111,$B$12:$B$111),IF(AND($I156=1,BK$9=$Q155),"",IF($I156=1,BK155,IF(AND($I156=-1,BI$9=$Q155),$J156,IF($I156=-1,BJ155,""))))))))</f>
        <v/>
      </c>
      <c r="BK156" t="str">
        <f ca="1">IF($E155="","",IF($G156="",BK155,IF(AND($N156=1,BK$9&gt;$B$9),"",IF(AND($N156=1,BK$9&lt;=$B$9),LOOKUP(BK$9,$A$12:$A$111,$B$12:$B$111),IF(AND($I156=1,BL$9=$Q155),"",IF($I156=1,BL155,IF(AND($I156=-1,BJ$9=$Q155),$J156,IF($I156=-1,BK155,""))))))))</f>
        <v/>
      </c>
      <c r="BL156">
        <f ca="1">IF($E155="","",IF($G156="",BL155,IF(AND($N156=1,BL$9&gt;$B$9),"",IF(AND($N156=1,BL$9&lt;=$B$9),LOOKUP(BL$9,$A$12:$A$111,$B$12:$B$111),IF(AND($I156=1,BM$9=$Q155),"",IF($I156=1,BM155,IF(AND($I156=-1,BK$9=$Q155),$J156,IF($I156=-1,BL155,""))))))))</f>
        <v>0</v>
      </c>
      <c r="BM156">
        <f ca="1">IF($E155="","",IF($G156="",BM155,IF(AND($N156=1,BM$9&gt;$B$9),"",IF(AND($N156=1,BM$9&lt;=$B$9),LOOKUP(BM$9,$A$12:$A$111,$B$12:$B$111),IF(AND($I156=1,BN$9=$Q155),"",IF($I156=1,BN155,IF(AND($I156=-1,BL$9=$Q155),$J156,IF($I156=-1,BM155,""))))))))</f>
        <v>0</v>
      </c>
      <c r="BN156">
        <f ca="1">IF($E155="","",IF($G156="",BN155,IF(AND($N156=1,BN$9&gt;$B$9),"",IF(AND($N156=1,BN$9&lt;=$B$9),LOOKUP(BN$9,$A$12:$A$111,$B$12:$B$111),IF(AND($I156=1,BO$9=$Q155),"",IF($I156=1,BO155,IF(AND($I156=-1,BM$9=$Q155),$J156,IF($I156=-1,BN155,""))))))))</f>
        <v>0</v>
      </c>
      <c r="BO156">
        <f ca="1">IF($E155="","",IF($G156="",BO155,IF(AND($N156=1,BO$9&gt;$B$9),"",IF(AND($N156=1,BO$9&lt;=$B$9),LOOKUP(BO$9,$A$12:$A$111,$B$12:$B$111),IF(AND($I156=1,BP$9=$Q155),"",IF($I156=1,BP155,IF(AND($I156=-1,BN$9=$Q155),$J156,IF($I156=-1,BO155,""))))))))</f>
        <v>0</v>
      </c>
    </row>
    <row r="157" spans="4:67" x14ac:dyDescent="0.25">
      <c r="D157" s="4">
        <v>147</v>
      </c>
      <c r="E157" s="1">
        <f t="shared" ca="1" si="16"/>
        <v>31</v>
      </c>
      <c r="G157" t="str">
        <f ca="1">IF(E156="","",IF($B$3=Refs!$B$11,Labouchere!F157,IF(AND(B$3="Last",H156="Zero"),G156,IF(B$3="Last",H156,IF(B$3="2nd last","",IF(AND(B$3="Opposite",H156="Zero"),G156,IF(AND(B$3="Opposite",H156="Red"),"Black",IF(AND(B$3="Opposite",H156="Black"),"Red",IF(AND(B$3="Opposite",H156="Odd"),"Even",IF(AND(B$3="Opposite",H156="Even"),"Odd",IF(AND(B$3="Opposite",H156="High"),"Low",IF(AND(B$3="Opposite",H156="Low"),"High",IF(COUNTIF(Refs!$E$5:$I$6,B$3)=1,Labouchere!B$3,"")))))))))))))</f>
        <v>High</v>
      </c>
      <c r="H157" t="str">
        <f ca="1">IF(E157="","",IF(B$2="Red/Black",LOOKUP(E157,Refs!D:D,Refs!F:F),IF(B$2="High/Low",LOOKUP(E157,Refs!D:D,Refs!H:H),IF(B$2="Odd/Even",LOOKUP(E157,Refs!D:D,Refs!J:J),""))))</f>
        <v>High</v>
      </c>
      <c r="I157">
        <f t="shared" ca="1" si="12"/>
        <v>1</v>
      </c>
      <c r="J157">
        <f ca="1">IF(E156="","",IF(G157="","",IF(AND(Q156&gt;1,O156+P156&gt;=$B$4),$B$4,IF(Q156=1,O156,O156+P156))))</f>
        <v>24</v>
      </c>
      <c r="K157">
        <f t="shared" ca="1" si="13"/>
        <v>24</v>
      </c>
      <c r="L157">
        <f t="shared" ca="1" si="14"/>
        <v>-76</v>
      </c>
      <c r="M157">
        <f t="shared" ca="1" si="15"/>
        <v>20</v>
      </c>
      <c r="N157">
        <f ca="1">IF(E156="","",IF(OR(AND($A$6="Yes",$M157&gt;$M156),AND($A$8="Yes",$O156+$P156&gt;=$B$4),AND($Q156&lt;=2,$I157=1)),1,0))</f>
        <v>0</v>
      </c>
      <c r="O157">
        <f ca="1">IF(E157="","",R157)</f>
        <v>6</v>
      </c>
      <c r="P157">
        <f ca="1">IF(E157="","",MAX(R157:DM157))</f>
        <v>12</v>
      </c>
      <c r="Q157" s="2">
        <f ca="1">IF(E157="","",COUNTIF(R157:DM157,"&gt;0"))</f>
        <v>2</v>
      </c>
      <c r="R157" s="4">
        <f ca="1">IF(E156="","",IF($G157="",R156,IF($N157=1,LOOKUP(R$9,$A$12:$A$111,$B$12:$B$111),IF(AND($I157=1,S$9=$Q156),"",IF($I157=1,S156,IF($I157=-1,R156))))))</f>
        <v>6</v>
      </c>
      <c r="S157">
        <f ca="1">IF($E156="","",IF($G157="",S156,IF(AND($N157=1,S$9&gt;$B$9),"",IF(AND($N157=1,S$9&lt;=$B$9),LOOKUP(S$9,$A$12:$A$111,$B$12:$B$111),IF(AND($I157=1,T$9=$Q156),"",IF($I157=1,T156,IF(AND($I157=-1,R$9=$Q156),$J157,IF($I157=-1,S156,""))))))))</f>
        <v>12</v>
      </c>
      <c r="T157" t="str">
        <f ca="1">IF($E156="","",IF($G157="",T156,IF(AND($N157=1,T$9&gt;$B$9),"",IF(AND($N157=1,T$9&lt;=$B$9),LOOKUP(T$9,$A$12:$A$111,$B$12:$B$111),IF(AND($I157=1,U$9=$Q156),"",IF($I157=1,U156,IF(AND($I157=-1,S$9=$Q156),$J157,IF($I157=-1,T156,""))))))))</f>
        <v/>
      </c>
      <c r="U157" t="str">
        <f ca="1">IF($E156="","",IF($G157="",U156,IF(AND($N157=1,U$9&gt;$B$9),"",IF(AND($N157=1,U$9&lt;=$B$9),LOOKUP(U$9,$A$12:$A$111,$B$12:$B$111),IF(AND($I157=1,V$9=$Q156),"",IF($I157=1,V156,IF(AND($I157=-1,T$9=$Q156),$J157,IF($I157=-1,U156,""))))))))</f>
        <v/>
      </c>
      <c r="V157" t="str">
        <f ca="1">IF($E156="","",IF($G157="",V156,IF(AND($N157=1,V$9&gt;$B$9),"",IF(AND($N157=1,V$9&lt;=$B$9),LOOKUP(V$9,$A$12:$A$111,$B$12:$B$111),IF(AND($I157=1,W$9=$Q156),"",IF($I157=1,W156,IF(AND($I157=-1,U$9=$Q156),$J157,IF($I157=-1,V156,""))))))))</f>
        <v/>
      </c>
      <c r="W157" t="str">
        <f ca="1">IF($E156="","",IF($G157="",W156,IF(AND($N157=1,W$9&gt;$B$9),"",IF(AND($N157=1,W$9&lt;=$B$9),LOOKUP(W$9,$A$12:$A$111,$B$12:$B$111),IF(AND($I157=1,X$9=$Q156),"",IF($I157=1,X156,IF(AND($I157=-1,V$9=$Q156),$J157,IF($I157=-1,W156,""))))))))</f>
        <v/>
      </c>
      <c r="X157" t="str">
        <f ca="1">IF($E156="","",IF($G157="",X156,IF(AND($N157=1,X$9&gt;$B$9),"",IF(AND($N157=1,X$9&lt;=$B$9),LOOKUP(X$9,$A$12:$A$111,$B$12:$B$111),IF(AND($I157=1,Y$9=$Q156),"",IF($I157=1,Y156,IF(AND($I157=-1,W$9=$Q156),$J157,IF($I157=-1,X156,""))))))))</f>
        <v/>
      </c>
      <c r="Y157" t="str">
        <f ca="1">IF($E156="","",IF($G157="",Y156,IF(AND($N157=1,Y$9&gt;$B$9),"",IF(AND($N157=1,Y$9&lt;=$B$9),LOOKUP(Y$9,$A$12:$A$111,$B$12:$B$111),IF(AND($I157=1,Z$9=$Q156),"",IF($I157=1,Z156,IF(AND($I157=-1,X$9=$Q156),$J157,IF($I157=-1,Y156,""))))))))</f>
        <v/>
      </c>
      <c r="Z157" t="str">
        <f ca="1">IF($E156="","",IF($G157="",Z156,IF(AND($N157=1,Z$9&gt;$B$9),"",IF(AND($N157=1,Z$9&lt;=$B$9),LOOKUP(Z$9,$A$12:$A$111,$B$12:$B$111),IF(AND($I157=1,AA$9=$Q156),"",IF($I157=1,AA156,IF(AND($I157=-1,Y$9=$Q156),$J157,IF($I157=-1,Z156,""))))))))</f>
        <v/>
      </c>
      <c r="AA157" t="str">
        <f ca="1">IF($E156="","",IF($G157="",AA156,IF(AND($N157=1,AA$9&gt;$B$9),"",IF(AND($N157=1,AA$9&lt;=$B$9),LOOKUP(AA$9,$A$12:$A$111,$B$12:$B$111),IF(AND($I157=1,AB$9=$Q156),"",IF($I157=1,AB156,IF(AND($I157=-1,Z$9=$Q156),$J157,IF($I157=-1,AA156,""))))))))</f>
        <v/>
      </c>
      <c r="AB157" t="str">
        <f ca="1">IF($E156="","",IF($G157="",AB156,IF(AND($N157=1,AB$9&gt;$B$9),"",IF(AND($N157=1,AB$9&lt;=$B$9),LOOKUP(AB$9,$A$12:$A$111,$B$12:$B$111),IF(AND($I157=1,AC$9=$Q156),"",IF($I157=1,AC156,IF(AND($I157=-1,AA$9=$Q156),$J157,IF($I157=-1,AB156,""))))))))</f>
        <v/>
      </c>
      <c r="AC157" t="str">
        <f ca="1">IF($E156="","",IF($G157="",AC156,IF(AND($N157=1,AC$9&gt;$B$9),"",IF(AND($N157=1,AC$9&lt;=$B$9),LOOKUP(AC$9,$A$12:$A$111,$B$12:$B$111),IF(AND($I157=1,AD$9=$Q156),"",IF($I157=1,AD156,IF(AND($I157=-1,AB$9=$Q156),$J157,IF($I157=-1,AC156,""))))))))</f>
        <v/>
      </c>
      <c r="AD157" t="str">
        <f ca="1">IF($E156="","",IF($G157="",AD156,IF(AND($N157=1,AD$9&gt;$B$9),"",IF(AND($N157=1,AD$9&lt;=$B$9),LOOKUP(AD$9,$A$12:$A$111,$B$12:$B$111),IF(AND($I157=1,AE$9=$Q156),"",IF($I157=1,AE156,IF(AND($I157=-1,AC$9=$Q156),$J157,IF($I157=-1,AD156,""))))))))</f>
        <v/>
      </c>
      <c r="AE157" t="str">
        <f ca="1">IF($E156="","",IF($G157="",AE156,IF(AND($N157=1,AE$9&gt;$B$9),"",IF(AND($N157=1,AE$9&lt;=$B$9),LOOKUP(AE$9,$A$12:$A$111,$B$12:$B$111),IF(AND($I157=1,AF$9=$Q156),"",IF($I157=1,AF156,IF(AND($I157=-1,AD$9=$Q156),$J157,IF($I157=-1,AE156,""))))))))</f>
        <v/>
      </c>
      <c r="AF157" t="str">
        <f ca="1">IF($E156="","",IF($G157="",AF156,IF(AND($N157=1,AF$9&gt;$B$9),"",IF(AND($N157=1,AF$9&lt;=$B$9),LOOKUP(AF$9,$A$12:$A$111,$B$12:$B$111),IF(AND($I157=1,AG$9=$Q156),"",IF($I157=1,AG156,IF(AND($I157=-1,AE$9=$Q156),$J157,IF($I157=-1,AF156,""))))))))</f>
        <v/>
      </c>
      <c r="AG157" t="str">
        <f ca="1">IF($E156="","",IF($G157="",AG156,IF(AND($N157=1,AG$9&gt;$B$9),"",IF(AND($N157=1,AG$9&lt;=$B$9),LOOKUP(AG$9,$A$12:$A$111,$B$12:$B$111),IF(AND($I157=1,AH$9=$Q156),"",IF($I157=1,AH156,IF(AND($I157=-1,AF$9=$Q156),$J157,IF($I157=-1,AG156,""))))))))</f>
        <v/>
      </c>
      <c r="AH157" t="str">
        <f ca="1">IF($E156="","",IF($G157="",AH156,IF(AND($N157=1,AH$9&gt;$B$9),"",IF(AND($N157=1,AH$9&lt;=$B$9),LOOKUP(AH$9,$A$12:$A$111,$B$12:$B$111),IF(AND($I157=1,AI$9=$Q156),"",IF($I157=1,AI156,IF(AND($I157=-1,AG$9=$Q156),$J157,IF($I157=-1,AH156,""))))))))</f>
        <v/>
      </c>
      <c r="AI157" t="str">
        <f ca="1">IF($E156="","",IF($G157="",AI156,IF(AND($N157=1,AI$9&gt;$B$9),"",IF(AND($N157=1,AI$9&lt;=$B$9),LOOKUP(AI$9,$A$12:$A$111,$B$12:$B$111),IF(AND($I157=1,AJ$9=$Q156),"",IF($I157=1,AJ156,IF(AND($I157=-1,AH$9=$Q156),$J157,IF($I157=-1,AI156,""))))))))</f>
        <v/>
      </c>
      <c r="AJ157" t="str">
        <f ca="1">IF($E156="","",IF($G157="",AJ156,IF(AND($N157=1,AJ$9&gt;$B$9),"",IF(AND($N157=1,AJ$9&lt;=$B$9),LOOKUP(AJ$9,$A$12:$A$111,$B$12:$B$111),IF(AND($I157=1,AK$9=$Q156),"",IF($I157=1,AK156,IF(AND($I157=-1,AI$9=$Q156),$J157,IF($I157=-1,AJ156,""))))))))</f>
        <v/>
      </c>
      <c r="AK157" t="str">
        <f ca="1">IF($E156="","",IF($G157="",AK156,IF(AND($N157=1,AK$9&gt;$B$9),"",IF(AND($N157=1,AK$9&lt;=$B$9),LOOKUP(AK$9,$A$12:$A$111,$B$12:$B$111),IF(AND($I157=1,AL$9=$Q156),"",IF($I157=1,AL156,IF(AND($I157=-1,AJ$9=$Q156),$J157,IF($I157=-1,AK156,""))))))))</f>
        <v/>
      </c>
      <c r="AL157" t="str">
        <f ca="1">IF($E156="","",IF($G157="",AL156,IF(AND($N157=1,AL$9&gt;$B$9),"",IF(AND($N157=1,AL$9&lt;=$B$9),LOOKUP(AL$9,$A$12:$A$111,$B$12:$B$111),IF(AND($I157=1,AM$9=$Q156),"",IF($I157=1,AM156,IF(AND($I157=-1,AK$9=$Q156),$J157,IF($I157=-1,AL156,""))))))))</f>
        <v/>
      </c>
      <c r="AM157" t="str">
        <f ca="1">IF($E156="","",IF($G157="",AM156,IF(AND($N157=1,AM$9&gt;$B$9),"",IF(AND($N157=1,AM$9&lt;=$B$9),LOOKUP(AM$9,$A$12:$A$111,$B$12:$B$111),IF(AND($I157=1,AN$9=$Q156),"",IF($I157=1,AN156,IF(AND($I157=-1,AL$9=$Q156),$J157,IF($I157=-1,AM156,""))))))))</f>
        <v/>
      </c>
      <c r="AN157" t="str">
        <f ca="1">IF($E156="","",IF($G157="",AN156,IF(AND($N157=1,AN$9&gt;$B$9),"",IF(AND($N157=1,AN$9&lt;=$B$9),LOOKUP(AN$9,$A$12:$A$111,$B$12:$B$111),IF(AND($I157=1,AO$9=$Q156),"",IF($I157=1,AO156,IF(AND($I157=-1,AM$9=$Q156),$J157,IF($I157=-1,AN156,""))))))))</f>
        <v/>
      </c>
      <c r="AO157" t="str">
        <f ca="1">IF($E156="","",IF($G157="",AO156,IF(AND($N157=1,AO$9&gt;$B$9),"",IF(AND($N157=1,AO$9&lt;=$B$9),LOOKUP(AO$9,$A$12:$A$111,$B$12:$B$111),IF(AND($I157=1,AP$9=$Q156),"",IF($I157=1,AP156,IF(AND($I157=-1,AN$9=$Q156),$J157,IF($I157=-1,AO156,""))))))))</f>
        <v/>
      </c>
      <c r="AP157" t="str">
        <f ca="1">IF($E156="","",IF($G157="",AP156,IF(AND($N157=1,AP$9&gt;$B$9),"",IF(AND($N157=1,AP$9&lt;=$B$9),LOOKUP(AP$9,$A$12:$A$111,$B$12:$B$111),IF(AND($I157=1,AQ$9=$Q156),"",IF($I157=1,AQ156,IF(AND($I157=-1,AO$9=$Q156),$J157,IF($I157=-1,AP156,""))))))))</f>
        <v/>
      </c>
      <c r="AQ157" t="str">
        <f ca="1">IF($E156="","",IF($G157="",AQ156,IF(AND($N157=1,AQ$9&gt;$B$9),"",IF(AND($N157=1,AQ$9&lt;=$B$9),LOOKUP(AQ$9,$A$12:$A$111,$B$12:$B$111),IF(AND($I157=1,AR$9=$Q156),"",IF($I157=1,AR156,IF(AND($I157=-1,AP$9=$Q156),$J157,IF($I157=-1,AQ156,""))))))))</f>
        <v/>
      </c>
      <c r="AR157" t="str">
        <f ca="1">IF($E156="","",IF($G157="",AR156,IF(AND($N157=1,AR$9&gt;$B$9),"",IF(AND($N157=1,AR$9&lt;=$B$9),LOOKUP(AR$9,$A$12:$A$111,$B$12:$B$111),IF(AND($I157=1,AS$9=$Q156),"",IF($I157=1,AS156,IF(AND($I157=-1,AQ$9=$Q156),$J157,IF($I157=-1,AR156,""))))))))</f>
        <v/>
      </c>
      <c r="AS157" t="str">
        <f ca="1">IF($E156="","",IF($G157="",AS156,IF(AND($N157=1,AS$9&gt;$B$9),"",IF(AND($N157=1,AS$9&lt;=$B$9),LOOKUP(AS$9,$A$12:$A$111,$B$12:$B$111),IF(AND($I157=1,AT$9=$Q156),"",IF($I157=1,AT156,IF(AND($I157=-1,AR$9=$Q156),$J157,IF($I157=-1,AS156,""))))))))</f>
        <v/>
      </c>
      <c r="AT157" t="str">
        <f ca="1">IF($E156="","",IF($G157="",AT156,IF(AND($N157=1,AT$9&gt;$B$9),"",IF(AND($N157=1,AT$9&lt;=$B$9),LOOKUP(AT$9,$A$12:$A$111,$B$12:$B$111),IF(AND($I157=1,AU$9=$Q156),"",IF($I157=1,AU156,IF(AND($I157=-1,AS$9=$Q156),$J157,IF($I157=-1,AT156,""))))))))</f>
        <v/>
      </c>
      <c r="AU157" t="str">
        <f ca="1">IF($E156="","",IF($G157="",AU156,IF(AND($N157=1,AU$9&gt;$B$9),"",IF(AND($N157=1,AU$9&lt;=$B$9),LOOKUP(AU$9,$A$12:$A$111,$B$12:$B$111),IF(AND($I157=1,AV$9=$Q156),"",IF($I157=1,AV156,IF(AND($I157=-1,AT$9=$Q156),$J157,IF($I157=-1,AU156,""))))))))</f>
        <v/>
      </c>
      <c r="AV157" t="str">
        <f ca="1">IF($E156="","",IF($G157="",AV156,IF(AND($N157=1,AV$9&gt;$B$9),"",IF(AND($N157=1,AV$9&lt;=$B$9),LOOKUP(AV$9,$A$12:$A$111,$B$12:$B$111),IF(AND($I157=1,AW$9=$Q156),"",IF($I157=1,AW156,IF(AND($I157=-1,AU$9=$Q156),$J157,IF($I157=-1,AV156,""))))))))</f>
        <v/>
      </c>
      <c r="AW157" t="str">
        <f ca="1">IF($E156="","",IF($G157="",AW156,IF(AND($N157=1,AW$9&gt;$B$9),"",IF(AND($N157=1,AW$9&lt;=$B$9),LOOKUP(AW$9,$A$12:$A$111,$B$12:$B$111),IF(AND($I157=1,AX$9=$Q156),"",IF($I157=1,AX156,IF(AND($I157=-1,AV$9=$Q156),$J157,IF($I157=-1,AW156,""))))))))</f>
        <v/>
      </c>
      <c r="AX157" t="str">
        <f ca="1">IF($E156="","",IF($G157="",AX156,IF(AND($N157=1,AX$9&gt;$B$9),"",IF(AND($N157=1,AX$9&lt;=$B$9),LOOKUP(AX$9,$A$12:$A$111,$B$12:$B$111),IF(AND($I157=1,AY$9=$Q156),"",IF($I157=1,AY156,IF(AND($I157=-1,AW$9=$Q156),$J157,IF($I157=-1,AX156,""))))))))</f>
        <v/>
      </c>
      <c r="AY157" t="str">
        <f ca="1">IF($E156="","",IF($G157="",AY156,IF(AND($N157=1,AY$9&gt;$B$9),"",IF(AND($N157=1,AY$9&lt;=$B$9),LOOKUP(AY$9,$A$12:$A$111,$B$12:$B$111),IF(AND($I157=1,AZ$9=$Q156),"",IF($I157=1,AZ156,IF(AND($I157=-1,AX$9=$Q156),$J157,IF($I157=-1,AY156,""))))))))</f>
        <v/>
      </c>
      <c r="AZ157" t="str">
        <f ca="1">IF($E156="","",IF($G157="",AZ156,IF(AND($N157=1,AZ$9&gt;$B$9),"",IF(AND($N157=1,AZ$9&lt;=$B$9),LOOKUP(AZ$9,$A$12:$A$111,$B$12:$B$111),IF(AND($I157=1,BA$9=$Q156),"",IF($I157=1,BA156,IF(AND($I157=-1,AY$9=$Q156),$J157,IF($I157=-1,AZ156,""))))))))</f>
        <v/>
      </c>
      <c r="BA157" t="str">
        <f ca="1">IF($E156="","",IF($G157="",BA156,IF(AND($N157=1,BA$9&gt;$B$9),"",IF(AND($N157=1,BA$9&lt;=$B$9),LOOKUP(BA$9,$A$12:$A$111,$B$12:$B$111),IF(AND($I157=1,BB$9=$Q156),"",IF($I157=1,BB156,IF(AND($I157=-1,AZ$9=$Q156),$J157,IF($I157=-1,BA156,""))))))))</f>
        <v/>
      </c>
      <c r="BB157" t="str">
        <f ca="1">IF($E156="","",IF($G157="",BB156,IF(AND($N157=1,BB$9&gt;$B$9),"",IF(AND($N157=1,BB$9&lt;=$B$9),LOOKUP(BB$9,$A$12:$A$111,$B$12:$B$111),IF(AND($I157=1,BC$9=$Q156),"",IF($I157=1,BC156,IF(AND($I157=-1,BA$9=$Q156),$J157,IF($I157=-1,BB156,""))))))))</f>
        <v/>
      </c>
      <c r="BC157" t="str">
        <f ca="1">IF($E156="","",IF($G157="",BC156,IF(AND($N157=1,BC$9&gt;$B$9),"",IF(AND($N157=1,BC$9&lt;=$B$9),LOOKUP(BC$9,$A$12:$A$111,$B$12:$B$111),IF(AND($I157=1,BD$9=$Q156),"",IF($I157=1,BD156,IF(AND($I157=-1,BB$9=$Q156),$J157,IF($I157=-1,BC156,""))))))))</f>
        <v/>
      </c>
      <c r="BD157" t="str">
        <f ca="1">IF($E156="","",IF($G157="",BD156,IF(AND($N157=1,BD$9&gt;$B$9),"",IF(AND($N157=1,BD$9&lt;=$B$9),LOOKUP(BD$9,$A$12:$A$111,$B$12:$B$111),IF(AND($I157=1,BE$9=$Q156),"",IF($I157=1,BE156,IF(AND($I157=-1,BC$9=$Q156),$J157,IF($I157=-1,BD156,""))))))))</f>
        <v/>
      </c>
      <c r="BE157" t="str">
        <f ca="1">IF($E156="","",IF($G157="",BE156,IF(AND($N157=1,BE$9&gt;$B$9),"",IF(AND($N157=1,BE$9&lt;=$B$9),LOOKUP(BE$9,$A$12:$A$111,$B$12:$B$111),IF(AND($I157=1,BF$9=$Q156),"",IF($I157=1,BF156,IF(AND($I157=-1,BD$9=$Q156),$J157,IF($I157=-1,BE156,""))))))))</f>
        <v/>
      </c>
      <c r="BF157" t="str">
        <f ca="1">IF($E156="","",IF($G157="",BF156,IF(AND($N157=1,BF$9&gt;$B$9),"",IF(AND($N157=1,BF$9&lt;=$B$9),LOOKUP(BF$9,$A$12:$A$111,$B$12:$B$111),IF(AND($I157=1,BG$9=$Q156),"",IF($I157=1,BG156,IF(AND($I157=-1,BE$9=$Q156),$J157,IF($I157=-1,BF156,""))))))))</f>
        <v/>
      </c>
      <c r="BG157" t="str">
        <f ca="1">IF($E156="","",IF($G157="",BG156,IF(AND($N157=1,BG$9&gt;$B$9),"",IF(AND($N157=1,BG$9&lt;=$B$9),LOOKUP(BG$9,$A$12:$A$111,$B$12:$B$111),IF(AND($I157=1,BH$9=$Q156),"",IF($I157=1,BH156,IF(AND($I157=-1,BF$9=$Q156),$J157,IF($I157=-1,BG156,""))))))))</f>
        <v/>
      </c>
      <c r="BH157" t="str">
        <f ca="1">IF($E156="","",IF($G157="",BH156,IF(AND($N157=1,BH$9&gt;$B$9),"",IF(AND($N157=1,BH$9&lt;=$B$9),LOOKUP(BH$9,$A$12:$A$111,$B$12:$B$111),IF(AND($I157=1,BI$9=$Q156),"",IF($I157=1,BI156,IF(AND($I157=-1,BG$9=$Q156),$J157,IF($I157=-1,BH156,""))))))))</f>
        <v/>
      </c>
      <c r="BI157" t="str">
        <f ca="1">IF($E156="","",IF($G157="",BI156,IF(AND($N157=1,BI$9&gt;$B$9),"",IF(AND($N157=1,BI$9&lt;=$B$9),LOOKUP(BI$9,$A$12:$A$111,$B$12:$B$111),IF(AND($I157=1,BJ$9=$Q156),"",IF($I157=1,BJ156,IF(AND($I157=-1,BH$9=$Q156),$J157,IF($I157=-1,BI156,""))))))))</f>
        <v/>
      </c>
      <c r="BJ157" t="str">
        <f ca="1">IF($E156="","",IF($G157="",BJ156,IF(AND($N157=1,BJ$9&gt;$B$9),"",IF(AND($N157=1,BJ$9&lt;=$B$9),LOOKUP(BJ$9,$A$12:$A$111,$B$12:$B$111),IF(AND($I157=1,BK$9=$Q156),"",IF($I157=1,BK156,IF(AND($I157=-1,BI$9=$Q156),$J157,IF($I157=-1,BJ156,""))))))))</f>
        <v/>
      </c>
      <c r="BK157">
        <f ca="1">IF($E156="","",IF($G157="",BK156,IF(AND($N157=1,BK$9&gt;$B$9),"",IF(AND($N157=1,BK$9&lt;=$B$9),LOOKUP(BK$9,$A$12:$A$111,$B$12:$B$111),IF(AND($I157=1,BL$9=$Q156),"",IF($I157=1,BL156,IF(AND($I157=-1,BJ$9=$Q156),$J157,IF($I157=-1,BK156,""))))))))</f>
        <v>0</v>
      </c>
      <c r="BL157">
        <f ca="1">IF($E156="","",IF($G157="",BL156,IF(AND($N157=1,BL$9&gt;$B$9),"",IF(AND($N157=1,BL$9&lt;=$B$9),LOOKUP(BL$9,$A$12:$A$111,$B$12:$B$111),IF(AND($I157=1,BM$9=$Q156),"",IF($I157=1,BM156,IF(AND($I157=-1,BK$9=$Q156),$J157,IF($I157=-1,BL156,""))))))))</f>
        <v>0</v>
      </c>
      <c r="BM157">
        <f ca="1">IF($E156="","",IF($G157="",BM156,IF(AND($N157=1,BM$9&gt;$B$9),"",IF(AND($N157=1,BM$9&lt;=$B$9),LOOKUP(BM$9,$A$12:$A$111,$B$12:$B$111),IF(AND($I157=1,BN$9=$Q156),"",IF($I157=1,BN156,IF(AND($I157=-1,BL$9=$Q156),$J157,IF($I157=-1,BM156,""))))))))</f>
        <v>0</v>
      </c>
      <c r="BN157">
        <f ca="1">IF($E156="","",IF($G157="",BN156,IF(AND($N157=1,BN$9&gt;$B$9),"",IF(AND($N157=1,BN$9&lt;=$B$9),LOOKUP(BN$9,$A$12:$A$111,$B$12:$B$111),IF(AND($I157=1,BO$9=$Q156),"",IF($I157=1,BO156,IF(AND($I157=-1,BM$9=$Q156),$J157,IF($I157=-1,BN156,""))))))))</f>
        <v>0</v>
      </c>
      <c r="BO157">
        <f ca="1">IF($E156="","",IF($G157="",BO156,IF(AND($N157=1,BO$9&gt;$B$9),"",IF(AND($N157=1,BO$9&lt;=$B$9),LOOKUP(BO$9,$A$12:$A$111,$B$12:$B$111),IF(AND($I157=1,BP$9=$Q156),"",IF($I157=1,BP156,IF(AND($I157=-1,BN$9=$Q156),$J157,IF($I157=-1,BO156,""))))))))</f>
        <v>0</v>
      </c>
    </row>
    <row r="158" spans="4:67" x14ac:dyDescent="0.25">
      <c r="D158" s="4">
        <v>148</v>
      </c>
      <c r="E158" s="1">
        <f t="shared" ca="1" si="16"/>
        <v>5</v>
      </c>
      <c r="G158" t="str">
        <f ca="1">IF(E157="","",IF($B$3=Refs!$B$11,Labouchere!F158,IF(AND(B$3="Last",H157="Zero"),G157,IF(B$3="Last",H157,IF(B$3="2nd last","",IF(AND(B$3="Opposite",H157="Zero"),G157,IF(AND(B$3="Opposite",H157="Red"),"Black",IF(AND(B$3="Opposite",H157="Black"),"Red",IF(AND(B$3="Opposite",H157="Odd"),"Even",IF(AND(B$3="Opposite",H157="Even"),"Odd",IF(AND(B$3="Opposite",H157="High"),"Low",IF(AND(B$3="Opposite",H157="Low"),"High",IF(COUNTIF(Refs!$E$5:$I$6,B$3)=1,Labouchere!B$3,"")))))))))))))</f>
        <v>High</v>
      </c>
      <c r="H158" t="str">
        <f ca="1">IF(E158="","",IF(B$2="Red/Black",LOOKUP(E158,Refs!D:D,Refs!F:F),IF(B$2="High/Low",LOOKUP(E158,Refs!D:D,Refs!H:H),IF(B$2="Odd/Even",LOOKUP(E158,Refs!D:D,Refs!J:J),""))))</f>
        <v>Low</v>
      </c>
      <c r="I158">
        <f t="shared" ca="1" si="12"/>
        <v>-1</v>
      </c>
      <c r="J158">
        <f ca="1">IF(E157="","",IF(G158="","",IF(AND(Q157&gt;1,O157+P157&gt;=$B$4),$B$4,IF(Q157=1,O157,O157+P157))))</f>
        <v>18</v>
      </c>
      <c r="K158">
        <f t="shared" ca="1" si="13"/>
        <v>-18</v>
      </c>
      <c r="L158">
        <f t="shared" ca="1" si="14"/>
        <v>-94</v>
      </c>
      <c r="M158">
        <f t="shared" ca="1" si="15"/>
        <v>20</v>
      </c>
      <c r="N158">
        <f ca="1">IF(E157="","",IF(OR(AND($A$6="Yes",$M158&gt;$M157),AND($A$8="Yes",$O157+$P157&gt;=$B$4),AND($Q157&lt;=2,$I158=1)),1,0))</f>
        <v>0</v>
      </c>
      <c r="O158">
        <f ca="1">IF(E158="","",R158)</f>
        <v>6</v>
      </c>
      <c r="P158">
        <f ca="1">IF(E158="","",MAX(R158:DM158))</f>
        <v>18</v>
      </c>
      <c r="Q158" s="2">
        <f ca="1">IF(E158="","",COUNTIF(R158:DM158,"&gt;0"))</f>
        <v>3</v>
      </c>
      <c r="R158" s="4">
        <f ca="1">IF(E157="","",IF($G158="",R157,IF($N158=1,LOOKUP(R$9,$A$12:$A$111,$B$12:$B$111),IF(AND($I158=1,S$9=$Q157),"",IF($I158=1,S157,IF($I158=-1,R157))))))</f>
        <v>6</v>
      </c>
      <c r="S158">
        <f ca="1">IF($E157="","",IF($G158="",S157,IF(AND($N158=1,S$9&gt;$B$9),"",IF(AND($N158=1,S$9&lt;=$B$9),LOOKUP(S$9,$A$12:$A$111,$B$12:$B$111),IF(AND($I158=1,T$9=$Q157),"",IF($I158=1,T157,IF(AND($I158=-1,R$9=$Q157),$J158,IF($I158=-1,S157,""))))))))</f>
        <v>12</v>
      </c>
      <c r="T158">
        <f ca="1">IF($E157="","",IF($G158="",T157,IF(AND($N158=1,T$9&gt;$B$9),"",IF(AND($N158=1,T$9&lt;=$B$9),LOOKUP(T$9,$A$12:$A$111,$B$12:$B$111),IF(AND($I158=1,U$9=$Q157),"",IF($I158=1,U157,IF(AND($I158=-1,S$9=$Q157),$J158,IF($I158=-1,T157,""))))))))</f>
        <v>18</v>
      </c>
      <c r="U158" t="str">
        <f ca="1">IF($E157="","",IF($G158="",U157,IF(AND($N158=1,U$9&gt;$B$9),"",IF(AND($N158=1,U$9&lt;=$B$9),LOOKUP(U$9,$A$12:$A$111,$B$12:$B$111),IF(AND($I158=1,V$9=$Q157),"",IF($I158=1,V157,IF(AND($I158=-1,T$9=$Q157),$J158,IF($I158=-1,U157,""))))))))</f>
        <v/>
      </c>
      <c r="V158" t="str">
        <f ca="1">IF($E157="","",IF($G158="",V157,IF(AND($N158=1,V$9&gt;$B$9),"",IF(AND($N158=1,V$9&lt;=$B$9),LOOKUP(V$9,$A$12:$A$111,$B$12:$B$111),IF(AND($I158=1,W$9=$Q157),"",IF($I158=1,W157,IF(AND($I158=-1,U$9=$Q157),$J158,IF($I158=-1,V157,""))))))))</f>
        <v/>
      </c>
      <c r="W158" t="str">
        <f ca="1">IF($E157="","",IF($G158="",W157,IF(AND($N158=1,W$9&gt;$B$9),"",IF(AND($N158=1,W$9&lt;=$B$9),LOOKUP(W$9,$A$12:$A$111,$B$12:$B$111),IF(AND($I158=1,X$9=$Q157),"",IF($I158=1,X157,IF(AND($I158=-1,V$9=$Q157),$J158,IF($I158=-1,W157,""))))))))</f>
        <v/>
      </c>
      <c r="X158" t="str">
        <f ca="1">IF($E157="","",IF($G158="",X157,IF(AND($N158=1,X$9&gt;$B$9),"",IF(AND($N158=1,X$9&lt;=$B$9),LOOKUP(X$9,$A$12:$A$111,$B$12:$B$111),IF(AND($I158=1,Y$9=$Q157),"",IF($I158=1,Y157,IF(AND($I158=-1,W$9=$Q157),$J158,IF($I158=-1,X157,""))))))))</f>
        <v/>
      </c>
      <c r="Y158" t="str">
        <f ca="1">IF($E157="","",IF($G158="",Y157,IF(AND($N158=1,Y$9&gt;$B$9),"",IF(AND($N158=1,Y$9&lt;=$B$9),LOOKUP(Y$9,$A$12:$A$111,$B$12:$B$111),IF(AND($I158=1,Z$9=$Q157),"",IF($I158=1,Z157,IF(AND($I158=-1,X$9=$Q157),$J158,IF($I158=-1,Y157,""))))))))</f>
        <v/>
      </c>
      <c r="Z158" t="str">
        <f ca="1">IF($E157="","",IF($G158="",Z157,IF(AND($N158=1,Z$9&gt;$B$9),"",IF(AND($N158=1,Z$9&lt;=$B$9),LOOKUP(Z$9,$A$12:$A$111,$B$12:$B$111),IF(AND($I158=1,AA$9=$Q157),"",IF($I158=1,AA157,IF(AND($I158=-1,Y$9=$Q157),$J158,IF($I158=-1,Z157,""))))))))</f>
        <v/>
      </c>
      <c r="AA158" t="str">
        <f ca="1">IF($E157="","",IF($G158="",AA157,IF(AND($N158=1,AA$9&gt;$B$9),"",IF(AND($N158=1,AA$9&lt;=$B$9),LOOKUP(AA$9,$A$12:$A$111,$B$12:$B$111),IF(AND($I158=1,AB$9=$Q157),"",IF($I158=1,AB157,IF(AND($I158=-1,Z$9=$Q157),$J158,IF($I158=-1,AA157,""))))))))</f>
        <v/>
      </c>
      <c r="AB158" t="str">
        <f ca="1">IF($E157="","",IF($G158="",AB157,IF(AND($N158=1,AB$9&gt;$B$9),"",IF(AND($N158=1,AB$9&lt;=$B$9),LOOKUP(AB$9,$A$12:$A$111,$B$12:$B$111),IF(AND($I158=1,AC$9=$Q157),"",IF($I158=1,AC157,IF(AND($I158=-1,AA$9=$Q157),$J158,IF($I158=-1,AB157,""))))))))</f>
        <v/>
      </c>
      <c r="AC158" t="str">
        <f ca="1">IF($E157="","",IF($G158="",AC157,IF(AND($N158=1,AC$9&gt;$B$9),"",IF(AND($N158=1,AC$9&lt;=$B$9),LOOKUP(AC$9,$A$12:$A$111,$B$12:$B$111),IF(AND($I158=1,AD$9=$Q157),"",IF($I158=1,AD157,IF(AND($I158=-1,AB$9=$Q157),$J158,IF($I158=-1,AC157,""))))))))</f>
        <v/>
      </c>
      <c r="AD158" t="str">
        <f ca="1">IF($E157="","",IF($G158="",AD157,IF(AND($N158=1,AD$9&gt;$B$9),"",IF(AND($N158=1,AD$9&lt;=$B$9),LOOKUP(AD$9,$A$12:$A$111,$B$12:$B$111),IF(AND($I158=1,AE$9=$Q157),"",IF($I158=1,AE157,IF(AND($I158=-1,AC$9=$Q157),$J158,IF($I158=-1,AD157,""))))))))</f>
        <v/>
      </c>
      <c r="AE158" t="str">
        <f ca="1">IF($E157="","",IF($G158="",AE157,IF(AND($N158=1,AE$9&gt;$B$9),"",IF(AND($N158=1,AE$9&lt;=$B$9),LOOKUP(AE$9,$A$12:$A$111,$B$12:$B$111),IF(AND($I158=1,AF$9=$Q157),"",IF($I158=1,AF157,IF(AND($I158=-1,AD$9=$Q157),$J158,IF($I158=-1,AE157,""))))))))</f>
        <v/>
      </c>
      <c r="AF158" t="str">
        <f ca="1">IF($E157="","",IF($G158="",AF157,IF(AND($N158=1,AF$9&gt;$B$9),"",IF(AND($N158=1,AF$9&lt;=$B$9),LOOKUP(AF$9,$A$12:$A$111,$B$12:$B$111),IF(AND($I158=1,AG$9=$Q157),"",IF($I158=1,AG157,IF(AND($I158=-1,AE$9=$Q157),$J158,IF($I158=-1,AF157,""))))))))</f>
        <v/>
      </c>
      <c r="AG158" t="str">
        <f ca="1">IF($E157="","",IF($G158="",AG157,IF(AND($N158=1,AG$9&gt;$B$9),"",IF(AND($N158=1,AG$9&lt;=$B$9),LOOKUP(AG$9,$A$12:$A$111,$B$12:$B$111),IF(AND($I158=1,AH$9=$Q157),"",IF($I158=1,AH157,IF(AND($I158=-1,AF$9=$Q157),$J158,IF($I158=-1,AG157,""))))))))</f>
        <v/>
      </c>
      <c r="AH158" t="str">
        <f ca="1">IF($E157="","",IF($G158="",AH157,IF(AND($N158=1,AH$9&gt;$B$9),"",IF(AND($N158=1,AH$9&lt;=$B$9),LOOKUP(AH$9,$A$12:$A$111,$B$12:$B$111),IF(AND($I158=1,AI$9=$Q157),"",IF($I158=1,AI157,IF(AND($I158=-1,AG$9=$Q157),$J158,IF($I158=-1,AH157,""))))))))</f>
        <v/>
      </c>
      <c r="AI158" t="str">
        <f ca="1">IF($E157="","",IF($G158="",AI157,IF(AND($N158=1,AI$9&gt;$B$9),"",IF(AND($N158=1,AI$9&lt;=$B$9),LOOKUP(AI$9,$A$12:$A$111,$B$12:$B$111),IF(AND($I158=1,AJ$9=$Q157),"",IF($I158=1,AJ157,IF(AND($I158=-1,AH$9=$Q157),$J158,IF($I158=-1,AI157,""))))))))</f>
        <v/>
      </c>
      <c r="AJ158" t="str">
        <f ca="1">IF($E157="","",IF($G158="",AJ157,IF(AND($N158=1,AJ$9&gt;$B$9),"",IF(AND($N158=1,AJ$9&lt;=$B$9),LOOKUP(AJ$9,$A$12:$A$111,$B$12:$B$111),IF(AND($I158=1,AK$9=$Q157),"",IF($I158=1,AK157,IF(AND($I158=-1,AI$9=$Q157),$J158,IF($I158=-1,AJ157,""))))))))</f>
        <v/>
      </c>
      <c r="AK158" t="str">
        <f ca="1">IF($E157="","",IF($G158="",AK157,IF(AND($N158=1,AK$9&gt;$B$9),"",IF(AND($N158=1,AK$9&lt;=$B$9),LOOKUP(AK$9,$A$12:$A$111,$B$12:$B$111),IF(AND($I158=1,AL$9=$Q157),"",IF($I158=1,AL157,IF(AND($I158=-1,AJ$9=$Q157),$J158,IF($I158=-1,AK157,""))))))))</f>
        <v/>
      </c>
      <c r="AL158" t="str">
        <f ca="1">IF($E157="","",IF($G158="",AL157,IF(AND($N158=1,AL$9&gt;$B$9),"",IF(AND($N158=1,AL$9&lt;=$B$9),LOOKUP(AL$9,$A$12:$A$111,$B$12:$B$111),IF(AND($I158=1,AM$9=$Q157),"",IF($I158=1,AM157,IF(AND($I158=-1,AK$9=$Q157),$J158,IF($I158=-1,AL157,""))))))))</f>
        <v/>
      </c>
      <c r="AM158" t="str">
        <f ca="1">IF($E157="","",IF($G158="",AM157,IF(AND($N158=1,AM$9&gt;$B$9),"",IF(AND($N158=1,AM$9&lt;=$B$9),LOOKUP(AM$9,$A$12:$A$111,$B$12:$B$111),IF(AND($I158=1,AN$9=$Q157),"",IF($I158=1,AN157,IF(AND($I158=-1,AL$9=$Q157),$J158,IF($I158=-1,AM157,""))))))))</f>
        <v/>
      </c>
      <c r="AN158" t="str">
        <f ca="1">IF($E157="","",IF($G158="",AN157,IF(AND($N158=1,AN$9&gt;$B$9),"",IF(AND($N158=1,AN$9&lt;=$B$9),LOOKUP(AN$9,$A$12:$A$111,$B$12:$B$111),IF(AND($I158=1,AO$9=$Q157),"",IF($I158=1,AO157,IF(AND($I158=-1,AM$9=$Q157),$J158,IF($I158=-1,AN157,""))))))))</f>
        <v/>
      </c>
      <c r="AO158" t="str">
        <f ca="1">IF($E157="","",IF($G158="",AO157,IF(AND($N158=1,AO$9&gt;$B$9),"",IF(AND($N158=1,AO$9&lt;=$B$9),LOOKUP(AO$9,$A$12:$A$111,$B$12:$B$111),IF(AND($I158=1,AP$9=$Q157),"",IF($I158=1,AP157,IF(AND($I158=-1,AN$9=$Q157),$J158,IF($I158=-1,AO157,""))))))))</f>
        <v/>
      </c>
      <c r="AP158" t="str">
        <f ca="1">IF($E157="","",IF($G158="",AP157,IF(AND($N158=1,AP$9&gt;$B$9),"",IF(AND($N158=1,AP$9&lt;=$B$9),LOOKUP(AP$9,$A$12:$A$111,$B$12:$B$111),IF(AND($I158=1,AQ$9=$Q157),"",IF($I158=1,AQ157,IF(AND($I158=-1,AO$9=$Q157),$J158,IF($I158=-1,AP157,""))))))))</f>
        <v/>
      </c>
      <c r="AQ158" t="str">
        <f ca="1">IF($E157="","",IF($G158="",AQ157,IF(AND($N158=1,AQ$9&gt;$B$9),"",IF(AND($N158=1,AQ$9&lt;=$B$9),LOOKUP(AQ$9,$A$12:$A$111,$B$12:$B$111),IF(AND($I158=1,AR$9=$Q157),"",IF($I158=1,AR157,IF(AND($I158=-1,AP$9=$Q157),$J158,IF($I158=-1,AQ157,""))))))))</f>
        <v/>
      </c>
      <c r="AR158" t="str">
        <f ca="1">IF($E157="","",IF($G158="",AR157,IF(AND($N158=1,AR$9&gt;$B$9),"",IF(AND($N158=1,AR$9&lt;=$B$9),LOOKUP(AR$9,$A$12:$A$111,$B$12:$B$111),IF(AND($I158=1,AS$9=$Q157),"",IF($I158=1,AS157,IF(AND($I158=-1,AQ$9=$Q157),$J158,IF($I158=-1,AR157,""))))))))</f>
        <v/>
      </c>
      <c r="AS158" t="str">
        <f ca="1">IF($E157="","",IF($G158="",AS157,IF(AND($N158=1,AS$9&gt;$B$9),"",IF(AND($N158=1,AS$9&lt;=$B$9),LOOKUP(AS$9,$A$12:$A$111,$B$12:$B$111),IF(AND($I158=1,AT$9=$Q157),"",IF($I158=1,AT157,IF(AND($I158=-1,AR$9=$Q157),$J158,IF($I158=-1,AS157,""))))))))</f>
        <v/>
      </c>
      <c r="AT158" t="str">
        <f ca="1">IF($E157="","",IF($G158="",AT157,IF(AND($N158=1,AT$9&gt;$B$9),"",IF(AND($N158=1,AT$9&lt;=$B$9),LOOKUP(AT$9,$A$12:$A$111,$B$12:$B$111),IF(AND($I158=1,AU$9=$Q157),"",IF($I158=1,AU157,IF(AND($I158=-1,AS$9=$Q157),$J158,IF($I158=-1,AT157,""))))))))</f>
        <v/>
      </c>
      <c r="AU158" t="str">
        <f ca="1">IF($E157="","",IF($G158="",AU157,IF(AND($N158=1,AU$9&gt;$B$9),"",IF(AND($N158=1,AU$9&lt;=$B$9),LOOKUP(AU$9,$A$12:$A$111,$B$12:$B$111),IF(AND($I158=1,AV$9=$Q157),"",IF($I158=1,AV157,IF(AND($I158=-1,AT$9=$Q157),$J158,IF($I158=-1,AU157,""))))))))</f>
        <v/>
      </c>
      <c r="AV158" t="str">
        <f ca="1">IF($E157="","",IF($G158="",AV157,IF(AND($N158=1,AV$9&gt;$B$9),"",IF(AND($N158=1,AV$9&lt;=$B$9),LOOKUP(AV$9,$A$12:$A$111,$B$12:$B$111),IF(AND($I158=1,AW$9=$Q157),"",IF($I158=1,AW157,IF(AND($I158=-1,AU$9=$Q157),$J158,IF($I158=-1,AV157,""))))))))</f>
        <v/>
      </c>
      <c r="AW158" t="str">
        <f ca="1">IF($E157="","",IF($G158="",AW157,IF(AND($N158=1,AW$9&gt;$B$9),"",IF(AND($N158=1,AW$9&lt;=$B$9),LOOKUP(AW$9,$A$12:$A$111,$B$12:$B$111),IF(AND($I158=1,AX$9=$Q157),"",IF($I158=1,AX157,IF(AND($I158=-1,AV$9=$Q157),$J158,IF($I158=-1,AW157,""))))))))</f>
        <v/>
      </c>
      <c r="AX158" t="str">
        <f ca="1">IF($E157="","",IF($G158="",AX157,IF(AND($N158=1,AX$9&gt;$B$9),"",IF(AND($N158=1,AX$9&lt;=$B$9),LOOKUP(AX$9,$A$12:$A$111,$B$12:$B$111),IF(AND($I158=1,AY$9=$Q157),"",IF($I158=1,AY157,IF(AND($I158=-1,AW$9=$Q157),$J158,IF($I158=-1,AX157,""))))))))</f>
        <v/>
      </c>
      <c r="AY158" t="str">
        <f ca="1">IF($E157="","",IF($G158="",AY157,IF(AND($N158=1,AY$9&gt;$B$9),"",IF(AND($N158=1,AY$9&lt;=$B$9),LOOKUP(AY$9,$A$12:$A$111,$B$12:$B$111),IF(AND($I158=1,AZ$9=$Q157),"",IF($I158=1,AZ157,IF(AND($I158=-1,AX$9=$Q157),$J158,IF($I158=-1,AY157,""))))))))</f>
        <v/>
      </c>
      <c r="AZ158" t="str">
        <f ca="1">IF($E157="","",IF($G158="",AZ157,IF(AND($N158=1,AZ$9&gt;$B$9),"",IF(AND($N158=1,AZ$9&lt;=$B$9),LOOKUP(AZ$9,$A$12:$A$111,$B$12:$B$111),IF(AND($I158=1,BA$9=$Q157),"",IF($I158=1,BA157,IF(AND($I158=-1,AY$9=$Q157),$J158,IF($I158=-1,AZ157,""))))))))</f>
        <v/>
      </c>
      <c r="BA158" t="str">
        <f ca="1">IF($E157="","",IF($G158="",BA157,IF(AND($N158=1,BA$9&gt;$B$9),"",IF(AND($N158=1,BA$9&lt;=$B$9),LOOKUP(BA$9,$A$12:$A$111,$B$12:$B$111),IF(AND($I158=1,BB$9=$Q157),"",IF($I158=1,BB157,IF(AND($I158=-1,AZ$9=$Q157),$J158,IF($I158=-1,BA157,""))))))))</f>
        <v/>
      </c>
      <c r="BB158" t="str">
        <f ca="1">IF($E157="","",IF($G158="",BB157,IF(AND($N158=1,BB$9&gt;$B$9),"",IF(AND($N158=1,BB$9&lt;=$B$9),LOOKUP(BB$9,$A$12:$A$111,$B$12:$B$111),IF(AND($I158=1,BC$9=$Q157),"",IF($I158=1,BC157,IF(AND($I158=-1,BA$9=$Q157),$J158,IF($I158=-1,BB157,""))))))))</f>
        <v/>
      </c>
      <c r="BC158" t="str">
        <f ca="1">IF($E157="","",IF($G158="",BC157,IF(AND($N158=1,BC$9&gt;$B$9),"",IF(AND($N158=1,BC$9&lt;=$B$9),LOOKUP(BC$9,$A$12:$A$111,$B$12:$B$111),IF(AND($I158=1,BD$9=$Q157),"",IF($I158=1,BD157,IF(AND($I158=-1,BB$9=$Q157),$J158,IF($I158=-1,BC157,""))))))))</f>
        <v/>
      </c>
      <c r="BD158" t="str">
        <f ca="1">IF($E157="","",IF($G158="",BD157,IF(AND($N158=1,BD$9&gt;$B$9),"",IF(AND($N158=1,BD$9&lt;=$B$9),LOOKUP(BD$9,$A$12:$A$111,$B$12:$B$111),IF(AND($I158=1,BE$9=$Q157),"",IF($I158=1,BE157,IF(AND($I158=-1,BC$9=$Q157),$J158,IF($I158=-1,BD157,""))))))))</f>
        <v/>
      </c>
      <c r="BE158" t="str">
        <f ca="1">IF($E157="","",IF($G158="",BE157,IF(AND($N158=1,BE$9&gt;$B$9),"",IF(AND($N158=1,BE$9&lt;=$B$9),LOOKUP(BE$9,$A$12:$A$111,$B$12:$B$111),IF(AND($I158=1,BF$9=$Q157),"",IF($I158=1,BF157,IF(AND($I158=-1,BD$9=$Q157),$J158,IF($I158=-1,BE157,""))))))))</f>
        <v/>
      </c>
      <c r="BF158" t="str">
        <f ca="1">IF($E157="","",IF($G158="",BF157,IF(AND($N158=1,BF$9&gt;$B$9),"",IF(AND($N158=1,BF$9&lt;=$B$9),LOOKUP(BF$9,$A$12:$A$111,$B$12:$B$111),IF(AND($I158=1,BG$9=$Q157),"",IF($I158=1,BG157,IF(AND($I158=-1,BE$9=$Q157),$J158,IF($I158=-1,BF157,""))))))))</f>
        <v/>
      </c>
      <c r="BG158" t="str">
        <f ca="1">IF($E157="","",IF($G158="",BG157,IF(AND($N158=1,BG$9&gt;$B$9),"",IF(AND($N158=1,BG$9&lt;=$B$9),LOOKUP(BG$9,$A$12:$A$111,$B$12:$B$111),IF(AND($I158=1,BH$9=$Q157),"",IF($I158=1,BH157,IF(AND($I158=-1,BF$9=$Q157),$J158,IF($I158=-1,BG157,""))))))))</f>
        <v/>
      </c>
      <c r="BH158" t="str">
        <f ca="1">IF($E157="","",IF($G158="",BH157,IF(AND($N158=1,BH$9&gt;$B$9),"",IF(AND($N158=1,BH$9&lt;=$B$9),LOOKUP(BH$9,$A$12:$A$111,$B$12:$B$111),IF(AND($I158=1,BI$9=$Q157),"",IF($I158=1,BI157,IF(AND($I158=-1,BG$9=$Q157),$J158,IF($I158=-1,BH157,""))))))))</f>
        <v/>
      </c>
      <c r="BI158" t="str">
        <f ca="1">IF($E157="","",IF($G158="",BI157,IF(AND($N158=1,BI$9&gt;$B$9),"",IF(AND($N158=1,BI$9&lt;=$B$9),LOOKUP(BI$9,$A$12:$A$111,$B$12:$B$111),IF(AND($I158=1,BJ$9=$Q157),"",IF($I158=1,BJ157,IF(AND($I158=-1,BH$9=$Q157),$J158,IF($I158=-1,BI157,""))))))))</f>
        <v/>
      </c>
      <c r="BJ158" t="str">
        <f ca="1">IF($E157="","",IF($G158="",BJ157,IF(AND($N158=1,BJ$9&gt;$B$9),"",IF(AND($N158=1,BJ$9&lt;=$B$9),LOOKUP(BJ$9,$A$12:$A$111,$B$12:$B$111),IF(AND($I158=1,BK$9=$Q157),"",IF($I158=1,BK157,IF(AND($I158=-1,BI$9=$Q157),$J158,IF($I158=-1,BJ157,""))))))))</f>
        <v/>
      </c>
      <c r="BK158">
        <f ca="1">IF($E157="","",IF($G158="",BK157,IF(AND($N158=1,BK$9&gt;$B$9),"",IF(AND($N158=1,BK$9&lt;=$B$9),LOOKUP(BK$9,$A$12:$A$111,$B$12:$B$111),IF(AND($I158=1,BL$9=$Q157),"",IF($I158=1,BL157,IF(AND($I158=-1,BJ$9=$Q157),$J158,IF($I158=-1,BK157,""))))))))</f>
        <v>0</v>
      </c>
      <c r="BL158">
        <f ca="1">IF($E157="","",IF($G158="",BL157,IF(AND($N158=1,BL$9&gt;$B$9),"",IF(AND($N158=1,BL$9&lt;=$B$9),LOOKUP(BL$9,$A$12:$A$111,$B$12:$B$111),IF(AND($I158=1,BM$9=$Q157),"",IF($I158=1,BM157,IF(AND($I158=-1,BK$9=$Q157),$J158,IF($I158=-1,BL157,""))))))))</f>
        <v>0</v>
      </c>
      <c r="BM158">
        <f ca="1">IF($E157="","",IF($G158="",BM157,IF(AND($N158=1,BM$9&gt;$B$9),"",IF(AND($N158=1,BM$9&lt;=$B$9),LOOKUP(BM$9,$A$12:$A$111,$B$12:$B$111),IF(AND($I158=1,BN$9=$Q157),"",IF($I158=1,BN157,IF(AND($I158=-1,BL$9=$Q157),$J158,IF($I158=-1,BM157,""))))))))</f>
        <v>0</v>
      </c>
      <c r="BN158">
        <f ca="1">IF($E157="","",IF($G158="",BN157,IF(AND($N158=1,BN$9&gt;$B$9),"",IF(AND($N158=1,BN$9&lt;=$B$9),LOOKUP(BN$9,$A$12:$A$111,$B$12:$B$111),IF(AND($I158=1,BO$9=$Q157),"",IF($I158=1,BO157,IF(AND($I158=-1,BM$9=$Q157),$J158,IF($I158=-1,BN157,""))))))))</f>
        <v>0</v>
      </c>
      <c r="BO158">
        <f ca="1">IF($E157="","",IF($G158="",BO157,IF(AND($N158=1,BO$9&gt;$B$9),"",IF(AND($N158=1,BO$9&lt;=$B$9),LOOKUP(BO$9,$A$12:$A$111,$B$12:$B$111),IF(AND($I158=1,BP$9=$Q157),"",IF($I158=1,BP157,IF(AND($I158=-1,BN$9=$Q157),$J158,IF($I158=-1,BO157,""))))))))</f>
        <v>0</v>
      </c>
    </row>
    <row r="159" spans="4:67" x14ac:dyDescent="0.25">
      <c r="D159" s="4">
        <v>149</v>
      </c>
      <c r="E159" s="1">
        <f t="shared" ca="1" si="16"/>
        <v>33</v>
      </c>
      <c r="G159" t="str">
        <f ca="1">IF(E158="","",IF($B$3=Refs!$B$11,Labouchere!F159,IF(AND(B$3="Last",H158="Zero"),G158,IF(B$3="Last",H158,IF(B$3="2nd last","",IF(AND(B$3="Opposite",H158="Zero"),G158,IF(AND(B$3="Opposite",H158="Red"),"Black",IF(AND(B$3="Opposite",H158="Black"),"Red",IF(AND(B$3="Opposite",H158="Odd"),"Even",IF(AND(B$3="Opposite",H158="Even"),"Odd",IF(AND(B$3="Opposite",H158="High"),"Low",IF(AND(B$3="Opposite",H158="Low"),"High",IF(COUNTIF(Refs!$E$5:$I$6,B$3)=1,Labouchere!B$3,"")))))))))))))</f>
        <v>High</v>
      </c>
      <c r="H159" t="str">
        <f ca="1">IF(E159="","",IF(B$2="Red/Black",LOOKUP(E159,Refs!D:D,Refs!F:F),IF(B$2="High/Low",LOOKUP(E159,Refs!D:D,Refs!H:H),IF(B$2="Odd/Even",LOOKUP(E159,Refs!D:D,Refs!J:J),""))))</f>
        <v>High</v>
      </c>
      <c r="I159">
        <f t="shared" ca="1" si="12"/>
        <v>1</v>
      </c>
      <c r="J159">
        <f ca="1">IF(E158="","",IF(G159="","",IF(AND(Q158&gt;1,O158+P158&gt;=$B$4),$B$4,IF(Q158=1,O158,O158+P158))))</f>
        <v>24</v>
      </c>
      <c r="K159">
        <f t="shared" ca="1" si="13"/>
        <v>24</v>
      </c>
      <c r="L159">
        <f t="shared" ca="1" si="14"/>
        <v>-70</v>
      </c>
      <c r="M159">
        <f t="shared" ca="1" si="15"/>
        <v>20</v>
      </c>
      <c r="N159">
        <f ca="1">IF(E158="","",IF(OR(AND($A$6="Yes",$M159&gt;$M158),AND($A$8="Yes",$O158+$P158&gt;=$B$4),AND($Q158&lt;=2,$I159=1)),1,0))</f>
        <v>0</v>
      </c>
      <c r="O159">
        <f ca="1">IF(E159="","",R159)</f>
        <v>12</v>
      </c>
      <c r="P159">
        <f ca="1">IF(E159="","",MAX(R159:DM159))</f>
        <v>12</v>
      </c>
      <c r="Q159" s="2">
        <f ca="1">IF(E159="","",COUNTIF(R159:DM159,"&gt;0"))</f>
        <v>1</v>
      </c>
      <c r="R159" s="4">
        <f ca="1">IF(E158="","",IF($G159="",R158,IF($N159=1,LOOKUP(R$9,$A$12:$A$111,$B$12:$B$111),IF(AND($I159=1,S$9=$Q158),"",IF($I159=1,S158,IF($I159=-1,R158))))))</f>
        <v>12</v>
      </c>
      <c r="S159" t="str">
        <f ca="1">IF($E158="","",IF($G159="",S158,IF(AND($N159=1,S$9&gt;$B$9),"",IF(AND($N159=1,S$9&lt;=$B$9),LOOKUP(S$9,$A$12:$A$111,$B$12:$B$111),IF(AND($I159=1,T$9=$Q158),"",IF($I159=1,T158,IF(AND($I159=-1,R$9=$Q158),$J159,IF($I159=-1,S158,""))))))))</f>
        <v/>
      </c>
      <c r="T159" t="str">
        <f ca="1">IF($E158="","",IF($G159="",T158,IF(AND($N159=1,T$9&gt;$B$9),"",IF(AND($N159=1,T$9&lt;=$B$9),LOOKUP(T$9,$A$12:$A$111,$B$12:$B$111),IF(AND($I159=1,U$9=$Q158),"",IF($I159=1,U158,IF(AND($I159=-1,S$9=$Q158),$J159,IF($I159=-1,T158,""))))))))</f>
        <v/>
      </c>
      <c r="U159" t="str">
        <f ca="1">IF($E158="","",IF($G159="",U158,IF(AND($N159=1,U$9&gt;$B$9),"",IF(AND($N159=1,U$9&lt;=$B$9),LOOKUP(U$9,$A$12:$A$111,$B$12:$B$111),IF(AND($I159=1,V$9=$Q158),"",IF($I159=1,V158,IF(AND($I159=-1,T$9=$Q158),$J159,IF($I159=-1,U158,""))))))))</f>
        <v/>
      </c>
      <c r="V159" t="str">
        <f ca="1">IF($E158="","",IF($G159="",V158,IF(AND($N159=1,V$9&gt;$B$9),"",IF(AND($N159=1,V$9&lt;=$B$9),LOOKUP(V$9,$A$12:$A$111,$B$12:$B$111),IF(AND($I159=1,W$9=$Q158),"",IF($I159=1,W158,IF(AND($I159=-1,U$9=$Q158),$J159,IF($I159=-1,V158,""))))))))</f>
        <v/>
      </c>
      <c r="W159" t="str">
        <f ca="1">IF($E158="","",IF($G159="",W158,IF(AND($N159=1,W$9&gt;$B$9),"",IF(AND($N159=1,W$9&lt;=$B$9),LOOKUP(W$9,$A$12:$A$111,$B$12:$B$111),IF(AND($I159=1,X$9=$Q158),"",IF($I159=1,X158,IF(AND($I159=-1,V$9=$Q158),$J159,IF($I159=-1,W158,""))))))))</f>
        <v/>
      </c>
      <c r="X159" t="str">
        <f ca="1">IF($E158="","",IF($G159="",X158,IF(AND($N159=1,X$9&gt;$B$9),"",IF(AND($N159=1,X$9&lt;=$B$9),LOOKUP(X$9,$A$12:$A$111,$B$12:$B$111),IF(AND($I159=1,Y$9=$Q158),"",IF($I159=1,Y158,IF(AND($I159=-1,W$9=$Q158),$J159,IF($I159=-1,X158,""))))))))</f>
        <v/>
      </c>
      <c r="Y159" t="str">
        <f ca="1">IF($E158="","",IF($G159="",Y158,IF(AND($N159=1,Y$9&gt;$B$9),"",IF(AND($N159=1,Y$9&lt;=$B$9),LOOKUP(Y$9,$A$12:$A$111,$B$12:$B$111),IF(AND($I159=1,Z$9=$Q158),"",IF($I159=1,Z158,IF(AND($I159=-1,X$9=$Q158),$J159,IF($I159=-1,Y158,""))))))))</f>
        <v/>
      </c>
      <c r="Z159" t="str">
        <f ca="1">IF($E158="","",IF($G159="",Z158,IF(AND($N159=1,Z$9&gt;$B$9),"",IF(AND($N159=1,Z$9&lt;=$B$9),LOOKUP(Z$9,$A$12:$A$111,$B$12:$B$111),IF(AND($I159=1,AA$9=$Q158),"",IF($I159=1,AA158,IF(AND($I159=-1,Y$9=$Q158),$J159,IF($I159=-1,Z158,""))))))))</f>
        <v/>
      </c>
      <c r="AA159" t="str">
        <f ca="1">IF($E158="","",IF($G159="",AA158,IF(AND($N159=1,AA$9&gt;$B$9),"",IF(AND($N159=1,AA$9&lt;=$B$9),LOOKUP(AA$9,$A$12:$A$111,$B$12:$B$111),IF(AND($I159=1,AB$9=$Q158),"",IF($I159=1,AB158,IF(AND($I159=-1,Z$9=$Q158),$J159,IF($I159=-1,AA158,""))))))))</f>
        <v/>
      </c>
      <c r="AB159" t="str">
        <f ca="1">IF($E158="","",IF($G159="",AB158,IF(AND($N159=1,AB$9&gt;$B$9),"",IF(AND($N159=1,AB$9&lt;=$B$9),LOOKUP(AB$9,$A$12:$A$111,$B$12:$B$111),IF(AND($I159=1,AC$9=$Q158),"",IF($I159=1,AC158,IF(AND($I159=-1,AA$9=$Q158),$J159,IF($I159=-1,AB158,""))))))))</f>
        <v/>
      </c>
      <c r="AC159" t="str">
        <f ca="1">IF($E158="","",IF($G159="",AC158,IF(AND($N159=1,AC$9&gt;$B$9),"",IF(AND($N159=1,AC$9&lt;=$B$9),LOOKUP(AC$9,$A$12:$A$111,$B$12:$B$111),IF(AND($I159=1,AD$9=$Q158),"",IF($I159=1,AD158,IF(AND($I159=-1,AB$9=$Q158),$J159,IF($I159=-1,AC158,""))))))))</f>
        <v/>
      </c>
      <c r="AD159" t="str">
        <f ca="1">IF($E158="","",IF($G159="",AD158,IF(AND($N159=1,AD$9&gt;$B$9),"",IF(AND($N159=1,AD$9&lt;=$B$9),LOOKUP(AD$9,$A$12:$A$111,$B$12:$B$111),IF(AND($I159=1,AE$9=$Q158),"",IF($I159=1,AE158,IF(AND($I159=-1,AC$9=$Q158),$J159,IF($I159=-1,AD158,""))))))))</f>
        <v/>
      </c>
      <c r="AE159" t="str">
        <f ca="1">IF($E158="","",IF($G159="",AE158,IF(AND($N159=1,AE$9&gt;$B$9),"",IF(AND($N159=1,AE$9&lt;=$B$9),LOOKUP(AE$9,$A$12:$A$111,$B$12:$B$111),IF(AND($I159=1,AF$9=$Q158),"",IF($I159=1,AF158,IF(AND($I159=-1,AD$9=$Q158),$J159,IF($I159=-1,AE158,""))))))))</f>
        <v/>
      </c>
      <c r="AF159" t="str">
        <f ca="1">IF($E158="","",IF($G159="",AF158,IF(AND($N159=1,AF$9&gt;$B$9),"",IF(AND($N159=1,AF$9&lt;=$B$9),LOOKUP(AF$9,$A$12:$A$111,$B$12:$B$111),IF(AND($I159=1,AG$9=$Q158),"",IF($I159=1,AG158,IF(AND($I159=-1,AE$9=$Q158),$J159,IF($I159=-1,AF158,""))))))))</f>
        <v/>
      </c>
      <c r="AG159" t="str">
        <f ca="1">IF($E158="","",IF($G159="",AG158,IF(AND($N159=1,AG$9&gt;$B$9),"",IF(AND($N159=1,AG$9&lt;=$B$9),LOOKUP(AG$9,$A$12:$A$111,$B$12:$B$111),IF(AND($I159=1,AH$9=$Q158),"",IF($I159=1,AH158,IF(AND($I159=-1,AF$9=$Q158),$J159,IF($I159=-1,AG158,""))))))))</f>
        <v/>
      </c>
      <c r="AH159" t="str">
        <f ca="1">IF($E158="","",IF($G159="",AH158,IF(AND($N159=1,AH$9&gt;$B$9),"",IF(AND($N159=1,AH$9&lt;=$B$9),LOOKUP(AH$9,$A$12:$A$111,$B$12:$B$111),IF(AND($I159=1,AI$9=$Q158),"",IF($I159=1,AI158,IF(AND($I159=-1,AG$9=$Q158),$J159,IF($I159=-1,AH158,""))))))))</f>
        <v/>
      </c>
      <c r="AI159" t="str">
        <f ca="1">IF($E158="","",IF($G159="",AI158,IF(AND($N159=1,AI$9&gt;$B$9),"",IF(AND($N159=1,AI$9&lt;=$B$9),LOOKUP(AI$9,$A$12:$A$111,$B$12:$B$111),IF(AND($I159=1,AJ$9=$Q158),"",IF($I159=1,AJ158,IF(AND($I159=-1,AH$9=$Q158),$J159,IF($I159=-1,AI158,""))))))))</f>
        <v/>
      </c>
      <c r="AJ159" t="str">
        <f ca="1">IF($E158="","",IF($G159="",AJ158,IF(AND($N159=1,AJ$9&gt;$B$9),"",IF(AND($N159=1,AJ$9&lt;=$B$9),LOOKUP(AJ$9,$A$12:$A$111,$B$12:$B$111),IF(AND($I159=1,AK$9=$Q158),"",IF($I159=1,AK158,IF(AND($I159=-1,AI$9=$Q158),$J159,IF($I159=-1,AJ158,""))))))))</f>
        <v/>
      </c>
      <c r="AK159" t="str">
        <f ca="1">IF($E158="","",IF($G159="",AK158,IF(AND($N159=1,AK$9&gt;$B$9),"",IF(AND($N159=1,AK$9&lt;=$B$9),LOOKUP(AK$9,$A$12:$A$111,$B$12:$B$111),IF(AND($I159=1,AL$9=$Q158),"",IF($I159=1,AL158,IF(AND($I159=-1,AJ$9=$Q158),$J159,IF($I159=-1,AK158,""))))))))</f>
        <v/>
      </c>
      <c r="AL159" t="str">
        <f ca="1">IF($E158="","",IF($G159="",AL158,IF(AND($N159=1,AL$9&gt;$B$9),"",IF(AND($N159=1,AL$9&lt;=$B$9),LOOKUP(AL$9,$A$12:$A$111,$B$12:$B$111),IF(AND($I159=1,AM$9=$Q158),"",IF($I159=1,AM158,IF(AND($I159=-1,AK$9=$Q158),$J159,IF($I159=-1,AL158,""))))))))</f>
        <v/>
      </c>
      <c r="AM159" t="str">
        <f ca="1">IF($E158="","",IF($G159="",AM158,IF(AND($N159=1,AM$9&gt;$B$9),"",IF(AND($N159=1,AM$9&lt;=$B$9),LOOKUP(AM$9,$A$12:$A$111,$B$12:$B$111),IF(AND($I159=1,AN$9=$Q158),"",IF($I159=1,AN158,IF(AND($I159=-1,AL$9=$Q158),$J159,IF($I159=-1,AM158,""))))))))</f>
        <v/>
      </c>
      <c r="AN159" t="str">
        <f ca="1">IF($E158="","",IF($G159="",AN158,IF(AND($N159=1,AN$9&gt;$B$9),"",IF(AND($N159=1,AN$9&lt;=$B$9),LOOKUP(AN$9,$A$12:$A$111,$B$12:$B$111),IF(AND($I159=1,AO$9=$Q158),"",IF($I159=1,AO158,IF(AND($I159=-1,AM$9=$Q158),$J159,IF($I159=-1,AN158,""))))))))</f>
        <v/>
      </c>
      <c r="AO159" t="str">
        <f ca="1">IF($E158="","",IF($G159="",AO158,IF(AND($N159=1,AO$9&gt;$B$9),"",IF(AND($N159=1,AO$9&lt;=$B$9),LOOKUP(AO$9,$A$12:$A$111,$B$12:$B$111),IF(AND($I159=1,AP$9=$Q158),"",IF($I159=1,AP158,IF(AND($I159=-1,AN$9=$Q158),$J159,IF($I159=-1,AO158,""))))))))</f>
        <v/>
      </c>
      <c r="AP159" t="str">
        <f ca="1">IF($E158="","",IF($G159="",AP158,IF(AND($N159=1,AP$9&gt;$B$9),"",IF(AND($N159=1,AP$9&lt;=$B$9),LOOKUP(AP$9,$A$12:$A$111,$B$12:$B$111),IF(AND($I159=1,AQ$9=$Q158),"",IF($I159=1,AQ158,IF(AND($I159=-1,AO$9=$Q158),$J159,IF($I159=-1,AP158,""))))))))</f>
        <v/>
      </c>
      <c r="AQ159" t="str">
        <f ca="1">IF($E158="","",IF($G159="",AQ158,IF(AND($N159=1,AQ$9&gt;$B$9),"",IF(AND($N159=1,AQ$9&lt;=$B$9),LOOKUP(AQ$9,$A$12:$A$111,$B$12:$B$111),IF(AND($I159=1,AR$9=$Q158),"",IF($I159=1,AR158,IF(AND($I159=-1,AP$9=$Q158),$J159,IF($I159=-1,AQ158,""))))))))</f>
        <v/>
      </c>
      <c r="AR159" t="str">
        <f ca="1">IF($E158="","",IF($G159="",AR158,IF(AND($N159=1,AR$9&gt;$B$9),"",IF(AND($N159=1,AR$9&lt;=$B$9),LOOKUP(AR$9,$A$12:$A$111,$B$12:$B$111),IF(AND($I159=1,AS$9=$Q158),"",IF($I159=1,AS158,IF(AND($I159=-1,AQ$9=$Q158),$J159,IF($I159=-1,AR158,""))))))))</f>
        <v/>
      </c>
      <c r="AS159" t="str">
        <f ca="1">IF($E158="","",IF($G159="",AS158,IF(AND($N159=1,AS$9&gt;$B$9),"",IF(AND($N159=1,AS$9&lt;=$B$9),LOOKUP(AS$9,$A$12:$A$111,$B$12:$B$111),IF(AND($I159=1,AT$9=$Q158),"",IF($I159=1,AT158,IF(AND($I159=-1,AR$9=$Q158),$J159,IF($I159=-1,AS158,""))))))))</f>
        <v/>
      </c>
      <c r="AT159" t="str">
        <f ca="1">IF($E158="","",IF($G159="",AT158,IF(AND($N159=1,AT$9&gt;$B$9),"",IF(AND($N159=1,AT$9&lt;=$B$9),LOOKUP(AT$9,$A$12:$A$111,$B$12:$B$111),IF(AND($I159=1,AU$9=$Q158),"",IF($I159=1,AU158,IF(AND($I159=-1,AS$9=$Q158),$J159,IF($I159=-1,AT158,""))))))))</f>
        <v/>
      </c>
      <c r="AU159" t="str">
        <f ca="1">IF($E158="","",IF($G159="",AU158,IF(AND($N159=1,AU$9&gt;$B$9),"",IF(AND($N159=1,AU$9&lt;=$B$9),LOOKUP(AU$9,$A$12:$A$111,$B$12:$B$111),IF(AND($I159=1,AV$9=$Q158),"",IF($I159=1,AV158,IF(AND($I159=-1,AT$9=$Q158),$J159,IF($I159=-1,AU158,""))))))))</f>
        <v/>
      </c>
      <c r="AV159" t="str">
        <f ca="1">IF($E158="","",IF($G159="",AV158,IF(AND($N159=1,AV$9&gt;$B$9),"",IF(AND($N159=1,AV$9&lt;=$B$9),LOOKUP(AV$9,$A$12:$A$111,$B$12:$B$111),IF(AND($I159=1,AW$9=$Q158),"",IF($I159=1,AW158,IF(AND($I159=-1,AU$9=$Q158),$J159,IF($I159=-1,AV158,""))))))))</f>
        <v/>
      </c>
      <c r="AW159" t="str">
        <f ca="1">IF($E158="","",IF($G159="",AW158,IF(AND($N159=1,AW$9&gt;$B$9),"",IF(AND($N159=1,AW$9&lt;=$B$9),LOOKUP(AW$9,$A$12:$A$111,$B$12:$B$111),IF(AND($I159=1,AX$9=$Q158),"",IF($I159=1,AX158,IF(AND($I159=-1,AV$9=$Q158),$J159,IF($I159=-1,AW158,""))))))))</f>
        <v/>
      </c>
      <c r="AX159" t="str">
        <f ca="1">IF($E158="","",IF($G159="",AX158,IF(AND($N159=1,AX$9&gt;$B$9),"",IF(AND($N159=1,AX$9&lt;=$B$9),LOOKUP(AX$9,$A$12:$A$111,$B$12:$B$111),IF(AND($I159=1,AY$9=$Q158),"",IF($I159=1,AY158,IF(AND($I159=-1,AW$9=$Q158),$J159,IF($I159=-1,AX158,""))))))))</f>
        <v/>
      </c>
      <c r="AY159" t="str">
        <f ca="1">IF($E158="","",IF($G159="",AY158,IF(AND($N159=1,AY$9&gt;$B$9),"",IF(AND($N159=1,AY$9&lt;=$B$9),LOOKUP(AY$9,$A$12:$A$111,$B$12:$B$111),IF(AND($I159=1,AZ$9=$Q158),"",IF($I159=1,AZ158,IF(AND($I159=-1,AX$9=$Q158),$J159,IF($I159=-1,AY158,""))))))))</f>
        <v/>
      </c>
      <c r="AZ159" t="str">
        <f ca="1">IF($E158="","",IF($G159="",AZ158,IF(AND($N159=1,AZ$9&gt;$B$9),"",IF(AND($N159=1,AZ$9&lt;=$B$9),LOOKUP(AZ$9,$A$12:$A$111,$B$12:$B$111),IF(AND($I159=1,BA$9=$Q158),"",IF($I159=1,BA158,IF(AND($I159=-1,AY$9=$Q158),$J159,IF($I159=-1,AZ158,""))))))))</f>
        <v/>
      </c>
      <c r="BA159" t="str">
        <f ca="1">IF($E158="","",IF($G159="",BA158,IF(AND($N159=1,BA$9&gt;$B$9),"",IF(AND($N159=1,BA$9&lt;=$B$9),LOOKUP(BA$9,$A$12:$A$111,$B$12:$B$111),IF(AND($I159=1,BB$9=$Q158),"",IF($I159=1,BB158,IF(AND($I159=-1,AZ$9=$Q158),$J159,IF($I159=-1,BA158,""))))))))</f>
        <v/>
      </c>
      <c r="BB159" t="str">
        <f ca="1">IF($E158="","",IF($G159="",BB158,IF(AND($N159=1,BB$9&gt;$B$9),"",IF(AND($N159=1,BB$9&lt;=$B$9),LOOKUP(BB$9,$A$12:$A$111,$B$12:$B$111),IF(AND($I159=1,BC$9=$Q158),"",IF($I159=1,BC158,IF(AND($I159=-1,BA$9=$Q158),$J159,IF($I159=-1,BB158,""))))))))</f>
        <v/>
      </c>
      <c r="BC159" t="str">
        <f ca="1">IF($E158="","",IF($G159="",BC158,IF(AND($N159=1,BC$9&gt;$B$9),"",IF(AND($N159=1,BC$9&lt;=$B$9),LOOKUP(BC$9,$A$12:$A$111,$B$12:$B$111),IF(AND($I159=1,BD$9=$Q158),"",IF($I159=1,BD158,IF(AND($I159=-1,BB$9=$Q158),$J159,IF($I159=-1,BC158,""))))))))</f>
        <v/>
      </c>
      <c r="BD159" t="str">
        <f ca="1">IF($E158="","",IF($G159="",BD158,IF(AND($N159=1,BD$9&gt;$B$9),"",IF(AND($N159=1,BD$9&lt;=$B$9),LOOKUP(BD$9,$A$12:$A$111,$B$12:$B$111),IF(AND($I159=1,BE$9=$Q158),"",IF($I159=1,BE158,IF(AND($I159=-1,BC$9=$Q158),$J159,IF($I159=-1,BD158,""))))))))</f>
        <v/>
      </c>
      <c r="BE159" t="str">
        <f ca="1">IF($E158="","",IF($G159="",BE158,IF(AND($N159=1,BE$9&gt;$B$9),"",IF(AND($N159=1,BE$9&lt;=$B$9),LOOKUP(BE$9,$A$12:$A$111,$B$12:$B$111),IF(AND($I159=1,BF$9=$Q158),"",IF($I159=1,BF158,IF(AND($I159=-1,BD$9=$Q158),$J159,IF($I159=-1,BE158,""))))))))</f>
        <v/>
      </c>
      <c r="BF159" t="str">
        <f ca="1">IF($E158="","",IF($G159="",BF158,IF(AND($N159=1,BF$9&gt;$B$9),"",IF(AND($N159=1,BF$9&lt;=$B$9),LOOKUP(BF$9,$A$12:$A$111,$B$12:$B$111),IF(AND($I159=1,BG$9=$Q158),"",IF($I159=1,BG158,IF(AND($I159=-1,BE$9=$Q158),$J159,IF($I159=-1,BF158,""))))))))</f>
        <v/>
      </c>
      <c r="BG159" t="str">
        <f ca="1">IF($E158="","",IF($G159="",BG158,IF(AND($N159=1,BG$9&gt;$B$9),"",IF(AND($N159=1,BG$9&lt;=$B$9),LOOKUP(BG$9,$A$12:$A$111,$B$12:$B$111),IF(AND($I159=1,BH$9=$Q158),"",IF($I159=1,BH158,IF(AND($I159=-1,BF$9=$Q158),$J159,IF($I159=-1,BG158,""))))))))</f>
        <v/>
      </c>
      <c r="BH159" t="str">
        <f ca="1">IF($E158="","",IF($G159="",BH158,IF(AND($N159=1,BH$9&gt;$B$9),"",IF(AND($N159=1,BH$9&lt;=$B$9),LOOKUP(BH$9,$A$12:$A$111,$B$12:$B$111),IF(AND($I159=1,BI$9=$Q158),"",IF($I159=1,BI158,IF(AND($I159=-1,BG$9=$Q158),$J159,IF($I159=-1,BH158,""))))))))</f>
        <v/>
      </c>
      <c r="BI159" t="str">
        <f ca="1">IF($E158="","",IF($G159="",BI158,IF(AND($N159=1,BI$9&gt;$B$9),"",IF(AND($N159=1,BI$9&lt;=$B$9),LOOKUP(BI$9,$A$12:$A$111,$B$12:$B$111),IF(AND($I159=1,BJ$9=$Q158),"",IF($I159=1,BJ158,IF(AND($I159=-1,BH$9=$Q158),$J159,IF($I159=-1,BI158,""))))))))</f>
        <v/>
      </c>
      <c r="BJ159">
        <f ca="1">IF($E158="","",IF($G159="",BJ158,IF(AND($N159=1,BJ$9&gt;$B$9),"",IF(AND($N159=1,BJ$9&lt;=$B$9),LOOKUP(BJ$9,$A$12:$A$111,$B$12:$B$111),IF(AND($I159=1,BK$9=$Q158),"",IF($I159=1,BK158,IF(AND($I159=-1,BI$9=$Q158),$J159,IF($I159=-1,BJ158,""))))))))</f>
        <v>0</v>
      </c>
      <c r="BK159">
        <f ca="1">IF($E158="","",IF($G159="",BK158,IF(AND($N159=1,BK$9&gt;$B$9),"",IF(AND($N159=1,BK$9&lt;=$B$9),LOOKUP(BK$9,$A$12:$A$111,$B$12:$B$111),IF(AND($I159=1,BL$9=$Q158),"",IF($I159=1,BL158,IF(AND($I159=-1,BJ$9=$Q158),$J159,IF($I159=-1,BK158,""))))))))</f>
        <v>0</v>
      </c>
      <c r="BL159">
        <f ca="1">IF($E158="","",IF($G159="",BL158,IF(AND($N159=1,BL$9&gt;$B$9),"",IF(AND($N159=1,BL$9&lt;=$B$9),LOOKUP(BL$9,$A$12:$A$111,$B$12:$B$111),IF(AND($I159=1,BM$9=$Q158),"",IF($I159=1,BM158,IF(AND($I159=-1,BK$9=$Q158),$J159,IF($I159=-1,BL158,""))))))))</f>
        <v>0</v>
      </c>
      <c r="BM159">
        <f ca="1">IF($E158="","",IF($G159="",BM158,IF(AND($N159=1,BM$9&gt;$B$9),"",IF(AND($N159=1,BM$9&lt;=$B$9),LOOKUP(BM$9,$A$12:$A$111,$B$12:$B$111),IF(AND($I159=1,BN$9=$Q158),"",IF($I159=1,BN158,IF(AND($I159=-1,BL$9=$Q158),$J159,IF($I159=-1,BM158,""))))))))</f>
        <v>0</v>
      </c>
      <c r="BN159">
        <f ca="1">IF($E158="","",IF($G159="",BN158,IF(AND($N159=1,BN$9&gt;$B$9),"",IF(AND($N159=1,BN$9&lt;=$B$9),LOOKUP(BN$9,$A$12:$A$111,$B$12:$B$111),IF(AND($I159=1,BO$9=$Q158),"",IF($I159=1,BO158,IF(AND($I159=-1,BM$9=$Q158),$J159,IF($I159=-1,BN158,""))))))))</f>
        <v>0</v>
      </c>
      <c r="BO159">
        <f ca="1">IF($E158="","",IF($G159="",BO158,IF(AND($N159=1,BO$9&gt;$B$9),"",IF(AND($N159=1,BO$9&lt;=$B$9),LOOKUP(BO$9,$A$12:$A$111,$B$12:$B$111),IF(AND($I159=1,BP$9=$Q158),"",IF($I159=1,BP158,IF(AND($I159=-1,BN$9=$Q158),$J159,IF($I159=-1,BO158,""))))))))</f>
        <v>0</v>
      </c>
    </row>
    <row r="160" spans="4:67" x14ac:dyDescent="0.25">
      <c r="D160" s="4">
        <v>150</v>
      </c>
      <c r="E160" s="1">
        <f t="shared" ca="1" si="16"/>
        <v>18</v>
      </c>
      <c r="G160" t="str">
        <f ca="1">IF(E159="","",IF($B$3=Refs!$B$11,Labouchere!F160,IF(AND(B$3="Last",H159="Zero"),G159,IF(B$3="Last",H159,IF(B$3="2nd last","",IF(AND(B$3="Opposite",H159="Zero"),G159,IF(AND(B$3="Opposite",H159="Red"),"Black",IF(AND(B$3="Opposite",H159="Black"),"Red",IF(AND(B$3="Opposite",H159="Odd"),"Even",IF(AND(B$3="Opposite",H159="Even"),"Odd",IF(AND(B$3="Opposite",H159="High"),"Low",IF(AND(B$3="Opposite",H159="Low"),"High",IF(COUNTIF(Refs!$E$5:$I$6,B$3)=1,Labouchere!B$3,"")))))))))))))</f>
        <v>High</v>
      </c>
      <c r="H160" t="str">
        <f ca="1">IF(E160="","",IF(B$2="Red/Black",LOOKUP(E160,Refs!D:D,Refs!F:F),IF(B$2="High/Low",LOOKUP(E160,Refs!D:D,Refs!H:H),IF(B$2="Odd/Even",LOOKUP(E160,Refs!D:D,Refs!J:J),""))))</f>
        <v>Low</v>
      </c>
      <c r="I160">
        <f t="shared" ca="1" si="12"/>
        <v>-1</v>
      </c>
      <c r="J160">
        <f ca="1">IF(E159="","",IF(G160="","",IF(AND(Q159&gt;1,O159+P159&gt;=$B$4),$B$4,IF(Q159=1,O159,O159+P159))))</f>
        <v>12</v>
      </c>
      <c r="K160">
        <f t="shared" ca="1" si="13"/>
        <v>-12</v>
      </c>
      <c r="L160">
        <f t="shared" ca="1" si="14"/>
        <v>-82</v>
      </c>
      <c r="M160">
        <f t="shared" ca="1" si="15"/>
        <v>20</v>
      </c>
      <c r="N160">
        <f ca="1">IF(E159="","",IF(OR(AND($A$6="Yes",$M160&gt;$M159),AND($A$8="Yes",$O159+$P159&gt;=$B$4),AND($Q159&lt;=2,$I160=1)),1,0))</f>
        <v>0</v>
      </c>
      <c r="O160">
        <f ca="1">IF(E160="","",R160)</f>
        <v>12</v>
      </c>
      <c r="P160">
        <f ca="1">IF(E160="","",MAX(R160:DM160))</f>
        <v>12</v>
      </c>
      <c r="Q160" s="2">
        <f ca="1">IF(E160="","",COUNTIF(R160:DM160,"&gt;0"))</f>
        <v>2</v>
      </c>
      <c r="R160" s="4">
        <f ca="1">IF(E159="","",IF($G160="",R159,IF($N160=1,LOOKUP(R$9,$A$12:$A$111,$B$12:$B$111),IF(AND($I160=1,S$9=$Q159),"",IF($I160=1,S159,IF($I160=-1,R159))))))</f>
        <v>12</v>
      </c>
      <c r="S160">
        <f ca="1">IF($E159="","",IF($G160="",S159,IF(AND($N160=1,S$9&gt;$B$9),"",IF(AND($N160=1,S$9&lt;=$B$9),LOOKUP(S$9,$A$12:$A$111,$B$12:$B$111),IF(AND($I160=1,T$9=$Q159),"",IF($I160=1,T159,IF(AND($I160=-1,R$9=$Q159),$J160,IF($I160=-1,S159,""))))))))</f>
        <v>12</v>
      </c>
      <c r="T160" t="str">
        <f ca="1">IF($E159="","",IF($G160="",T159,IF(AND($N160=1,T$9&gt;$B$9),"",IF(AND($N160=1,T$9&lt;=$B$9),LOOKUP(T$9,$A$12:$A$111,$B$12:$B$111),IF(AND($I160=1,U$9=$Q159),"",IF($I160=1,U159,IF(AND($I160=-1,S$9=$Q159),$J160,IF($I160=-1,T159,""))))))))</f>
        <v/>
      </c>
      <c r="U160" t="str">
        <f ca="1">IF($E159="","",IF($G160="",U159,IF(AND($N160=1,U$9&gt;$B$9),"",IF(AND($N160=1,U$9&lt;=$B$9),LOOKUP(U$9,$A$12:$A$111,$B$12:$B$111),IF(AND($I160=1,V$9=$Q159),"",IF($I160=1,V159,IF(AND($I160=-1,T$9=$Q159),$J160,IF($I160=-1,U159,""))))))))</f>
        <v/>
      </c>
      <c r="V160" t="str">
        <f ca="1">IF($E159="","",IF($G160="",V159,IF(AND($N160=1,V$9&gt;$B$9),"",IF(AND($N160=1,V$9&lt;=$B$9),LOOKUP(V$9,$A$12:$A$111,$B$12:$B$111),IF(AND($I160=1,W$9=$Q159),"",IF($I160=1,W159,IF(AND($I160=-1,U$9=$Q159),$J160,IF($I160=-1,V159,""))))))))</f>
        <v/>
      </c>
      <c r="W160" t="str">
        <f ca="1">IF($E159="","",IF($G160="",W159,IF(AND($N160=1,W$9&gt;$B$9),"",IF(AND($N160=1,W$9&lt;=$B$9),LOOKUP(W$9,$A$12:$A$111,$B$12:$B$111),IF(AND($I160=1,X$9=$Q159),"",IF($I160=1,X159,IF(AND($I160=-1,V$9=$Q159),$J160,IF($I160=-1,W159,""))))))))</f>
        <v/>
      </c>
      <c r="X160" t="str">
        <f ca="1">IF($E159="","",IF($G160="",X159,IF(AND($N160=1,X$9&gt;$B$9),"",IF(AND($N160=1,X$9&lt;=$B$9),LOOKUP(X$9,$A$12:$A$111,$B$12:$B$111),IF(AND($I160=1,Y$9=$Q159),"",IF($I160=1,Y159,IF(AND($I160=-1,W$9=$Q159),$J160,IF($I160=-1,X159,""))))))))</f>
        <v/>
      </c>
      <c r="Y160" t="str">
        <f ca="1">IF($E159="","",IF($G160="",Y159,IF(AND($N160=1,Y$9&gt;$B$9),"",IF(AND($N160=1,Y$9&lt;=$B$9),LOOKUP(Y$9,$A$12:$A$111,$B$12:$B$111),IF(AND($I160=1,Z$9=$Q159),"",IF($I160=1,Z159,IF(AND($I160=-1,X$9=$Q159),$J160,IF($I160=-1,Y159,""))))))))</f>
        <v/>
      </c>
      <c r="Z160" t="str">
        <f ca="1">IF($E159="","",IF($G160="",Z159,IF(AND($N160=1,Z$9&gt;$B$9),"",IF(AND($N160=1,Z$9&lt;=$B$9),LOOKUP(Z$9,$A$12:$A$111,$B$12:$B$111),IF(AND($I160=1,AA$9=$Q159),"",IF($I160=1,AA159,IF(AND($I160=-1,Y$9=$Q159),$J160,IF($I160=-1,Z159,""))))))))</f>
        <v/>
      </c>
      <c r="AA160" t="str">
        <f ca="1">IF($E159="","",IF($G160="",AA159,IF(AND($N160=1,AA$9&gt;$B$9),"",IF(AND($N160=1,AA$9&lt;=$B$9),LOOKUP(AA$9,$A$12:$A$111,$B$12:$B$111),IF(AND($I160=1,AB$9=$Q159),"",IF($I160=1,AB159,IF(AND($I160=-1,Z$9=$Q159),$J160,IF($I160=-1,AA159,""))))))))</f>
        <v/>
      </c>
      <c r="AB160" t="str">
        <f ca="1">IF($E159="","",IF($G160="",AB159,IF(AND($N160=1,AB$9&gt;$B$9),"",IF(AND($N160=1,AB$9&lt;=$B$9),LOOKUP(AB$9,$A$12:$A$111,$B$12:$B$111),IF(AND($I160=1,AC$9=$Q159),"",IF($I160=1,AC159,IF(AND($I160=-1,AA$9=$Q159),$J160,IF($I160=-1,AB159,""))))))))</f>
        <v/>
      </c>
      <c r="AC160" t="str">
        <f ca="1">IF($E159="","",IF($G160="",AC159,IF(AND($N160=1,AC$9&gt;$B$9),"",IF(AND($N160=1,AC$9&lt;=$B$9),LOOKUP(AC$9,$A$12:$A$111,$B$12:$B$111),IF(AND($I160=1,AD$9=$Q159),"",IF($I160=1,AD159,IF(AND($I160=-1,AB$9=$Q159),$J160,IF($I160=-1,AC159,""))))))))</f>
        <v/>
      </c>
      <c r="AD160" t="str">
        <f ca="1">IF($E159="","",IF($G160="",AD159,IF(AND($N160=1,AD$9&gt;$B$9),"",IF(AND($N160=1,AD$9&lt;=$B$9),LOOKUP(AD$9,$A$12:$A$111,$B$12:$B$111),IF(AND($I160=1,AE$9=$Q159),"",IF($I160=1,AE159,IF(AND($I160=-1,AC$9=$Q159),$J160,IF($I160=-1,AD159,""))))))))</f>
        <v/>
      </c>
      <c r="AE160" t="str">
        <f ca="1">IF($E159="","",IF($G160="",AE159,IF(AND($N160=1,AE$9&gt;$B$9),"",IF(AND($N160=1,AE$9&lt;=$B$9),LOOKUP(AE$9,$A$12:$A$111,$B$12:$B$111),IF(AND($I160=1,AF$9=$Q159),"",IF($I160=1,AF159,IF(AND($I160=-1,AD$9=$Q159),$J160,IF($I160=-1,AE159,""))))))))</f>
        <v/>
      </c>
      <c r="AF160" t="str">
        <f ca="1">IF($E159="","",IF($G160="",AF159,IF(AND($N160=1,AF$9&gt;$B$9),"",IF(AND($N160=1,AF$9&lt;=$B$9),LOOKUP(AF$9,$A$12:$A$111,$B$12:$B$111),IF(AND($I160=1,AG$9=$Q159),"",IF($I160=1,AG159,IF(AND($I160=-1,AE$9=$Q159),$J160,IF($I160=-1,AF159,""))))))))</f>
        <v/>
      </c>
      <c r="AG160" t="str">
        <f ca="1">IF($E159="","",IF($G160="",AG159,IF(AND($N160=1,AG$9&gt;$B$9),"",IF(AND($N160=1,AG$9&lt;=$B$9),LOOKUP(AG$9,$A$12:$A$111,$B$12:$B$111),IF(AND($I160=1,AH$9=$Q159),"",IF($I160=1,AH159,IF(AND($I160=-1,AF$9=$Q159),$J160,IF($I160=-1,AG159,""))))))))</f>
        <v/>
      </c>
      <c r="AH160" t="str">
        <f ca="1">IF($E159="","",IF($G160="",AH159,IF(AND($N160=1,AH$9&gt;$B$9),"",IF(AND($N160=1,AH$9&lt;=$B$9),LOOKUP(AH$9,$A$12:$A$111,$B$12:$B$111),IF(AND($I160=1,AI$9=$Q159),"",IF($I160=1,AI159,IF(AND($I160=-1,AG$9=$Q159),$J160,IF($I160=-1,AH159,""))))))))</f>
        <v/>
      </c>
      <c r="AI160" t="str">
        <f ca="1">IF($E159="","",IF($G160="",AI159,IF(AND($N160=1,AI$9&gt;$B$9),"",IF(AND($N160=1,AI$9&lt;=$B$9),LOOKUP(AI$9,$A$12:$A$111,$B$12:$B$111),IF(AND($I160=1,AJ$9=$Q159),"",IF($I160=1,AJ159,IF(AND($I160=-1,AH$9=$Q159),$J160,IF($I160=-1,AI159,""))))))))</f>
        <v/>
      </c>
      <c r="AJ160" t="str">
        <f ca="1">IF($E159="","",IF($G160="",AJ159,IF(AND($N160=1,AJ$9&gt;$B$9),"",IF(AND($N160=1,AJ$9&lt;=$B$9),LOOKUP(AJ$9,$A$12:$A$111,$B$12:$B$111),IF(AND($I160=1,AK$9=$Q159),"",IF($I160=1,AK159,IF(AND($I160=-1,AI$9=$Q159),$J160,IF($I160=-1,AJ159,""))))))))</f>
        <v/>
      </c>
      <c r="AK160" t="str">
        <f ca="1">IF($E159="","",IF($G160="",AK159,IF(AND($N160=1,AK$9&gt;$B$9),"",IF(AND($N160=1,AK$9&lt;=$B$9),LOOKUP(AK$9,$A$12:$A$111,$B$12:$B$111),IF(AND($I160=1,AL$9=$Q159),"",IF($I160=1,AL159,IF(AND($I160=-1,AJ$9=$Q159),$J160,IF($I160=-1,AK159,""))))))))</f>
        <v/>
      </c>
      <c r="AL160" t="str">
        <f ca="1">IF($E159="","",IF($G160="",AL159,IF(AND($N160=1,AL$9&gt;$B$9),"",IF(AND($N160=1,AL$9&lt;=$B$9),LOOKUP(AL$9,$A$12:$A$111,$B$12:$B$111),IF(AND($I160=1,AM$9=$Q159),"",IF($I160=1,AM159,IF(AND($I160=-1,AK$9=$Q159),$J160,IF($I160=-1,AL159,""))))))))</f>
        <v/>
      </c>
      <c r="AM160" t="str">
        <f ca="1">IF($E159="","",IF($G160="",AM159,IF(AND($N160=1,AM$9&gt;$B$9),"",IF(AND($N160=1,AM$9&lt;=$B$9),LOOKUP(AM$9,$A$12:$A$111,$B$12:$B$111),IF(AND($I160=1,AN$9=$Q159),"",IF($I160=1,AN159,IF(AND($I160=-1,AL$9=$Q159),$J160,IF($I160=-1,AM159,""))))))))</f>
        <v/>
      </c>
      <c r="AN160" t="str">
        <f ca="1">IF($E159="","",IF($G160="",AN159,IF(AND($N160=1,AN$9&gt;$B$9),"",IF(AND($N160=1,AN$9&lt;=$B$9),LOOKUP(AN$9,$A$12:$A$111,$B$12:$B$111),IF(AND($I160=1,AO$9=$Q159),"",IF($I160=1,AO159,IF(AND($I160=-1,AM$9=$Q159),$J160,IF($I160=-1,AN159,""))))))))</f>
        <v/>
      </c>
      <c r="AO160" t="str">
        <f ca="1">IF($E159="","",IF($G160="",AO159,IF(AND($N160=1,AO$9&gt;$B$9),"",IF(AND($N160=1,AO$9&lt;=$B$9),LOOKUP(AO$9,$A$12:$A$111,$B$12:$B$111),IF(AND($I160=1,AP$9=$Q159),"",IF($I160=1,AP159,IF(AND($I160=-1,AN$9=$Q159),$J160,IF($I160=-1,AO159,""))))))))</f>
        <v/>
      </c>
      <c r="AP160" t="str">
        <f ca="1">IF($E159="","",IF($G160="",AP159,IF(AND($N160=1,AP$9&gt;$B$9),"",IF(AND($N160=1,AP$9&lt;=$B$9),LOOKUP(AP$9,$A$12:$A$111,$B$12:$B$111),IF(AND($I160=1,AQ$9=$Q159),"",IF($I160=1,AQ159,IF(AND($I160=-1,AO$9=$Q159),$J160,IF($I160=-1,AP159,""))))))))</f>
        <v/>
      </c>
      <c r="AQ160" t="str">
        <f ca="1">IF($E159="","",IF($G160="",AQ159,IF(AND($N160=1,AQ$9&gt;$B$9),"",IF(AND($N160=1,AQ$9&lt;=$B$9),LOOKUP(AQ$9,$A$12:$A$111,$B$12:$B$111),IF(AND($I160=1,AR$9=$Q159),"",IF($I160=1,AR159,IF(AND($I160=-1,AP$9=$Q159),$J160,IF($I160=-1,AQ159,""))))))))</f>
        <v/>
      </c>
      <c r="AR160" t="str">
        <f ca="1">IF($E159="","",IF($G160="",AR159,IF(AND($N160=1,AR$9&gt;$B$9),"",IF(AND($N160=1,AR$9&lt;=$B$9),LOOKUP(AR$9,$A$12:$A$111,$B$12:$B$111),IF(AND($I160=1,AS$9=$Q159),"",IF($I160=1,AS159,IF(AND($I160=-1,AQ$9=$Q159),$J160,IF($I160=-1,AR159,""))))))))</f>
        <v/>
      </c>
      <c r="AS160" t="str">
        <f ca="1">IF($E159="","",IF($G160="",AS159,IF(AND($N160=1,AS$9&gt;$B$9),"",IF(AND($N160=1,AS$9&lt;=$B$9),LOOKUP(AS$9,$A$12:$A$111,$B$12:$B$111),IF(AND($I160=1,AT$9=$Q159),"",IF($I160=1,AT159,IF(AND($I160=-1,AR$9=$Q159),$J160,IF($I160=-1,AS159,""))))))))</f>
        <v/>
      </c>
      <c r="AT160" t="str">
        <f ca="1">IF($E159="","",IF($G160="",AT159,IF(AND($N160=1,AT$9&gt;$B$9),"",IF(AND($N160=1,AT$9&lt;=$B$9),LOOKUP(AT$9,$A$12:$A$111,$B$12:$B$111),IF(AND($I160=1,AU$9=$Q159),"",IF($I160=1,AU159,IF(AND($I160=-1,AS$9=$Q159),$J160,IF($I160=-1,AT159,""))))))))</f>
        <v/>
      </c>
      <c r="AU160" t="str">
        <f ca="1">IF($E159="","",IF($G160="",AU159,IF(AND($N160=1,AU$9&gt;$B$9),"",IF(AND($N160=1,AU$9&lt;=$B$9),LOOKUP(AU$9,$A$12:$A$111,$B$12:$B$111),IF(AND($I160=1,AV$9=$Q159),"",IF($I160=1,AV159,IF(AND($I160=-1,AT$9=$Q159),$J160,IF($I160=-1,AU159,""))))))))</f>
        <v/>
      </c>
      <c r="AV160" t="str">
        <f ca="1">IF($E159="","",IF($G160="",AV159,IF(AND($N160=1,AV$9&gt;$B$9),"",IF(AND($N160=1,AV$9&lt;=$B$9),LOOKUP(AV$9,$A$12:$A$111,$B$12:$B$111),IF(AND($I160=1,AW$9=$Q159),"",IF($I160=1,AW159,IF(AND($I160=-1,AU$9=$Q159),$J160,IF($I160=-1,AV159,""))))))))</f>
        <v/>
      </c>
      <c r="AW160" t="str">
        <f ca="1">IF($E159="","",IF($G160="",AW159,IF(AND($N160=1,AW$9&gt;$B$9),"",IF(AND($N160=1,AW$9&lt;=$B$9),LOOKUP(AW$9,$A$12:$A$111,$B$12:$B$111),IF(AND($I160=1,AX$9=$Q159),"",IF($I160=1,AX159,IF(AND($I160=-1,AV$9=$Q159),$J160,IF($I160=-1,AW159,""))))))))</f>
        <v/>
      </c>
      <c r="AX160" t="str">
        <f ca="1">IF($E159="","",IF($G160="",AX159,IF(AND($N160=1,AX$9&gt;$B$9),"",IF(AND($N160=1,AX$9&lt;=$B$9),LOOKUP(AX$9,$A$12:$A$111,$B$12:$B$111),IF(AND($I160=1,AY$9=$Q159),"",IF($I160=1,AY159,IF(AND($I160=-1,AW$9=$Q159),$J160,IF($I160=-1,AX159,""))))))))</f>
        <v/>
      </c>
      <c r="AY160" t="str">
        <f ca="1">IF($E159="","",IF($G160="",AY159,IF(AND($N160=1,AY$9&gt;$B$9),"",IF(AND($N160=1,AY$9&lt;=$B$9),LOOKUP(AY$9,$A$12:$A$111,$B$12:$B$111),IF(AND($I160=1,AZ$9=$Q159),"",IF($I160=1,AZ159,IF(AND($I160=-1,AX$9=$Q159),$J160,IF($I160=-1,AY159,""))))))))</f>
        <v/>
      </c>
      <c r="AZ160" t="str">
        <f ca="1">IF($E159="","",IF($G160="",AZ159,IF(AND($N160=1,AZ$9&gt;$B$9),"",IF(AND($N160=1,AZ$9&lt;=$B$9),LOOKUP(AZ$9,$A$12:$A$111,$B$12:$B$111),IF(AND($I160=1,BA$9=$Q159),"",IF($I160=1,BA159,IF(AND($I160=-1,AY$9=$Q159),$J160,IF($I160=-1,AZ159,""))))))))</f>
        <v/>
      </c>
      <c r="BA160" t="str">
        <f ca="1">IF($E159="","",IF($G160="",BA159,IF(AND($N160=1,BA$9&gt;$B$9),"",IF(AND($N160=1,BA$9&lt;=$B$9),LOOKUP(BA$9,$A$12:$A$111,$B$12:$B$111),IF(AND($I160=1,BB$9=$Q159),"",IF($I160=1,BB159,IF(AND($I160=-1,AZ$9=$Q159),$J160,IF($I160=-1,BA159,""))))))))</f>
        <v/>
      </c>
      <c r="BB160" t="str">
        <f ca="1">IF($E159="","",IF($G160="",BB159,IF(AND($N160=1,BB$9&gt;$B$9),"",IF(AND($N160=1,BB$9&lt;=$B$9),LOOKUP(BB$9,$A$12:$A$111,$B$12:$B$111),IF(AND($I160=1,BC$9=$Q159),"",IF($I160=1,BC159,IF(AND($I160=-1,BA$9=$Q159),$J160,IF($I160=-1,BB159,""))))))))</f>
        <v/>
      </c>
      <c r="BC160" t="str">
        <f ca="1">IF($E159="","",IF($G160="",BC159,IF(AND($N160=1,BC$9&gt;$B$9),"",IF(AND($N160=1,BC$9&lt;=$B$9),LOOKUP(BC$9,$A$12:$A$111,$B$12:$B$111),IF(AND($I160=1,BD$9=$Q159),"",IF($I160=1,BD159,IF(AND($I160=-1,BB$9=$Q159),$J160,IF($I160=-1,BC159,""))))))))</f>
        <v/>
      </c>
      <c r="BD160" t="str">
        <f ca="1">IF($E159="","",IF($G160="",BD159,IF(AND($N160=1,BD$9&gt;$B$9),"",IF(AND($N160=1,BD$9&lt;=$B$9),LOOKUP(BD$9,$A$12:$A$111,$B$12:$B$111),IF(AND($I160=1,BE$9=$Q159),"",IF($I160=1,BE159,IF(AND($I160=-1,BC$9=$Q159),$J160,IF($I160=-1,BD159,""))))))))</f>
        <v/>
      </c>
      <c r="BE160" t="str">
        <f ca="1">IF($E159="","",IF($G160="",BE159,IF(AND($N160=1,BE$9&gt;$B$9),"",IF(AND($N160=1,BE$9&lt;=$B$9),LOOKUP(BE$9,$A$12:$A$111,$B$12:$B$111),IF(AND($I160=1,BF$9=$Q159),"",IF($I160=1,BF159,IF(AND($I160=-1,BD$9=$Q159),$J160,IF($I160=-1,BE159,""))))))))</f>
        <v/>
      </c>
      <c r="BF160" t="str">
        <f ca="1">IF($E159="","",IF($G160="",BF159,IF(AND($N160=1,BF$9&gt;$B$9),"",IF(AND($N160=1,BF$9&lt;=$B$9),LOOKUP(BF$9,$A$12:$A$111,$B$12:$B$111),IF(AND($I160=1,BG$9=$Q159),"",IF($I160=1,BG159,IF(AND($I160=-1,BE$9=$Q159),$J160,IF($I160=-1,BF159,""))))))))</f>
        <v/>
      </c>
      <c r="BG160" t="str">
        <f ca="1">IF($E159="","",IF($G160="",BG159,IF(AND($N160=1,BG$9&gt;$B$9),"",IF(AND($N160=1,BG$9&lt;=$B$9),LOOKUP(BG$9,$A$12:$A$111,$B$12:$B$111),IF(AND($I160=1,BH$9=$Q159),"",IF($I160=1,BH159,IF(AND($I160=-1,BF$9=$Q159),$J160,IF($I160=-1,BG159,""))))))))</f>
        <v/>
      </c>
      <c r="BH160" t="str">
        <f ca="1">IF($E159="","",IF($G160="",BH159,IF(AND($N160=1,BH$9&gt;$B$9),"",IF(AND($N160=1,BH$9&lt;=$B$9),LOOKUP(BH$9,$A$12:$A$111,$B$12:$B$111),IF(AND($I160=1,BI$9=$Q159),"",IF($I160=1,BI159,IF(AND($I160=-1,BG$9=$Q159),$J160,IF($I160=-1,BH159,""))))))))</f>
        <v/>
      </c>
      <c r="BI160" t="str">
        <f ca="1">IF($E159="","",IF($G160="",BI159,IF(AND($N160=1,BI$9&gt;$B$9),"",IF(AND($N160=1,BI$9&lt;=$B$9),LOOKUP(BI$9,$A$12:$A$111,$B$12:$B$111),IF(AND($I160=1,BJ$9=$Q159),"",IF($I160=1,BJ159,IF(AND($I160=-1,BH$9=$Q159),$J160,IF($I160=-1,BI159,""))))))))</f>
        <v/>
      </c>
      <c r="BJ160">
        <f ca="1">IF($E159="","",IF($G160="",BJ159,IF(AND($N160=1,BJ$9&gt;$B$9),"",IF(AND($N160=1,BJ$9&lt;=$B$9),LOOKUP(BJ$9,$A$12:$A$111,$B$12:$B$111),IF(AND($I160=1,BK$9=$Q159),"",IF($I160=1,BK159,IF(AND($I160=-1,BI$9=$Q159),$J160,IF($I160=-1,BJ159,""))))))))</f>
        <v>0</v>
      </c>
      <c r="BK160">
        <f ca="1">IF($E159="","",IF($G160="",BK159,IF(AND($N160=1,BK$9&gt;$B$9),"",IF(AND($N160=1,BK$9&lt;=$B$9),LOOKUP(BK$9,$A$12:$A$111,$B$12:$B$111),IF(AND($I160=1,BL$9=$Q159),"",IF($I160=1,BL159,IF(AND($I160=-1,BJ$9=$Q159),$J160,IF($I160=-1,BK159,""))))))))</f>
        <v>0</v>
      </c>
      <c r="BL160">
        <f ca="1">IF($E159="","",IF($G160="",BL159,IF(AND($N160=1,BL$9&gt;$B$9),"",IF(AND($N160=1,BL$9&lt;=$B$9),LOOKUP(BL$9,$A$12:$A$111,$B$12:$B$111),IF(AND($I160=1,BM$9=$Q159),"",IF($I160=1,BM159,IF(AND($I160=-1,BK$9=$Q159),$J160,IF($I160=-1,BL159,""))))))))</f>
        <v>0</v>
      </c>
      <c r="BM160">
        <f ca="1">IF($E159="","",IF($G160="",BM159,IF(AND($N160=1,BM$9&gt;$B$9),"",IF(AND($N160=1,BM$9&lt;=$B$9),LOOKUP(BM$9,$A$12:$A$111,$B$12:$B$111),IF(AND($I160=1,BN$9=$Q159),"",IF($I160=1,BN159,IF(AND($I160=-1,BL$9=$Q159),$J160,IF($I160=-1,BM159,""))))))))</f>
        <v>0</v>
      </c>
      <c r="BN160">
        <f ca="1">IF($E159="","",IF($G160="",BN159,IF(AND($N160=1,BN$9&gt;$B$9),"",IF(AND($N160=1,BN$9&lt;=$B$9),LOOKUP(BN$9,$A$12:$A$111,$B$12:$B$111),IF(AND($I160=1,BO$9=$Q159),"",IF($I160=1,BO159,IF(AND($I160=-1,BM$9=$Q159),$J160,IF($I160=-1,BN159,""))))))))</f>
        <v>0</v>
      </c>
      <c r="BO160">
        <f ca="1">IF($E159="","",IF($G160="",BO159,IF(AND($N160=1,BO$9&gt;$B$9),"",IF(AND($N160=1,BO$9&lt;=$B$9),LOOKUP(BO$9,$A$12:$A$111,$B$12:$B$111),IF(AND($I160=1,BP$9=$Q159),"",IF($I160=1,BP159,IF(AND($I160=-1,BN$9=$Q159),$J160,IF($I160=-1,BO159,""))))))))</f>
        <v>0</v>
      </c>
    </row>
    <row r="161" spans="4:67" x14ac:dyDescent="0.25">
      <c r="D161" s="4">
        <v>151</v>
      </c>
      <c r="E161" s="1">
        <f t="shared" ca="1" si="16"/>
        <v>29</v>
      </c>
      <c r="G161" t="str">
        <f ca="1">IF(E160="","",IF($B$3=Refs!$B$11,Labouchere!F161,IF(AND(B$3="Last",H160="Zero"),G160,IF(B$3="Last",H160,IF(B$3="2nd last","",IF(AND(B$3="Opposite",H160="Zero"),G160,IF(AND(B$3="Opposite",H160="Red"),"Black",IF(AND(B$3="Opposite",H160="Black"),"Red",IF(AND(B$3="Opposite",H160="Odd"),"Even",IF(AND(B$3="Opposite",H160="Even"),"Odd",IF(AND(B$3="Opposite",H160="High"),"Low",IF(AND(B$3="Opposite",H160="Low"),"High",IF(COUNTIF(Refs!$E$5:$I$6,B$3)=1,Labouchere!B$3,"")))))))))))))</f>
        <v>High</v>
      </c>
      <c r="H161" t="str">
        <f ca="1">IF(E161="","",IF(B$2="Red/Black",LOOKUP(E161,Refs!D:D,Refs!F:F),IF(B$2="High/Low",LOOKUP(E161,Refs!D:D,Refs!H:H),IF(B$2="Odd/Even",LOOKUP(E161,Refs!D:D,Refs!J:J),""))))</f>
        <v>High</v>
      </c>
      <c r="I161">
        <f t="shared" ca="1" si="12"/>
        <v>1</v>
      </c>
      <c r="J161">
        <f ca="1">IF(E160="","",IF(G161="","",IF(AND(Q160&gt;1,O160+P160&gt;=$B$4),$B$4,IF(Q160=1,O160,O160+P160))))</f>
        <v>24</v>
      </c>
      <c r="K161">
        <f t="shared" ca="1" si="13"/>
        <v>24</v>
      </c>
      <c r="L161">
        <f t="shared" ca="1" si="14"/>
        <v>-58</v>
      </c>
      <c r="M161">
        <f t="shared" ca="1" si="15"/>
        <v>20</v>
      </c>
      <c r="N161">
        <f ca="1">IF(E160="","",IF(OR(AND($A$6="Yes",$M161&gt;$M160),AND($A$8="Yes",$O160+$P160&gt;=$B$4),AND($Q160&lt;=2,$I161=1)),1,0))</f>
        <v>1</v>
      </c>
      <c r="O161">
        <f ca="1">IF(E161="","",R161)</f>
        <v>1</v>
      </c>
      <c r="P161">
        <f ca="1">IF(E161="","",MAX(R161:DM161))</f>
        <v>4</v>
      </c>
      <c r="Q161" s="2">
        <f ca="1">IF(E161="","",COUNTIF(R161:DM161,"&gt;0"))</f>
        <v>4</v>
      </c>
      <c r="R161" s="4">
        <f ca="1">IF(E160="","",IF($G161="",R160,IF($N161=1,LOOKUP(R$9,$A$12:$A$111,$B$12:$B$111),IF(AND($I161=1,S$9=$Q160),"",IF($I161=1,S160,IF($I161=-1,R160))))))</f>
        <v>1</v>
      </c>
      <c r="S161">
        <f ca="1">IF($E160="","",IF($G161="",S160,IF(AND($N161=1,S$9&gt;$B$9),"",IF(AND($N161=1,S$9&lt;=$B$9),LOOKUP(S$9,$A$12:$A$111,$B$12:$B$111),IF(AND($I161=1,T$9=$Q160),"",IF($I161=1,T160,IF(AND($I161=-1,R$9=$Q160),$J161,IF($I161=-1,S160,""))))))))</f>
        <v>2</v>
      </c>
      <c r="T161">
        <f ca="1">IF($E160="","",IF($G161="",T160,IF(AND($N161=1,T$9&gt;$B$9),"",IF(AND($N161=1,T$9&lt;=$B$9),LOOKUP(T$9,$A$12:$A$111,$B$12:$B$111),IF(AND($I161=1,U$9=$Q160),"",IF($I161=1,U160,IF(AND($I161=-1,S$9=$Q160),$J161,IF($I161=-1,T160,""))))))))</f>
        <v>3</v>
      </c>
      <c r="U161">
        <f ca="1">IF($E160="","",IF($G161="",U160,IF(AND($N161=1,U$9&gt;$B$9),"",IF(AND($N161=1,U$9&lt;=$B$9),LOOKUP(U$9,$A$12:$A$111,$B$12:$B$111),IF(AND($I161=1,V$9=$Q160),"",IF($I161=1,V160,IF(AND($I161=-1,T$9=$Q160),$J161,IF($I161=-1,U160,""))))))))</f>
        <v>4</v>
      </c>
      <c r="V161" t="str">
        <f ca="1">IF($E160="","",IF($G161="",V160,IF(AND($N161=1,V$9&gt;$B$9),"",IF(AND($N161=1,V$9&lt;=$B$9),LOOKUP(V$9,$A$12:$A$111,$B$12:$B$111),IF(AND($I161=1,W$9=$Q160),"",IF($I161=1,W160,IF(AND($I161=-1,U$9=$Q160),$J161,IF($I161=-1,V160,""))))))))</f>
        <v/>
      </c>
      <c r="W161" t="str">
        <f ca="1">IF($E160="","",IF($G161="",W160,IF(AND($N161=1,W$9&gt;$B$9),"",IF(AND($N161=1,W$9&lt;=$B$9),LOOKUP(W$9,$A$12:$A$111,$B$12:$B$111),IF(AND($I161=1,X$9=$Q160),"",IF($I161=1,X160,IF(AND($I161=-1,V$9=$Q160),$J161,IF($I161=-1,W160,""))))))))</f>
        <v/>
      </c>
      <c r="X161" t="str">
        <f ca="1">IF($E160="","",IF($G161="",X160,IF(AND($N161=1,X$9&gt;$B$9),"",IF(AND($N161=1,X$9&lt;=$B$9),LOOKUP(X$9,$A$12:$A$111,$B$12:$B$111),IF(AND($I161=1,Y$9=$Q160),"",IF($I161=1,Y160,IF(AND($I161=-1,W$9=$Q160),$J161,IF($I161=-1,X160,""))))))))</f>
        <v/>
      </c>
      <c r="Y161" t="str">
        <f ca="1">IF($E160="","",IF($G161="",Y160,IF(AND($N161=1,Y$9&gt;$B$9),"",IF(AND($N161=1,Y$9&lt;=$B$9),LOOKUP(Y$9,$A$12:$A$111,$B$12:$B$111),IF(AND($I161=1,Z$9=$Q160),"",IF($I161=1,Z160,IF(AND($I161=-1,X$9=$Q160),$J161,IF($I161=-1,Y160,""))))))))</f>
        <v/>
      </c>
      <c r="Z161" t="str">
        <f ca="1">IF($E160="","",IF($G161="",Z160,IF(AND($N161=1,Z$9&gt;$B$9),"",IF(AND($N161=1,Z$9&lt;=$B$9),LOOKUP(Z$9,$A$12:$A$111,$B$12:$B$111),IF(AND($I161=1,AA$9=$Q160),"",IF($I161=1,AA160,IF(AND($I161=-1,Y$9=$Q160),$J161,IF($I161=-1,Z160,""))))))))</f>
        <v/>
      </c>
      <c r="AA161" t="str">
        <f ca="1">IF($E160="","",IF($G161="",AA160,IF(AND($N161=1,AA$9&gt;$B$9),"",IF(AND($N161=1,AA$9&lt;=$B$9),LOOKUP(AA$9,$A$12:$A$111,$B$12:$B$111),IF(AND($I161=1,AB$9=$Q160),"",IF($I161=1,AB160,IF(AND($I161=-1,Z$9=$Q160),$J161,IF($I161=-1,AA160,""))))))))</f>
        <v/>
      </c>
      <c r="AB161" t="str">
        <f ca="1">IF($E160="","",IF($G161="",AB160,IF(AND($N161=1,AB$9&gt;$B$9),"",IF(AND($N161=1,AB$9&lt;=$B$9),LOOKUP(AB$9,$A$12:$A$111,$B$12:$B$111),IF(AND($I161=1,AC$9=$Q160),"",IF($I161=1,AC160,IF(AND($I161=-1,AA$9=$Q160),$J161,IF($I161=-1,AB160,""))))))))</f>
        <v/>
      </c>
      <c r="AC161" t="str">
        <f ca="1">IF($E160="","",IF($G161="",AC160,IF(AND($N161=1,AC$9&gt;$B$9),"",IF(AND($N161=1,AC$9&lt;=$B$9),LOOKUP(AC$9,$A$12:$A$111,$B$12:$B$111),IF(AND($I161=1,AD$9=$Q160),"",IF($I161=1,AD160,IF(AND($I161=-1,AB$9=$Q160),$J161,IF($I161=-1,AC160,""))))))))</f>
        <v/>
      </c>
      <c r="AD161" t="str">
        <f ca="1">IF($E160="","",IF($G161="",AD160,IF(AND($N161=1,AD$9&gt;$B$9),"",IF(AND($N161=1,AD$9&lt;=$B$9),LOOKUP(AD$9,$A$12:$A$111,$B$12:$B$111),IF(AND($I161=1,AE$9=$Q160),"",IF($I161=1,AE160,IF(AND($I161=-1,AC$9=$Q160),$J161,IF($I161=-1,AD160,""))))))))</f>
        <v/>
      </c>
      <c r="AE161" t="str">
        <f ca="1">IF($E160="","",IF($G161="",AE160,IF(AND($N161=1,AE$9&gt;$B$9),"",IF(AND($N161=1,AE$9&lt;=$B$9),LOOKUP(AE$9,$A$12:$A$111,$B$12:$B$111),IF(AND($I161=1,AF$9=$Q160),"",IF($I161=1,AF160,IF(AND($I161=-1,AD$9=$Q160),$J161,IF($I161=-1,AE160,""))))))))</f>
        <v/>
      </c>
      <c r="AF161" t="str">
        <f ca="1">IF($E160="","",IF($G161="",AF160,IF(AND($N161=1,AF$9&gt;$B$9),"",IF(AND($N161=1,AF$9&lt;=$B$9),LOOKUP(AF$9,$A$12:$A$111,$B$12:$B$111),IF(AND($I161=1,AG$9=$Q160),"",IF($I161=1,AG160,IF(AND($I161=-1,AE$9=$Q160),$J161,IF($I161=-1,AF160,""))))))))</f>
        <v/>
      </c>
      <c r="AG161" t="str">
        <f ca="1">IF($E160="","",IF($G161="",AG160,IF(AND($N161=1,AG$9&gt;$B$9),"",IF(AND($N161=1,AG$9&lt;=$B$9),LOOKUP(AG$9,$A$12:$A$111,$B$12:$B$111),IF(AND($I161=1,AH$9=$Q160),"",IF($I161=1,AH160,IF(AND($I161=-1,AF$9=$Q160),$J161,IF($I161=-1,AG160,""))))))))</f>
        <v/>
      </c>
      <c r="AH161" t="str">
        <f ca="1">IF($E160="","",IF($G161="",AH160,IF(AND($N161=1,AH$9&gt;$B$9),"",IF(AND($N161=1,AH$9&lt;=$B$9),LOOKUP(AH$9,$A$12:$A$111,$B$12:$B$111),IF(AND($I161=1,AI$9=$Q160),"",IF($I161=1,AI160,IF(AND($I161=-1,AG$9=$Q160),$J161,IF($I161=-1,AH160,""))))))))</f>
        <v/>
      </c>
      <c r="AI161" t="str">
        <f ca="1">IF($E160="","",IF($G161="",AI160,IF(AND($N161=1,AI$9&gt;$B$9),"",IF(AND($N161=1,AI$9&lt;=$B$9),LOOKUP(AI$9,$A$12:$A$111,$B$12:$B$111),IF(AND($I161=1,AJ$9=$Q160),"",IF($I161=1,AJ160,IF(AND($I161=-1,AH$9=$Q160),$J161,IF($I161=-1,AI160,""))))))))</f>
        <v/>
      </c>
      <c r="AJ161" t="str">
        <f ca="1">IF($E160="","",IF($G161="",AJ160,IF(AND($N161=1,AJ$9&gt;$B$9),"",IF(AND($N161=1,AJ$9&lt;=$B$9),LOOKUP(AJ$9,$A$12:$A$111,$B$12:$B$111),IF(AND($I161=1,AK$9=$Q160),"",IF($I161=1,AK160,IF(AND($I161=-1,AI$9=$Q160),$J161,IF($I161=-1,AJ160,""))))))))</f>
        <v/>
      </c>
      <c r="AK161" t="str">
        <f ca="1">IF($E160="","",IF($G161="",AK160,IF(AND($N161=1,AK$9&gt;$B$9),"",IF(AND($N161=1,AK$9&lt;=$B$9),LOOKUP(AK$9,$A$12:$A$111,$B$12:$B$111),IF(AND($I161=1,AL$9=$Q160),"",IF($I161=1,AL160,IF(AND($I161=-1,AJ$9=$Q160),$J161,IF($I161=-1,AK160,""))))))))</f>
        <v/>
      </c>
      <c r="AL161" t="str">
        <f ca="1">IF($E160="","",IF($G161="",AL160,IF(AND($N161=1,AL$9&gt;$B$9),"",IF(AND($N161=1,AL$9&lt;=$B$9),LOOKUP(AL$9,$A$12:$A$111,$B$12:$B$111),IF(AND($I161=1,AM$9=$Q160),"",IF($I161=1,AM160,IF(AND($I161=-1,AK$9=$Q160),$J161,IF($I161=-1,AL160,""))))))))</f>
        <v/>
      </c>
      <c r="AM161" t="str">
        <f ca="1">IF($E160="","",IF($G161="",AM160,IF(AND($N161=1,AM$9&gt;$B$9),"",IF(AND($N161=1,AM$9&lt;=$B$9),LOOKUP(AM$9,$A$12:$A$111,$B$12:$B$111),IF(AND($I161=1,AN$9=$Q160),"",IF($I161=1,AN160,IF(AND($I161=-1,AL$9=$Q160),$J161,IF($I161=-1,AM160,""))))))))</f>
        <v/>
      </c>
      <c r="AN161" t="str">
        <f ca="1">IF($E160="","",IF($G161="",AN160,IF(AND($N161=1,AN$9&gt;$B$9),"",IF(AND($N161=1,AN$9&lt;=$B$9),LOOKUP(AN$9,$A$12:$A$111,$B$12:$B$111),IF(AND($I161=1,AO$9=$Q160),"",IF($I161=1,AO160,IF(AND($I161=-1,AM$9=$Q160),$J161,IF($I161=-1,AN160,""))))))))</f>
        <v/>
      </c>
      <c r="AO161" t="str">
        <f ca="1">IF($E160="","",IF($G161="",AO160,IF(AND($N161=1,AO$9&gt;$B$9),"",IF(AND($N161=1,AO$9&lt;=$B$9),LOOKUP(AO$9,$A$12:$A$111,$B$12:$B$111),IF(AND($I161=1,AP$9=$Q160),"",IF($I161=1,AP160,IF(AND($I161=-1,AN$9=$Q160),$J161,IF($I161=-1,AO160,""))))))))</f>
        <v/>
      </c>
      <c r="AP161" t="str">
        <f ca="1">IF($E160="","",IF($G161="",AP160,IF(AND($N161=1,AP$9&gt;$B$9),"",IF(AND($N161=1,AP$9&lt;=$B$9),LOOKUP(AP$9,$A$12:$A$111,$B$12:$B$111),IF(AND($I161=1,AQ$9=$Q160),"",IF($I161=1,AQ160,IF(AND($I161=-1,AO$9=$Q160),$J161,IF($I161=-1,AP160,""))))))))</f>
        <v/>
      </c>
      <c r="AQ161" t="str">
        <f ca="1">IF($E160="","",IF($G161="",AQ160,IF(AND($N161=1,AQ$9&gt;$B$9),"",IF(AND($N161=1,AQ$9&lt;=$B$9),LOOKUP(AQ$9,$A$12:$A$111,$B$12:$B$111),IF(AND($I161=1,AR$9=$Q160),"",IF($I161=1,AR160,IF(AND($I161=-1,AP$9=$Q160),$J161,IF($I161=-1,AQ160,""))))))))</f>
        <v/>
      </c>
      <c r="AR161" t="str">
        <f ca="1">IF($E160="","",IF($G161="",AR160,IF(AND($N161=1,AR$9&gt;$B$9),"",IF(AND($N161=1,AR$9&lt;=$B$9),LOOKUP(AR$9,$A$12:$A$111,$B$12:$B$111),IF(AND($I161=1,AS$9=$Q160),"",IF($I161=1,AS160,IF(AND($I161=-1,AQ$9=$Q160),$J161,IF($I161=-1,AR160,""))))))))</f>
        <v/>
      </c>
      <c r="AS161" t="str">
        <f ca="1">IF($E160="","",IF($G161="",AS160,IF(AND($N161=1,AS$9&gt;$B$9),"",IF(AND($N161=1,AS$9&lt;=$B$9),LOOKUP(AS$9,$A$12:$A$111,$B$12:$B$111),IF(AND($I161=1,AT$9=$Q160),"",IF($I161=1,AT160,IF(AND($I161=-1,AR$9=$Q160),$J161,IF($I161=-1,AS160,""))))))))</f>
        <v/>
      </c>
      <c r="AT161" t="str">
        <f ca="1">IF($E160="","",IF($G161="",AT160,IF(AND($N161=1,AT$9&gt;$B$9),"",IF(AND($N161=1,AT$9&lt;=$B$9),LOOKUP(AT$9,$A$12:$A$111,$B$12:$B$111),IF(AND($I161=1,AU$9=$Q160),"",IF($I161=1,AU160,IF(AND($I161=-1,AS$9=$Q160),$J161,IF($I161=-1,AT160,""))))))))</f>
        <v/>
      </c>
      <c r="AU161" t="str">
        <f ca="1">IF($E160="","",IF($G161="",AU160,IF(AND($N161=1,AU$9&gt;$B$9),"",IF(AND($N161=1,AU$9&lt;=$B$9),LOOKUP(AU$9,$A$12:$A$111,$B$12:$B$111),IF(AND($I161=1,AV$9=$Q160),"",IF($I161=1,AV160,IF(AND($I161=-1,AT$9=$Q160),$J161,IF($I161=-1,AU160,""))))))))</f>
        <v/>
      </c>
      <c r="AV161" t="str">
        <f ca="1">IF($E160="","",IF($G161="",AV160,IF(AND($N161=1,AV$9&gt;$B$9),"",IF(AND($N161=1,AV$9&lt;=$B$9),LOOKUP(AV$9,$A$12:$A$111,$B$12:$B$111),IF(AND($I161=1,AW$9=$Q160),"",IF($I161=1,AW160,IF(AND($I161=-1,AU$9=$Q160),$J161,IF($I161=-1,AV160,""))))))))</f>
        <v/>
      </c>
      <c r="AW161" t="str">
        <f ca="1">IF($E160="","",IF($G161="",AW160,IF(AND($N161=1,AW$9&gt;$B$9),"",IF(AND($N161=1,AW$9&lt;=$B$9),LOOKUP(AW$9,$A$12:$A$111,$B$12:$B$111),IF(AND($I161=1,AX$9=$Q160),"",IF($I161=1,AX160,IF(AND($I161=-1,AV$9=$Q160),$J161,IF($I161=-1,AW160,""))))))))</f>
        <v/>
      </c>
      <c r="AX161" t="str">
        <f ca="1">IF($E160="","",IF($G161="",AX160,IF(AND($N161=1,AX$9&gt;$B$9),"",IF(AND($N161=1,AX$9&lt;=$B$9),LOOKUP(AX$9,$A$12:$A$111,$B$12:$B$111),IF(AND($I161=1,AY$9=$Q160),"",IF($I161=1,AY160,IF(AND($I161=-1,AW$9=$Q160),$J161,IF($I161=-1,AX160,""))))))))</f>
        <v/>
      </c>
      <c r="AY161" t="str">
        <f ca="1">IF($E160="","",IF($G161="",AY160,IF(AND($N161=1,AY$9&gt;$B$9),"",IF(AND($N161=1,AY$9&lt;=$B$9),LOOKUP(AY$9,$A$12:$A$111,$B$12:$B$111),IF(AND($I161=1,AZ$9=$Q160),"",IF($I161=1,AZ160,IF(AND($I161=-1,AX$9=$Q160),$J161,IF($I161=-1,AY160,""))))))))</f>
        <v/>
      </c>
      <c r="AZ161" t="str">
        <f ca="1">IF($E160="","",IF($G161="",AZ160,IF(AND($N161=1,AZ$9&gt;$B$9),"",IF(AND($N161=1,AZ$9&lt;=$B$9),LOOKUP(AZ$9,$A$12:$A$111,$B$12:$B$111),IF(AND($I161=1,BA$9=$Q160),"",IF($I161=1,BA160,IF(AND($I161=-1,AY$9=$Q160),$J161,IF($I161=-1,AZ160,""))))))))</f>
        <v/>
      </c>
      <c r="BA161" t="str">
        <f ca="1">IF($E160="","",IF($G161="",BA160,IF(AND($N161=1,BA$9&gt;$B$9),"",IF(AND($N161=1,BA$9&lt;=$B$9),LOOKUP(BA$9,$A$12:$A$111,$B$12:$B$111),IF(AND($I161=1,BB$9=$Q160),"",IF($I161=1,BB160,IF(AND($I161=-1,AZ$9=$Q160),$J161,IF($I161=-1,BA160,""))))))))</f>
        <v/>
      </c>
      <c r="BB161" t="str">
        <f ca="1">IF($E160="","",IF($G161="",BB160,IF(AND($N161=1,BB$9&gt;$B$9),"",IF(AND($N161=1,BB$9&lt;=$B$9),LOOKUP(BB$9,$A$12:$A$111,$B$12:$B$111),IF(AND($I161=1,BC$9=$Q160),"",IF($I161=1,BC160,IF(AND($I161=-1,BA$9=$Q160),$J161,IF($I161=-1,BB160,""))))))))</f>
        <v/>
      </c>
      <c r="BC161" t="str">
        <f ca="1">IF($E160="","",IF($G161="",BC160,IF(AND($N161=1,BC$9&gt;$B$9),"",IF(AND($N161=1,BC$9&lt;=$B$9),LOOKUP(BC$9,$A$12:$A$111,$B$12:$B$111),IF(AND($I161=1,BD$9=$Q160),"",IF($I161=1,BD160,IF(AND($I161=-1,BB$9=$Q160),$J161,IF($I161=-1,BC160,""))))))))</f>
        <v/>
      </c>
      <c r="BD161" t="str">
        <f ca="1">IF($E160="","",IF($G161="",BD160,IF(AND($N161=1,BD$9&gt;$B$9),"",IF(AND($N161=1,BD$9&lt;=$B$9),LOOKUP(BD$9,$A$12:$A$111,$B$12:$B$111),IF(AND($I161=1,BE$9=$Q160),"",IF($I161=1,BE160,IF(AND($I161=-1,BC$9=$Q160),$J161,IF($I161=-1,BD160,""))))))))</f>
        <v/>
      </c>
      <c r="BE161" t="str">
        <f ca="1">IF($E160="","",IF($G161="",BE160,IF(AND($N161=1,BE$9&gt;$B$9),"",IF(AND($N161=1,BE$9&lt;=$B$9),LOOKUP(BE$9,$A$12:$A$111,$B$12:$B$111),IF(AND($I161=1,BF$9=$Q160),"",IF($I161=1,BF160,IF(AND($I161=-1,BD$9=$Q160),$J161,IF($I161=-1,BE160,""))))))))</f>
        <v/>
      </c>
      <c r="BF161" t="str">
        <f ca="1">IF($E160="","",IF($G161="",BF160,IF(AND($N161=1,BF$9&gt;$B$9),"",IF(AND($N161=1,BF$9&lt;=$B$9),LOOKUP(BF$9,$A$12:$A$111,$B$12:$B$111),IF(AND($I161=1,BG$9=$Q160),"",IF($I161=1,BG160,IF(AND($I161=-1,BE$9=$Q160),$J161,IF($I161=-1,BF160,""))))))))</f>
        <v/>
      </c>
      <c r="BG161" t="str">
        <f ca="1">IF($E160="","",IF($G161="",BG160,IF(AND($N161=1,BG$9&gt;$B$9),"",IF(AND($N161=1,BG$9&lt;=$B$9),LOOKUP(BG$9,$A$12:$A$111,$B$12:$B$111),IF(AND($I161=1,BH$9=$Q160),"",IF($I161=1,BH160,IF(AND($I161=-1,BF$9=$Q160),$J161,IF($I161=-1,BG160,""))))))))</f>
        <v/>
      </c>
      <c r="BH161" t="str">
        <f ca="1">IF($E160="","",IF($G161="",BH160,IF(AND($N161=1,BH$9&gt;$B$9),"",IF(AND($N161=1,BH$9&lt;=$B$9),LOOKUP(BH$9,$A$12:$A$111,$B$12:$B$111),IF(AND($I161=1,BI$9=$Q160),"",IF($I161=1,BI160,IF(AND($I161=-1,BG$9=$Q160),$J161,IF($I161=-1,BH160,""))))))))</f>
        <v/>
      </c>
      <c r="BI161" t="str">
        <f ca="1">IF($E160="","",IF($G161="",BI160,IF(AND($N161=1,BI$9&gt;$B$9),"",IF(AND($N161=1,BI$9&lt;=$B$9),LOOKUP(BI$9,$A$12:$A$111,$B$12:$B$111),IF(AND($I161=1,BJ$9=$Q160),"",IF($I161=1,BJ160,IF(AND($I161=-1,BH$9=$Q160),$J161,IF($I161=-1,BI160,""))))))))</f>
        <v/>
      </c>
      <c r="BJ161" t="str">
        <f ca="1">IF($E160="","",IF($G161="",BJ160,IF(AND($N161=1,BJ$9&gt;$B$9),"",IF(AND($N161=1,BJ$9&lt;=$B$9),LOOKUP(BJ$9,$A$12:$A$111,$B$12:$B$111),IF(AND($I161=1,BK$9=$Q160),"",IF($I161=1,BK160,IF(AND($I161=-1,BI$9=$Q160),$J161,IF($I161=-1,BJ160,""))))))))</f>
        <v/>
      </c>
      <c r="BK161" t="str">
        <f ca="1">IF($E160="","",IF($G161="",BK160,IF(AND($N161=1,BK$9&gt;$B$9),"",IF(AND($N161=1,BK$9&lt;=$B$9),LOOKUP(BK$9,$A$12:$A$111,$B$12:$B$111),IF(AND($I161=1,BL$9=$Q160),"",IF($I161=1,BL160,IF(AND($I161=-1,BJ$9=$Q160),$J161,IF($I161=-1,BK160,""))))))))</f>
        <v/>
      </c>
      <c r="BL161" t="str">
        <f ca="1">IF($E160="","",IF($G161="",BL160,IF(AND($N161=1,BL$9&gt;$B$9),"",IF(AND($N161=1,BL$9&lt;=$B$9),LOOKUP(BL$9,$A$12:$A$111,$B$12:$B$111),IF(AND($I161=1,BM$9=$Q160),"",IF($I161=1,BM160,IF(AND($I161=-1,BK$9=$Q160),$J161,IF($I161=-1,BL160,""))))))))</f>
        <v/>
      </c>
      <c r="BM161" t="str">
        <f ca="1">IF($E160="","",IF($G161="",BM160,IF(AND($N161=1,BM$9&gt;$B$9),"",IF(AND($N161=1,BM$9&lt;=$B$9),LOOKUP(BM$9,$A$12:$A$111,$B$12:$B$111),IF(AND($I161=1,BN$9=$Q160),"",IF($I161=1,BN160,IF(AND($I161=-1,BL$9=$Q160),$J161,IF($I161=-1,BM160,""))))))))</f>
        <v/>
      </c>
      <c r="BN161" t="str">
        <f ca="1">IF($E160="","",IF($G161="",BN160,IF(AND($N161=1,BN$9&gt;$B$9),"",IF(AND($N161=1,BN$9&lt;=$B$9),LOOKUP(BN$9,$A$12:$A$111,$B$12:$B$111),IF(AND($I161=1,BO$9=$Q160),"",IF($I161=1,BO160,IF(AND($I161=-1,BM$9=$Q160),$J161,IF($I161=-1,BN160,""))))))))</f>
        <v/>
      </c>
      <c r="BO161" t="str">
        <f ca="1">IF($E160="","",IF($G161="",BO160,IF(AND($N161=1,BO$9&gt;$B$9),"",IF(AND($N161=1,BO$9&lt;=$B$9),LOOKUP(BO$9,$A$12:$A$111,$B$12:$B$111),IF(AND($I161=1,BP$9=$Q160),"",IF($I161=1,BP160,IF(AND($I161=-1,BN$9=$Q160),$J161,IF($I161=-1,BO160,""))))))))</f>
        <v/>
      </c>
    </row>
    <row r="162" spans="4:67" x14ac:dyDescent="0.25">
      <c r="D162" s="4">
        <v>152</v>
      </c>
      <c r="E162" s="1">
        <f t="shared" ca="1" si="16"/>
        <v>7</v>
      </c>
      <c r="G162" t="str">
        <f ca="1">IF(E161="","",IF($B$3=Refs!$B$11,Labouchere!F162,IF(AND(B$3="Last",H161="Zero"),G161,IF(B$3="Last",H161,IF(B$3="2nd last","",IF(AND(B$3="Opposite",H161="Zero"),G161,IF(AND(B$3="Opposite",H161="Red"),"Black",IF(AND(B$3="Opposite",H161="Black"),"Red",IF(AND(B$3="Opposite",H161="Odd"),"Even",IF(AND(B$3="Opposite",H161="Even"),"Odd",IF(AND(B$3="Opposite",H161="High"),"Low",IF(AND(B$3="Opposite",H161="Low"),"High",IF(COUNTIF(Refs!$E$5:$I$6,B$3)=1,Labouchere!B$3,"")))))))))))))</f>
        <v>High</v>
      </c>
      <c r="H162" t="str">
        <f ca="1">IF(E162="","",IF(B$2="Red/Black",LOOKUP(E162,Refs!D:D,Refs!F:F),IF(B$2="High/Low",LOOKUP(E162,Refs!D:D,Refs!H:H),IF(B$2="Odd/Even",LOOKUP(E162,Refs!D:D,Refs!J:J),""))))</f>
        <v>Low</v>
      </c>
      <c r="I162">
        <f t="shared" ca="1" si="12"/>
        <v>-1</v>
      </c>
      <c r="J162">
        <f ca="1">IF(E161="","",IF(G162="","",IF(AND(Q161&gt;1,O161+P161&gt;=$B$4),$B$4,IF(Q161=1,O161,O161+P161))))</f>
        <v>5</v>
      </c>
      <c r="K162">
        <f t="shared" ca="1" si="13"/>
        <v>-5</v>
      </c>
      <c r="L162">
        <f t="shared" ca="1" si="14"/>
        <v>-63</v>
      </c>
      <c r="M162">
        <f t="shared" ca="1" si="15"/>
        <v>20</v>
      </c>
      <c r="N162">
        <f ca="1">IF(E161="","",IF(OR(AND($A$6="Yes",$M162&gt;$M161),AND($A$8="Yes",$O161+$P161&gt;=$B$4),AND($Q161&lt;=2,$I162=1)),1,0))</f>
        <v>0</v>
      </c>
      <c r="O162">
        <f ca="1">IF(E162="","",R162)</f>
        <v>1</v>
      </c>
      <c r="P162">
        <f ca="1">IF(E162="","",MAX(R162:DM162))</f>
        <v>5</v>
      </c>
      <c r="Q162" s="2">
        <f ca="1">IF(E162="","",COUNTIF(R162:DM162,"&gt;0"))</f>
        <v>5</v>
      </c>
      <c r="R162" s="4">
        <f ca="1">IF(E161="","",IF($G162="",R161,IF($N162=1,LOOKUP(R$9,$A$12:$A$111,$B$12:$B$111),IF(AND($I162=1,S$9=$Q161),"",IF($I162=1,S161,IF($I162=-1,R161))))))</f>
        <v>1</v>
      </c>
      <c r="S162">
        <f ca="1">IF($E161="","",IF($G162="",S161,IF(AND($N162=1,S$9&gt;$B$9),"",IF(AND($N162=1,S$9&lt;=$B$9),LOOKUP(S$9,$A$12:$A$111,$B$12:$B$111),IF(AND($I162=1,T$9=$Q161),"",IF($I162=1,T161,IF(AND($I162=-1,R$9=$Q161),$J162,IF($I162=-1,S161,""))))))))</f>
        <v>2</v>
      </c>
      <c r="T162">
        <f ca="1">IF($E161="","",IF($G162="",T161,IF(AND($N162=1,T$9&gt;$B$9),"",IF(AND($N162=1,T$9&lt;=$B$9),LOOKUP(T$9,$A$12:$A$111,$B$12:$B$111),IF(AND($I162=1,U$9=$Q161),"",IF($I162=1,U161,IF(AND($I162=-1,S$9=$Q161),$J162,IF($I162=-1,T161,""))))))))</f>
        <v>3</v>
      </c>
      <c r="U162">
        <f ca="1">IF($E161="","",IF($G162="",U161,IF(AND($N162=1,U$9&gt;$B$9),"",IF(AND($N162=1,U$9&lt;=$B$9),LOOKUP(U$9,$A$12:$A$111,$B$12:$B$111),IF(AND($I162=1,V$9=$Q161),"",IF($I162=1,V161,IF(AND($I162=-1,T$9=$Q161),$J162,IF($I162=-1,U161,""))))))))</f>
        <v>4</v>
      </c>
      <c r="V162">
        <f ca="1">IF($E161="","",IF($G162="",V161,IF(AND($N162=1,V$9&gt;$B$9),"",IF(AND($N162=1,V$9&lt;=$B$9),LOOKUP(V$9,$A$12:$A$111,$B$12:$B$111),IF(AND($I162=1,W$9=$Q161),"",IF($I162=1,W161,IF(AND($I162=-1,U$9=$Q161),$J162,IF($I162=-1,V161,""))))))))</f>
        <v>5</v>
      </c>
      <c r="W162" t="str">
        <f ca="1">IF($E161="","",IF($G162="",W161,IF(AND($N162=1,W$9&gt;$B$9),"",IF(AND($N162=1,W$9&lt;=$B$9),LOOKUP(W$9,$A$12:$A$111,$B$12:$B$111),IF(AND($I162=1,X$9=$Q161),"",IF($I162=1,X161,IF(AND($I162=-1,V$9=$Q161),$J162,IF($I162=-1,W161,""))))))))</f>
        <v/>
      </c>
      <c r="X162" t="str">
        <f ca="1">IF($E161="","",IF($G162="",X161,IF(AND($N162=1,X$9&gt;$B$9),"",IF(AND($N162=1,X$9&lt;=$B$9),LOOKUP(X$9,$A$12:$A$111,$B$12:$B$111),IF(AND($I162=1,Y$9=$Q161),"",IF($I162=1,Y161,IF(AND($I162=-1,W$9=$Q161),$J162,IF($I162=-1,X161,""))))))))</f>
        <v/>
      </c>
      <c r="Y162" t="str">
        <f ca="1">IF($E161="","",IF($G162="",Y161,IF(AND($N162=1,Y$9&gt;$B$9),"",IF(AND($N162=1,Y$9&lt;=$B$9),LOOKUP(Y$9,$A$12:$A$111,$B$12:$B$111),IF(AND($I162=1,Z$9=$Q161),"",IF($I162=1,Z161,IF(AND($I162=-1,X$9=$Q161),$J162,IF($I162=-1,Y161,""))))))))</f>
        <v/>
      </c>
      <c r="Z162" t="str">
        <f ca="1">IF($E161="","",IF($G162="",Z161,IF(AND($N162=1,Z$9&gt;$B$9),"",IF(AND($N162=1,Z$9&lt;=$B$9),LOOKUP(Z$9,$A$12:$A$111,$B$12:$B$111),IF(AND($I162=1,AA$9=$Q161),"",IF($I162=1,AA161,IF(AND($I162=-1,Y$9=$Q161),$J162,IF($I162=-1,Z161,""))))))))</f>
        <v/>
      </c>
      <c r="AA162" t="str">
        <f ca="1">IF($E161="","",IF($G162="",AA161,IF(AND($N162=1,AA$9&gt;$B$9),"",IF(AND($N162=1,AA$9&lt;=$B$9),LOOKUP(AA$9,$A$12:$A$111,$B$12:$B$111),IF(AND($I162=1,AB$9=$Q161),"",IF($I162=1,AB161,IF(AND($I162=-1,Z$9=$Q161),$J162,IF($I162=-1,AA161,""))))))))</f>
        <v/>
      </c>
      <c r="AB162" t="str">
        <f ca="1">IF($E161="","",IF($G162="",AB161,IF(AND($N162=1,AB$9&gt;$B$9),"",IF(AND($N162=1,AB$9&lt;=$B$9),LOOKUP(AB$9,$A$12:$A$111,$B$12:$B$111),IF(AND($I162=1,AC$9=$Q161),"",IF($I162=1,AC161,IF(AND($I162=-1,AA$9=$Q161),$J162,IF($I162=-1,AB161,""))))))))</f>
        <v/>
      </c>
      <c r="AC162" t="str">
        <f ca="1">IF($E161="","",IF($G162="",AC161,IF(AND($N162=1,AC$9&gt;$B$9),"",IF(AND($N162=1,AC$9&lt;=$B$9),LOOKUP(AC$9,$A$12:$A$111,$B$12:$B$111),IF(AND($I162=1,AD$9=$Q161),"",IF($I162=1,AD161,IF(AND($I162=-1,AB$9=$Q161),$J162,IF($I162=-1,AC161,""))))))))</f>
        <v/>
      </c>
      <c r="AD162" t="str">
        <f ca="1">IF($E161="","",IF($G162="",AD161,IF(AND($N162=1,AD$9&gt;$B$9),"",IF(AND($N162=1,AD$9&lt;=$B$9),LOOKUP(AD$9,$A$12:$A$111,$B$12:$B$111),IF(AND($I162=1,AE$9=$Q161),"",IF($I162=1,AE161,IF(AND($I162=-1,AC$9=$Q161),$J162,IF($I162=-1,AD161,""))))))))</f>
        <v/>
      </c>
      <c r="AE162" t="str">
        <f ca="1">IF($E161="","",IF($G162="",AE161,IF(AND($N162=1,AE$9&gt;$B$9),"",IF(AND($N162=1,AE$9&lt;=$B$9),LOOKUP(AE$9,$A$12:$A$111,$B$12:$B$111),IF(AND($I162=1,AF$9=$Q161),"",IF($I162=1,AF161,IF(AND($I162=-1,AD$9=$Q161),$J162,IF($I162=-1,AE161,""))))))))</f>
        <v/>
      </c>
      <c r="AF162" t="str">
        <f ca="1">IF($E161="","",IF($G162="",AF161,IF(AND($N162=1,AF$9&gt;$B$9),"",IF(AND($N162=1,AF$9&lt;=$B$9),LOOKUP(AF$9,$A$12:$A$111,$B$12:$B$111),IF(AND($I162=1,AG$9=$Q161),"",IF($I162=1,AG161,IF(AND($I162=-1,AE$9=$Q161),$J162,IF($I162=-1,AF161,""))))))))</f>
        <v/>
      </c>
      <c r="AG162" t="str">
        <f ca="1">IF($E161="","",IF($G162="",AG161,IF(AND($N162=1,AG$9&gt;$B$9),"",IF(AND($N162=1,AG$9&lt;=$B$9),LOOKUP(AG$9,$A$12:$A$111,$B$12:$B$111),IF(AND($I162=1,AH$9=$Q161),"",IF($I162=1,AH161,IF(AND($I162=-1,AF$9=$Q161),$J162,IF($I162=-1,AG161,""))))))))</f>
        <v/>
      </c>
      <c r="AH162" t="str">
        <f ca="1">IF($E161="","",IF($G162="",AH161,IF(AND($N162=1,AH$9&gt;$B$9),"",IF(AND($N162=1,AH$9&lt;=$B$9),LOOKUP(AH$9,$A$12:$A$111,$B$12:$B$111),IF(AND($I162=1,AI$9=$Q161),"",IF($I162=1,AI161,IF(AND($I162=-1,AG$9=$Q161),$J162,IF($I162=-1,AH161,""))))))))</f>
        <v/>
      </c>
      <c r="AI162" t="str">
        <f ca="1">IF($E161="","",IF($G162="",AI161,IF(AND($N162=1,AI$9&gt;$B$9),"",IF(AND($N162=1,AI$9&lt;=$B$9),LOOKUP(AI$9,$A$12:$A$111,$B$12:$B$111),IF(AND($I162=1,AJ$9=$Q161),"",IF($I162=1,AJ161,IF(AND($I162=-1,AH$9=$Q161),$J162,IF($I162=-1,AI161,""))))))))</f>
        <v/>
      </c>
      <c r="AJ162" t="str">
        <f ca="1">IF($E161="","",IF($G162="",AJ161,IF(AND($N162=1,AJ$9&gt;$B$9),"",IF(AND($N162=1,AJ$9&lt;=$B$9),LOOKUP(AJ$9,$A$12:$A$111,$B$12:$B$111),IF(AND($I162=1,AK$9=$Q161),"",IF($I162=1,AK161,IF(AND($I162=-1,AI$9=$Q161),$J162,IF($I162=-1,AJ161,""))))))))</f>
        <v/>
      </c>
      <c r="AK162" t="str">
        <f ca="1">IF($E161="","",IF($G162="",AK161,IF(AND($N162=1,AK$9&gt;$B$9),"",IF(AND($N162=1,AK$9&lt;=$B$9),LOOKUP(AK$9,$A$12:$A$111,$B$12:$B$111),IF(AND($I162=1,AL$9=$Q161),"",IF($I162=1,AL161,IF(AND($I162=-1,AJ$9=$Q161),$J162,IF($I162=-1,AK161,""))))))))</f>
        <v/>
      </c>
      <c r="AL162" t="str">
        <f ca="1">IF($E161="","",IF($G162="",AL161,IF(AND($N162=1,AL$9&gt;$B$9),"",IF(AND($N162=1,AL$9&lt;=$B$9),LOOKUP(AL$9,$A$12:$A$111,$B$12:$B$111),IF(AND($I162=1,AM$9=$Q161),"",IF($I162=1,AM161,IF(AND($I162=-1,AK$9=$Q161),$J162,IF($I162=-1,AL161,""))))))))</f>
        <v/>
      </c>
      <c r="AM162" t="str">
        <f ca="1">IF($E161="","",IF($G162="",AM161,IF(AND($N162=1,AM$9&gt;$B$9),"",IF(AND($N162=1,AM$9&lt;=$B$9),LOOKUP(AM$9,$A$12:$A$111,$B$12:$B$111),IF(AND($I162=1,AN$9=$Q161),"",IF($I162=1,AN161,IF(AND($I162=-1,AL$9=$Q161),$J162,IF($I162=-1,AM161,""))))))))</f>
        <v/>
      </c>
      <c r="AN162" t="str">
        <f ca="1">IF($E161="","",IF($G162="",AN161,IF(AND($N162=1,AN$9&gt;$B$9),"",IF(AND($N162=1,AN$9&lt;=$B$9),LOOKUP(AN$9,$A$12:$A$111,$B$12:$B$111),IF(AND($I162=1,AO$9=$Q161),"",IF($I162=1,AO161,IF(AND($I162=-1,AM$9=$Q161),$J162,IF($I162=-1,AN161,""))))))))</f>
        <v/>
      </c>
      <c r="AO162" t="str">
        <f ca="1">IF($E161="","",IF($G162="",AO161,IF(AND($N162=1,AO$9&gt;$B$9),"",IF(AND($N162=1,AO$9&lt;=$B$9),LOOKUP(AO$9,$A$12:$A$111,$B$12:$B$111),IF(AND($I162=1,AP$9=$Q161),"",IF($I162=1,AP161,IF(AND($I162=-1,AN$9=$Q161),$J162,IF($I162=-1,AO161,""))))))))</f>
        <v/>
      </c>
      <c r="AP162" t="str">
        <f ca="1">IF($E161="","",IF($G162="",AP161,IF(AND($N162=1,AP$9&gt;$B$9),"",IF(AND($N162=1,AP$9&lt;=$B$9),LOOKUP(AP$9,$A$12:$A$111,$B$12:$B$111),IF(AND($I162=1,AQ$9=$Q161),"",IF($I162=1,AQ161,IF(AND($I162=-1,AO$9=$Q161),$J162,IF($I162=-1,AP161,""))))))))</f>
        <v/>
      </c>
      <c r="AQ162" t="str">
        <f ca="1">IF($E161="","",IF($G162="",AQ161,IF(AND($N162=1,AQ$9&gt;$B$9),"",IF(AND($N162=1,AQ$9&lt;=$B$9),LOOKUP(AQ$9,$A$12:$A$111,$B$12:$B$111),IF(AND($I162=1,AR$9=$Q161),"",IF($I162=1,AR161,IF(AND($I162=-1,AP$9=$Q161),$J162,IF($I162=-1,AQ161,""))))))))</f>
        <v/>
      </c>
      <c r="AR162" t="str">
        <f ca="1">IF($E161="","",IF($G162="",AR161,IF(AND($N162=1,AR$9&gt;$B$9),"",IF(AND($N162=1,AR$9&lt;=$B$9),LOOKUP(AR$9,$A$12:$A$111,$B$12:$B$111),IF(AND($I162=1,AS$9=$Q161),"",IF($I162=1,AS161,IF(AND($I162=-1,AQ$9=$Q161),$J162,IF($I162=-1,AR161,""))))))))</f>
        <v/>
      </c>
      <c r="AS162" t="str">
        <f ca="1">IF($E161="","",IF($G162="",AS161,IF(AND($N162=1,AS$9&gt;$B$9),"",IF(AND($N162=1,AS$9&lt;=$B$9),LOOKUP(AS$9,$A$12:$A$111,$B$12:$B$111),IF(AND($I162=1,AT$9=$Q161),"",IF($I162=1,AT161,IF(AND($I162=-1,AR$9=$Q161),$J162,IF($I162=-1,AS161,""))))))))</f>
        <v/>
      </c>
      <c r="AT162" t="str">
        <f ca="1">IF($E161="","",IF($G162="",AT161,IF(AND($N162=1,AT$9&gt;$B$9),"",IF(AND($N162=1,AT$9&lt;=$B$9),LOOKUP(AT$9,$A$12:$A$111,$B$12:$B$111),IF(AND($I162=1,AU$9=$Q161),"",IF($I162=1,AU161,IF(AND($I162=-1,AS$9=$Q161),$J162,IF($I162=-1,AT161,""))))))))</f>
        <v/>
      </c>
      <c r="AU162" t="str">
        <f ca="1">IF($E161="","",IF($G162="",AU161,IF(AND($N162=1,AU$9&gt;$B$9),"",IF(AND($N162=1,AU$9&lt;=$B$9),LOOKUP(AU$9,$A$12:$A$111,$B$12:$B$111),IF(AND($I162=1,AV$9=$Q161),"",IF($I162=1,AV161,IF(AND($I162=-1,AT$9=$Q161),$J162,IF($I162=-1,AU161,""))))))))</f>
        <v/>
      </c>
      <c r="AV162" t="str">
        <f ca="1">IF($E161="","",IF($G162="",AV161,IF(AND($N162=1,AV$9&gt;$B$9),"",IF(AND($N162=1,AV$9&lt;=$B$9),LOOKUP(AV$9,$A$12:$A$111,$B$12:$B$111),IF(AND($I162=1,AW$9=$Q161),"",IF($I162=1,AW161,IF(AND($I162=-1,AU$9=$Q161),$J162,IF($I162=-1,AV161,""))))))))</f>
        <v/>
      </c>
      <c r="AW162" t="str">
        <f ca="1">IF($E161="","",IF($G162="",AW161,IF(AND($N162=1,AW$9&gt;$B$9),"",IF(AND($N162=1,AW$9&lt;=$B$9),LOOKUP(AW$9,$A$12:$A$111,$B$12:$B$111),IF(AND($I162=1,AX$9=$Q161),"",IF($I162=1,AX161,IF(AND($I162=-1,AV$9=$Q161),$J162,IF($I162=-1,AW161,""))))))))</f>
        <v/>
      </c>
      <c r="AX162" t="str">
        <f ca="1">IF($E161="","",IF($G162="",AX161,IF(AND($N162=1,AX$9&gt;$B$9),"",IF(AND($N162=1,AX$9&lt;=$B$9),LOOKUP(AX$9,$A$12:$A$111,$B$12:$B$111),IF(AND($I162=1,AY$9=$Q161),"",IF($I162=1,AY161,IF(AND($I162=-1,AW$9=$Q161),$J162,IF($I162=-1,AX161,""))))))))</f>
        <v/>
      </c>
      <c r="AY162" t="str">
        <f ca="1">IF($E161="","",IF($G162="",AY161,IF(AND($N162=1,AY$9&gt;$B$9),"",IF(AND($N162=1,AY$9&lt;=$B$9),LOOKUP(AY$9,$A$12:$A$111,$B$12:$B$111),IF(AND($I162=1,AZ$9=$Q161),"",IF($I162=1,AZ161,IF(AND($I162=-1,AX$9=$Q161),$J162,IF($I162=-1,AY161,""))))))))</f>
        <v/>
      </c>
      <c r="AZ162" t="str">
        <f ca="1">IF($E161="","",IF($G162="",AZ161,IF(AND($N162=1,AZ$9&gt;$B$9),"",IF(AND($N162=1,AZ$9&lt;=$B$9),LOOKUP(AZ$9,$A$12:$A$111,$B$12:$B$111),IF(AND($I162=1,BA$9=$Q161),"",IF($I162=1,BA161,IF(AND($I162=-1,AY$9=$Q161),$J162,IF($I162=-1,AZ161,""))))))))</f>
        <v/>
      </c>
      <c r="BA162" t="str">
        <f ca="1">IF($E161="","",IF($G162="",BA161,IF(AND($N162=1,BA$9&gt;$B$9),"",IF(AND($N162=1,BA$9&lt;=$B$9),LOOKUP(BA$9,$A$12:$A$111,$B$12:$B$111),IF(AND($I162=1,BB$9=$Q161),"",IF($I162=1,BB161,IF(AND($I162=-1,AZ$9=$Q161),$J162,IF($I162=-1,BA161,""))))))))</f>
        <v/>
      </c>
      <c r="BB162" t="str">
        <f ca="1">IF($E161="","",IF($G162="",BB161,IF(AND($N162=1,BB$9&gt;$B$9),"",IF(AND($N162=1,BB$9&lt;=$B$9),LOOKUP(BB$9,$A$12:$A$111,$B$12:$B$111),IF(AND($I162=1,BC$9=$Q161),"",IF($I162=1,BC161,IF(AND($I162=-1,BA$9=$Q161),$J162,IF($I162=-1,BB161,""))))))))</f>
        <v/>
      </c>
      <c r="BC162" t="str">
        <f ca="1">IF($E161="","",IF($G162="",BC161,IF(AND($N162=1,BC$9&gt;$B$9),"",IF(AND($N162=1,BC$9&lt;=$B$9),LOOKUP(BC$9,$A$12:$A$111,$B$12:$B$111),IF(AND($I162=1,BD$9=$Q161),"",IF($I162=1,BD161,IF(AND($I162=-1,BB$9=$Q161),$J162,IF($I162=-1,BC161,""))))))))</f>
        <v/>
      </c>
      <c r="BD162" t="str">
        <f ca="1">IF($E161="","",IF($G162="",BD161,IF(AND($N162=1,BD$9&gt;$B$9),"",IF(AND($N162=1,BD$9&lt;=$B$9),LOOKUP(BD$9,$A$12:$A$111,$B$12:$B$111),IF(AND($I162=1,BE$9=$Q161),"",IF($I162=1,BE161,IF(AND($I162=-1,BC$9=$Q161),$J162,IF($I162=-1,BD161,""))))))))</f>
        <v/>
      </c>
      <c r="BE162" t="str">
        <f ca="1">IF($E161="","",IF($G162="",BE161,IF(AND($N162=1,BE$9&gt;$B$9),"",IF(AND($N162=1,BE$9&lt;=$B$9),LOOKUP(BE$9,$A$12:$A$111,$B$12:$B$111),IF(AND($I162=1,BF$9=$Q161),"",IF($I162=1,BF161,IF(AND($I162=-1,BD$9=$Q161),$J162,IF($I162=-1,BE161,""))))))))</f>
        <v/>
      </c>
      <c r="BF162" t="str">
        <f ca="1">IF($E161="","",IF($G162="",BF161,IF(AND($N162=1,BF$9&gt;$B$9),"",IF(AND($N162=1,BF$9&lt;=$B$9),LOOKUP(BF$9,$A$12:$A$111,$B$12:$B$111),IF(AND($I162=1,BG$9=$Q161),"",IF($I162=1,BG161,IF(AND($I162=-1,BE$9=$Q161),$J162,IF($I162=-1,BF161,""))))))))</f>
        <v/>
      </c>
      <c r="BG162" t="str">
        <f ca="1">IF($E161="","",IF($G162="",BG161,IF(AND($N162=1,BG$9&gt;$B$9),"",IF(AND($N162=1,BG$9&lt;=$B$9),LOOKUP(BG$9,$A$12:$A$111,$B$12:$B$111),IF(AND($I162=1,BH$9=$Q161),"",IF($I162=1,BH161,IF(AND($I162=-1,BF$9=$Q161),$J162,IF($I162=-1,BG161,""))))))))</f>
        <v/>
      </c>
      <c r="BH162" t="str">
        <f ca="1">IF($E161="","",IF($G162="",BH161,IF(AND($N162=1,BH$9&gt;$B$9),"",IF(AND($N162=1,BH$9&lt;=$B$9),LOOKUP(BH$9,$A$12:$A$111,$B$12:$B$111),IF(AND($I162=1,BI$9=$Q161),"",IF($I162=1,BI161,IF(AND($I162=-1,BG$9=$Q161),$J162,IF($I162=-1,BH161,""))))))))</f>
        <v/>
      </c>
      <c r="BI162" t="str">
        <f ca="1">IF($E161="","",IF($G162="",BI161,IF(AND($N162=1,BI$9&gt;$B$9),"",IF(AND($N162=1,BI$9&lt;=$B$9),LOOKUP(BI$9,$A$12:$A$111,$B$12:$B$111),IF(AND($I162=1,BJ$9=$Q161),"",IF($I162=1,BJ161,IF(AND($I162=-1,BH$9=$Q161),$J162,IF($I162=-1,BI161,""))))))))</f>
        <v/>
      </c>
      <c r="BJ162" t="str">
        <f ca="1">IF($E161="","",IF($G162="",BJ161,IF(AND($N162=1,BJ$9&gt;$B$9),"",IF(AND($N162=1,BJ$9&lt;=$B$9),LOOKUP(BJ$9,$A$12:$A$111,$B$12:$B$111),IF(AND($I162=1,BK$9=$Q161),"",IF($I162=1,BK161,IF(AND($I162=-1,BI$9=$Q161),$J162,IF($I162=-1,BJ161,""))))))))</f>
        <v/>
      </c>
      <c r="BK162" t="str">
        <f ca="1">IF($E161="","",IF($G162="",BK161,IF(AND($N162=1,BK$9&gt;$B$9),"",IF(AND($N162=1,BK$9&lt;=$B$9),LOOKUP(BK$9,$A$12:$A$111,$B$12:$B$111),IF(AND($I162=1,BL$9=$Q161),"",IF($I162=1,BL161,IF(AND($I162=-1,BJ$9=$Q161),$J162,IF($I162=-1,BK161,""))))))))</f>
        <v/>
      </c>
      <c r="BL162" t="str">
        <f ca="1">IF($E161="","",IF($G162="",BL161,IF(AND($N162=1,BL$9&gt;$B$9),"",IF(AND($N162=1,BL$9&lt;=$B$9),LOOKUP(BL$9,$A$12:$A$111,$B$12:$B$111),IF(AND($I162=1,BM$9=$Q161),"",IF($I162=1,BM161,IF(AND($I162=-1,BK$9=$Q161),$J162,IF($I162=-1,BL161,""))))))))</f>
        <v/>
      </c>
      <c r="BM162" t="str">
        <f ca="1">IF($E161="","",IF($G162="",BM161,IF(AND($N162=1,BM$9&gt;$B$9),"",IF(AND($N162=1,BM$9&lt;=$B$9),LOOKUP(BM$9,$A$12:$A$111,$B$12:$B$111),IF(AND($I162=1,BN$9=$Q161),"",IF($I162=1,BN161,IF(AND($I162=-1,BL$9=$Q161),$J162,IF($I162=-1,BM161,""))))))))</f>
        <v/>
      </c>
      <c r="BN162" t="str">
        <f ca="1">IF($E161="","",IF($G162="",BN161,IF(AND($N162=1,BN$9&gt;$B$9),"",IF(AND($N162=1,BN$9&lt;=$B$9),LOOKUP(BN$9,$A$12:$A$111,$B$12:$B$111),IF(AND($I162=1,BO$9=$Q161),"",IF($I162=1,BO161,IF(AND($I162=-1,BM$9=$Q161),$J162,IF($I162=-1,BN161,""))))))))</f>
        <v/>
      </c>
      <c r="BO162" t="str">
        <f ca="1">IF($E161="","",IF($G162="",BO161,IF(AND($N162=1,BO$9&gt;$B$9),"",IF(AND($N162=1,BO$9&lt;=$B$9),LOOKUP(BO$9,$A$12:$A$111,$B$12:$B$111),IF(AND($I162=1,BP$9=$Q161),"",IF($I162=1,BP161,IF(AND($I162=-1,BN$9=$Q161),$J162,IF($I162=-1,BO161,""))))))))</f>
        <v/>
      </c>
    </row>
    <row r="163" spans="4:67" x14ac:dyDescent="0.25">
      <c r="D163" s="4">
        <v>153</v>
      </c>
      <c r="E163" s="1">
        <f t="shared" ca="1" si="16"/>
        <v>2</v>
      </c>
      <c r="G163" t="str">
        <f ca="1">IF(E162="","",IF($B$3=Refs!$B$11,Labouchere!F163,IF(AND(B$3="Last",H162="Zero"),G162,IF(B$3="Last",H162,IF(B$3="2nd last","",IF(AND(B$3="Opposite",H162="Zero"),G162,IF(AND(B$3="Opposite",H162="Red"),"Black",IF(AND(B$3="Opposite",H162="Black"),"Red",IF(AND(B$3="Opposite",H162="Odd"),"Even",IF(AND(B$3="Opposite",H162="Even"),"Odd",IF(AND(B$3="Opposite",H162="High"),"Low",IF(AND(B$3="Opposite",H162="Low"),"High",IF(COUNTIF(Refs!$E$5:$I$6,B$3)=1,Labouchere!B$3,"")))))))))))))</f>
        <v>High</v>
      </c>
      <c r="H163" t="str">
        <f ca="1">IF(E163="","",IF(B$2="Red/Black",LOOKUP(E163,Refs!D:D,Refs!F:F),IF(B$2="High/Low",LOOKUP(E163,Refs!D:D,Refs!H:H),IF(B$2="Odd/Even",LOOKUP(E163,Refs!D:D,Refs!J:J),""))))</f>
        <v>Low</v>
      </c>
      <c r="I163">
        <f t="shared" ca="1" si="12"/>
        <v>-1</v>
      </c>
      <c r="J163">
        <f ca="1">IF(E162="","",IF(G163="","",IF(AND(Q162&gt;1,O162+P162&gt;=$B$4),$B$4,IF(Q162=1,O162,O162+P162))))</f>
        <v>6</v>
      </c>
      <c r="K163">
        <f t="shared" ca="1" si="13"/>
        <v>-6</v>
      </c>
      <c r="L163">
        <f t="shared" ca="1" si="14"/>
        <v>-69</v>
      </c>
      <c r="M163">
        <f t="shared" ca="1" si="15"/>
        <v>20</v>
      </c>
      <c r="N163">
        <f ca="1">IF(E162="","",IF(OR(AND($A$6="Yes",$M163&gt;$M162),AND($A$8="Yes",$O162+$P162&gt;=$B$4),AND($Q162&lt;=2,$I163=1)),1,0))</f>
        <v>0</v>
      </c>
      <c r="O163">
        <f ca="1">IF(E163="","",R163)</f>
        <v>1</v>
      </c>
      <c r="P163">
        <f ca="1">IF(E163="","",MAX(R163:DM163))</f>
        <v>6</v>
      </c>
      <c r="Q163" s="2">
        <f ca="1">IF(E163="","",COUNTIF(R163:DM163,"&gt;0"))</f>
        <v>6</v>
      </c>
      <c r="R163" s="4">
        <f ca="1">IF(E162="","",IF($G163="",R162,IF($N163=1,LOOKUP(R$9,$A$12:$A$111,$B$12:$B$111),IF(AND($I163=1,S$9=$Q162),"",IF($I163=1,S162,IF($I163=-1,R162))))))</f>
        <v>1</v>
      </c>
      <c r="S163">
        <f ca="1">IF($E162="","",IF($G163="",S162,IF(AND($N163=1,S$9&gt;$B$9),"",IF(AND($N163=1,S$9&lt;=$B$9),LOOKUP(S$9,$A$12:$A$111,$B$12:$B$111),IF(AND($I163=1,T$9=$Q162),"",IF($I163=1,T162,IF(AND($I163=-1,R$9=$Q162),$J163,IF($I163=-1,S162,""))))))))</f>
        <v>2</v>
      </c>
      <c r="T163">
        <f ca="1">IF($E162="","",IF($G163="",T162,IF(AND($N163=1,T$9&gt;$B$9),"",IF(AND($N163=1,T$9&lt;=$B$9),LOOKUP(T$9,$A$12:$A$111,$B$12:$B$111),IF(AND($I163=1,U$9=$Q162),"",IF($I163=1,U162,IF(AND($I163=-1,S$9=$Q162),$J163,IF($I163=-1,T162,""))))))))</f>
        <v>3</v>
      </c>
      <c r="U163">
        <f ca="1">IF($E162="","",IF($G163="",U162,IF(AND($N163=1,U$9&gt;$B$9),"",IF(AND($N163=1,U$9&lt;=$B$9),LOOKUP(U$9,$A$12:$A$111,$B$12:$B$111),IF(AND($I163=1,V$9=$Q162),"",IF($I163=1,V162,IF(AND($I163=-1,T$9=$Q162),$J163,IF($I163=-1,U162,""))))))))</f>
        <v>4</v>
      </c>
      <c r="V163">
        <f ca="1">IF($E162="","",IF($G163="",V162,IF(AND($N163=1,V$9&gt;$B$9),"",IF(AND($N163=1,V$9&lt;=$B$9),LOOKUP(V$9,$A$12:$A$111,$B$12:$B$111),IF(AND($I163=1,W$9=$Q162),"",IF($I163=1,W162,IF(AND($I163=-1,U$9=$Q162),$J163,IF($I163=-1,V162,""))))))))</f>
        <v>5</v>
      </c>
      <c r="W163">
        <f ca="1">IF($E162="","",IF($G163="",W162,IF(AND($N163=1,W$9&gt;$B$9),"",IF(AND($N163=1,W$9&lt;=$B$9),LOOKUP(W$9,$A$12:$A$111,$B$12:$B$111),IF(AND($I163=1,X$9=$Q162),"",IF($I163=1,X162,IF(AND($I163=-1,V$9=$Q162),$J163,IF($I163=-1,W162,""))))))))</f>
        <v>6</v>
      </c>
      <c r="X163" t="str">
        <f ca="1">IF($E162="","",IF($G163="",X162,IF(AND($N163=1,X$9&gt;$B$9),"",IF(AND($N163=1,X$9&lt;=$B$9),LOOKUP(X$9,$A$12:$A$111,$B$12:$B$111),IF(AND($I163=1,Y$9=$Q162),"",IF($I163=1,Y162,IF(AND($I163=-1,W$9=$Q162),$J163,IF($I163=-1,X162,""))))))))</f>
        <v/>
      </c>
      <c r="Y163" t="str">
        <f ca="1">IF($E162="","",IF($G163="",Y162,IF(AND($N163=1,Y$9&gt;$B$9),"",IF(AND($N163=1,Y$9&lt;=$B$9),LOOKUP(Y$9,$A$12:$A$111,$B$12:$B$111),IF(AND($I163=1,Z$9=$Q162),"",IF($I163=1,Z162,IF(AND($I163=-1,X$9=$Q162),$J163,IF($I163=-1,Y162,""))))))))</f>
        <v/>
      </c>
      <c r="Z163" t="str">
        <f ca="1">IF($E162="","",IF($G163="",Z162,IF(AND($N163=1,Z$9&gt;$B$9),"",IF(AND($N163=1,Z$9&lt;=$B$9),LOOKUP(Z$9,$A$12:$A$111,$B$12:$B$111),IF(AND($I163=1,AA$9=$Q162),"",IF($I163=1,AA162,IF(AND($I163=-1,Y$9=$Q162),$J163,IF($I163=-1,Z162,""))))))))</f>
        <v/>
      </c>
      <c r="AA163" t="str">
        <f ca="1">IF($E162="","",IF($G163="",AA162,IF(AND($N163=1,AA$9&gt;$B$9),"",IF(AND($N163=1,AA$9&lt;=$B$9),LOOKUP(AA$9,$A$12:$A$111,$B$12:$B$111),IF(AND($I163=1,AB$9=$Q162),"",IF($I163=1,AB162,IF(AND($I163=-1,Z$9=$Q162),$J163,IF($I163=-1,AA162,""))))))))</f>
        <v/>
      </c>
      <c r="AB163" t="str">
        <f ca="1">IF($E162="","",IF($G163="",AB162,IF(AND($N163=1,AB$9&gt;$B$9),"",IF(AND($N163=1,AB$9&lt;=$B$9),LOOKUP(AB$9,$A$12:$A$111,$B$12:$B$111),IF(AND($I163=1,AC$9=$Q162),"",IF($I163=1,AC162,IF(AND($I163=-1,AA$9=$Q162),$J163,IF($I163=-1,AB162,""))))))))</f>
        <v/>
      </c>
      <c r="AC163" t="str">
        <f ca="1">IF($E162="","",IF($G163="",AC162,IF(AND($N163=1,AC$9&gt;$B$9),"",IF(AND($N163=1,AC$9&lt;=$B$9),LOOKUP(AC$9,$A$12:$A$111,$B$12:$B$111),IF(AND($I163=1,AD$9=$Q162),"",IF($I163=1,AD162,IF(AND($I163=-1,AB$9=$Q162),$J163,IF($I163=-1,AC162,""))))))))</f>
        <v/>
      </c>
      <c r="AD163" t="str">
        <f ca="1">IF($E162="","",IF($G163="",AD162,IF(AND($N163=1,AD$9&gt;$B$9),"",IF(AND($N163=1,AD$9&lt;=$B$9),LOOKUP(AD$9,$A$12:$A$111,$B$12:$B$111),IF(AND($I163=1,AE$9=$Q162),"",IF($I163=1,AE162,IF(AND($I163=-1,AC$9=$Q162),$J163,IF($I163=-1,AD162,""))))))))</f>
        <v/>
      </c>
      <c r="AE163" t="str">
        <f ca="1">IF($E162="","",IF($G163="",AE162,IF(AND($N163=1,AE$9&gt;$B$9),"",IF(AND($N163=1,AE$9&lt;=$B$9),LOOKUP(AE$9,$A$12:$A$111,$B$12:$B$111),IF(AND($I163=1,AF$9=$Q162),"",IF($I163=1,AF162,IF(AND($I163=-1,AD$9=$Q162),$J163,IF($I163=-1,AE162,""))))))))</f>
        <v/>
      </c>
      <c r="AF163" t="str">
        <f ca="1">IF($E162="","",IF($G163="",AF162,IF(AND($N163=1,AF$9&gt;$B$9),"",IF(AND($N163=1,AF$9&lt;=$B$9),LOOKUP(AF$9,$A$12:$A$111,$B$12:$B$111),IF(AND($I163=1,AG$9=$Q162),"",IF($I163=1,AG162,IF(AND($I163=-1,AE$9=$Q162),$J163,IF($I163=-1,AF162,""))))))))</f>
        <v/>
      </c>
      <c r="AG163" t="str">
        <f ca="1">IF($E162="","",IF($G163="",AG162,IF(AND($N163=1,AG$9&gt;$B$9),"",IF(AND($N163=1,AG$9&lt;=$B$9),LOOKUP(AG$9,$A$12:$A$111,$B$12:$B$111),IF(AND($I163=1,AH$9=$Q162),"",IF($I163=1,AH162,IF(AND($I163=-1,AF$9=$Q162),$J163,IF($I163=-1,AG162,""))))))))</f>
        <v/>
      </c>
      <c r="AH163" t="str">
        <f ca="1">IF($E162="","",IF($G163="",AH162,IF(AND($N163=1,AH$9&gt;$B$9),"",IF(AND($N163=1,AH$9&lt;=$B$9),LOOKUP(AH$9,$A$12:$A$111,$B$12:$B$111),IF(AND($I163=1,AI$9=$Q162),"",IF($I163=1,AI162,IF(AND($I163=-1,AG$9=$Q162),$J163,IF($I163=-1,AH162,""))))))))</f>
        <v/>
      </c>
      <c r="AI163" t="str">
        <f ca="1">IF($E162="","",IF($G163="",AI162,IF(AND($N163=1,AI$9&gt;$B$9),"",IF(AND($N163=1,AI$9&lt;=$B$9),LOOKUP(AI$9,$A$12:$A$111,$B$12:$B$111),IF(AND($I163=1,AJ$9=$Q162),"",IF($I163=1,AJ162,IF(AND($I163=-1,AH$9=$Q162),$J163,IF($I163=-1,AI162,""))))))))</f>
        <v/>
      </c>
      <c r="AJ163" t="str">
        <f ca="1">IF($E162="","",IF($G163="",AJ162,IF(AND($N163=1,AJ$9&gt;$B$9),"",IF(AND($N163=1,AJ$9&lt;=$B$9),LOOKUP(AJ$9,$A$12:$A$111,$B$12:$B$111),IF(AND($I163=1,AK$9=$Q162),"",IF($I163=1,AK162,IF(AND($I163=-1,AI$9=$Q162),$J163,IF($I163=-1,AJ162,""))))))))</f>
        <v/>
      </c>
      <c r="AK163" t="str">
        <f ca="1">IF($E162="","",IF($G163="",AK162,IF(AND($N163=1,AK$9&gt;$B$9),"",IF(AND($N163=1,AK$9&lt;=$B$9),LOOKUP(AK$9,$A$12:$A$111,$B$12:$B$111),IF(AND($I163=1,AL$9=$Q162),"",IF($I163=1,AL162,IF(AND($I163=-1,AJ$9=$Q162),$J163,IF($I163=-1,AK162,""))))))))</f>
        <v/>
      </c>
      <c r="AL163" t="str">
        <f ca="1">IF($E162="","",IF($G163="",AL162,IF(AND($N163=1,AL$9&gt;$B$9),"",IF(AND($N163=1,AL$9&lt;=$B$9),LOOKUP(AL$9,$A$12:$A$111,$B$12:$B$111),IF(AND($I163=1,AM$9=$Q162),"",IF($I163=1,AM162,IF(AND($I163=-1,AK$9=$Q162),$J163,IF($I163=-1,AL162,""))))))))</f>
        <v/>
      </c>
      <c r="AM163" t="str">
        <f ca="1">IF($E162="","",IF($G163="",AM162,IF(AND($N163=1,AM$9&gt;$B$9),"",IF(AND($N163=1,AM$9&lt;=$B$9),LOOKUP(AM$9,$A$12:$A$111,$B$12:$B$111),IF(AND($I163=1,AN$9=$Q162),"",IF($I163=1,AN162,IF(AND($I163=-1,AL$9=$Q162),$J163,IF($I163=-1,AM162,""))))))))</f>
        <v/>
      </c>
      <c r="AN163" t="str">
        <f ca="1">IF($E162="","",IF($G163="",AN162,IF(AND($N163=1,AN$9&gt;$B$9),"",IF(AND($N163=1,AN$9&lt;=$B$9),LOOKUP(AN$9,$A$12:$A$111,$B$12:$B$111),IF(AND($I163=1,AO$9=$Q162),"",IF($I163=1,AO162,IF(AND($I163=-1,AM$9=$Q162),$J163,IF($I163=-1,AN162,""))))))))</f>
        <v/>
      </c>
      <c r="AO163" t="str">
        <f ca="1">IF($E162="","",IF($G163="",AO162,IF(AND($N163=1,AO$9&gt;$B$9),"",IF(AND($N163=1,AO$9&lt;=$B$9),LOOKUP(AO$9,$A$12:$A$111,$B$12:$B$111),IF(AND($I163=1,AP$9=$Q162),"",IF($I163=1,AP162,IF(AND($I163=-1,AN$9=$Q162),$J163,IF($I163=-1,AO162,""))))))))</f>
        <v/>
      </c>
      <c r="AP163" t="str">
        <f ca="1">IF($E162="","",IF($G163="",AP162,IF(AND($N163=1,AP$9&gt;$B$9),"",IF(AND($N163=1,AP$9&lt;=$B$9),LOOKUP(AP$9,$A$12:$A$111,$B$12:$B$111),IF(AND($I163=1,AQ$9=$Q162),"",IF($I163=1,AQ162,IF(AND($I163=-1,AO$9=$Q162),$J163,IF($I163=-1,AP162,""))))))))</f>
        <v/>
      </c>
      <c r="AQ163" t="str">
        <f ca="1">IF($E162="","",IF($G163="",AQ162,IF(AND($N163=1,AQ$9&gt;$B$9),"",IF(AND($N163=1,AQ$9&lt;=$B$9),LOOKUP(AQ$9,$A$12:$A$111,$B$12:$B$111),IF(AND($I163=1,AR$9=$Q162),"",IF($I163=1,AR162,IF(AND($I163=-1,AP$9=$Q162),$J163,IF($I163=-1,AQ162,""))))))))</f>
        <v/>
      </c>
      <c r="AR163" t="str">
        <f ca="1">IF($E162="","",IF($G163="",AR162,IF(AND($N163=1,AR$9&gt;$B$9),"",IF(AND($N163=1,AR$9&lt;=$B$9),LOOKUP(AR$9,$A$12:$A$111,$B$12:$B$111),IF(AND($I163=1,AS$9=$Q162),"",IF($I163=1,AS162,IF(AND($I163=-1,AQ$9=$Q162),$J163,IF($I163=-1,AR162,""))))))))</f>
        <v/>
      </c>
      <c r="AS163" t="str">
        <f ca="1">IF($E162="","",IF($G163="",AS162,IF(AND($N163=1,AS$9&gt;$B$9),"",IF(AND($N163=1,AS$9&lt;=$B$9),LOOKUP(AS$9,$A$12:$A$111,$B$12:$B$111),IF(AND($I163=1,AT$9=$Q162),"",IF($I163=1,AT162,IF(AND($I163=-1,AR$9=$Q162),$J163,IF($I163=-1,AS162,""))))))))</f>
        <v/>
      </c>
      <c r="AT163" t="str">
        <f ca="1">IF($E162="","",IF($G163="",AT162,IF(AND($N163=1,AT$9&gt;$B$9),"",IF(AND($N163=1,AT$9&lt;=$B$9),LOOKUP(AT$9,$A$12:$A$111,$B$12:$B$111),IF(AND($I163=1,AU$9=$Q162),"",IF($I163=1,AU162,IF(AND($I163=-1,AS$9=$Q162),$J163,IF($I163=-1,AT162,""))))))))</f>
        <v/>
      </c>
      <c r="AU163" t="str">
        <f ca="1">IF($E162="","",IF($G163="",AU162,IF(AND($N163=1,AU$9&gt;$B$9),"",IF(AND($N163=1,AU$9&lt;=$B$9),LOOKUP(AU$9,$A$12:$A$111,$B$12:$B$111),IF(AND($I163=1,AV$9=$Q162),"",IF($I163=1,AV162,IF(AND($I163=-1,AT$9=$Q162),$J163,IF($I163=-1,AU162,""))))))))</f>
        <v/>
      </c>
      <c r="AV163" t="str">
        <f ca="1">IF($E162="","",IF($G163="",AV162,IF(AND($N163=1,AV$9&gt;$B$9),"",IF(AND($N163=1,AV$9&lt;=$B$9),LOOKUP(AV$9,$A$12:$A$111,$B$12:$B$111),IF(AND($I163=1,AW$9=$Q162),"",IF($I163=1,AW162,IF(AND($I163=-1,AU$9=$Q162),$J163,IF($I163=-1,AV162,""))))))))</f>
        <v/>
      </c>
      <c r="AW163" t="str">
        <f ca="1">IF($E162="","",IF($G163="",AW162,IF(AND($N163=1,AW$9&gt;$B$9),"",IF(AND($N163=1,AW$9&lt;=$B$9),LOOKUP(AW$9,$A$12:$A$111,$B$12:$B$111),IF(AND($I163=1,AX$9=$Q162),"",IF($I163=1,AX162,IF(AND($I163=-1,AV$9=$Q162),$J163,IF($I163=-1,AW162,""))))))))</f>
        <v/>
      </c>
      <c r="AX163" t="str">
        <f ca="1">IF($E162="","",IF($G163="",AX162,IF(AND($N163=1,AX$9&gt;$B$9),"",IF(AND($N163=1,AX$9&lt;=$B$9),LOOKUP(AX$9,$A$12:$A$111,$B$12:$B$111),IF(AND($I163=1,AY$9=$Q162),"",IF($I163=1,AY162,IF(AND($I163=-1,AW$9=$Q162),$J163,IF($I163=-1,AX162,""))))))))</f>
        <v/>
      </c>
      <c r="AY163" t="str">
        <f ca="1">IF($E162="","",IF($G163="",AY162,IF(AND($N163=1,AY$9&gt;$B$9),"",IF(AND($N163=1,AY$9&lt;=$B$9),LOOKUP(AY$9,$A$12:$A$111,$B$12:$B$111),IF(AND($I163=1,AZ$9=$Q162),"",IF($I163=1,AZ162,IF(AND($I163=-1,AX$9=$Q162),$J163,IF($I163=-1,AY162,""))))))))</f>
        <v/>
      </c>
      <c r="AZ163" t="str">
        <f ca="1">IF($E162="","",IF($G163="",AZ162,IF(AND($N163=1,AZ$9&gt;$B$9),"",IF(AND($N163=1,AZ$9&lt;=$B$9),LOOKUP(AZ$9,$A$12:$A$111,$B$12:$B$111),IF(AND($I163=1,BA$9=$Q162),"",IF($I163=1,BA162,IF(AND($I163=-1,AY$9=$Q162),$J163,IF($I163=-1,AZ162,""))))))))</f>
        <v/>
      </c>
      <c r="BA163" t="str">
        <f ca="1">IF($E162="","",IF($G163="",BA162,IF(AND($N163=1,BA$9&gt;$B$9),"",IF(AND($N163=1,BA$9&lt;=$B$9),LOOKUP(BA$9,$A$12:$A$111,$B$12:$B$111),IF(AND($I163=1,BB$9=$Q162),"",IF($I163=1,BB162,IF(AND($I163=-1,AZ$9=$Q162),$J163,IF($I163=-1,BA162,""))))))))</f>
        <v/>
      </c>
      <c r="BB163" t="str">
        <f ca="1">IF($E162="","",IF($G163="",BB162,IF(AND($N163=1,BB$9&gt;$B$9),"",IF(AND($N163=1,BB$9&lt;=$B$9),LOOKUP(BB$9,$A$12:$A$111,$B$12:$B$111),IF(AND($I163=1,BC$9=$Q162),"",IF($I163=1,BC162,IF(AND($I163=-1,BA$9=$Q162),$J163,IF($I163=-1,BB162,""))))))))</f>
        <v/>
      </c>
      <c r="BC163" t="str">
        <f ca="1">IF($E162="","",IF($G163="",BC162,IF(AND($N163=1,BC$9&gt;$B$9),"",IF(AND($N163=1,BC$9&lt;=$B$9),LOOKUP(BC$9,$A$12:$A$111,$B$12:$B$111),IF(AND($I163=1,BD$9=$Q162),"",IF($I163=1,BD162,IF(AND($I163=-1,BB$9=$Q162),$J163,IF($I163=-1,BC162,""))))))))</f>
        <v/>
      </c>
      <c r="BD163" t="str">
        <f ca="1">IF($E162="","",IF($G163="",BD162,IF(AND($N163=1,BD$9&gt;$B$9),"",IF(AND($N163=1,BD$9&lt;=$B$9),LOOKUP(BD$9,$A$12:$A$111,$B$12:$B$111),IF(AND($I163=1,BE$9=$Q162),"",IF($I163=1,BE162,IF(AND($I163=-1,BC$9=$Q162),$J163,IF($I163=-1,BD162,""))))))))</f>
        <v/>
      </c>
      <c r="BE163" t="str">
        <f ca="1">IF($E162="","",IF($G163="",BE162,IF(AND($N163=1,BE$9&gt;$B$9),"",IF(AND($N163=1,BE$9&lt;=$B$9),LOOKUP(BE$9,$A$12:$A$111,$B$12:$B$111),IF(AND($I163=1,BF$9=$Q162),"",IF($I163=1,BF162,IF(AND($I163=-1,BD$9=$Q162),$J163,IF($I163=-1,BE162,""))))))))</f>
        <v/>
      </c>
      <c r="BF163" t="str">
        <f ca="1">IF($E162="","",IF($G163="",BF162,IF(AND($N163=1,BF$9&gt;$B$9),"",IF(AND($N163=1,BF$9&lt;=$B$9),LOOKUP(BF$9,$A$12:$A$111,$B$12:$B$111),IF(AND($I163=1,BG$9=$Q162),"",IF($I163=1,BG162,IF(AND($I163=-1,BE$9=$Q162),$J163,IF($I163=-1,BF162,""))))))))</f>
        <v/>
      </c>
      <c r="BG163" t="str">
        <f ca="1">IF($E162="","",IF($G163="",BG162,IF(AND($N163=1,BG$9&gt;$B$9),"",IF(AND($N163=1,BG$9&lt;=$B$9),LOOKUP(BG$9,$A$12:$A$111,$B$12:$B$111),IF(AND($I163=1,BH$9=$Q162),"",IF($I163=1,BH162,IF(AND($I163=-1,BF$9=$Q162),$J163,IF($I163=-1,BG162,""))))))))</f>
        <v/>
      </c>
      <c r="BH163" t="str">
        <f ca="1">IF($E162="","",IF($G163="",BH162,IF(AND($N163=1,BH$9&gt;$B$9),"",IF(AND($N163=1,BH$9&lt;=$B$9),LOOKUP(BH$9,$A$12:$A$111,$B$12:$B$111),IF(AND($I163=1,BI$9=$Q162),"",IF($I163=1,BI162,IF(AND($I163=-1,BG$9=$Q162),$J163,IF($I163=-1,BH162,""))))))))</f>
        <v/>
      </c>
      <c r="BI163" t="str">
        <f ca="1">IF($E162="","",IF($G163="",BI162,IF(AND($N163=1,BI$9&gt;$B$9),"",IF(AND($N163=1,BI$9&lt;=$B$9),LOOKUP(BI$9,$A$12:$A$111,$B$12:$B$111),IF(AND($I163=1,BJ$9=$Q162),"",IF($I163=1,BJ162,IF(AND($I163=-1,BH$9=$Q162),$J163,IF($I163=-1,BI162,""))))))))</f>
        <v/>
      </c>
      <c r="BJ163" t="str">
        <f ca="1">IF($E162="","",IF($G163="",BJ162,IF(AND($N163=1,BJ$9&gt;$B$9),"",IF(AND($N163=1,BJ$9&lt;=$B$9),LOOKUP(BJ$9,$A$12:$A$111,$B$12:$B$111),IF(AND($I163=1,BK$9=$Q162),"",IF($I163=1,BK162,IF(AND($I163=-1,BI$9=$Q162),$J163,IF($I163=-1,BJ162,""))))))))</f>
        <v/>
      </c>
      <c r="BK163" t="str">
        <f ca="1">IF($E162="","",IF($G163="",BK162,IF(AND($N163=1,BK$9&gt;$B$9),"",IF(AND($N163=1,BK$9&lt;=$B$9),LOOKUP(BK$9,$A$12:$A$111,$B$12:$B$111),IF(AND($I163=1,BL$9=$Q162),"",IF($I163=1,BL162,IF(AND($I163=-1,BJ$9=$Q162),$J163,IF($I163=-1,BK162,""))))))))</f>
        <v/>
      </c>
      <c r="BL163" t="str">
        <f ca="1">IF($E162="","",IF($G163="",BL162,IF(AND($N163=1,BL$9&gt;$B$9),"",IF(AND($N163=1,BL$9&lt;=$B$9),LOOKUP(BL$9,$A$12:$A$111,$B$12:$B$111),IF(AND($I163=1,BM$9=$Q162),"",IF($I163=1,BM162,IF(AND($I163=-1,BK$9=$Q162),$J163,IF($I163=-1,BL162,""))))))))</f>
        <v/>
      </c>
      <c r="BM163" t="str">
        <f ca="1">IF($E162="","",IF($G163="",BM162,IF(AND($N163=1,BM$9&gt;$B$9),"",IF(AND($N163=1,BM$9&lt;=$B$9),LOOKUP(BM$9,$A$12:$A$111,$B$12:$B$111),IF(AND($I163=1,BN$9=$Q162),"",IF($I163=1,BN162,IF(AND($I163=-1,BL$9=$Q162),$J163,IF($I163=-1,BM162,""))))))))</f>
        <v/>
      </c>
      <c r="BN163" t="str">
        <f ca="1">IF($E162="","",IF($G163="",BN162,IF(AND($N163=1,BN$9&gt;$B$9),"",IF(AND($N163=1,BN$9&lt;=$B$9),LOOKUP(BN$9,$A$12:$A$111,$B$12:$B$111),IF(AND($I163=1,BO$9=$Q162),"",IF($I163=1,BO162,IF(AND($I163=-1,BM$9=$Q162),$J163,IF($I163=-1,BN162,""))))))))</f>
        <v/>
      </c>
      <c r="BO163" t="str">
        <f ca="1">IF($E162="","",IF($G163="",BO162,IF(AND($N163=1,BO$9&gt;$B$9),"",IF(AND($N163=1,BO$9&lt;=$B$9),LOOKUP(BO$9,$A$12:$A$111,$B$12:$B$111),IF(AND($I163=1,BP$9=$Q162),"",IF($I163=1,BP162,IF(AND($I163=-1,BN$9=$Q162),$J163,IF($I163=-1,BO162,""))))))))</f>
        <v/>
      </c>
    </row>
    <row r="164" spans="4:67" x14ac:dyDescent="0.25">
      <c r="D164" s="4">
        <v>154</v>
      </c>
      <c r="E164" s="1">
        <f t="shared" ca="1" si="16"/>
        <v>10</v>
      </c>
      <c r="G164" t="str">
        <f ca="1">IF(E163="","",IF($B$3=Refs!$B$11,Labouchere!F164,IF(AND(B$3="Last",H163="Zero"),G163,IF(B$3="Last",H163,IF(B$3="2nd last","",IF(AND(B$3="Opposite",H163="Zero"),G163,IF(AND(B$3="Opposite",H163="Red"),"Black",IF(AND(B$3="Opposite",H163="Black"),"Red",IF(AND(B$3="Opposite",H163="Odd"),"Even",IF(AND(B$3="Opposite",H163="Even"),"Odd",IF(AND(B$3="Opposite",H163="High"),"Low",IF(AND(B$3="Opposite",H163="Low"),"High",IF(COUNTIF(Refs!$E$5:$I$6,B$3)=1,Labouchere!B$3,"")))))))))))))</f>
        <v>High</v>
      </c>
      <c r="H164" t="str">
        <f ca="1">IF(E164="","",IF(B$2="Red/Black",LOOKUP(E164,Refs!D:D,Refs!F:F),IF(B$2="High/Low",LOOKUP(E164,Refs!D:D,Refs!H:H),IF(B$2="Odd/Even",LOOKUP(E164,Refs!D:D,Refs!J:J),""))))</f>
        <v>Low</v>
      </c>
      <c r="I164">
        <f t="shared" ca="1" si="12"/>
        <v>-1</v>
      </c>
      <c r="J164">
        <f ca="1">IF(E163="","",IF(G164="","",IF(AND(Q163&gt;1,O163+P163&gt;=$B$4),$B$4,IF(Q163=1,O163,O163+P163))))</f>
        <v>7</v>
      </c>
      <c r="K164">
        <f t="shared" ca="1" si="13"/>
        <v>-7</v>
      </c>
      <c r="L164">
        <f t="shared" ca="1" si="14"/>
        <v>-76</v>
      </c>
      <c r="M164">
        <f t="shared" ca="1" si="15"/>
        <v>20</v>
      </c>
      <c r="N164">
        <f ca="1">IF(E163="","",IF(OR(AND($A$6="Yes",$M164&gt;$M163),AND($A$8="Yes",$O163+$P163&gt;=$B$4),AND($Q163&lt;=2,$I164=1)),1,0))</f>
        <v>0</v>
      </c>
      <c r="O164">
        <f ca="1">IF(E164="","",R164)</f>
        <v>1</v>
      </c>
      <c r="P164">
        <f ca="1">IF(E164="","",MAX(R164:DM164))</f>
        <v>7</v>
      </c>
      <c r="Q164" s="2">
        <f ca="1">IF(E164="","",COUNTIF(R164:DM164,"&gt;0"))</f>
        <v>7</v>
      </c>
      <c r="R164" s="4">
        <f ca="1">IF(E163="","",IF($G164="",R163,IF($N164=1,LOOKUP(R$9,$A$12:$A$111,$B$12:$B$111),IF(AND($I164=1,S$9=$Q163),"",IF($I164=1,S163,IF($I164=-1,R163))))))</f>
        <v>1</v>
      </c>
      <c r="S164">
        <f ca="1">IF($E163="","",IF($G164="",S163,IF(AND($N164=1,S$9&gt;$B$9),"",IF(AND($N164=1,S$9&lt;=$B$9),LOOKUP(S$9,$A$12:$A$111,$B$12:$B$111),IF(AND($I164=1,T$9=$Q163),"",IF($I164=1,T163,IF(AND($I164=-1,R$9=$Q163),$J164,IF($I164=-1,S163,""))))))))</f>
        <v>2</v>
      </c>
      <c r="T164">
        <f ca="1">IF($E163="","",IF($G164="",T163,IF(AND($N164=1,T$9&gt;$B$9),"",IF(AND($N164=1,T$9&lt;=$B$9),LOOKUP(T$9,$A$12:$A$111,$B$12:$B$111),IF(AND($I164=1,U$9=$Q163),"",IF($I164=1,U163,IF(AND($I164=-1,S$9=$Q163),$J164,IF($I164=-1,T163,""))))))))</f>
        <v>3</v>
      </c>
      <c r="U164">
        <f ca="1">IF($E163="","",IF($G164="",U163,IF(AND($N164=1,U$9&gt;$B$9),"",IF(AND($N164=1,U$9&lt;=$B$9),LOOKUP(U$9,$A$12:$A$111,$B$12:$B$111),IF(AND($I164=1,V$9=$Q163),"",IF($I164=1,V163,IF(AND($I164=-1,T$9=$Q163),$J164,IF($I164=-1,U163,""))))))))</f>
        <v>4</v>
      </c>
      <c r="V164">
        <f ca="1">IF($E163="","",IF($G164="",V163,IF(AND($N164=1,V$9&gt;$B$9),"",IF(AND($N164=1,V$9&lt;=$B$9),LOOKUP(V$9,$A$12:$A$111,$B$12:$B$111),IF(AND($I164=1,W$9=$Q163),"",IF($I164=1,W163,IF(AND($I164=-1,U$9=$Q163),$J164,IF($I164=-1,V163,""))))))))</f>
        <v>5</v>
      </c>
      <c r="W164">
        <f ca="1">IF($E163="","",IF($G164="",W163,IF(AND($N164=1,W$9&gt;$B$9),"",IF(AND($N164=1,W$9&lt;=$B$9),LOOKUP(W$9,$A$12:$A$111,$B$12:$B$111),IF(AND($I164=1,X$9=$Q163),"",IF($I164=1,X163,IF(AND($I164=-1,V$9=$Q163),$J164,IF($I164=-1,W163,""))))))))</f>
        <v>6</v>
      </c>
      <c r="X164">
        <f ca="1">IF($E163="","",IF($G164="",X163,IF(AND($N164=1,X$9&gt;$B$9),"",IF(AND($N164=1,X$9&lt;=$B$9),LOOKUP(X$9,$A$12:$A$111,$B$12:$B$111),IF(AND($I164=1,Y$9=$Q163),"",IF($I164=1,Y163,IF(AND($I164=-1,W$9=$Q163),$J164,IF($I164=-1,X163,""))))))))</f>
        <v>7</v>
      </c>
      <c r="Y164" t="str">
        <f ca="1">IF($E163="","",IF($G164="",Y163,IF(AND($N164=1,Y$9&gt;$B$9),"",IF(AND($N164=1,Y$9&lt;=$B$9),LOOKUP(Y$9,$A$12:$A$111,$B$12:$B$111),IF(AND($I164=1,Z$9=$Q163),"",IF($I164=1,Z163,IF(AND($I164=-1,X$9=$Q163),$J164,IF($I164=-1,Y163,""))))))))</f>
        <v/>
      </c>
      <c r="Z164" t="str">
        <f ca="1">IF($E163="","",IF($G164="",Z163,IF(AND($N164=1,Z$9&gt;$B$9),"",IF(AND($N164=1,Z$9&lt;=$B$9),LOOKUP(Z$9,$A$12:$A$111,$B$12:$B$111),IF(AND($I164=1,AA$9=$Q163),"",IF($I164=1,AA163,IF(AND($I164=-1,Y$9=$Q163),$J164,IF($I164=-1,Z163,""))))))))</f>
        <v/>
      </c>
      <c r="AA164" t="str">
        <f ca="1">IF($E163="","",IF($G164="",AA163,IF(AND($N164=1,AA$9&gt;$B$9),"",IF(AND($N164=1,AA$9&lt;=$B$9),LOOKUP(AA$9,$A$12:$A$111,$B$12:$B$111),IF(AND($I164=1,AB$9=$Q163),"",IF($I164=1,AB163,IF(AND($I164=-1,Z$9=$Q163),$J164,IF($I164=-1,AA163,""))))))))</f>
        <v/>
      </c>
      <c r="AB164" t="str">
        <f ca="1">IF($E163="","",IF($G164="",AB163,IF(AND($N164=1,AB$9&gt;$B$9),"",IF(AND($N164=1,AB$9&lt;=$B$9),LOOKUP(AB$9,$A$12:$A$111,$B$12:$B$111),IF(AND($I164=1,AC$9=$Q163),"",IF($I164=1,AC163,IF(AND($I164=-1,AA$9=$Q163),$J164,IF($I164=-1,AB163,""))))))))</f>
        <v/>
      </c>
      <c r="AC164" t="str">
        <f ca="1">IF($E163="","",IF($G164="",AC163,IF(AND($N164=1,AC$9&gt;$B$9),"",IF(AND($N164=1,AC$9&lt;=$B$9),LOOKUP(AC$9,$A$12:$A$111,$B$12:$B$111),IF(AND($I164=1,AD$9=$Q163),"",IF($I164=1,AD163,IF(AND($I164=-1,AB$9=$Q163),$J164,IF($I164=-1,AC163,""))))))))</f>
        <v/>
      </c>
      <c r="AD164" t="str">
        <f ca="1">IF($E163="","",IF($G164="",AD163,IF(AND($N164=1,AD$9&gt;$B$9),"",IF(AND($N164=1,AD$9&lt;=$B$9),LOOKUP(AD$9,$A$12:$A$111,$B$12:$B$111),IF(AND($I164=1,AE$9=$Q163),"",IF($I164=1,AE163,IF(AND($I164=-1,AC$9=$Q163),$J164,IF($I164=-1,AD163,""))))))))</f>
        <v/>
      </c>
      <c r="AE164" t="str">
        <f ca="1">IF($E163="","",IF($G164="",AE163,IF(AND($N164=1,AE$9&gt;$B$9),"",IF(AND($N164=1,AE$9&lt;=$B$9),LOOKUP(AE$9,$A$12:$A$111,$B$12:$B$111),IF(AND($I164=1,AF$9=$Q163),"",IF($I164=1,AF163,IF(AND($I164=-1,AD$9=$Q163),$J164,IF($I164=-1,AE163,""))))))))</f>
        <v/>
      </c>
      <c r="AF164" t="str">
        <f ca="1">IF($E163="","",IF($G164="",AF163,IF(AND($N164=1,AF$9&gt;$B$9),"",IF(AND($N164=1,AF$9&lt;=$B$9),LOOKUP(AF$9,$A$12:$A$111,$B$12:$B$111),IF(AND($I164=1,AG$9=$Q163),"",IF($I164=1,AG163,IF(AND($I164=-1,AE$9=$Q163),$J164,IF($I164=-1,AF163,""))))))))</f>
        <v/>
      </c>
      <c r="AG164" t="str">
        <f ca="1">IF($E163="","",IF($G164="",AG163,IF(AND($N164=1,AG$9&gt;$B$9),"",IF(AND($N164=1,AG$9&lt;=$B$9),LOOKUP(AG$9,$A$12:$A$111,$B$12:$B$111),IF(AND($I164=1,AH$9=$Q163),"",IF($I164=1,AH163,IF(AND($I164=-1,AF$9=$Q163),$J164,IF($I164=-1,AG163,""))))))))</f>
        <v/>
      </c>
      <c r="AH164" t="str">
        <f ca="1">IF($E163="","",IF($G164="",AH163,IF(AND($N164=1,AH$9&gt;$B$9),"",IF(AND($N164=1,AH$9&lt;=$B$9),LOOKUP(AH$9,$A$12:$A$111,$B$12:$B$111),IF(AND($I164=1,AI$9=$Q163),"",IF($I164=1,AI163,IF(AND($I164=-1,AG$9=$Q163),$J164,IF($I164=-1,AH163,""))))))))</f>
        <v/>
      </c>
      <c r="AI164" t="str">
        <f ca="1">IF($E163="","",IF($G164="",AI163,IF(AND($N164=1,AI$9&gt;$B$9),"",IF(AND($N164=1,AI$9&lt;=$B$9),LOOKUP(AI$9,$A$12:$A$111,$B$12:$B$111),IF(AND($I164=1,AJ$9=$Q163),"",IF($I164=1,AJ163,IF(AND($I164=-1,AH$9=$Q163),$J164,IF($I164=-1,AI163,""))))))))</f>
        <v/>
      </c>
      <c r="AJ164" t="str">
        <f ca="1">IF($E163="","",IF($G164="",AJ163,IF(AND($N164=1,AJ$9&gt;$B$9),"",IF(AND($N164=1,AJ$9&lt;=$B$9),LOOKUP(AJ$9,$A$12:$A$111,$B$12:$B$111),IF(AND($I164=1,AK$9=$Q163),"",IF($I164=1,AK163,IF(AND($I164=-1,AI$9=$Q163),$J164,IF($I164=-1,AJ163,""))))))))</f>
        <v/>
      </c>
      <c r="AK164" t="str">
        <f ca="1">IF($E163="","",IF($G164="",AK163,IF(AND($N164=1,AK$9&gt;$B$9),"",IF(AND($N164=1,AK$9&lt;=$B$9),LOOKUP(AK$9,$A$12:$A$111,$B$12:$B$111),IF(AND($I164=1,AL$9=$Q163),"",IF($I164=1,AL163,IF(AND($I164=-1,AJ$9=$Q163),$J164,IF($I164=-1,AK163,""))))))))</f>
        <v/>
      </c>
      <c r="AL164" t="str">
        <f ca="1">IF($E163="","",IF($G164="",AL163,IF(AND($N164=1,AL$9&gt;$B$9),"",IF(AND($N164=1,AL$9&lt;=$B$9),LOOKUP(AL$9,$A$12:$A$111,$B$12:$B$111),IF(AND($I164=1,AM$9=$Q163),"",IF($I164=1,AM163,IF(AND($I164=-1,AK$9=$Q163),$J164,IF($I164=-1,AL163,""))))))))</f>
        <v/>
      </c>
      <c r="AM164" t="str">
        <f ca="1">IF($E163="","",IF($G164="",AM163,IF(AND($N164=1,AM$9&gt;$B$9),"",IF(AND($N164=1,AM$9&lt;=$B$9),LOOKUP(AM$9,$A$12:$A$111,$B$12:$B$111),IF(AND($I164=1,AN$9=$Q163),"",IF($I164=1,AN163,IF(AND($I164=-1,AL$9=$Q163),$J164,IF($I164=-1,AM163,""))))))))</f>
        <v/>
      </c>
      <c r="AN164" t="str">
        <f ca="1">IF($E163="","",IF($G164="",AN163,IF(AND($N164=1,AN$9&gt;$B$9),"",IF(AND($N164=1,AN$9&lt;=$B$9),LOOKUP(AN$9,$A$12:$A$111,$B$12:$B$111),IF(AND($I164=1,AO$9=$Q163),"",IF($I164=1,AO163,IF(AND($I164=-1,AM$9=$Q163),$J164,IF($I164=-1,AN163,""))))))))</f>
        <v/>
      </c>
      <c r="AO164" t="str">
        <f ca="1">IF($E163="","",IF($G164="",AO163,IF(AND($N164=1,AO$9&gt;$B$9),"",IF(AND($N164=1,AO$9&lt;=$B$9),LOOKUP(AO$9,$A$12:$A$111,$B$12:$B$111),IF(AND($I164=1,AP$9=$Q163),"",IF($I164=1,AP163,IF(AND($I164=-1,AN$9=$Q163),$J164,IF($I164=-1,AO163,""))))))))</f>
        <v/>
      </c>
      <c r="AP164" t="str">
        <f ca="1">IF($E163="","",IF($G164="",AP163,IF(AND($N164=1,AP$9&gt;$B$9),"",IF(AND($N164=1,AP$9&lt;=$B$9),LOOKUP(AP$9,$A$12:$A$111,$B$12:$B$111),IF(AND($I164=1,AQ$9=$Q163),"",IF($I164=1,AQ163,IF(AND($I164=-1,AO$9=$Q163),$J164,IF($I164=-1,AP163,""))))))))</f>
        <v/>
      </c>
      <c r="AQ164" t="str">
        <f ca="1">IF($E163="","",IF($G164="",AQ163,IF(AND($N164=1,AQ$9&gt;$B$9),"",IF(AND($N164=1,AQ$9&lt;=$B$9),LOOKUP(AQ$9,$A$12:$A$111,$B$12:$B$111),IF(AND($I164=1,AR$9=$Q163),"",IF($I164=1,AR163,IF(AND($I164=-1,AP$9=$Q163),$J164,IF($I164=-1,AQ163,""))))))))</f>
        <v/>
      </c>
      <c r="AR164" t="str">
        <f ca="1">IF($E163="","",IF($G164="",AR163,IF(AND($N164=1,AR$9&gt;$B$9),"",IF(AND($N164=1,AR$9&lt;=$B$9),LOOKUP(AR$9,$A$12:$A$111,$B$12:$B$111),IF(AND($I164=1,AS$9=$Q163),"",IF($I164=1,AS163,IF(AND($I164=-1,AQ$9=$Q163),$J164,IF($I164=-1,AR163,""))))))))</f>
        <v/>
      </c>
      <c r="AS164" t="str">
        <f ca="1">IF($E163="","",IF($G164="",AS163,IF(AND($N164=1,AS$9&gt;$B$9),"",IF(AND($N164=1,AS$9&lt;=$B$9),LOOKUP(AS$9,$A$12:$A$111,$B$12:$B$111),IF(AND($I164=1,AT$9=$Q163),"",IF($I164=1,AT163,IF(AND($I164=-1,AR$9=$Q163),$J164,IF($I164=-1,AS163,""))))))))</f>
        <v/>
      </c>
      <c r="AT164" t="str">
        <f ca="1">IF($E163="","",IF($G164="",AT163,IF(AND($N164=1,AT$9&gt;$B$9),"",IF(AND($N164=1,AT$9&lt;=$B$9),LOOKUP(AT$9,$A$12:$A$111,$B$12:$B$111),IF(AND($I164=1,AU$9=$Q163),"",IF($I164=1,AU163,IF(AND($I164=-1,AS$9=$Q163),$J164,IF($I164=-1,AT163,""))))))))</f>
        <v/>
      </c>
      <c r="AU164" t="str">
        <f ca="1">IF($E163="","",IF($G164="",AU163,IF(AND($N164=1,AU$9&gt;$B$9),"",IF(AND($N164=1,AU$9&lt;=$B$9),LOOKUP(AU$9,$A$12:$A$111,$B$12:$B$111),IF(AND($I164=1,AV$9=$Q163),"",IF($I164=1,AV163,IF(AND($I164=-1,AT$9=$Q163),$J164,IF($I164=-1,AU163,""))))))))</f>
        <v/>
      </c>
      <c r="AV164" t="str">
        <f ca="1">IF($E163="","",IF($G164="",AV163,IF(AND($N164=1,AV$9&gt;$B$9),"",IF(AND($N164=1,AV$9&lt;=$B$9),LOOKUP(AV$9,$A$12:$A$111,$B$12:$B$111),IF(AND($I164=1,AW$9=$Q163),"",IF($I164=1,AW163,IF(AND($I164=-1,AU$9=$Q163),$J164,IF($I164=-1,AV163,""))))))))</f>
        <v/>
      </c>
      <c r="AW164" t="str">
        <f ca="1">IF($E163="","",IF($G164="",AW163,IF(AND($N164=1,AW$9&gt;$B$9),"",IF(AND($N164=1,AW$9&lt;=$B$9),LOOKUP(AW$9,$A$12:$A$111,$B$12:$B$111),IF(AND($I164=1,AX$9=$Q163),"",IF($I164=1,AX163,IF(AND($I164=-1,AV$9=$Q163),$J164,IF($I164=-1,AW163,""))))))))</f>
        <v/>
      </c>
      <c r="AX164" t="str">
        <f ca="1">IF($E163="","",IF($G164="",AX163,IF(AND($N164=1,AX$9&gt;$B$9),"",IF(AND($N164=1,AX$9&lt;=$B$9),LOOKUP(AX$9,$A$12:$A$111,$B$12:$B$111),IF(AND($I164=1,AY$9=$Q163),"",IF($I164=1,AY163,IF(AND($I164=-1,AW$9=$Q163),$J164,IF($I164=-1,AX163,""))))))))</f>
        <v/>
      </c>
      <c r="AY164" t="str">
        <f ca="1">IF($E163="","",IF($G164="",AY163,IF(AND($N164=1,AY$9&gt;$B$9),"",IF(AND($N164=1,AY$9&lt;=$B$9),LOOKUP(AY$9,$A$12:$A$111,$B$12:$B$111),IF(AND($I164=1,AZ$9=$Q163),"",IF($I164=1,AZ163,IF(AND($I164=-1,AX$9=$Q163),$J164,IF($I164=-1,AY163,""))))))))</f>
        <v/>
      </c>
      <c r="AZ164" t="str">
        <f ca="1">IF($E163="","",IF($G164="",AZ163,IF(AND($N164=1,AZ$9&gt;$B$9),"",IF(AND($N164=1,AZ$9&lt;=$B$9),LOOKUP(AZ$9,$A$12:$A$111,$B$12:$B$111),IF(AND($I164=1,BA$9=$Q163),"",IF($I164=1,BA163,IF(AND($I164=-1,AY$9=$Q163),$J164,IF($I164=-1,AZ163,""))))))))</f>
        <v/>
      </c>
      <c r="BA164" t="str">
        <f ca="1">IF($E163="","",IF($G164="",BA163,IF(AND($N164=1,BA$9&gt;$B$9),"",IF(AND($N164=1,BA$9&lt;=$B$9),LOOKUP(BA$9,$A$12:$A$111,$B$12:$B$111),IF(AND($I164=1,BB$9=$Q163),"",IF($I164=1,BB163,IF(AND($I164=-1,AZ$9=$Q163),$J164,IF($I164=-1,BA163,""))))))))</f>
        <v/>
      </c>
      <c r="BB164" t="str">
        <f ca="1">IF($E163="","",IF($G164="",BB163,IF(AND($N164=1,BB$9&gt;$B$9),"",IF(AND($N164=1,BB$9&lt;=$B$9),LOOKUP(BB$9,$A$12:$A$111,$B$12:$B$111),IF(AND($I164=1,BC$9=$Q163),"",IF($I164=1,BC163,IF(AND($I164=-1,BA$9=$Q163),$J164,IF($I164=-1,BB163,""))))))))</f>
        <v/>
      </c>
      <c r="BC164" t="str">
        <f ca="1">IF($E163="","",IF($G164="",BC163,IF(AND($N164=1,BC$9&gt;$B$9),"",IF(AND($N164=1,BC$9&lt;=$B$9),LOOKUP(BC$9,$A$12:$A$111,$B$12:$B$111),IF(AND($I164=1,BD$9=$Q163),"",IF($I164=1,BD163,IF(AND($I164=-1,BB$9=$Q163),$J164,IF($I164=-1,BC163,""))))))))</f>
        <v/>
      </c>
      <c r="BD164" t="str">
        <f ca="1">IF($E163="","",IF($G164="",BD163,IF(AND($N164=1,BD$9&gt;$B$9),"",IF(AND($N164=1,BD$9&lt;=$B$9),LOOKUP(BD$9,$A$12:$A$111,$B$12:$B$111),IF(AND($I164=1,BE$9=$Q163),"",IF($I164=1,BE163,IF(AND($I164=-1,BC$9=$Q163),$J164,IF($I164=-1,BD163,""))))))))</f>
        <v/>
      </c>
      <c r="BE164" t="str">
        <f ca="1">IF($E163="","",IF($G164="",BE163,IF(AND($N164=1,BE$9&gt;$B$9),"",IF(AND($N164=1,BE$9&lt;=$B$9),LOOKUP(BE$9,$A$12:$A$111,$B$12:$B$111),IF(AND($I164=1,BF$9=$Q163),"",IF($I164=1,BF163,IF(AND($I164=-1,BD$9=$Q163),$J164,IF($I164=-1,BE163,""))))))))</f>
        <v/>
      </c>
      <c r="BF164" t="str">
        <f ca="1">IF($E163="","",IF($G164="",BF163,IF(AND($N164=1,BF$9&gt;$B$9),"",IF(AND($N164=1,BF$9&lt;=$B$9),LOOKUP(BF$9,$A$12:$A$111,$B$12:$B$111),IF(AND($I164=1,BG$9=$Q163),"",IF($I164=1,BG163,IF(AND($I164=-1,BE$9=$Q163),$J164,IF($I164=-1,BF163,""))))))))</f>
        <v/>
      </c>
      <c r="BG164" t="str">
        <f ca="1">IF($E163="","",IF($G164="",BG163,IF(AND($N164=1,BG$9&gt;$B$9),"",IF(AND($N164=1,BG$9&lt;=$B$9),LOOKUP(BG$9,$A$12:$A$111,$B$12:$B$111),IF(AND($I164=1,BH$9=$Q163),"",IF($I164=1,BH163,IF(AND($I164=-1,BF$9=$Q163),$J164,IF($I164=-1,BG163,""))))))))</f>
        <v/>
      </c>
      <c r="BH164" t="str">
        <f ca="1">IF($E163="","",IF($G164="",BH163,IF(AND($N164=1,BH$9&gt;$B$9),"",IF(AND($N164=1,BH$9&lt;=$B$9),LOOKUP(BH$9,$A$12:$A$111,$B$12:$B$111),IF(AND($I164=1,BI$9=$Q163),"",IF($I164=1,BI163,IF(AND($I164=-1,BG$9=$Q163),$J164,IF($I164=-1,BH163,""))))))))</f>
        <v/>
      </c>
      <c r="BI164" t="str">
        <f ca="1">IF($E163="","",IF($G164="",BI163,IF(AND($N164=1,BI$9&gt;$B$9),"",IF(AND($N164=1,BI$9&lt;=$B$9),LOOKUP(BI$9,$A$12:$A$111,$B$12:$B$111),IF(AND($I164=1,BJ$9=$Q163),"",IF($I164=1,BJ163,IF(AND($I164=-1,BH$9=$Q163),$J164,IF($I164=-1,BI163,""))))))))</f>
        <v/>
      </c>
      <c r="BJ164" t="str">
        <f ca="1">IF($E163="","",IF($G164="",BJ163,IF(AND($N164=1,BJ$9&gt;$B$9),"",IF(AND($N164=1,BJ$9&lt;=$B$9),LOOKUP(BJ$9,$A$12:$A$111,$B$12:$B$111),IF(AND($I164=1,BK$9=$Q163),"",IF($I164=1,BK163,IF(AND($I164=-1,BI$9=$Q163),$J164,IF($I164=-1,BJ163,""))))))))</f>
        <v/>
      </c>
      <c r="BK164" t="str">
        <f ca="1">IF($E163="","",IF($G164="",BK163,IF(AND($N164=1,BK$9&gt;$B$9),"",IF(AND($N164=1,BK$9&lt;=$B$9),LOOKUP(BK$9,$A$12:$A$111,$B$12:$B$111),IF(AND($I164=1,BL$9=$Q163),"",IF($I164=1,BL163,IF(AND($I164=-1,BJ$9=$Q163),$J164,IF($I164=-1,BK163,""))))))))</f>
        <v/>
      </c>
      <c r="BL164" t="str">
        <f ca="1">IF($E163="","",IF($G164="",BL163,IF(AND($N164=1,BL$9&gt;$B$9),"",IF(AND($N164=1,BL$9&lt;=$B$9),LOOKUP(BL$9,$A$12:$A$111,$B$12:$B$111),IF(AND($I164=1,BM$9=$Q163),"",IF($I164=1,BM163,IF(AND($I164=-1,BK$9=$Q163),$J164,IF($I164=-1,BL163,""))))))))</f>
        <v/>
      </c>
      <c r="BM164" t="str">
        <f ca="1">IF($E163="","",IF($G164="",BM163,IF(AND($N164=1,BM$9&gt;$B$9),"",IF(AND($N164=1,BM$9&lt;=$B$9),LOOKUP(BM$9,$A$12:$A$111,$B$12:$B$111),IF(AND($I164=1,BN$9=$Q163),"",IF($I164=1,BN163,IF(AND($I164=-1,BL$9=$Q163),$J164,IF($I164=-1,BM163,""))))))))</f>
        <v/>
      </c>
      <c r="BN164" t="str">
        <f ca="1">IF($E163="","",IF($G164="",BN163,IF(AND($N164=1,BN$9&gt;$B$9),"",IF(AND($N164=1,BN$9&lt;=$B$9),LOOKUP(BN$9,$A$12:$A$111,$B$12:$B$111),IF(AND($I164=1,BO$9=$Q163),"",IF($I164=1,BO163,IF(AND($I164=-1,BM$9=$Q163),$J164,IF($I164=-1,BN163,""))))))))</f>
        <v/>
      </c>
      <c r="BO164" t="str">
        <f ca="1">IF($E163="","",IF($G164="",BO163,IF(AND($N164=1,BO$9&gt;$B$9),"",IF(AND($N164=1,BO$9&lt;=$B$9),LOOKUP(BO$9,$A$12:$A$111,$B$12:$B$111),IF(AND($I164=1,BP$9=$Q163),"",IF($I164=1,BP163,IF(AND($I164=-1,BN$9=$Q163),$J164,IF($I164=-1,BO163,""))))))))</f>
        <v/>
      </c>
    </row>
    <row r="165" spans="4:67" x14ac:dyDescent="0.25">
      <c r="D165" s="4">
        <v>155</v>
      </c>
      <c r="E165" s="1">
        <f t="shared" ca="1" si="16"/>
        <v>8</v>
      </c>
      <c r="G165" t="str">
        <f ca="1">IF(E164="","",IF($B$3=Refs!$B$11,Labouchere!F165,IF(AND(B$3="Last",H164="Zero"),G164,IF(B$3="Last",H164,IF(B$3="2nd last","",IF(AND(B$3="Opposite",H164="Zero"),G164,IF(AND(B$3="Opposite",H164="Red"),"Black",IF(AND(B$3="Opposite",H164="Black"),"Red",IF(AND(B$3="Opposite",H164="Odd"),"Even",IF(AND(B$3="Opposite",H164="Even"),"Odd",IF(AND(B$3="Opposite",H164="High"),"Low",IF(AND(B$3="Opposite",H164="Low"),"High",IF(COUNTIF(Refs!$E$5:$I$6,B$3)=1,Labouchere!B$3,"")))))))))))))</f>
        <v>High</v>
      </c>
      <c r="H165" t="str">
        <f ca="1">IF(E165="","",IF(B$2="Red/Black",LOOKUP(E165,Refs!D:D,Refs!F:F),IF(B$2="High/Low",LOOKUP(E165,Refs!D:D,Refs!H:H),IF(B$2="Odd/Even",LOOKUP(E165,Refs!D:D,Refs!J:J),""))))</f>
        <v>Low</v>
      </c>
      <c r="I165">
        <f t="shared" ca="1" si="12"/>
        <v>-1</v>
      </c>
      <c r="J165">
        <f ca="1">IF(E164="","",IF(G165="","",IF(AND(Q164&gt;1,O164+P164&gt;=$B$4),$B$4,IF(Q164=1,O164,O164+P164))))</f>
        <v>8</v>
      </c>
      <c r="K165">
        <f t="shared" ca="1" si="13"/>
        <v>-8</v>
      </c>
      <c r="L165">
        <f t="shared" ca="1" si="14"/>
        <v>-84</v>
      </c>
      <c r="M165">
        <f t="shared" ca="1" si="15"/>
        <v>20</v>
      </c>
      <c r="N165">
        <f ca="1">IF(E164="","",IF(OR(AND($A$6="Yes",$M165&gt;$M164),AND($A$8="Yes",$O164+$P164&gt;=$B$4),AND($Q164&lt;=2,$I165=1)),1,0))</f>
        <v>0</v>
      </c>
      <c r="O165">
        <f ca="1">IF(E165="","",R165)</f>
        <v>1</v>
      </c>
      <c r="P165">
        <f ca="1">IF(E165="","",MAX(R165:DM165))</f>
        <v>8</v>
      </c>
      <c r="Q165" s="2">
        <f ca="1">IF(E165="","",COUNTIF(R165:DM165,"&gt;0"))</f>
        <v>8</v>
      </c>
      <c r="R165" s="4">
        <f ca="1">IF(E164="","",IF($G165="",R164,IF($N165=1,LOOKUP(R$9,$A$12:$A$111,$B$12:$B$111),IF(AND($I165=1,S$9=$Q164),"",IF($I165=1,S164,IF($I165=-1,R164))))))</f>
        <v>1</v>
      </c>
      <c r="S165">
        <f ca="1">IF($E164="","",IF($G165="",S164,IF(AND($N165=1,S$9&gt;$B$9),"",IF(AND($N165=1,S$9&lt;=$B$9),LOOKUP(S$9,$A$12:$A$111,$B$12:$B$111),IF(AND($I165=1,T$9=$Q164),"",IF($I165=1,T164,IF(AND($I165=-1,R$9=$Q164),$J165,IF($I165=-1,S164,""))))))))</f>
        <v>2</v>
      </c>
      <c r="T165">
        <f ca="1">IF($E164="","",IF($G165="",T164,IF(AND($N165=1,T$9&gt;$B$9),"",IF(AND($N165=1,T$9&lt;=$B$9),LOOKUP(T$9,$A$12:$A$111,$B$12:$B$111),IF(AND($I165=1,U$9=$Q164),"",IF($I165=1,U164,IF(AND($I165=-1,S$9=$Q164),$J165,IF($I165=-1,T164,""))))))))</f>
        <v>3</v>
      </c>
      <c r="U165">
        <f ca="1">IF($E164="","",IF($G165="",U164,IF(AND($N165=1,U$9&gt;$B$9),"",IF(AND($N165=1,U$9&lt;=$B$9),LOOKUP(U$9,$A$12:$A$111,$B$12:$B$111),IF(AND($I165=1,V$9=$Q164),"",IF($I165=1,V164,IF(AND($I165=-1,T$9=$Q164),$J165,IF($I165=-1,U164,""))))))))</f>
        <v>4</v>
      </c>
      <c r="V165">
        <f ca="1">IF($E164="","",IF($G165="",V164,IF(AND($N165=1,V$9&gt;$B$9),"",IF(AND($N165=1,V$9&lt;=$B$9),LOOKUP(V$9,$A$12:$A$111,$B$12:$B$111),IF(AND($I165=1,W$9=$Q164),"",IF($I165=1,W164,IF(AND($I165=-1,U$9=$Q164),$J165,IF($I165=-1,V164,""))))))))</f>
        <v>5</v>
      </c>
      <c r="W165">
        <f ca="1">IF($E164="","",IF($G165="",W164,IF(AND($N165=1,W$9&gt;$B$9),"",IF(AND($N165=1,W$9&lt;=$B$9),LOOKUP(W$9,$A$12:$A$111,$B$12:$B$111),IF(AND($I165=1,X$9=$Q164),"",IF($I165=1,X164,IF(AND($I165=-1,V$9=$Q164),$J165,IF($I165=-1,W164,""))))))))</f>
        <v>6</v>
      </c>
      <c r="X165">
        <f ca="1">IF($E164="","",IF($G165="",X164,IF(AND($N165=1,X$9&gt;$B$9),"",IF(AND($N165=1,X$9&lt;=$B$9),LOOKUP(X$9,$A$12:$A$111,$B$12:$B$111),IF(AND($I165=1,Y$9=$Q164),"",IF($I165=1,Y164,IF(AND($I165=-1,W$9=$Q164),$J165,IF($I165=-1,X164,""))))))))</f>
        <v>7</v>
      </c>
      <c r="Y165">
        <f ca="1">IF($E164="","",IF($G165="",Y164,IF(AND($N165=1,Y$9&gt;$B$9),"",IF(AND($N165=1,Y$9&lt;=$B$9),LOOKUP(Y$9,$A$12:$A$111,$B$12:$B$111),IF(AND($I165=1,Z$9=$Q164),"",IF($I165=1,Z164,IF(AND($I165=-1,X$9=$Q164),$J165,IF($I165=-1,Y164,""))))))))</f>
        <v>8</v>
      </c>
      <c r="Z165" t="str">
        <f ca="1">IF($E164="","",IF($G165="",Z164,IF(AND($N165=1,Z$9&gt;$B$9),"",IF(AND($N165=1,Z$9&lt;=$B$9),LOOKUP(Z$9,$A$12:$A$111,$B$12:$B$111),IF(AND($I165=1,AA$9=$Q164),"",IF($I165=1,AA164,IF(AND($I165=-1,Y$9=$Q164),$J165,IF($I165=-1,Z164,""))))))))</f>
        <v/>
      </c>
      <c r="AA165" t="str">
        <f ca="1">IF($E164="","",IF($G165="",AA164,IF(AND($N165=1,AA$9&gt;$B$9),"",IF(AND($N165=1,AA$9&lt;=$B$9),LOOKUP(AA$9,$A$12:$A$111,$B$12:$B$111),IF(AND($I165=1,AB$9=$Q164),"",IF($I165=1,AB164,IF(AND($I165=-1,Z$9=$Q164),$J165,IF($I165=-1,AA164,""))))))))</f>
        <v/>
      </c>
      <c r="AB165" t="str">
        <f ca="1">IF($E164="","",IF($G165="",AB164,IF(AND($N165=1,AB$9&gt;$B$9),"",IF(AND($N165=1,AB$9&lt;=$B$9),LOOKUP(AB$9,$A$12:$A$111,$B$12:$B$111),IF(AND($I165=1,AC$9=$Q164),"",IF($I165=1,AC164,IF(AND($I165=-1,AA$9=$Q164),$J165,IF($I165=-1,AB164,""))))))))</f>
        <v/>
      </c>
      <c r="AC165" t="str">
        <f ca="1">IF($E164="","",IF($G165="",AC164,IF(AND($N165=1,AC$9&gt;$B$9),"",IF(AND($N165=1,AC$9&lt;=$B$9),LOOKUP(AC$9,$A$12:$A$111,$B$12:$B$111),IF(AND($I165=1,AD$9=$Q164),"",IF($I165=1,AD164,IF(AND($I165=-1,AB$9=$Q164),$J165,IF($I165=-1,AC164,""))))))))</f>
        <v/>
      </c>
      <c r="AD165" t="str">
        <f ca="1">IF($E164="","",IF($G165="",AD164,IF(AND($N165=1,AD$9&gt;$B$9),"",IF(AND($N165=1,AD$9&lt;=$B$9),LOOKUP(AD$9,$A$12:$A$111,$B$12:$B$111),IF(AND($I165=1,AE$9=$Q164),"",IF($I165=1,AE164,IF(AND($I165=-1,AC$9=$Q164),$J165,IF($I165=-1,AD164,""))))))))</f>
        <v/>
      </c>
      <c r="AE165" t="str">
        <f ca="1">IF($E164="","",IF($G165="",AE164,IF(AND($N165=1,AE$9&gt;$B$9),"",IF(AND($N165=1,AE$9&lt;=$B$9),LOOKUP(AE$9,$A$12:$A$111,$B$12:$B$111),IF(AND($I165=1,AF$9=$Q164),"",IF($I165=1,AF164,IF(AND($I165=-1,AD$9=$Q164),$J165,IF($I165=-1,AE164,""))))))))</f>
        <v/>
      </c>
      <c r="AF165" t="str">
        <f ca="1">IF($E164="","",IF($G165="",AF164,IF(AND($N165=1,AF$9&gt;$B$9),"",IF(AND($N165=1,AF$9&lt;=$B$9),LOOKUP(AF$9,$A$12:$A$111,$B$12:$B$111),IF(AND($I165=1,AG$9=$Q164),"",IF($I165=1,AG164,IF(AND($I165=-1,AE$9=$Q164),$J165,IF($I165=-1,AF164,""))))))))</f>
        <v/>
      </c>
      <c r="AG165" t="str">
        <f ca="1">IF($E164="","",IF($G165="",AG164,IF(AND($N165=1,AG$9&gt;$B$9),"",IF(AND($N165=1,AG$9&lt;=$B$9),LOOKUP(AG$9,$A$12:$A$111,$B$12:$B$111),IF(AND($I165=1,AH$9=$Q164),"",IF($I165=1,AH164,IF(AND($I165=-1,AF$9=$Q164),$J165,IF($I165=-1,AG164,""))))))))</f>
        <v/>
      </c>
      <c r="AH165" t="str">
        <f ca="1">IF($E164="","",IF($G165="",AH164,IF(AND($N165=1,AH$9&gt;$B$9),"",IF(AND($N165=1,AH$9&lt;=$B$9),LOOKUP(AH$9,$A$12:$A$111,$B$12:$B$111),IF(AND($I165=1,AI$9=$Q164),"",IF($I165=1,AI164,IF(AND($I165=-1,AG$9=$Q164),$J165,IF($I165=-1,AH164,""))))))))</f>
        <v/>
      </c>
      <c r="AI165" t="str">
        <f ca="1">IF($E164="","",IF($G165="",AI164,IF(AND($N165=1,AI$9&gt;$B$9),"",IF(AND($N165=1,AI$9&lt;=$B$9),LOOKUP(AI$9,$A$12:$A$111,$B$12:$B$111),IF(AND($I165=1,AJ$9=$Q164),"",IF($I165=1,AJ164,IF(AND($I165=-1,AH$9=$Q164),$J165,IF($I165=-1,AI164,""))))))))</f>
        <v/>
      </c>
      <c r="AJ165" t="str">
        <f ca="1">IF($E164="","",IF($G165="",AJ164,IF(AND($N165=1,AJ$9&gt;$B$9),"",IF(AND($N165=1,AJ$9&lt;=$B$9),LOOKUP(AJ$9,$A$12:$A$111,$B$12:$B$111),IF(AND($I165=1,AK$9=$Q164),"",IF($I165=1,AK164,IF(AND($I165=-1,AI$9=$Q164),$J165,IF($I165=-1,AJ164,""))))))))</f>
        <v/>
      </c>
      <c r="AK165" t="str">
        <f ca="1">IF($E164="","",IF($G165="",AK164,IF(AND($N165=1,AK$9&gt;$B$9),"",IF(AND($N165=1,AK$9&lt;=$B$9),LOOKUP(AK$9,$A$12:$A$111,$B$12:$B$111),IF(AND($I165=1,AL$9=$Q164),"",IF($I165=1,AL164,IF(AND($I165=-1,AJ$9=$Q164),$J165,IF($I165=-1,AK164,""))))))))</f>
        <v/>
      </c>
      <c r="AL165" t="str">
        <f ca="1">IF($E164="","",IF($G165="",AL164,IF(AND($N165=1,AL$9&gt;$B$9),"",IF(AND($N165=1,AL$9&lt;=$B$9),LOOKUP(AL$9,$A$12:$A$111,$B$12:$B$111),IF(AND($I165=1,AM$9=$Q164),"",IF($I165=1,AM164,IF(AND($I165=-1,AK$9=$Q164),$J165,IF($I165=-1,AL164,""))))))))</f>
        <v/>
      </c>
      <c r="AM165" t="str">
        <f ca="1">IF($E164="","",IF($G165="",AM164,IF(AND($N165=1,AM$9&gt;$B$9),"",IF(AND($N165=1,AM$9&lt;=$B$9),LOOKUP(AM$9,$A$12:$A$111,$B$12:$B$111),IF(AND($I165=1,AN$9=$Q164),"",IF($I165=1,AN164,IF(AND($I165=-1,AL$9=$Q164),$J165,IF($I165=-1,AM164,""))))))))</f>
        <v/>
      </c>
      <c r="AN165" t="str">
        <f ca="1">IF($E164="","",IF($G165="",AN164,IF(AND($N165=1,AN$9&gt;$B$9),"",IF(AND($N165=1,AN$9&lt;=$B$9),LOOKUP(AN$9,$A$12:$A$111,$B$12:$B$111),IF(AND($I165=1,AO$9=$Q164),"",IF($I165=1,AO164,IF(AND($I165=-1,AM$9=$Q164),$J165,IF($I165=-1,AN164,""))))))))</f>
        <v/>
      </c>
      <c r="AO165" t="str">
        <f ca="1">IF($E164="","",IF($G165="",AO164,IF(AND($N165=1,AO$9&gt;$B$9),"",IF(AND($N165=1,AO$9&lt;=$B$9),LOOKUP(AO$9,$A$12:$A$111,$B$12:$B$111),IF(AND($I165=1,AP$9=$Q164),"",IF($I165=1,AP164,IF(AND($I165=-1,AN$9=$Q164),$J165,IF($I165=-1,AO164,""))))))))</f>
        <v/>
      </c>
      <c r="AP165" t="str">
        <f ca="1">IF($E164="","",IF($G165="",AP164,IF(AND($N165=1,AP$9&gt;$B$9),"",IF(AND($N165=1,AP$9&lt;=$B$9),LOOKUP(AP$9,$A$12:$A$111,$B$12:$B$111),IF(AND($I165=1,AQ$9=$Q164),"",IF($I165=1,AQ164,IF(AND($I165=-1,AO$9=$Q164),$J165,IF($I165=-1,AP164,""))))))))</f>
        <v/>
      </c>
      <c r="AQ165" t="str">
        <f ca="1">IF($E164="","",IF($G165="",AQ164,IF(AND($N165=1,AQ$9&gt;$B$9),"",IF(AND($N165=1,AQ$9&lt;=$B$9),LOOKUP(AQ$9,$A$12:$A$111,$B$12:$B$111),IF(AND($I165=1,AR$9=$Q164),"",IF($I165=1,AR164,IF(AND($I165=-1,AP$9=$Q164),$J165,IF($I165=-1,AQ164,""))))))))</f>
        <v/>
      </c>
      <c r="AR165" t="str">
        <f ca="1">IF($E164="","",IF($G165="",AR164,IF(AND($N165=1,AR$9&gt;$B$9),"",IF(AND($N165=1,AR$9&lt;=$B$9),LOOKUP(AR$9,$A$12:$A$111,$B$12:$B$111),IF(AND($I165=1,AS$9=$Q164),"",IF($I165=1,AS164,IF(AND($I165=-1,AQ$9=$Q164),$J165,IF($I165=-1,AR164,""))))))))</f>
        <v/>
      </c>
      <c r="AS165" t="str">
        <f ca="1">IF($E164="","",IF($G165="",AS164,IF(AND($N165=1,AS$9&gt;$B$9),"",IF(AND($N165=1,AS$9&lt;=$B$9),LOOKUP(AS$9,$A$12:$A$111,$B$12:$B$111),IF(AND($I165=1,AT$9=$Q164),"",IF($I165=1,AT164,IF(AND($I165=-1,AR$9=$Q164),$J165,IF($I165=-1,AS164,""))))))))</f>
        <v/>
      </c>
      <c r="AT165" t="str">
        <f ca="1">IF($E164="","",IF($G165="",AT164,IF(AND($N165=1,AT$9&gt;$B$9),"",IF(AND($N165=1,AT$9&lt;=$B$9),LOOKUP(AT$9,$A$12:$A$111,$B$12:$B$111),IF(AND($I165=1,AU$9=$Q164),"",IF($I165=1,AU164,IF(AND($I165=-1,AS$9=$Q164),$J165,IF($I165=-1,AT164,""))))))))</f>
        <v/>
      </c>
      <c r="AU165" t="str">
        <f ca="1">IF($E164="","",IF($G165="",AU164,IF(AND($N165=1,AU$9&gt;$B$9),"",IF(AND($N165=1,AU$9&lt;=$B$9),LOOKUP(AU$9,$A$12:$A$111,$B$12:$B$111),IF(AND($I165=1,AV$9=$Q164),"",IF($I165=1,AV164,IF(AND($I165=-1,AT$9=$Q164),$J165,IF($I165=-1,AU164,""))))))))</f>
        <v/>
      </c>
      <c r="AV165" t="str">
        <f ca="1">IF($E164="","",IF($G165="",AV164,IF(AND($N165=1,AV$9&gt;$B$9),"",IF(AND($N165=1,AV$9&lt;=$B$9),LOOKUP(AV$9,$A$12:$A$111,$B$12:$B$111),IF(AND($I165=1,AW$9=$Q164),"",IF($I165=1,AW164,IF(AND($I165=-1,AU$9=$Q164),$J165,IF($I165=-1,AV164,""))))))))</f>
        <v/>
      </c>
      <c r="AW165" t="str">
        <f ca="1">IF($E164="","",IF($G165="",AW164,IF(AND($N165=1,AW$9&gt;$B$9),"",IF(AND($N165=1,AW$9&lt;=$B$9),LOOKUP(AW$9,$A$12:$A$111,$B$12:$B$111),IF(AND($I165=1,AX$9=$Q164),"",IF($I165=1,AX164,IF(AND($I165=-1,AV$9=$Q164),$J165,IF($I165=-1,AW164,""))))))))</f>
        <v/>
      </c>
      <c r="AX165" t="str">
        <f ca="1">IF($E164="","",IF($G165="",AX164,IF(AND($N165=1,AX$9&gt;$B$9),"",IF(AND($N165=1,AX$9&lt;=$B$9),LOOKUP(AX$9,$A$12:$A$111,$B$12:$B$111),IF(AND($I165=1,AY$9=$Q164),"",IF($I165=1,AY164,IF(AND($I165=-1,AW$9=$Q164),$J165,IF($I165=-1,AX164,""))))))))</f>
        <v/>
      </c>
      <c r="AY165" t="str">
        <f ca="1">IF($E164="","",IF($G165="",AY164,IF(AND($N165=1,AY$9&gt;$B$9),"",IF(AND($N165=1,AY$9&lt;=$B$9),LOOKUP(AY$9,$A$12:$A$111,$B$12:$B$111),IF(AND($I165=1,AZ$9=$Q164),"",IF($I165=1,AZ164,IF(AND($I165=-1,AX$9=$Q164),$J165,IF($I165=-1,AY164,""))))))))</f>
        <v/>
      </c>
      <c r="AZ165" t="str">
        <f ca="1">IF($E164="","",IF($G165="",AZ164,IF(AND($N165=1,AZ$9&gt;$B$9),"",IF(AND($N165=1,AZ$9&lt;=$B$9),LOOKUP(AZ$9,$A$12:$A$111,$B$12:$B$111),IF(AND($I165=1,BA$9=$Q164),"",IF($I165=1,BA164,IF(AND($I165=-1,AY$9=$Q164),$J165,IF($I165=-1,AZ164,""))))))))</f>
        <v/>
      </c>
      <c r="BA165" t="str">
        <f ca="1">IF($E164="","",IF($G165="",BA164,IF(AND($N165=1,BA$9&gt;$B$9),"",IF(AND($N165=1,BA$9&lt;=$B$9),LOOKUP(BA$9,$A$12:$A$111,$B$12:$B$111),IF(AND($I165=1,BB$9=$Q164),"",IF($I165=1,BB164,IF(AND($I165=-1,AZ$9=$Q164),$J165,IF($I165=-1,BA164,""))))))))</f>
        <v/>
      </c>
      <c r="BB165" t="str">
        <f ca="1">IF($E164="","",IF($G165="",BB164,IF(AND($N165=1,BB$9&gt;$B$9),"",IF(AND($N165=1,BB$9&lt;=$B$9),LOOKUP(BB$9,$A$12:$A$111,$B$12:$B$111),IF(AND($I165=1,BC$9=$Q164),"",IF($I165=1,BC164,IF(AND($I165=-1,BA$9=$Q164),$J165,IF($I165=-1,BB164,""))))))))</f>
        <v/>
      </c>
      <c r="BC165" t="str">
        <f ca="1">IF($E164="","",IF($G165="",BC164,IF(AND($N165=1,BC$9&gt;$B$9),"",IF(AND($N165=1,BC$9&lt;=$B$9),LOOKUP(BC$9,$A$12:$A$111,$B$12:$B$111),IF(AND($I165=1,BD$9=$Q164),"",IF($I165=1,BD164,IF(AND($I165=-1,BB$9=$Q164),$J165,IF($I165=-1,BC164,""))))))))</f>
        <v/>
      </c>
      <c r="BD165" t="str">
        <f ca="1">IF($E164="","",IF($G165="",BD164,IF(AND($N165=1,BD$9&gt;$B$9),"",IF(AND($N165=1,BD$9&lt;=$B$9),LOOKUP(BD$9,$A$12:$A$111,$B$12:$B$111),IF(AND($I165=1,BE$9=$Q164),"",IF($I165=1,BE164,IF(AND($I165=-1,BC$9=$Q164),$J165,IF($I165=-1,BD164,""))))))))</f>
        <v/>
      </c>
      <c r="BE165" t="str">
        <f ca="1">IF($E164="","",IF($G165="",BE164,IF(AND($N165=1,BE$9&gt;$B$9),"",IF(AND($N165=1,BE$9&lt;=$B$9),LOOKUP(BE$9,$A$12:$A$111,$B$12:$B$111),IF(AND($I165=1,BF$9=$Q164),"",IF($I165=1,BF164,IF(AND($I165=-1,BD$9=$Q164),$J165,IF($I165=-1,BE164,""))))))))</f>
        <v/>
      </c>
      <c r="BF165" t="str">
        <f ca="1">IF($E164="","",IF($G165="",BF164,IF(AND($N165=1,BF$9&gt;$B$9),"",IF(AND($N165=1,BF$9&lt;=$B$9),LOOKUP(BF$9,$A$12:$A$111,$B$12:$B$111),IF(AND($I165=1,BG$9=$Q164),"",IF($I165=1,BG164,IF(AND($I165=-1,BE$9=$Q164),$J165,IF($I165=-1,BF164,""))))))))</f>
        <v/>
      </c>
      <c r="BG165" t="str">
        <f ca="1">IF($E164="","",IF($G165="",BG164,IF(AND($N165=1,BG$9&gt;$B$9),"",IF(AND($N165=1,BG$9&lt;=$B$9),LOOKUP(BG$9,$A$12:$A$111,$B$12:$B$111),IF(AND($I165=1,BH$9=$Q164),"",IF($I165=1,BH164,IF(AND($I165=-1,BF$9=$Q164),$J165,IF($I165=-1,BG164,""))))))))</f>
        <v/>
      </c>
      <c r="BH165" t="str">
        <f ca="1">IF($E164="","",IF($G165="",BH164,IF(AND($N165=1,BH$9&gt;$B$9),"",IF(AND($N165=1,BH$9&lt;=$B$9),LOOKUP(BH$9,$A$12:$A$111,$B$12:$B$111),IF(AND($I165=1,BI$9=$Q164),"",IF($I165=1,BI164,IF(AND($I165=-1,BG$9=$Q164),$J165,IF($I165=-1,BH164,""))))))))</f>
        <v/>
      </c>
      <c r="BI165" t="str">
        <f ca="1">IF($E164="","",IF($G165="",BI164,IF(AND($N165=1,BI$9&gt;$B$9),"",IF(AND($N165=1,BI$9&lt;=$B$9),LOOKUP(BI$9,$A$12:$A$111,$B$12:$B$111),IF(AND($I165=1,BJ$9=$Q164),"",IF($I165=1,BJ164,IF(AND($I165=-1,BH$9=$Q164),$J165,IF($I165=-1,BI164,""))))))))</f>
        <v/>
      </c>
      <c r="BJ165" t="str">
        <f ca="1">IF($E164="","",IF($G165="",BJ164,IF(AND($N165=1,BJ$9&gt;$B$9),"",IF(AND($N165=1,BJ$9&lt;=$B$9),LOOKUP(BJ$9,$A$12:$A$111,$B$12:$B$111),IF(AND($I165=1,BK$9=$Q164),"",IF($I165=1,BK164,IF(AND($I165=-1,BI$9=$Q164),$J165,IF($I165=-1,BJ164,""))))))))</f>
        <v/>
      </c>
      <c r="BK165" t="str">
        <f ca="1">IF($E164="","",IF($G165="",BK164,IF(AND($N165=1,BK$9&gt;$B$9),"",IF(AND($N165=1,BK$9&lt;=$B$9),LOOKUP(BK$9,$A$12:$A$111,$B$12:$B$111),IF(AND($I165=1,BL$9=$Q164),"",IF($I165=1,BL164,IF(AND($I165=-1,BJ$9=$Q164),$J165,IF($I165=-1,BK164,""))))))))</f>
        <v/>
      </c>
      <c r="BL165" t="str">
        <f ca="1">IF($E164="","",IF($G165="",BL164,IF(AND($N165=1,BL$9&gt;$B$9),"",IF(AND($N165=1,BL$9&lt;=$B$9),LOOKUP(BL$9,$A$12:$A$111,$B$12:$B$111),IF(AND($I165=1,BM$9=$Q164),"",IF($I165=1,BM164,IF(AND($I165=-1,BK$9=$Q164),$J165,IF($I165=-1,BL164,""))))))))</f>
        <v/>
      </c>
      <c r="BM165" t="str">
        <f ca="1">IF($E164="","",IF($G165="",BM164,IF(AND($N165=1,BM$9&gt;$B$9),"",IF(AND($N165=1,BM$9&lt;=$B$9),LOOKUP(BM$9,$A$12:$A$111,$B$12:$B$111),IF(AND($I165=1,BN$9=$Q164),"",IF($I165=1,BN164,IF(AND($I165=-1,BL$9=$Q164),$J165,IF($I165=-1,BM164,""))))))))</f>
        <v/>
      </c>
      <c r="BN165" t="str">
        <f ca="1">IF($E164="","",IF($G165="",BN164,IF(AND($N165=1,BN$9&gt;$B$9),"",IF(AND($N165=1,BN$9&lt;=$B$9),LOOKUP(BN$9,$A$12:$A$111,$B$12:$B$111),IF(AND($I165=1,BO$9=$Q164),"",IF($I165=1,BO164,IF(AND($I165=-1,BM$9=$Q164),$J165,IF($I165=-1,BN164,""))))))))</f>
        <v/>
      </c>
      <c r="BO165" t="str">
        <f ca="1">IF($E164="","",IF($G165="",BO164,IF(AND($N165=1,BO$9&gt;$B$9),"",IF(AND($N165=1,BO$9&lt;=$B$9),LOOKUP(BO$9,$A$12:$A$111,$B$12:$B$111),IF(AND($I165=1,BP$9=$Q164),"",IF($I165=1,BP164,IF(AND($I165=-1,BN$9=$Q164),$J165,IF($I165=-1,BO164,""))))))))</f>
        <v/>
      </c>
    </row>
    <row r="166" spans="4:67" x14ac:dyDescent="0.25">
      <c r="D166" s="4">
        <v>156</v>
      </c>
      <c r="E166" s="1">
        <f t="shared" ca="1" si="16"/>
        <v>8</v>
      </c>
      <c r="G166" t="str">
        <f ca="1">IF(E165="","",IF($B$3=Refs!$B$11,Labouchere!F166,IF(AND(B$3="Last",H165="Zero"),G165,IF(B$3="Last",H165,IF(B$3="2nd last","",IF(AND(B$3="Opposite",H165="Zero"),G165,IF(AND(B$3="Opposite",H165="Red"),"Black",IF(AND(B$3="Opposite",H165="Black"),"Red",IF(AND(B$3="Opposite",H165="Odd"),"Even",IF(AND(B$3="Opposite",H165="Even"),"Odd",IF(AND(B$3="Opposite",H165="High"),"Low",IF(AND(B$3="Opposite",H165="Low"),"High",IF(COUNTIF(Refs!$E$5:$I$6,B$3)=1,Labouchere!B$3,"")))))))))))))</f>
        <v>High</v>
      </c>
      <c r="H166" t="str">
        <f ca="1">IF(E166="","",IF(B$2="Red/Black",LOOKUP(E166,Refs!D:D,Refs!F:F),IF(B$2="High/Low",LOOKUP(E166,Refs!D:D,Refs!H:H),IF(B$2="Odd/Even",LOOKUP(E166,Refs!D:D,Refs!J:J),""))))</f>
        <v>Low</v>
      </c>
      <c r="I166">
        <f t="shared" ca="1" si="12"/>
        <v>-1</v>
      </c>
      <c r="J166">
        <f ca="1">IF(E165="","",IF(G166="","",IF(AND(Q165&gt;1,O165+P165&gt;=$B$4),$B$4,IF(Q165=1,O165,O165+P165))))</f>
        <v>9</v>
      </c>
      <c r="K166">
        <f t="shared" ca="1" si="13"/>
        <v>-9</v>
      </c>
      <c r="L166">
        <f t="shared" ca="1" si="14"/>
        <v>-93</v>
      </c>
      <c r="M166">
        <f t="shared" ca="1" si="15"/>
        <v>20</v>
      </c>
      <c r="N166">
        <f ca="1">IF(E165="","",IF(OR(AND($A$6="Yes",$M166&gt;$M165),AND($A$8="Yes",$O165+$P165&gt;=$B$4),AND($Q165&lt;=2,$I166=1)),1,0))</f>
        <v>0</v>
      </c>
      <c r="O166">
        <f ca="1">IF(E166="","",R166)</f>
        <v>1</v>
      </c>
      <c r="P166">
        <f ca="1">IF(E166="","",MAX(R166:DM166))</f>
        <v>9</v>
      </c>
      <c r="Q166" s="2">
        <f ca="1">IF(E166="","",COUNTIF(R166:DM166,"&gt;0"))</f>
        <v>9</v>
      </c>
      <c r="R166" s="4">
        <f ca="1">IF(E165="","",IF($G166="",R165,IF($N166=1,LOOKUP(R$9,$A$12:$A$111,$B$12:$B$111),IF(AND($I166=1,S$9=$Q165),"",IF($I166=1,S165,IF($I166=-1,R165))))))</f>
        <v>1</v>
      </c>
      <c r="S166">
        <f ca="1">IF($E165="","",IF($G166="",S165,IF(AND($N166=1,S$9&gt;$B$9),"",IF(AND($N166=1,S$9&lt;=$B$9),LOOKUP(S$9,$A$12:$A$111,$B$12:$B$111),IF(AND($I166=1,T$9=$Q165),"",IF($I166=1,T165,IF(AND($I166=-1,R$9=$Q165),$J166,IF($I166=-1,S165,""))))))))</f>
        <v>2</v>
      </c>
      <c r="T166">
        <f ca="1">IF($E165="","",IF($G166="",T165,IF(AND($N166=1,T$9&gt;$B$9),"",IF(AND($N166=1,T$9&lt;=$B$9),LOOKUP(T$9,$A$12:$A$111,$B$12:$B$111),IF(AND($I166=1,U$9=$Q165),"",IF($I166=1,U165,IF(AND($I166=-1,S$9=$Q165),$J166,IF($I166=-1,T165,""))))))))</f>
        <v>3</v>
      </c>
      <c r="U166">
        <f ca="1">IF($E165="","",IF($G166="",U165,IF(AND($N166=1,U$9&gt;$B$9),"",IF(AND($N166=1,U$9&lt;=$B$9),LOOKUP(U$9,$A$12:$A$111,$B$12:$B$111),IF(AND($I166=1,V$9=$Q165),"",IF($I166=1,V165,IF(AND($I166=-1,T$9=$Q165),$J166,IF($I166=-1,U165,""))))))))</f>
        <v>4</v>
      </c>
      <c r="V166">
        <f ca="1">IF($E165="","",IF($G166="",V165,IF(AND($N166=1,V$9&gt;$B$9),"",IF(AND($N166=1,V$9&lt;=$B$9),LOOKUP(V$9,$A$12:$A$111,$B$12:$B$111),IF(AND($I166=1,W$9=$Q165),"",IF($I166=1,W165,IF(AND($I166=-1,U$9=$Q165),$J166,IF($I166=-1,V165,""))))))))</f>
        <v>5</v>
      </c>
      <c r="W166">
        <f ca="1">IF($E165="","",IF($G166="",W165,IF(AND($N166=1,W$9&gt;$B$9),"",IF(AND($N166=1,W$9&lt;=$B$9),LOOKUP(W$9,$A$12:$A$111,$B$12:$B$111),IF(AND($I166=1,X$9=$Q165),"",IF($I166=1,X165,IF(AND($I166=-1,V$9=$Q165),$J166,IF($I166=-1,W165,""))))))))</f>
        <v>6</v>
      </c>
      <c r="X166">
        <f ca="1">IF($E165="","",IF($G166="",X165,IF(AND($N166=1,X$9&gt;$B$9),"",IF(AND($N166=1,X$9&lt;=$B$9),LOOKUP(X$9,$A$12:$A$111,$B$12:$B$111),IF(AND($I166=1,Y$9=$Q165),"",IF($I166=1,Y165,IF(AND($I166=-1,W$9=$Q165),$J166,IF($I166=-1,X165,""))))))))</f>
        <v>7</v>
      </c>
      <c r="Y166">
        <f ca="1">IF($E165="","",IF($G166="",Y165,IF(AND($N166=1,Y$9&gt;$B$9),"",IF(AND($N166=1,Y$9&lt;=$B$9),LOOKUP(Y$9,$A$12:$A$111,$B$12:$B$111),IF(AND($I166=1,Z$9=$Q165),"",IF($I166=1,Z165,IF(AND($I166=-1,X$9=$Q165),$J166,IF($I166=-1,Y165,""))))))))</f>
        <v>8</v>
      </c>
      <c r="Z166">
        <f ca="1">IF($E165="","",IF($G166="",Z165,IF(AND($N166=1,Z$9&gt;$B$9),"",IF(AND($N166=1,Z$9&lt;=$B$9),LOOKUP(Z$9,$A$12:$A$111,$B$12:$B$111),IF(AND($I166=1,AA$9=$Q165),"",IF($I166=1,AA165,IF(AND($I166=-1,Y$9=$Q165),$J166,IF($I166=-1,Z165,""))))))))</f>
        <v>9</v>
      </c>
      <c r="AA166" t="str">
        <f ca="1">IF($E165="","",IF($G166="",AA165,IF(AND($N166=1,AA$9&gt;$B$9),"",IF(AND($N166=1,AA$9&lt;=$B$9),LOOKUP(AA$9,$A$12:$A$111,$B$12:$B$111),IF(AND($I166=1,AB$9=$Q165),"",IF($I166=1,AB165,IF(AND($I166=-1,Z$9=$Q165),$J166,IF($I166=-1,AA165,""))))))))</f>
        <v/>
      </c>
      <c r="AB166" t="str">
        <f ca="1">IF($E165="","",IF($G166="",AB165,IF(AND($N166=1,AB$9&gt;$B$9),"",IF(AND($N166=1,AB$9&lt;=$B$9),LOOKUP(AB$9,$A$12:$A$111,$B$12:$B$111),IF(AND($I166=1,AC$9=$Q165),"",IF($I166=1,AC165,IF(AND($I166=-1,AA$9=$Q165),$J166,IF($I166=-1,AB165,""))))))))</f>
        <v/>
      </c>
      <c r="AC166" t="str">
        <f ca="1">IF($E165="","",IF($G166="",AC165,IF(AND($N166=1,AC$9&gt;$B$9),"",IF(AND($N166=1,AC$9&lt;=$B$9),LOOKUP(AC$9,$A$12:$A$111,$B$12:$B$111),IF(AND($I166=1,AD$9=$Q165),"",IF($I166=1,AD165,IF(AND($I166=-1,AB$9=$Q165),$J166,IF($I166=-1,AC165,""))))))))</f>
        <v/>
      </c>
      <c r="AD166" t="str">
        <f ca="1">IF($E165="","",IF($G166="",AD165,IF(AND($N166=1,AD$9&gt;$B$9),"",IF(AND($N166=1,AD$9&lt;=$B$9),LOOKUP(AD$9,$A$12:$A$111,$B$12:$B$111),IF(AND($I166=1,AE$9=$Q165),"",IF($I166=1,AE165,IF(AND($I166=-1,AC$9=$Q165),$J166,IF($I166=-1,AD165,""))))))))</f>
        <v/>
      </c>
      <c r="AE166" t="str">
        <f ca="1">IF($E165="","",IF($G166="",AE165,IF(AND($N166=1,AE$9&gt;$B$9),"",IF(AND($N166=1,AE$9&lt;=$B$9),LOOKUP(AE$9,$A$12:$A$111,$B$12:$B$111),IF(AND($I166=1,AF$9=$Q165),"",IF($I166=1,AF165,IF(AND($I166=-1,AD$9=$Q165),$J166,IF($I166=-1,AE165,""))))))))</f>
        <v/>
      </c>
      <c r="AF166" t="str">
        <f ca="1">IF($E165="","",IF($G166="",AF165,IF(AND($N166=1,AF$9&gt;$B$9),"",IF(AND($N166=1,AF$9&lt;=$B$9),LOOKUP(AF$9,$A$12:$A$111,$B$12:$B$111),IF(AND($I166=1,AG$9=$Q165),"",IF($I166=1,AG165,IF(AND($I166=-1,AE$9=$Q165),$J166,IF($I166=-1,AF165,""))))))))</f>
        <v/>
      </c>
      <c r="AG166" t="str">
        <f ca="1">IF($E165="","",IF($G166="",AG165,IF(AND($N166=1,AG$9&gt;$B$9),"",IF(AND($N166=1,AG$9&lt;=$B$9),LOOKUP(AG$9,$A$12:$A$111,$B$12:$B$111),IF(AND($I166=1,AH$9=$Q165),"",IF($I166=1,AH165,IF(AND($I166=-1,AF$9=$Q165),$J166,IF($I166=-1,AG165,""))))))))</f>
        <v/>
      </c>
      <c r="AH166" t="str">
        <f ca="1">IF($E165="","",IF($G166="",AH165,IF(AND($N166=1,AH$9&gt;$B$9),"",IF(AND($N166=1,AH$9&lt;=$B$9),LOOKUP(AH$9,$A$12:$A$111,$B$12:$B$111),IF(AND($I166=1,AI$9=$Q165),"",IF($I166=1,AI165,IF(AND($I166=-1,AG$9=$Q165),$J166,IF($I166=-1,AH165,""))))))))</f>
        <v/>
      </c>
      <c r="AI166" t="str">
        <f ca="1">IF($E165="","",IF($G166="",AI165,IF(AND($N166=1,AI$9&gt;$B$9),"",IF(AND($N166=1,AI$9&lt;=$B$9),LOOKUP(AI$9,$A$12:$A$111,$B$12:$B$111),IF(AND($I166=1,AJ$9=$Q165),"",IF($I166=1,AJ165,IF(AND($I166=-1,AH$9=$Q165),$J166,IF($I166=-1,AI165,""))))))))</f>
        <v/>
      </c>
      <c r="AJ166" t="str">
        <f ca="1">IF($E165="","",IF($G166="",AJ165,IF(AND($N166=1,AJ$9&gt;$B$9),"",IF(AND($N166=1,AJ$9&lt;=$B$9),LOOKUP(AJ$9,$A$12:$A$111,$B$12:$B$111),IF(AND($I166=1,AK$9=$Q165),"",IF($I166=1,AK165,IF(AND($I166=-1,AI$9=$Q165),$J166,IF($I166=-1,AJ165,""))))))))</f>
        <v/>
      </c>
      <c r="AK166" t="str">
        <f ca="1">IF($E165="","",IF($G166="",AK165,IF(AND($N166=1,AK$9&gt;$B$9),"",IF(AND($N166=1,AK$9&lt;=$B$9),LOOKUP(AK$9,$A$12:$A$111,$B$12:$B$111),IF(AND($I166=1,AL$9=$Q165),"",IF($I166=1,AL165,IF(AND($I166=-1,AJ$9=$Q165),$J166,IF($I166=-1,AK165,""))))))))</f>
        <v/>
      </c>
      <c r="AL166" t="str">
        <f ca="1">IF($E165="","",IF($G166="",AL165,IF(AND($N166=1,AL$9&gt;$B$9),"",IF(AND($N166=1,AL$9&lt;=$B$9),LOOKUP(AL$9,$A$12:$A$111,$B$12:$B$111),IF(AND($I166=1,AM$9=$Q165),"",IF($I166=1,AM165,IF(AND($I166=-1,AK$9=$Q165),$J166,IF($I166=-1,AL165,""))))))))</f>
        <v/>
      </c>
      <c r="AM166" t="str">
        <f ca="1">IF($E165="","",IF($G166="",AM165,IF(AND($N166=1,AM$9&gt;$B$9),"",IF(AND($N166=1,AM$9&lt;=$B$9),LOOKUP(AM$9,$A$12:$A$111,$B$12:$B$111),IF(AND($I166=1,AN$9=$Q165),"",IF($I166=1,AN165,IF(AND($I166=-1,AL$9=$Q165),$J166,IF($I166=-1,AM165,""))))))))</f>
        <v/>
      </c>
      <c r="AN166" t="str">
        <f ca="1">IF($E165="","",IF($G166="",AN165,IF(AND($N166=1,AN$9&gt;$B$9),"",IF(AND($N166=1,AN$9&lt;=$B$9),LOOKUP(AN$9,$A$12:$A$111,$B$12:$B$111),IF(AND($I166=1,AO$9=$Q165),"",IF($I166=1,AO165,IF(AND($I166=-1,AM$9=$Q165),$J166,IF($I166=-1,AN165,""))))))))</f>
        <v/>
      </c>
      <c r="AO166" t="str">
        <f ca="1">IF($E165="","",IF($G166="",AO165,IF(AND($N166=1,AO$9&gt;$B$9),"",IF(AND($N166=1,AO$9&lt;=$B$9),LOOKUP(AO$9,$A$12:$A$111,$B$12:$B$111),IF(AND($I166=1,AP$9=$Q165),"",IF($I166=1,AP165,IF(AND($I166=-1,AN$9=$Q165),$J166,IF($I166=-1,AO165,""))))))))</f>
        <v/>
      </c>
      <c r="AP166" t="str">
        <f ca="1">IF($E165="","",IF($G166="",AP165,IF(AND($N166=1,AP$9&gt;$B$9),"",IF(AND($N166=1,AP$9&lt;=$B$9),LOOKUP(AP$9,$A$12:$A$111,$B$12:$B$111),IF(AND($I166=1,AQ$9=$Q165),"",IF($I166=1,AQ165,IF(AND($I166=-1,AO$9=$Q165),$J166,IF($I166=-1,AP165,""))))))))</f>
        <v/>
      </c>
      <c r="AQ166" t="str">
        <f ca="1">IF($E165="","",IF($G166="",AQ165,IF(AND($N166=1,AQ$9&gt;$B$9),"",IF(AND($N166=1,AQ$9&lt;=$B$9),LOOKUP(AQ$9,$A$12:$A$111,$B$12:$B$111),IF(AND($I166=1,AR$9=$Q165),"",IF($I166=1,AR165,IF(AND($I166=-1,AP$9=$Q165),$J166,IF($I166=-1,AQ165,""))))))))</f>
        <v/>
      </c>
      <c r="AR166" t="str">
        <f ca="1">IF($E165="","",IF($G166="",AR165,IF(AND($N166=1,AR$9&gt;$B$9),"",IF(AND($N166=1,AR$9&lt;=$B$9),LOOKUP(AR$9,$A$12:$A$111,$B$12:$B$111),IF(AND($I166=1,AS$9=$Q165),"",IF($I166=1,AS165,IF(AND($I166=-1,AQ$9=$Q165),$J166,IF($I166=-1,AR165,""))))))))</f>
        <v/>
      </c>
      <c r="AS166" t="str">
        <f ca="1">IF($E165="","",IF($G166="",AS165,IF(AND($N166=1,AS$9&gt;$B$9),"",IF(AND($N166=1,AS$9&lt;=$B$9),LOOKUP(AS$9,$A$12:$A$111,$B$12:$B$111),IF(AND($I166=1,AT$9=$Q165),"",IF($I166=1,AT165,IF(AND($I166=-1,AR$9=$Q165),$J166,IF($I166=-1,AS165,""))))))))</f>
        <v/>
      </c>
      <c r="AT166" t="str">
        <f ca="1">IF($E165="","",IF($G166="",AT165,IF(AND($N166=1,AT$9&gt;$B$9),"",IF(AND($N166=1,AT$9&lt;=$B$9),LOOKUP(AT$9,$A$12:$A$111,$B$12:$B$111),IF(AND($I166=1,AU$9=$Q165),"",IF($I166=1,AU165,IF(AND($I166=-1,AS$9=$Q165),$J166,IF($I166=-1,AT165,""))))))))</f>
        <v/>
      </c>
      <c r="AU166" t="str">
        <f ca="1">IF($E165="","",IF($G166="",AU165,IF(AND($N166=1,AU$9&gt;$B$9),"",IF(AND($N166=1,AU$9&lt;=$B$9),LOOKUP(AU$9,$A$12:$A$111,$B$12:$B$111),IF(AND($I166=1,AV$9=$Q165),"",IF($I166=1,AV165,IF(AND($I166=-1,AT$9=$Q165),$J166,IF($I166=-1,AU165,""))))))))</f>
        <v/>
      </c>
      <c r="AV166" t="str">
        <f ca="1">IF($E165="","",IF($G166="",AV165,IF(AND($N166=1,AV$9&gt;$B$9),"",IF(AND($N166=1,AV$9&lt;=$B$9),LOOKUP(AV$9,$A$12:$A$111,$B$12:$B$111),IF(AND($I166=1,AW$9=$Q165),"",IF($I166=1,AW165,IF(AND($I166=-1,AU$9=$Q165),$J166,IF($I166=-1,AV165,""))))))))</f>
        <v/>
      </c>
      <c r="AW166" t="str">
        <f ca="1">IF($E165="","",IF($G166="",AW165,IF(AND($N166=1,AW$9&gt;$B$9),"",IF(AND($N166=1,AW$9&lt;=$B$9),LOOKUP(AW$9,$A$12:$A$111,$B$12:$B$111),IF(AND($I166=1,AX$9=$Q165),"",IF($I166=1,AX165,IF(AND($I166=-1,AV$9=$Q165),$J166,IF($I166=-1,AW165,""))))))))</f>
        <v/>
      </c>
      <c r="AX166" t="str">
        <f ca="1">IF($E165="","",IF($G166="",AX165,IF(AND($N166=1,AX$9&gt;$B$9),"",IF(AND($N166=1,AX$9&lt;=$B$9),LOOKUP(AX$9,$A$12:$A$111,$B$12:$B$111),IF(AND($I166=1,AY$9=$Q165),"",IF($I166=1,AY165,IF(AND($I166=-1,AW$9=$Q165),$J166,IF($I166=-1,AX165,""))))))))</f>
        <v/>
      </c>
      <c r="AY166" t="str">
        <f ca="1">IF($E165="","",IF($G166="",AY165,IF(AND($N166=1,AY$9&gt;$B$9),"",IF(AND($N166=1,AY$9&lt;=$B$9),LOOKUP(AY$9,$A$12:$A$111,$B$12:$B$111),IF(AND($I166=1,AZ$9=$Q165),"",IF($I166=1,AZ165,IF(AND($I166=-1,AX$9=$Q165),$J166,IF($I166=-1,AY165,""))))))))</f>
        <v/>
      </c>
      <c r="AZ166" t="str">
        <f ca="1">IF($E165="","",IF($G166="",AZ165,IF(AND($N166=1,AZ$9&gt;$B$9),"",IF(AND($N166=1,AZ$9&lt;=$B$9),LOOKUP(AZ$9,$A$12:$A$111,$B$12:$B$111),IF(AND($I166=1,BA$9=$Q165),"",IF($I166=1,BA165,IF(AND($I166=-1,AY$9=$Q165),$J166,IF($I166=-1,AZ165,""))))))))</f>
        <v/>
      </c>
      <c r="BA166" t="str">
        <f ca="1">IF($E165="","",IF($G166="",BA165,IF(AND($N166=1,BA$9&gt;$B$9),"",IF(AND($N166=1,BA$9&lt;=$B$9),LOOKUP(BA$9,$A$12:$A$111,$B$12:$B$111),IF(AND($I166=1,BB$9=$Q165),"",IF($I166=1,BB165,IF(AND($I166=-1,AZ$9=$Q165),$J166,IF($I166=-1,BA165,""))))))))</f>
        <v/>
      </c>
      <c r="BB166" t="str">
        <f ca="1">IF($E165="","",IF($G166="",BB165,IF(AND($N166=1,BB$9&gt;$B$9),"",IF(AND($N166=1,BB$9&lt;=$B$9),LOOKUP(BB$9,$A$12:$A$111,$B$12:$B$111),IF(AND($I166=1,BC$9=$Q165),"",IF($I166=1,BC165,IF(AND($I166=-1,BA$9=$Q165),$J166,IF($I166=-1,BB165,""))))))))</f>
        <v/>
      </c>
      <c r="BC166" t="str">
        <f ca="1">IF($E165="","",IF($G166="",BC165,IF(AND($N166=1,BC$9&gt;$B$9),"",IF(AND($N166=1,BC$9&lt;=$B$9),LOOKUP(BC$9,$A$12:$A$111,$B$12:$B$111),IF(AND($I166=1,BD$9=$Q165),"",IF($I166=1,BD165,IF(AND($I166=-1,BB$9=$Q165),$J166,IF($I166=-1,BC165,""))))))))</f>
        <v/>
      </c>
      <c r="BD166" t="str">
        <f ca="1">IF($E165="","",IF($G166="",BD165,IF(AND($N166=1,BD$9&gt;$B$9),"",IF(AND($N166=1,BD$9&lt;=$B$9),LOOKUP(BD$9,$A$12:$A$111,$B$12:$B$111),IF(AND($I166=1,BE$9=$Q165),"",IF($I166=1,BE165,IF(AND($I166=-1,BC$9=$Q165),$J166,IF($I166=-1,BD165,""))))))))</f>
        <v/>
      </c>
      <c r="BE166" t="str">
        <f ca="1">IF($E165="","",IF($G166="",BE165,IF(AND($N166=1,BE$9&gt;$B$9),"",IF(AND($N166=1,BE$9&lt;=$B$9),LOOKUP(BE$9,$A$12:$A$111,$B$12:$B$111),IF(AND($I166=1,BF$9=$Q165),"",IF($I166=1,BF165,IF(AND($I166=-1,BD$9=$Q165),$J166,IF($I166=-1,BE165,""))))))))</f>
        <v/>
      </c>
      <c r="BF166" t="str">
        <f ca="1">IF($E165="","",IF($G166="",BF165,IF(AND($N166=1,BF$9&gt;$B$9),"",IF(AND($N166=1,BF$9&lt;=$B$9),LOOKUP(BF$9,$A$12:$A$111,$B$12:$B$111),IF(AND($I166=1,BG$9=$Q165),"",IF($I166=1,BG165,IF(AND($I166=-1,BE$9=$Q165),$J166,IF($I166=-1,BF165,""))))))))</f>
        <v/>
      </c>
      <c r="BG166" t="str">
        <f ca="1">IF($E165="","",IF($G166="",BG165,IF(AND($N166=1,BG$9&gt;$B$9),"",IF(AND($N166=1,BG$9&lt;=$B$9),LOOKUP(BG$9,$A$12:$A$111,$B$12:$B$111),IF(AND($I166=1,BH$9=$Q165),"",IF($I166=1,BH165,IF(AND($I166=-1,BF$9=$Q165),$J166,IF($I166=-1,BG165,""))))))))</f>
        <v/>
      </c>
      <c r="BH166" t="str">
        <f ca="1">IF($E165="","",IF($G166="",BH165,IF(AND($N166=1,BH$9&gt;$B$9),"",IF(AND($N166=1,BH$9&lt;=$B$9),LOOKUP(BH$9,$A$12:$A$111,$B$12:$B$111),IF(AND($I166=1,BI$9=$Q165),"",IF($I166=1,BI165,IF(AND($I166=-1,BG$9=$Q165),$J166,IF($I166=-1,BH165,""))))))))</f>
        <v/>
      </c>
      <c r="BI166" t="str">
        <f ca="1">IF($E165="","",IF($G166="",BI165,IF(AND($N166=1,BI$9&gt;$B$9),"",IF(AND($N166=1,BI$9&lt;=$B$9),LOOKUP(BI$9,$A$12:$A$111,$B$12:$B$111),IF(AND($I166=1,BJ$9=$Q165),"",IF($I166=1,BJ165,IF(AND($I166=-1,BH$9=$Q165),$J166,IF($I166=-1,BI165,""))))))))</f>
        <v/>
      </c>
      <c r="BJ166" t="str">
        <f ca="1">IF($E165="","",IF($G166="",BJ165,IF(AND($N166=1,BJ$9&gt;$B$9),"",IF(AND($N166=1,BJ$9&lt;=$B$9),LOOKUP(BJ$9,$A$12:$A$111,$B$12:$B$111),IF(AND($I166=1,BK$9=$Q165),"",IF($I166=1,BK165,IF(AND($I166=-1,BI$9=$Q165),$J166,IF($I166=-1,BJ165,""))))))))</f>
        <v/>
      </c>
      <c r="BK166" t="str">
        <f ca="1">IF($E165="","",IF($G166="",BK165,IF(AND($N166=1,BK$9&gt;$B$9),"",IF(AND($N166=1,BK$9&lt;=$B$9),LOOKUP(BK$9,$A$12:$A$111,$B$12:$B$111),IF(AND($I166=1,BL$9=$Q165),"",IF($I166=1,BL165,IF(AND($I166=-1,BJ$9=$Q165),$J166,IF($I166=-1,BK165,""))))))))</f>
        <v/>
      </c>
      <c r="BL166" t="str">
        <f ca="1">IF($E165="","",IF($G166="",BL165,IF(AND($N166=1,BL$9&gt;$B$9),"",IF(AND($N166=1,BL$9&lt;=$B$9),LOOKUP(BL$9,$A$12:$A$111,$B$12:$B$111),IF(AND($I166=1,BM$9=$Q165),"",IF($I166=1,BM165,IF(AND($I166=-1,BK$9=$Q165),$J166,IF($I166=-1,BL165,""))))))))</f>
        <v/>
      </c>
      <c r="BM166" t="str">
        <f ca="1">IF($E165="","",IF($G166="",BM165,IF(AND($N166=1,BM$9&gt;$B$9),"",IF(AND($N166=1,BM$9&lt;=$B$9),LOOKUP(BM$9,$A$12:$A$111,$B$12:$B$111),IF(AND($I166=1,BN$9=$Q165),"",IF($I166=1,BN165,IF(AND($I166=-1,BL$9=$Q165),$J166,IF($I166=-1,BM165,""))))))))</f>
        <v/>
      </c>
      <c r="BN166" t="str">
        <f ca="1">IF($E165="","",IF($G166="",BN165,IF(AND($N166=1,BN$9&gt;$B$9),"",IF(AND($N166=1,BN$9&lt;=$B$9),LOOKUP(BN$9,$A$12:$A$111,$B$12:$B$111),IF(AND($I166=1,BO$9=$Q165),"",IF($I166=1,BO165,IF(AND($I166=-1,BM$9=$Q165),$J166,IF($I166=-1,BN165,""))))))))</f>
        <v/>
      </c>
      <c r="BO166" t="str">
        <f ca="1">IF($E165="","",IF($G166="",BO165,IF(AND($N166=1,BO$9&gt;$B$9),"",IF(AND($N166=1,BO$9&lt;=$B$9),LOOKUP(BO$9,$A$12:$A$111,$B$12:$B$111),IF(AND($I166=1,BP$9=$Q165),"",IF($I166=1,BP165,IF(AND($I166=-1,BN$9=$Q165),$J166,IF($I166=-1,BO165,""))))))))</f>
        <v/>
      </c>
    </row>
    <row r="167" spans="4:67" x14ac:dyDescent="0.25">
      <c r="D167" s="4">
        <v>157</v>
      </c>
      <c r="E167" s="1">
        <f t="shared" ca="1" si="16"/>
        <v>14</v>
      </c>
      <c r="G167" t="str">
        <f ca="1">IF(E166="","",IF($B$3=Refs!$B$11,Labouchere!F167,IF(AND(B$3="Last",H166="Zero"),G166,IF(B$3="Last",H166,IF(B$3="2nd last","",IF(AND(B$3="Opposite",H166="Zero"),G166,IF(AND(B$3="Opposite",H166="Red"),"Black",IF(AND(B$3="Opposite",H166="Black"),"Red",IF(AND(B$3="Opposite",H166="Odd"),"Even",IF(AND(B$3="Opposite",H166="Even"),"Odd",IF(AND(B$3="Opposite",H166="High"),"Low",IF(AND(B$3="Opposite",H166="Low"),"High",IF(COUNTIF(Refs!$E$5:$I$6,B$3)=1,Labouchere!B$3,"")))))))))))))</f>
        <v>High</v>
      </c>
      <c r="H167" t="str">
        <f ca="1">IF(E167="","",IF(B$2="Red/Black",LOOKUP(E167,Refs!D:D,Refs!F:F),IF(B$2="High/Low",LOOKUP(E167,Refs!D:D,Refs!H:H),IF(B$2="Odd/Even",LOOKUP(E167,Refs!D:D,Refs!J:J),""))))</f>
        <v>Low</v>
      </c>
      <c r="I167">
        <f t="shared" ca="1" si="12"/>
        <v>-1</v>
      </c>
      <c r="J167">
        <f ca="1">IF(E166="","",IF(G167="","",IF(AND(Q166&gt;1,O166+P166&gt;=$B$4),$B$4,IF(Q166=1,O166,O166+P166))))</f>
        <v>10</v>
      </c>
      <c r="K167">
        <f t="shared" ca="1" si="13"/>
        <v>-10</v>
      </c>
      <c r="L167">
        <f t="shared" ca="1" si="14"/>
        <v>-103</v>
      </c>
      <c r="M167">
        <f t="shared" ca="1" si="15"/>
        <v>20</v>
      </c>
      <c r="N167">
        <f ca="1">IF(E166="","",IF(OR(AND($A$6="Yes",$M167&gt;$M166),AND($A$8="Yes",$O166+$P166&gt;=$B$4),AND($Q166&lt;=2,$I167=1)),1,0))</f>
        <v>0</v>
      </c>
      <c r="O167">
        <f ca="1">IF(E167="","",R167)</f>
        <v>1</v>
      </c>
      <c r="P167">
        <f ca="1">IF(E167="","",MAX(R167:DM167))</f>
        <v>10</v>
      </c>
      <c r="Q167" s="2">
        <f ca="1">IF(E167="","",COUNTIF(R167:DM167,"&gt;0"))</f>
        <v>10</v>
      </c>
      <c r="R167" s="4">
        <f ca="1">IF(E166="","",IF($G167="",R166,IF($N167=1,LOOKUP(R$9,$A$12:$A$111,$B$12:$B$111),IF(AND($I167=1,S$9=$Q166),"",IF($I167=1,S166,IF($I167=-1,R166))))))</f>
        <v>1</v>
      </c>
      <c r="S167">
        <f ca="1">IF($E166="","",IF($G167="",S166,IF(AND($N167=1,S$9&gt;$B$9),"",IF(AND($N167=1,S$9&lt;=$B$9),LOOKUP(S$9,$A$12:$A$111,$B$12:$B$111),IF(AND($I167=1,T$9=$Q166),"",IF($I167=1,T166,IF(AND($I167=-1,R$9=$Q166),$J167,IF($I167=-1,S166,""))))))))</f>
        <v>2</v>
      </c>
      <c r="T167">
        <f ca="1">IF($E166="","",IF($G167="",T166,IF(AND($N167=1,T$9&gt;$B$9),"",IF(AND($N167=1,T$9&lt;=$B$9),LOOKUP(T$9,$A$12:$A$111,$B$12:$B$111),IF(AND($I167=1,U$9=$Q166),"",IF($I167=1,U166,IF(AND($I167=-1,S$9=$Q166),$J167,IF($I167=-1,T166,""))))))))</f>
        <v>3</v>
      </c>
      <c r="U167">
        <f ca="1">IF($E166="","",IF($G167="",U166,IF(AND($N167=1,U$9&gt;$B$9),"",IF(AND($N167=1,U$9&lt;=$B$9),LOOKUP(U$9,$A$12:$A$111,$B$12:$B$111),IF(AND($I167=1,V$9=$Q166),"",IF($I167=1,V166,IF(AND($I167=-1,T$9=$Q166),$J167,IF($I167=-1,U166,""))))))))</f>
        <v>4</v>
      </c>
      <c r="V167">
        <f ca="1">IF($E166="","",IF($G167="",V166,IF(AND($N167=1,V$9&gt;$B$9),"",IF(AND($N167=1,V$9&lt;=$B$9),LOOKUP(V$9,$A$12:$A$111,$B$12:$B$111),IF(AND($I167=1,W$9=$Q166),"",IF($I167=1,W166,IF(AND($I167=-1,U$9=$Q166),$J167,IF($I167=-1,V166,""))))))))</f>
        <v>5</v>
      </c>
      <c r="W167">
        <f ca="1">IF($E166="","",IF($G167="",W166,IF(AND($N167=1,W$9&gt;$B$9),"",IF(AND($N167=1,W$9&lt;=$B$9),LOOKUP(W$9,$A$12:$A$111,$B$12:$B$111),IF(AND($I167=1,X$9=$Q166),"",IF($I167=1,X166,IF(AND($I167=-1,V$9=$Q166),$J167,IF($I167=-1,W166,""))))))))</f>
        <v>6</v>
      </c>
      <c r="X167">
        <f ca="1">IF($E166="","",IF($G167="",X166,IF(AND($N167=1,X$9&gt;$B$9),"",IF(AND($N167=1,X$9&lt;=$B$9),LOOKUP(X$9,$A$12:$A$111,$B$12:$B$111),IF(AND($I167=1,Y$9=$Q166),"",IF($I167=1,Y166,IF(AND($I167=-1,W$9=$Q166),$J167,IF($I167=-1,X166,""))))))))</f>
        <v>7</v>
      </c>
      <c r="Y167">
        <f ca="1">IF($E166="","",IF($G167="",Y166,IF(AND($N167=1,Y$9&gt;$B$9),"",IF(AND($N167=1,Y$9&lt;=$B$9),LOOKUP(Y$9,$A$12:$A$111,$B$12:$B$111),IF(AND($I167=1,Z$9=$Q166),"",IF($I167=1,Z166,IF(AND($I167=-1,X$9=$Q166),$J167,IF($I167=-1,Y166,""))))))))</f>
        <v>8</v>
      </c>
      <c r="Z167">
        <f ca="1">IF($E166="","",IF($G167="",Z166,IF(AND($N167=1,Z$9&gt;$B$9),"",IF(AND($N167=1,Z$9&lt;=$B$9),LOOKUP(Z$9,$A$12:$A$111,$B$12:$B$111),IF(AND($I167=1,AA$9=$Q166),"",IF($I167=1,AA166,IF(AND($I167=-1,Y$9=$Q166),$J167,IF($I167=-1,Z166,""))))))))</f>
        <v>9</v>
      </c>
      <c r="AA167">
        <f ca="1">IF($E166="","",IF($G167="",AA166,IF(AND($N167=1,AA$9&gt;$B$9),"",IF(AND($N167=1,AA$9&lt;=$B$9),LOOKUP(AA$9,$A$12:$A$111,$B$12:$B$111),IF(AND($I167=1,AB$9=$Q166),"",IF($I167=1,AB166,IF(AND($I167=-1,Z$9=$Q166),$J167,IF($I167=-1,AA166,""))))))))</f>
        <v>10</v>
      </c>
      <c r="AB167" t="str">
        <f ca="1">IF($E166="","",IF($G167="",AB166,IF(AND($N167=1,AB$9&gt;$B$9),"",IF(AND($N167=1,AB$9&lt;=$B$9),LOOKUP(AB$9,$A$12:$A$111,$B$12:$B$111),IF(AND($I167=1,AC$9=$Q166),"",IF($I167=1,AC166,IF(AND($I167=-1,AA$9=$Q166),$J167,IF($I167=-1,AB166,""))))))))</f>
        <v/>
      </c>
      <c r="AC167" t="str">
        <f ca="1">IF($E166="","",IF($G167="",AC166,IF(AND($N167=1,AC$9&gt;$B$9),"",IF(AND($N167=1,AC$9&lt;=$B$9),LOOKUP(AC$9,$A$12:$A$111,$B$12:$B$111),IF(AND($I167=1,AD$9=$Q166),"",IF($I167=1,AD166,IF(AND($I167=-1,AB$9=$Q166),$J167,IF($I167=-1,AC166,""))))))))</f>
        <v/>
      </c>
      <c r="AD167" t="str">
        <f ca="1">IF($E166="","",IF($G167="",AD166,IF(AND($N167=1,AD$9&gt;$B$9),"",IF(AND($N167=1,AD$9&lt;=$B$9),LOOKUP(AD$9,$A$12:$A$111,$B$12:$B$111),IF(AND($I167=1,AE$9=$Q166),"",IF($I167=1,AE166,IF(AND($I167=-1,AC$9=$Q166),$J167,IF($I167=-1,AD166,""))))))))</f>
        <v/>
      </c>
      <c r="AE167" t="str">
        <f ca="1">IF($E166="","",IF($G167="",AE166,IF(AND($N167=1,AE$9&gt;$B$9),"",IF(AND($N167=1,AE$9&lt;=$B$9),LOOKUP(AE$9,$A$12:$A$111,$B$12:$B$111),IF(AND($I167=1,AF$9=$Q166),"",IF($I167=1,AF166,IF(AND($I167=-1,AD$9=$Q166),$J167,IF($I167=-1,AE166,""))))))))</f>
        <v/>
      </c>
      <c r="AF167" t="str">
        <f ca="1">IF($E166="","",IF($G167="",AF166,IF(AND($N167=1,AF$9&gt;$B$9),"",IF(AND($N167=1,AF$9&lt;=$B$9),LOOKUP(AF$9,$A$12:$A$111,$B$12:$B$111),IF(AND($I167=1,AG$9=$Q166),"",IF($I167=1,AG166,IF(AND($I167=-1,AE$9=$Q166),$J167,IF($I167=-1,AF166,""))))))))</f>
        <v/>
      </c>
      <c r="AG167" t="str">
        <f ca="1">IF($E166="","",IF($G167="",AG166,IF(AND($N167=1,AG$9&gt;$B$9),"",IF(AND($N167=1,AG$9&lt;=$B$9),LOOKUP(AG$9,$A$12:$A$111,$B$12:$B$111),IF(AND($I167=1,AH$9=$Q166),"",IF($I167=1,AH166,IF(AND($I167=-1,AF$9=$Q166),$J167,IF($I167=-1,AG166,""))))))))</f>
        <v/>
      </c>
      <c r="AH167" t="str">
        <f ca="1">IF($E166="","",IF($G167="",AH166,IF(AND($N167=1,AH$9&gt;$B$9),"",IF(AND($N167=1,AH$9&lt;=$B$9),LOOKUP(AH$9,$A$12:$A$111,$B$12:$B$111),IF(AND($I167=1,AI$9=$Q166),"",IF($I167=1,AI166,IF(AND($I167=-1,AG$9=$Q166),$J167,IF($I167=-1,AH166,""))))))))</f>
        <v/>
      </c>
      <c r="AI167" t="str">
        <f ca="1">IF($E166="","",IF($G167="",AI166,IF(AND($N167=1,AI$9&gt;$B$9),"",IF(AND($N167=1,AI$9&lt;=$B$9),LOOKUP(AI$9,$A$12:$A$111,$B$12:$B$111),IF(AND($I167=1,AJ$9=$Q166),"",IF($I167=1,AJ166,IF(AND($I167=-1,AH$9=$Q166),$J167,IF($I167=-1,AI166,""))))))))</f>
        <v/>
      </c>
      <c r="AJ167" t="str">
        <f ca="1">IF($E166="","",IF($G167="",AJ166,IF(AND($N167=1,AJ$9&gt;$B$9),"",IF(AND($N167=1,AJ$9&lt;=$B$9),LOOKUP(AJ$9,$A$12:$A$111,$B$12:$B$111),IF(AND($I167=1,AK$9=$Q166),"",IF($I167=1,AK166,IF(AND($I167=-1,AI$9=$Q166),$J167,IF($I167=-1,AJ166,""))))))))</f>
        <v/>
      </c>
      <c r="AK167" t="str">
        <f ca="1">IF($E166="","",IF($G167="",AK166,IF(AND($N167=1,AK$9&gt;$B$9),"",IF(AND($N167=1,AK$9&lt;=$B$9),LOOKUP(AK$9,$A$12:$A$111,$B$12:$B$111),IF(AND($I167=1,AL$9=$Q166),"",IF($I167=1,AL166,IF(AND($I167=-1,AJ$9=$Q166),$J167,IF($I167=-1,AK166,""))))))))</f>
        <v/>
      </c>
      <c r="AL167" t="str">
        <f ca="1">IF($E166="","",IF($G167="",AL166,IF(AND($N167=1,AL$9&gt;$B$9),"",IF(AND($N167=1,AL$9&lt;=$B$9),LOOKUP(AL$9,$A$12:$A$111,$B$12:$B$111),IF(AND($I167=1,AM$9=$Q166),"",IF($I167=1,AM166,IF(AND($I167=-1,AK$9=$Q166),$J167,IF($I167=-1,AL166,""))))))))</f>
        <v/>
      </c>
      <c r="AM167" t="str">
        <f ca="1">IF($E166="","",IF($G167="",AM166,IF(AND($N167=1,AM$9&gt;$B$9),"",IF(AND($N167=1,AM$9&lt;=$B$9),LOOKUP(AM$9,$A$12:$A$111,$B$12:$B$111),IF(AND($I167=1,AN$9=$Q166),"",IF($I167=1,AN166,IF(AND($I167=-1,AL$9=$Q166),$J167,IF($I167=-1,AM166,""))))))))</f>
        <v/>
      </c>
      <c r="AN167" t="str">
        <f ca="1">IF($E166="","",IF($G167="",AN166,IF(AND($N167=1,AN$9&gt;$B$9),"",IF(AND($N167=1,AN$9&lt;=$B$9),LOOKUP(AN$9,$A$12:$A$111,$B$12:$B$111),IF(AND($I167=1,AO$9=$Q166),"",IF($I167=1,AO166,IF(AND($I167=-1,AM$9=$Q166),$J167,IF($I167=-1,AN166,""))))))))</f>
        <v/>
      </c>
      <c r="AO167" t="str">
        <f ca="1">IF($E166="","",IF($G167="",AO166,IF(AND($N167=1,AO$9&gt;$B$9),"",IF(AND($N167=1,AO$9&lt;=$B$9),LOOKUP(AO$9,$A$12:$A$111,$B$12:$B$111),IF(AND($I167=1,AP$9=$Q166),"",IF($I167=1,AP166,IF(AND($I167=-1,AN$9=$Q166),$J167,IF($I167=-1,AO166,""))))))))</f>
        <v/>
      </c>
      <c r="AP167" t="str">
        <f ca="1">IF($E166="","",IF($G167="",AP166,IF(AND($N167=1,AP$9&gt;$B$9),"",IF(AND($N167=1,AP$9&lt;=$B$9),LOOKUP(AP$9,$A$12:$A$111,$B$12:$B$111),IF(AND($I167=1,AQ$9=$Q166),"",IF($I167=1,AQ166,IF(AND($I167=-1,AO$9=$Q166),$J167,IF($I167=-1,AP166,""))))))))</f>
        <v/>
      </c>
      <c r="AQ167" t="str">
        <f ca="1">IF($E166="","",IF($G167="",AQ166,IF(AND($N167=1,AQ$9&gt;$B$9),"",IF(AND($N167=1,AQ$9&lt;=$B$9),LOOKUP(AQ$9,$A$12:$A$111,$B$12:$B$111),IF(AND($I167=1,AR$9=$Q166),"",IF($I167=1,AR166,IF(AND($I167=-1,AP$9=$Q166),$J167,IF($I167=-1,AQ166,""))))))))</f>
        <v/>
      </c>
      <c r="AR167" t="str">
        <f ca="1">IF($E166="","",IF($G167="",AR166,IF(AND($N167=1,AR$9&gt;$B$9),"",IF(AND($N167=1,AR$9&lt;=$B$9),LOOKUP(AR$9,$A$12:$A$111,$B$12:$B$111),IF(AND($I167=1,AS$9=$Q166),"",IF($I167=1,AS166,IF(AND($I167=-1,AQ$9=$Q166),$J167,IF($I167=-1,AR166,""))))))))</f>
        <v/>
      </c>
      <c r="AS167" t="str">
        <f ca="1">IF($E166="","",IF($G167="",AS166,IF(AND($N167=1,AS$9&gt;$B$9),"",IF(AND($N167=1,AS$9&lt;=$B$9),LOOKUP(AS$9,$A$12:$A$111,$B$12:$B$111),IF(AND($I167=1,AT$9=$Q166),"",IF($I167=1,AT166,IF(AND($I167=-1,AR$9=$Q166),$J167,IF($I167=-1,AS166,""))))))))</f>
        <v/>
      </c>
      <c r="AT167" t="str">
        <f ca="1">IF($E166="","",IF($G167="",AT166,IF(AND($N167=1,AT$9&gt;$B$9),"",IF(AND($N167=1,AT$9&lt;=$B$9),LOOKUP(AT$9,$A$12:$A$111,$B$12:$B$111),IF(AND($I167=1,AU$9=$Q166),"",IF($I167=1,AU166,IF(AND($I167=-1,AS$9=$Q166),$J167,IF($I167=-1,AT166,""))))))))</f>
        <v/>
      </c>
      <c r="AU167" t="str">
        <f ca="1">IF($E166="","",IF($G167="",AU166,IF(AND($N167=1,AU$9&gt;$B$9),"",IF(AND($N167=1,AU$9&lt;=$B$9),LOOKUP(AU$9,$A$12:$A$111,$B$12:$B$111),IF(AND($I167=1,AV$9=$Q166),"",IF($I167=1,AV166,IF(AND($I167=-1,AT$9=$Q166),$J167,IF($I167=-1,AU166,""))))))))</f>
        <v/>
      </c>
      <c r="AV167" t="str">
        <f ca="1">IF($E166="","",IF($G167="",AV166,IF(AND($N167=1,AV$9&gt;$B$9),"",IF(AND($N167=1,AV$9&lt;=$B$9),LOOKUP(AV$9,$A$12:$A$111,$B$12:$B$111),IF(AND($I167=1,AW$9=$Q166),"",IF($I167=1,AW166,IF(AND($I167=-1,AU$9=$Q166),$J167,IF($I167=-1,AV166,""))))))))</f>
        <v/>
      </c>
      <c r="AW167" t="str">
        <f ca="1">IF($E166="","",IF($G167="",AW166,IF(AND($N167=1,AW$9&gt;$B$9),"",IF(AND($N167=1,AW$9&lt;=$B$9),LOOKUP(AW$9,$A$12:$A$111,$B$12:$B$111),IF(AND($I167=1,AX$9=$Q166),"",IF($I167=1,AX166,IF(AND($I167=-1,AV$9=$Q166),$J167,IF($I167=-1,AW166,""))))))))</f>
        <v/>
      </c>
      <c r="AX167" t="str">
        <f ca="1">IF($E166="","",IF($G167="",AX166,IF(AND($N167=1,AX$9&gt;$B$9),"",IF(AND($N167=1,AX$9&lt;=$B$9),LOOKUP(AX$9,$A$12:$A$111,$B$12:$B$111),IF(AND($I167=1,AY$9=$Q166),"",IF($I167=1,AY166,IF(AND($I167=-1,AW$9=$Q166),$J167,IF($I167=-1,AX166,""))))))))</f>
        <v/>
      </c>
      <c r="AY167" t="str">
        <f ca="1">IF($E166="","",IF($G167="",AY166,IF(AND($N167=1,AY$9&gt;$B$9),"",IF(AND($N167=1,AY$9&lt;=$B$9),LOOKUP(AY$9,$A$12:$A$111,$B$12:$B$111),IF(AND($I167=1,AZ$9=$Q166),"",IF($I167=1,AZ166,IF(AND($I167=-1,AX$9=$Q166),$J167,IF($I167=-1,AY166,""))))))))</f>
        <v/>
      </c>
      <c r="AZ167" t="str">
        <f ca="1">IF($E166="","",IF($G167="",AZ166,IF(AND($N167=1,AZ$9&gt;$B$9),"",IF(AND($N167=1,AZ$9&lt;=$B$9),LOOKUP(AZ$9,$A$12:$A$111,$B$12:$B$111),IF(AND($I167=1,BA$9=$Q166),"",IF($I167=1,BA166,IF(AND($I167=-1,AY$9=$Q166),$J167,IF($I167=-1,AZ166,""))))))))</f>
        <v/>
      </c>
      <c r="BA167" t="str">
        <f ca="1">IF($E166="","",IF($G167="",BA166,IF(AND($N167=1,BA$9&gt;$B$9),"",IF(AND($N167=1,BA$9&lt;=$B$9),LOOKUP(BA$9,$A$12:$A$111,$B$12:$B$111),IF(AND($I167=1,BB$9=$Q166),"",IF($I167=1,BB166,IF(AND($I167=-1,AZ$9=$Q166),$J167,IF($I167=-1,BA166,""))))))))</f>
        <v/>
      </c>
      <c r="BB167" t="str">
        <f ca="1">IF($E166="","",IF($G167="",BB166,IF(AND($N167=1,BB$9&gt;$B$9),"",IF(AND($N167=1,BB$9&lt;=$B$9),LOOKUP(BB$9,$A$12:$A$111,$B$12:$B$111),IF(AND($I167=1,BC$9=$Q166),"",IF($I167=1,BC166,IF(AND($I167=-1,BA$9=$Q166),$J167,IF($I167=-1,BB166,""))))))))</f>
        <v/>
      </c>
      <c r="BC167" t="str">
        <f ca="1">IF($E166="","",IF($G167="",BC166,IF(AND($N167=1,BC$9&gt;$B$9),"",IF(AND($N167=1,BC$9&lt;=$B$9),LOOKUP(BC$9,$A$12:$A$111,$B$12:$B$111),IF(AND($I167=1,BD$9=$Q166),"",IF($I167=1,BD166,IF(AND($I167=-1,BB$9=$Q166),$J167,IF($I167=-1,BC166,""))))))))</f>
        <v/>
      </c>
      <c r="BD167" t="str">
        <f ca="1">IF($E166="","",IF($G167="",BD166,IF(AND($N167=1,BD$9&gt;$B$9),"",IF(AND($N167=1,BD$9&lt;=$B$9),LOOKUP(BD$9,$A$12:$A$111,$B$12:$B$111),IF(AND($I167=1,BE$9=$Q166),"",IF($I167=1,BE166,IF(AND($I167=-1,BC$9=$Q166),$J167,IF($I167=-1,BD166,""))))))))</f>
        <v/>
      </c>
      <c r="BE167" t="str">
        <f ca="1">IF($E166="","",IF($G167="",BE166,IF(AND($N167=1,BE$9&gt;$B$9),"",IF(AND($N167=1,BE$9&lt;=$B$9),LOOKUP(BE$9,$A$12:$A$111,$B$12:$B$111),IF(AND($I167=1,BF$9=$Q166),"",IF($I167=1,BF166,IF(AND($I167=-1,BD$9=$Q166),$J167,IF($I167=-1,BE166,""))))))))</f>
        <v/>
      </c>
      <c r="BF167" t="str">
        <f ca="1">IF($E166="","",IF($G167="",BF166,IF(AND($N167=1,BF$9&gt;$B$9),"",IF(AND($N167=1,BF$9&lt;=$B$9),LOOKUP(BF$9,$A$12:$A$111,$B$12:$B$111),IF(AND($I167=1,BG$9=$Q166),"",IF($I167=1,BG166,IF(AND($I167=-1,BE$9=$Q166),$J167,IF($I167=-1,BF166,""))))))))</f>
        <v/>
      </c>
      <c r="BG167" t="str">
        <f ca="1">IF($E166="","",IF($G167="",BG166,IF(AND($N167=1,BG$9&gt;$B$9),"",IF(AND($N167=1,BG$9&lt;=$B$9),LOOKUP(BG$9,$A$12:$A$111,$B$12:$B$111),IF(AND($I167=1,BH$9=$Q166),"",IF($I167=1,BH166,IF(AND($I167=-1,BF$9=$Q166),$J167,IF($I167=-1,BG166,""))))))))</f>
        <v/>
      </c>
      <c r="BH167" t="str">
        <f ca="1">IF($E166="","",IF($G167="",BH166,IF(AND($N167=1,BH$9&gt;$B$9),"",IF(AND($N167=1,BH$9&lt;=$B$9),LOOKUP(BH$9,$A$12:$A$111,$B$12:$B$111),IF(AND($I167=1,BI$9=$Q166),"",IF($I167=1,BI166,IF(AND($I167=-1,BG$9=$Q166),$J167,IF($I167=-1,BH166,""))))))))</f>
        <v/>
      </c>
      <c r="BI167" t="str">
        <f ca="1">IF($E166="","",IF($G167="",BI166,IF(AND($N167=1,BI$9&gt;$B$9),"",IF(AND($N167=1,BI$9&lt;=$B$9),LOOKUP(BI$9,$A$12:$A$111,$B$12:$B$111),IF(AND($I167=1,BJ$9=$Q166),"",IF($I167=1,BJ166,IF(AND($I167=-1,BH$9=$Q166),$J167,IF($I167=-1,BI166,""))))))))</f>
        <v/>
      </c>
      <c r="BJ167" t="str">
        <f ca="1">IF($E166="","",IF($G167="",BJ166,IF(AND($N167=1,BJ$9&gt;$B$9),"",IF(AND($N167=1,BJ$9&lt;=$B$9),LOOKUP(BJ$9,$A$12:$A$111,$B$12:$B$111),IF(AND($I167=1,BK$9=$Q166),"",IF($I167=1,BK166,IF(AND($I167=-1,BI$9=$Q166),$J167,IF($I167=-1,BJ166,""))))))))</f>
        <v/>
      </c>
      <c r="BK167" t="str">
        <f ca="1">IF($E166="","",IF($G167="",BK166,IF(AND($N167=1,BK$9&gt;$B$9),"",IF(AND($N167=1,BK$9&lt;=$B$9),LOOKUP(BK$9,$A$12:$A$111,$B$12:$B$111),IF(AND($I167=1,BL$9=$Q166),"",IF($I167=1,BL166,IF(AND($I167=-1,BJ$9=$Q166),$J167,IF($I167=-1,BK166,""))))))))</f>
        <v/>
      </c>
      <c r="BL167" t="str">
        <f ca="1">IF($E166="","",IF($G167="",BL166,IF(AND($N167=1,BL$9&gt;$B$9),"",IF(AND($N167=1,BL$9&lt;=$B$9),LOOKUP(BL$9,$A$12:$A$111,$B$12:$B$111),IF(AND($I167=1,BM$9=$Q166),"",IF($I167=1,BM166,IF(AND($I167=-1,BK$9=$Q166),$J167,IF($I167=-1,BL166,""))))))))</f>
        <v/>
      </c>
      <c r="BM167" t="str">
        <f ca="1">IF($E166="","",IF($G167="",BM166,IF(AND($N167=1,BM$9&gt;$B$9),"",IF(AND($N167=1,BM$9&lt;=$B$9),LOOKUP(BM$9,$A$12:$A$111,$B$12:$B$111),IF(AND($I167=1,BN$9=$Q166),"",IF($I167=1,BN166,IF(AND($I167=-1,BL$9=$Q166),$J167,IF($I167=-1,BM166,""))))))))</f>
        <v/>
      </c>
      <c r="BN167" t="str">
        <f ca="1">IF($E166="","",IF($G167="",BN166,IF(AND($N167=1,BN$9&gt;$B$9),"",IF(AND($N167=1,BN$9&lt;=$B$9),LOOKUP(BN$9,$A$12:$A$111,$B$12:$B$111),IF(AND($I167=1,BO$9=$Q166),"",IF($I167=1,BO166,IF(AND($I167=-1,BM$9=$Q166),$J167,IF($I167=-1,BN166,""))))))))</f>
        <v/>
      </c>
      <c r="BO167" t="str">
        <f ca="1">IF($E166="","",IF($G167="",BO166,IF(AND($N167=1,BO$9&gt;$B$9),"",IF(AND($N167=1,BO$9&lt;=$B$9),LOOKUP(BO$9,$A$12:$A$111,$B$12:$B$111),IF(AND($I167=1,BP$9=$Q166),"",IF($I167=1,BP166,IF(AND($I167=-1,BN$9=$Q166),$J167,IF($I167=-1,BO166,""))))))))</f>
        <v/>
      </c>
    </row>
    <row r="168" spans="4:67" x14ac:dyDescent="0.25">
      <c r="D168" s="4">
        <v>158</v>
      </c>
      <c r="E168" s="1">
        <f t="shared" ca="1" si="16"/>
        <v>7</v>
      </c>
      <c r="G168" t="str">
        <f ca="1">IF(E167="","",IF($B$3=Refs!$B$11,Labouchere!F168,IF(AND(B$3="Last",H167="Zero"),G167,IF(B$3="Last",H167,IF(B$3="2nd last","",IF(AND(B$3="Opposite",H167="Zero"),G167,IF(AND(B$3="Opposite",H167="Red"),"Black",IF(AND(B$3="Opposite",H167="Black"),"Red",IF(AND(B$3="Opposite",H167="Odd"),"Even",IF(AND(B$3="Opposite",H167="Even"),"Odd",IF(AND(B$3="Opposite",H167="High"),"Low",IF(AND(B$3="Opposite",H167="Low"),"High",IF(COUNTIF(Refs!$E$5:$I$6,B$3)=1,Labouchere!B$3,"")))))))))))))</f>
        <v>High</v>
      </c>
      <c r="H168" t="str">
        <f ca="1">IF(E168="","",IF(B$2="Red/Black",LOOKUP(E168,Refs!D:D,Refs!F:F),IF(B$2="High/Low",LOOKUP(E168,Refs!D:D,Refs!H:H),IF(B$2="Odd/Even",LOOKUP(E168,Refs!D:D,Refs!J:J),""))))</f>
        <v>Low</v>
      </c>
      <c r="I168">
        <f t="shared" ca="1" si="12"/>
        <v>-1</v>
      </c>
      <c r="J168">
        <f ca="1">IF(E167="","",IF(G168="","",IF(AND(Q167&gt;1,O167+P167&gt;=$B$4),$B$4,IF(Q167=1,O167,O167+P167))))</f>
        <v>11</v>
      </c>
      <c r="K168">
        <f t="shared" ca="1" si="13"/>
        <v>-11</v>
      </c>
      <c r="L168">
        <f t="shared" ca="1" si="14"/>
        <v>-114</v>
      </c>
      <c r="M168">
        <f t="shared" ca="1" si="15"/>
        <v>20</v>
      </c>
      <c r="N168">
        <f ca="1">IF(E167="","",IF(OR(AND($A$6="Yes",$M168&gt;$M167),AND($A$8="Yes",$O167+$P167&gt;=$B$4),AND($Q167&lt;=2,$I168=1)),1,0))</f>
        <v>0</v>
      </c>
      <c r="O168">
        <f ca="1">IF(E168="","",R168)</f>
        <v>1</v>
      </c>
      <c r="P168">
        <f ca="1">IF(E168="","",MAX(R168:DM168))</f>
        <v>11</v>
      </c>
      <c r="Q168" s="2">
        <f ca="1">IF(E168="","",COUNTIF(R168:DM168,"&gt;0"))</f>
        <v>11</v>
      </c>
      <c r="R168" s="4">
        <f ca="1">IF(E167="","",IF($G168="",R167,IF($N168=1,LOOKUP(R$9,$A$12:$A$111,$B$12:$B$111),IF(AND($I168=1,S$9=$Q167),"",IF($I168=1,S167,IF($I168=-1,R167))))))</f>
        <v>1</v>
      </c>
      <c r="S168">
        <f ca="1">IF($E167="","",IF($G168="",S167,IF(AND($N168=1,S$9&gt;$B$9),"",IF(AND($N168=1,S$9&lt;=$B$9),LOOKUP(S$9,$A$12:$A$111,$B$12:$B$111),IF(AND($I168=1,T$9=$Q167),"",IF($I168=1,T167,IF(AND($I168=-1,R$9=$Q167),$J168,IF($I168=-1,S167,""))))))))</f>
        <v>2</v>
      </c>
      <c r="T168">
        <f ca="1">IF($E167="","",IF($G168="",T167,IF(AND($N168=1,T$9&gt;$B$9),"",IF(AND($N168=1,T$9&lt;=$B$9),LOOKUP(T$9,$A$12:$A$111,$B$12:$B$111),IF(AND($I168=1,U$9=$Q167),"",IF($I168=1,U167,IF(AND($I168=-1,S$9=$Q167),$J168,IF($I168=-1,T167,""))))))))</f>
        <v>3</v>
      </c>
      <c r="U168">
        <f ca="1">IF($E167="","",IF($G168="",U167,IF(AND($N168=1,U$9&gt;$B$9),"",IF(AND($N168=1,U$9&lt;=$B$9),LOOKUP(U$9,$A$12:$A$111,$B$12:$B$111),IF(AND($I168=1,V$9=$Q167),"",IF($I168=1,V167,IF(AND($I168=-1,T$9=$Q167),$J168,IF($I168=-1,U167,""))))))))</f>
        <v>4</v>
      </c>
      <c r="V168">
        <f ca="1">IF($E167="","",IF($G168="",V167,IF(AND($N168=1,V$9&gt;$B$9),"",IF(AND($N168=1,V$9&lt;=$B$9),LOOKUP(V$9,$A$12:$A$111,$B$12:$B$111),IF(AND($I168=1,W$9=$Q167),"",IF($I168=1,W167,IF(AND($I168=-1,U$9=$Q167),$J168,IF($I168=-1,V167,""))))))))</f>
        <v>5</v>
      </c>
      <c r="W168">
        <f ca="1">IF($E167="","",IF($G168="",W167,IF(AND($N168=1,W$9&gt;$B$9),"",IF(AND($N168=1,W$9&lt;=$B$9),LOOKUP(W$9,$A$12:$A$111,$B$12:$B$111),IF(AND($I168=1,X$9=$Q167),"",IF($I168=1,X167,IF(AND($I168=-1,V$9=$Q167),$J168,IF($I168=-1,W167,""))))))))</f>
        <v>6</v>
      </c>
      <c r="X168">
        <f ca="1">IF($E167="","",IF($G168="",X167,IF(AND($N168=1,X$9&gt;$B$9),"",IF(AND($N168=1,X$9&lt;=$B$9),LOOKUP(X$9,$A$12:$A$111,$B$12:$B$111),IF(AND($I168=1,Y$9=$Q167),"",IF($I168=1,Y167,IF(AND($I168=-1,W$9=$Q167),$J168,IF($I168=-1,X167,""))))))))</f>
        <v>7</v>
      </c>
      <c r="Y168">
        <f ca="1">IF($E167="","",IF($G168="",Y167,IF(AND($N168=1,Y$9&gt;$B$9),"",IF(AND($N168=1,Y$9&lt;=$B$9),LOOKUP(Y$9,$A$12:$A$111,$B$12:$B$111),IF(AND($I168=1,Z$9=$Q167),"",IF($I168=1,Z167,IF(AND($I168=-1,X$9=$Q167),$J168,IF($I168=-1,Y167,""))))))))</f>
        <v>8</v>
      </c>
      <c r="Z168">
        <f ca="1">IF($E167="","",IF($G168="",Z167,IF(AND($N168=1,Z$9&gt;$B$9),"",IF(AND($N168=1,Z$9&lt;=$B$9),LOOKUP(Z$9,$A$12:$A$111,$B$12:$B$111),IF(AND($I168=1,AA$9=$Q167),"",IF($I168=1,AA167,IF(AND($I168=-1,Y$9=$Q167),$J168,IF($I168=-1,Z167,""))))))))</f>
        <v>9</v>
      </c>
      <c r="AA168">
        <f ca="1">IF($E167="","",IF($G168="",AA167,IF(AND($N168=1,AA$9&gt;$B$9),"",IF(AND($N168=1,AA$9&lt;=$B$9),LOOKUP(AA$9,$A$12:$A$111,$B$12:$B$111),IF(AND($I168=1,AB$9=$Q167),"",IF($I168=1,AB167,IF(AND($I168=-1,Z$9=$Q167),$J168,IF($I168=-1,AA167,""))))))))</f>
        <v>10</v>
      </c>
      <c r="AB168">
        <f ca="1">IF($E167="","",IF($G168="",AB167,IF(AND($N168=1,AB$9&gt;$B$9),"",IF(AND($N168=1,AB$9&lt;=$B$9),LOOKUP(AB$9,$A$12:$A$111,$B$12:$B$111),IF(AND($I168=1,AC$9=$Q167),"",IF($I168=1,AC167,IF(AND($I168=-1,AA$9=$Q167),$J168,IF($I168=-1,AB167,""))))))))</f>
        <v>11</v>
      </c>
      <c r="AC168" t="str">
        <f ca="1">IF($E167="","",IF($G168="",AC167,IF(AND($N168=1,AC$9&gt;$B$9),"",IF(AND($N168=1,AC$9&lt;=$B$9),LOOKUP(AC$9,$A$12:$A$111,$B$12:$B$111),IF(AND($I168=1,AD$9=$Q167),"",IF($I168=1,AD167,IF(AND($I168=-1,AB$9=$Q167),$J168,IF($I168=-1,AC167,""))))))))</f>
        <v/>
      </c>
      <c r="AD168" t="str">
        <f ca="1">IF($E167="","",IF($G168="",AD167,IF(AND($N168=1,AD$9&gt;$B$9),"",IF(AND($N168=1,AD$9&lt;=$B$9),LOOKUP(AD$9,$A$12:$A$111,$B$12:$B$111),IF(AND($I168=1,AE$9=$Q167),"",IF($I168=1,AE167,IF(AND($I168=-1,AC$9=$Q167),$J168,IF($I168=-1,AD167,""))))))))</f>
        <v/>
      </c>
      <c r="AE168" t="str">
        <f ca="1">IF($E167="","",IF($G168="",AE167,IF(AND($N168=1,AE$9&gt;$B$9),"",IF(AND($N168=1,AE$9&lt;=$B$9),LOOKUP(AE$9,$A$12:$A$111,$B$12:$B$111),IF(AND($I168=1,AF$9=$Q167),"",IF($I168=1,AF167,IF(AND($I168=-1,AD$9=$Q167),$J168,IF($I168=-1,AE167,""))))))))</f>
        <v/>
      </c>
      <c r="AF168" t="str">
        <f ca="1">IF($E167="","",IF($G168="",AF167,IF(AND($N168=1,AF$9&gt;$B$9),"",IF(AND($N168=1,AF$9&lt;=$B$9),LOOKUP(AF$9,$A$12:$A$111,$B$12:$B$111),IF(AND($I168=1,AG$9=$Q167),"",IF($I168=1,AG167,IF(AND($I168=-1,AE$9=$Q167),$J168,IF($I168=-1,AF167,""))))))))</f>
        <v/>
      </c>
      <c r="AG168" t="str">
        <f ca="1">IF($E167="","",IF($G168="",AG167,IF(AND($N168=1,AG$9&gt;$B$9),"",IF(AND($N168=1,AG$9&lt;=$B$9),LOOKUP(AG$9,$A$12:$A$111,$B$12:$B$111),IF(AND($I168=1,AH$9=$Q167),"",IF($I168=1,AH167,IF(AND($I168=-1,AF$9=$Q167),$J168,IF($I168=-1,AG167,""))))))))</f>
        <v/>
      </c>
      <c r="AH168" t="str">
        <f ca="1">IF($E167="","",IF($G168="",AH167,IF(AND($N168=1,AH$9&gt;$B$9),"",IF(AND($N168=1,AH$9&lt;=$B$9),LOOKUP(AH$9,$A$12:$A$111,$B$12:$B$111),IF(AND($I168=1,AI$9=$Q167),"",IF($I168=1,AI167,IF(AND($I168=-1,AG$9=$Q167),$J168,IF($I168=-1,AH167,""))))))))</f>
        <v/>
      </c>
      <c r="AI168" t="str">
        <f ca="1">IF($E167="","",IF($G168="",AI167,IF(AND($N168=1,AI$9&gt;$B$9),"",IF(AND($N168=1,AI$9&lt;=$B$9),LOOKUP(AI$9,$A$12:$A$111,$B$12:$B$111),IF(AND($I168=1,AJ$9=$Q167),"",IF($I168=1,AJ167,IF(AND($I168=-1,AH$9=$Q167),$J168,IF($I168=-1,AI167,""))))))))</f>
        <v/>
      </c>
      <c r="AJ168" t="str">
        <f ca="1">IF($E167="","",IF($G168="",AJ167,IF(AND($N168=1,AJ$9&gt;$B$9),"",IF(AND($N168=1,AJ$9&lt;=$B$9),LOOKUP(AJ$9,$A$12:$A$111,$B$12:$B$111),IF(AND($I168=1,AK$9=$Q167),"",IF($I168=1,AK167,IF(AND($I168=-1,AI$9=$Q167),$J168,IF($I168=-1,AJ167,""))))))))</f>
        <v/>
      </c>
      <c r="AK168" t="str">
        <f ca="1">IF($E167="","",IF($G168="",AK167,IF(AND($N168=1,AK$9&gt;$B$9),"",IF(AND($N168=1,AK$9&lt;=$B$9),LOOKUP(AK$9,$A$12:$A$111,$B$12:$B$111),IF(AND($I168=1,AL$9=$Q167),"",IF($I168=1,AL167,IF(AND($I168=-1,AJ$9=$Q167),$J168,IF($I168=-1,AK167,""))))))))</f>
        <v/>
      </c>
      <c r="AL168" t="str">
        <f ca="1">IF($E167="","",IF($G168="",AL167,IF(AND($N168=1,AL$9&gt;$B$9),"",IF(AND($N168=1,AL$9&lt;=$B$9),LOOKUP(AL$9,$A$12:$A$111,$B$12:$B$111),IF(AND($I168=1,AM$9=$Q167),"",IF($I168=1,AM167,IF(AND($I168=-1,AK$9=$Q167),$J168,IF($I168=-1,AL167,""))))))))</f>
        <v/>
      </c>
      <c r="AM168" t="str">
        <f ca="1">IF($E167="","",IF($G168="",AM167,IF(AND($N168=1,AM$9&gt;$B$9),"",IF(AND($N168=1,AM$9&lt;=$B$9),LOOKUP(AM$9,$A$12:$A$111,$B$12:$B$111),IF(AND($I168=1,AN$9=$Q167),"",IF($I168=1,AN167,IF(AND($I168=-1,AL$9=$Q167),$J168,IF($I168=-1,AM167,""))))))))</f>
        <v/>
      </c>
      <c r="AN168" t="str">
        <f ca="1">IF($E167="","",IF($G168="",AN167,IF(AND($N168=1,AN$9&gt;$B$9),"",IF(AND($N168=1,AN$9&lt;=$B$9),LOOKUP(AN$9,$A$12:$A$111,$B$12:$B$111),IF(AND($I168=1,AO$9=$Q167),"",IF($I168=1,AO167,IF(AND($I168=-1,AM$9=$Q167),$J168,IF($I168=-1,AN167,""))))))))</f>
        <v/>
      </c>
      <c r="AO168" t="str">
        <f ca="1">IF($E167="","",IF($G168="",AO167,IF(AND($N168=1,AO$9&gt;$B$9),"",IF(AND($N168=1,AO$9&lt;=$B$9),LOOKUP(AO$9,$A$12:$A$111,$B$12:$B$111),IF(AND($I168=1,AP$9=$Q167),"",IF($I168=1,AP167,IF(AND($I168=-1,AN$9=$Q167),$J168,IF($I168=-1,AO167,""))))))))</f>
        <v/>
      </c>
      <c r="AP168" t="str">
        <f ca="1">IF($E167="","",IF($G168="",AP167,IF(AND($N168=1,AP$9&gt;$B$9),"",IF(AND($N168=1,AP$9&lt;=$B$9),LOOKUP(AP$9,$A$12:$A$111,$B$12:$B$111),IF(AND($I168=1,AQ$9=$Q167),"",IF($I168=1,AQ167,IF(AND($I168=-1,AO$9=$Q167),$J168,IF($I168=-1,AP167,""))))))))</f>
        <v/>
      </c>
      <c r="AQ168" t="str">
        <f ca="1">IF($E167="","",IF($G168="",AQ167,IF(AND($N168=1,AQ$9&gt;$B$9),"",IF(AND($N168=1,AQ$9&lt;=$B$9),LOOKUP(AQ$9,$A$12:$A$111,$B$12:$B$111),IF(AND($I168=1,AR$9=$Q167),"",IF($I168=1,AR167,IF(AND($I168=-1,AP$9=$Q167),$J168,IF($I168=-1,AQ167,""))))))))</f>
        <v/>
      </c>
      <c r="AR168" t="str">
        <f ca="1">IF($E167="","",IF($G168="",AR167,IF(AND($N168=1,AR$9&gt;$B$9),"",IF(AND($N168=1,AR$9&lt;=$B$9),LOOKUP(AR$9,$A$12:$A$111,$B$12:$B$111),IF(AND($I168=1,AS$9=$Q167),"",IF($I168=1,AS167,IF(AND($I168=-1,AQ$9=$Q167),$J168,IF($I168=-1,AR167,""))))))))</f>
        <v/>
      </c>
      <c r="AS168" t="str">
        <f ca="1">IF($E167="","",IF($G168="",AS167,IF(AND($N168=1,AS$9&gt;$B$9),"",IF(AND($N168=1,AS$9&lt;=$B$9),LOOKUP(AS$9,$A$12:$A$111,$B$12:$B$111),IF(AND($I168=1,AT$9=$Q167),"",IF($I168=1,AT167,IF(AND($I168=-1,AR$9=$Q167),$J168,IF($I168=-1,AS167,""))))))))</f>
        <v/>
      </c>
      <c r="AT168" t="str">
        <f ca="1">IF($E167="","",IF($G168="",AT167,IF(AND($N168=1,AT$9&gt;$B$9),"",IF(AND($N168=1,AT$9&lt;=$B$9),LOOKUP(AT$9,$A$12:$A$111,$B$12:$B$111),IF(AND($I168=1,AU$9=$Q167),"",IF($I168=1,AU167,IF(AND($I168=-1,AS$9=$Q167),$J168,IF($I168=-1,AT167,""))))))))</f>
        <v/>
      </c>
      <c r="AU168" t="str">
        <f ca="1">IF($E167="","",IF($G168="",AU167,IF(AND($N168=1,AU$9&gt;$B$9),"",IF(AND($N168=1,AU$9&lt;=$B$9),LOOKUP(AU$9,$A$12:$A$111,$B$12:$B$111),IF(AND($I168=1,AV$9=$Q167),"",IF($I168=1,AV167,IF(AND($I168=-1,AT$9=$Q167),$J168,IF($I168=-1,AU167,""))))))))</f>
        <v/>
      </c>
      <c r="AV168" t="str">
        <f ca="1">IF($E167="","",IF($G168="",AV167,IF(AND($N168=1,AV$9&gt;$B$9),"",IF(AND($N168=1,AV$9&lt;=$B$9),LOOKUP(AV$9,$A$12:$A$111,$B$12:$B$111),IF(AND($I168=1,AW$9=$Q167),"",IF($I168=1,AW167,IF(AND($I168=-1,AU$9=$Q167),$J168,IF($I168=-1,AV167,""))))))))</f>
        <v/>
      </c>
      <c r="AW168" t="str">
        <f ca="1">IF($E167="","",IF($G168="",AW167,IF(AND($N168=1,AW$9&gt;$B$9),"",IF(AND($N168=1,AW$9&lt;=$B$9),LOOKUP(AW$9,$A$12:$A$111,$B$12:$B$111),IF(AND($I168=1,AX$9=$Q167),"",IF($I168=1,AX167,IF(AND($I168=-1,AV$9=$Q167),$J168,IF($I168=-1,AW167,""))))))))</f>
        <v/>
      </c>
      <c r="AX168" t="str">
        <f ca="1">IF($E167="","",IF($G168="",AX167,IF(AND($N168=1,AX$9&gt;$B$9),"",IF(AND($N168=1,AX$9&lt;=$B$9),LOOKUP(AX$9,$A$12:$A$111,$B$12:$B$111),IF(AND($I168=1,AY$9=$Q167),"",IF($I168=1,AY167,IF(AND($I168=-1,AW$9=$Q167),$J168,IF($I168=-1,AX167,""))))))))</f>
        <v/>
      </c>
      <c r="AY168" t="str">
        <f ca="1">IF($E167="","",IF($G168="",AY167,IF(AND($N168=1,AY$9&gt;$B$9),"",IF(AND($N168=1,AY$9&lt;=$B$9),LOOKUP(AY$9,$A$12:$A$111,$B$12:$B$111),IF(AND($I168=1,AZ$9=$Q167),"",IF($I168=1,AZ167,IF(AND($I168=-1,AX$9=$Q167),$J168,IF($I168=-1,AY167,""))))))))</f>
        <v/>
      </c>
      <c r="AZ168" t="str">
        <f ca="1">IF($E167="","",IF($G168="",AZ167,IF(AND($N168=1,AZ$9&gt;$B$9),"",IF(AND($N168=1,AZ$9&lt;=$B$9),LOOKUP(AZ$9,$A$12:$A$111,$B$12:$B$111),IF(AND($I168=1,BA$9=$Q167),"",IF($I168=1,BA167,IF(AND($I168=-1,AY$9=$Q167),$J168,IF($I168=-1,AZ167,""))))))))</f>
        <v/>
      </c>
      <c r="BA168" t="str">
        <f ca="1">IF($E167="","",IF($G168="",BA167,IF(AND($N168=1,BA$9&gt;$B$9),"",IF(AND($N168=1,BA$9&lt;=$B$9),LOOKUP(BA$9,$A$12:$A$111,$B$12:$B$111),IF(AND($I168=1,BB$9=$Q167),"",IF($I168=1,BB167,IF(AND($I168=-1,AZ$9=$Q167),$J168,IF($I168=-1,BA167,""))))))))</f>
        <v/>
      </c>
      <c r="BB168" t="str">
        <f ca="1">IF($E167="","",IF($G168="",BB167,IF(AND($N168=1,BB$9&gt;$B$9),"",IF(AND($N168=1,BB$9&lt;=$B$9),LOOKUP(BB$9,$A$12:$A$111,$B$12:$B$111),IF(AND($I168=1,BC$9=$Q167),"",IF($I168=1,BC167,IF(AND($I168=-1,BA$9=$Q167),$J168,IF($I168=-1,BB167,""))))))))</f>
        <v/>
      </c>
      <c r="BC168" t="str">
        <f ca="1">IF($E167="","",IF($G168="",BC167,IF(AND($N168=1,BC$9&gt;$B$9),"",IF(AND($N168=1,BC$9&lt;=$B$9),LOOKUP(BC$9,$A$12:$A$111,$B$12:$B$111),IF(AND($I168=1,BD$9=$Q167),"",IF($I168=1,BD167,IF(AND($I168=-1,BB$9=$Q167),$J168,IF($I168=-1,BC167,""))))))))</f>
        <v/>
      </c>
      <c r="BD168" t="str">
        <f ca="1">IF($E167="","",IF($G168="",BD167,IF(AND($N168=1,BD$9&gt;$B$9),"",IF(AND($N168=1,BD$9&lt;=$B$9),LOOKUP(BD$9,$A$12:$A$111,$B$12:$B$111),IF(AND($I168=1,BE$9=$Q167),"",IF($I168=1,BE167,IF(AND($I168=-1,BC$9=$Q167),$J168,IF($I168=-1,BD167,""))))))))</f>
        <v/>
      </c>
      <c r="BE168" t="str">
        <f ca="1">IF($E167="","",IF($G168="",BE167,IF(AND($N168=1,BE$9&gt;$B$9),"",IF(AND($N168=1,BE$9&lt;=$B$9),LOOKUP(BE$9,$A$12:$A$111,$B$12:$B$111),IF(AND($I168=1,BF$9=$Q167),"",IF($I168=1,BF167,IF(AND($I168=-1,BD$9=$Q167),$J168,IF($I168=-1,BE167,""))))))))</f>
        <v/>
      </c>
      <c r="BF168" t="str">
        <f ca="1">IF($E167="","",IF($G168="",BF167,IF(AND($N168=1,BF$9&gt;$B$9),"",IF(AND($N168=1,BF$9&lt;=$B$9),LOOKUP(BF$9,$A$12:$A$111,$B$12:$B$111),IF(AND($I168=1,BG$9=$Q167),"",IF($I168=1,BG167,IF(AND($I168=-1,BE$9=$Q167),$J168,IF($I168=-1,BF167,""))))))))</f>
        <v/>
      </c>
      <c r="BG168" t="str">
        <f ca="1">IF($E167="","",IF($G168="",BG167,IF(AND($N168=1,BG$9&gt;$B$9),"",IF(AND($N168=1,BG$9&lt;=$B$9),LOOKUP(BG$9,$A$12:$A$111,$B$12:$B$111),IF(AND($I168=1,BH$9=$Q167),"",IF($I168=1,BH167,IF(AND($I168=-1,BF$9=$Q167),$J168,IF($I168=-1,BG167,""))))))))</f>
        <v/>
      </c>
      <c r="BH168" t="str">
        <f ca="1">IF($E167="","",IF($G168="",BH167,IF(AND($N168=1,BH$9&gt;$B$9),"",IF(AND($N168=1,BH$9&lt;=$B$9),LOOKUP(BH$9,$A$12:$A$111,$B$12:$B$111),IF(AND($I168=1,BI$9=$Q167),"",IF($I168=1,BI167,IF(AND($I168=-1,BG$9=$Q167),$J168,IF($I168=-1,BH167,""))))))))</f>
        <v/>
      </c>
      <c r="BI168" t="str">
        <f ca="1">IF($E167="","",IF($G168="",BI167,IF(AND($N168=1,BI$9&gt;$B$9),"",IF(AND($N168=1,BI$9&lt;=$B$9),LOOKUP(BI$9,$A$12:$A$111,$B$12:$B$111),IF(AND($I168=1,BJ$9=$Q167),"",IF($I168=1,BJ167,IF(AND($I168=-1,BH$9=$Q167),$J168,IF($I168=-1,BI167,""))))))))</f>
        <v/>
      </c>
      <c r="BJ168" t="str">
        <f ca="1">IF($E167="","",IF($G168="",BJ167,IF(AND($N168=1,BJ$9&gt;$B$9),"",IF(AND($N168=1,BJ$9&lt;=$B$9),LOOKUP(BJ$9,$A$12:$A$111,$B$12:$B$111),IF(AND($I168=1,BK$9=$Q167),"",IF($I168=1,BK167,IF(AND($I168=-1,BI$9=$Q167),$J168,IF($I168=-1,BJ167,""))))))))</f>
        <v/>
      </c>
      <c r="BK168" t="str">
        <f ca="1">IF($E167="","",IF($G168="",BK167,IF(AND($N168=1,BK$9&gt;$B$9),"",IF(AND($N168=1,BK$9&lt;=$B$9),LOOKUP(BK$9,$A$12:$A$111,$B$12:$B$111),IF(AND($I168=1,BL$9=$Q167),"",IF($I168=1,BL167,IF(AND($I168=-1,BJ$9=$Q167),$J168,IF($I168=-1,BK167,""))))))))</f>
        <v/>
      </c>
      <c r="BL168" t="str">
        <f ca="1">IF($E167="","",IF($G168="",BL167,IF(AND($N168=1,BL$9&gt;$B$9),"",IF(AND($N168=1,BL$9&lt;=$B$9),LOOKUP(BL$9,$A$12:$A$111,$B$12:$B$111),IF(AND($I168=1,BM$9=$Q167),"",IF($I168=1,BM167,IF(AND($I168=-1,BK$9=$Q167),$J168,IF($I168=-1,BL167,""))))))))</f>
        <v/>
      </c>
      <c r="BM168" t="str">
        <f ca="1">IF($E167="","",IF($G168="",BM167,IF(AND($N168=1,BM$9&gt;$B$9),"",IF(AND($N168=1,BM$9&lt;=$B$9),LOOKUP(BM$9,$A$12:$A$111,$B$12:$B$111),IF(AND($I168=1,BN$9=$Q167),"",IF($I168=1,BN167,IF(AND($I168=-1,BL$9=$Q167),$J168,IF($I168=-1,BM167,""))))))))</f>
        <v/>
      </c>
      <c r="BN168" t="str">
        <f ca="1">IF($E167="","",IF($G168="",BN167,IF(AND($N168=1,BN$9&gt;$B$9),"",IF(AND($N168=1,BN$9&lt;=$B$9),LOOKUP(BN$9,$A$12:$A$111,$B$12:$B$111),IF(AND($I168=1,BO$9=$Q167),"",IF($I168=1,BO167,IF(AND($I168=-1,BM$9=$Q167),$J168,IF($I168=-1,BN167,""))))))))</f>
        <v/>
      </c>
      <c r="BO168" t="str">
        <f ca="1">IF($E167="","",IF($G168="",BO167,IF(AND($N168=1,BO$9&gt;$B$9),"",IF(AND($N168=1,BO$9&lt;=$B$9),LOOKUP(BO$9,$A$12:$A$111,$B$12:$B$111),IF(AND($I168=1,BP$9=$Q167),"",IF($I168=1,BP167,IF(AND($I168=-1,BN$9=$Q167),$J168,IF($I168=-1,BO167,""))))))))</f>
        <v/>
      </c>
    </row>
    <row r="169" spans="4:67" x14ac:dyDescent="0.25">
      <c r="D169" s="4">
        <v>159</v>
      </c>
      <c r="E169" s="1">
        <f t="shared" ca="1" si="16"/>
        <v>23</v>
      </c>
      <c r="G169" t="str">
        <f ca="1">IF(E168="","",IF($B$3=Refs!$B$11,Labouchere!F169,IF(AND(B$3="Last",H168="Zero"),G168,IF(B$3="Last",H168,IF(B$3="2nd last","",IF(AND(B$3="Opposite",H168="Zero"),G168,IF(AND(B$3="Opposite",H168="Red"),"Black",IF(AND(B$3="Opposite",H168="Black"),"Red",IF(AND(B$3="Opposite",H168="Odd"),"Even",IF(AND(B$3="Opposite",H168="Even"),"Odd",IF(AND(B$3="Opposite",H168="High"),"Low",IF(AND(B$3="Opposite",H168="Low"),"High",IF(COUNTIF(Refs!$E$5:$I$6,B$3)=1,Labouchere!B$3,"")))))))))))))</f>
        <v>High</v>
      </c>
      <c r="H169" t="str">
        <f ca="1">IF(E169="","",IF(B$2="Red/Black",LOOKUP(E169,Refs!D:D,Refs!F:F),IF(B$2="High/Low",LOOKUP(E169,Refs!D:D,Refs!H:H),IF(B$2="Odd/Even",LOOKUP(E169,Refs!D:D,Refs!J:J),""))))</f>
        <v>High</v>
      </c>
      <c r="I169">
        <f t="shared" ca="1" si="12"/>
        <v>1</v>
      </c>
      <c r="J169">
        <f ca="1">IF(E168="","",IF(G169="","",IF(AND(Q168&gt;1,O168+P168&gt;=$B$4),$B$4,IF(Q168=1,O168,O168+P168))))</f>
        <v>12</v>
      </c>
      <c r="K169">
        <f t="shared" ca="1" si="13"/>
        <v>12</v>
      </c>
      <c r="L169">
        <f t="shared" ca="1" si="14"/>
        <v>-102</v>
      </c>
      <c r="M169">
        <f t="shared" ca="1" si="15"/>
        <v>20</v>
      </c>
      <c r="N169">
        <f ca="1">IF(E168="","",IF(OR(AND($A$6="Yes",$M169&gt;$M168),AND($A$8="Yes",$O168+$P168&gt;=$B$4),AND($Q168&lt;=2,$I169=1)),1,0))</f>
        <v>0</v>
      </c>
      <c r="O169">
        <f ca="1">IF(E169="","",R169)</f>
        <v>2</v>
      </c>
      <c r="P169">
        <f ca="1">IF(E169="","",MAX(R169:DM169))</f>
        <v>10</v>
      </c>
      <c r="Q169" s="2">
        <f ca="1">IF(E169="","",COUNTIF(R169:DM169,"&gt;0"))</f>
        <v>9</v>
      </c>
      <c r="R169" s="4">
        <f ca="1">IF(E168="","",IF($G169="",R168,IF($N169=1,LOOKUP(R$9,$A$12:$A$111,$B$12:$B$111),IF(AND($I169=1,S$9=$Q168),"",IF($I169=1,S168,IF($I169=-1,R168))))))</f>
        <v>2</v>
      </c>
      <c r="S169">
        <f ca="1">IF($E168="","",IF($G169="",S168,IF(AND($N169=1,S$9&gt;$B$9),"",IF(AND($N169=1,S$9&lt;=$B$9),LOOKUP(S$9,$A$12:$A$111,$B$12:$B$111),IF(AND($I169=1,T$9=$Q168),"",IF($I169=1,T168,IF(AND($I169=-1,R$9=$Q168),$J169,IF($I169=-1,S168,""))))))))</f>
        <v>3</v>
      </c>
      <c r="T169">
        <f ca="1">IF($E168="","",IF($G169="",T168,IF(AND($N169=1,T$9&gt;$B$9),"",IF(AND($N169=1,T$9&lt;=$B$9),LOOKUP(T$9,$A$12:$A$111,$B$12:$B$111),IF(AND($I169=1,U$9=$Q168),"",IF($I169=1,U168,IF(AND($I169=-1,S$9=$Q168),$J169,IF($I169=-1,T168,""))))))))</f>
        <v>4</v>
      </c>
      <c r="U169">
        <f ca="1">IF($E168="","",IF($G169="",U168,IF(AND($N169=1,U$9&gt;$B$9),"",IF(AND($N169=1,U$9&lt;=$B$9),LOOKUP(U$9,$A$12:$A$111,$B$12:$B$111),IF(AND($I169=1,V$9=$Q168),"",IF($I169=1,V168,IF(AND($I169=-1,T$9=$Q168),$J169,IF($I169=-1,U168,""))))))))</f>
        <v>5</v>
      </c>
      <c r="V169">
        <f ca="1">IF($E168="","",IF($G169="",V168,IF(AND($N169=1,V$9&gt;$B$9),"",IF(AND($N169=1,V$9&lt;=$B$9),LOOKUP(V$9,$A$12:$A$111,$B$12:$B$111),IF(AND($I169=1,W$9=$Q168),"",IF($I169=1,W168,IF(AND($I169=-1,U$9=$Q168),$J169,IF($I169=-1,V168,""))))))))</f>
        <v>6</v>
      </c>
      <c r="W169">
        <f ca="1">IF($E168="","",IF($G169="",W168,IF(AND($N169=1,W$9&gt;$B$9),"",IF(AND($N169=1,W$9&lt;=$B$9),LOOKUP(W$9,$A$12:$A$111,$B$12:$B$111),IF(AND($I169=1,X$9=$Q168),"",IF($I169=1,X168,IF(AND($I169=-1,V$9=$Q168),$J169,IF($I169=-1,W168,""))))))))</f>
        <v>7</v>
      </c>
      <c r="X169">
        <f ca="1">IF($E168="","",IF($G169="",X168,IF(AND($N169=1,X$9&gt;$B$9),"",IF(AND($N169=1,X$9&lt;=$B$9),LOOKUP(X$9,$A$12:$A$111,$B$12:$B$111),IF(AND($I169=1,Y$9=$Q168),"",IF($I169=1,Y168,IF(AND($I169=-1,W$9=$Q168),$J169,IF($I169=-1,X168,""))))))))</f>
        <v>8</v>
      </c>
      <c r="Y169">
        <f ca="1">IF($E168="","",IF($G169="",Y168,IF(AND($N169=1,Y$9&gt;$B$9),"",IF(AND($N169=1,Y$9&lt;=$B$9),LOOKUP(Y$9,$A$12:$A$111,$B$12:$B$111),IF(AND($I169=1,Z$9=$Q168),"",IF($I169=1,Z168,IF(AND($I169=-1,X$9=$Q168),$J169,IF($I169=-1,Y168,""))))))))</f>
        <v>9</v>
      </c>
      <c r="Z169">
        <f ca="1">IF($E168="","",IF($G169="",Z168,IF(AND($N169=1,Z$9&gt;$B$9),"",IF(AND($N169=1,Z$9&lt;=$B$9),LOOKUP(Z$9,$A$12:$A$111,$B$12:$B$111),IF(AND($I169=1,AA$9=$Q168),"",IF($I169=1,AA168,IF(AND($I169=-1,Y$9=$Q168),$J169,IF($I169=-1,Z168,""))))))))</f>
        <v>10</v>
      </c>
      <c r="AA169" t="str">
        <f ca="1">IF($E168="","",IF($G169="",AA168,IF(AND($N169=1,AA$9&gt;$B$9),"",IF(AND($N169=1,AA$9&lt;=$B$9),LOOKUP(AA$9,$A$12:$A$111,$B$12:$B$111),IF(AND($I169=1,AB$9=$Q168),"",IF($I169=1,AB168,IF(AND($I169=-1,Z$9=$Q168),$J169,IF($I169=-1,AA168,""))))))))</f>
        <v/>
      </c>
      <c r="AB169" t="str">
        <f ca="1">IF($E168="","",IF($G169="",AB168,IF(AND($N169=1,AB$9&gt;$B$9),"",IF(AND($N169=1,AB$9&lt;=$B$9),LOOKUP(AB$9,$A$12:$A$111,$B$12:$B$111),IF(AND($I169=1,AC$9=$Q168),"",IF($I169=1,AC168,IF(AND($I169=-1,AA$9=$Q168),$J169,IF($I169=-1,AB168,""))))))))</f>
        <v/>
      </c>
      <c r="AC169" t="str">
        <f ca="1">IF($E168="","",IF($G169="",AC168,IF(AND($N169=1,AC$9&gt;$B$9),"",IF(AND($N169=1,AC$9&lt;=$B$9),LOOKUP(AC$9,$A$12:$A$111,$B$12:$B$111),IF(AND($I169=1,AD$9=$Q168),"",IF($I169=1,AD168,IF(AND($I169=-1,AB$9=$Q168),$J169,IF($I169=-1,AC168,""))))))))</f>
        <v/>
      </c>
      <c r="AD169" t="str">
        <f ca="1">IF($E168="","",IF($G169="",AD168,IF(AND($N169=1,AD$9&gt;$B$9),"",IF(AND($N169=1,AD$9&lt;=$B$9),LOOKUP(AD$9,$A$12:$A$111,$B$12:$B$111),IF(AND($I169=1,AE$9=$Q168),"",IF($I169=1,AE168,IF(AND($I169=-1,AC$9=$Q168),$J169,IF($I169=-1,AD168,""))))))))</f>
        <v/>
      </c>
      <c r="AE169" t="str">
        <f ca="1">IF($E168="","",IF($G169="",AE168,IF(AND($N169=1,AE$9&gt;$B$9),"",IF(AND($N169=1,AE$9&lt;=$B$9),LOOKUP(AE$9,$A$12:$A$111,$B$12:$B$111),IF(AND($I169=1,AF$9=$Q168),"",IF($I169=1,AF168,IF(AND($I169=-1,AD$9=$Q168),$J169,IF($I169=-1,AE168,""))))))))</f>
        <v/>
      </c>
      <c r="AF169" t="str">
        <f ca="1">IF($E168="","",IF($G169="",AF168,IF(AND($N169=1,AF$9&gt;$B$9),"",IF(AND($N169=1,AF$9&lt;=$B$9),LOOKUP(AF$9,$A$12:$A$111,$B$12:$B$111),IF(AND($I169=1,AG$9=$Q168),"",IF($I169=1,AG168,IF(AND($I169=-1,AE$9=$Q168),$J169,IF($I169=-1,AF168,""))))))))</f>
        <v/>
      </c>
      <c r="AG169" t="str">
        <f ca="1">IF($E168="","",IF($G169="",AG168,IF(AND($N169=1,AG$9&gt;$B$9),"",IF(AND($N169=1,AG$9&lt;=$B$9),LOOKUP(AG$9,$A$12:$A$111,$B$12:$B$111),IF(AND($I169=1,AH$9=$Q168),"",IF($I169=1,AH168,IF(AND($I169=-1,AF$9=$Q168),$J169,IF($I169=-1,AG168,""))))))))</f>
        <v/>
      </c>
      <c r="AH169" t="str">
        <f ca="1">IF($E168="","",IF($G169="",AH168,IF(AND($N169=1,AH$9&gt;$B$9),"",IF(AND($N169=1,AH$9&lt;=$B$9),LOOKUP(AH$9,$A$12:$A$111,$B$12:$B$111),IF(AND($I169=1,AI$9=$Q168),"",IF($I169=1,AI168,IF(AND($I169=-1,AG$9=$Q168),$J169,IF($I169=-1,AH168,""))))))))</f>
        <v/>
      </c>
      <c r="AI169" t="str">
        <f ca="1">IF($E168="","",IF($G169="",AI168,IF(AND($N169=1,AI$9&gt;$B$9),"",IF(AND($N169=1,AI$9&lt;=$B$9),LOOKUP(AI$9,$A$12:$A$111,$B$12:$B$111),IF(AND($I169=1,AJ$9=$Q168),"",IF($I169=1,AJ168,IF(AND($I169=-1,AH$9=$Q168),$J169,IF($I169=-1,AI168,""))))))))</f>
        <v/>
      </c>
      <c r="AJ169" t="str">
        <f ca="1">IF($E168="","",IF($G169="",AJ168,IF(AND($N169=1,AJ$9&gt;$B$9),"",IF(AND($N169=1,AJ$9&lt;=$B$9),LOOKUP(AJ$9,$A$12:$A$111,$B$12:$B$111),IF(AND($I169=1,AK$9=$Q168),"",IF($I169=1,AK168,IF(AND($I169=-1,AI$9=$Q168),$J169,IF($I169=-1,AJ168,""))))))))</f>
        <v/>
      </c>
      <c r="AK169" t="str">
        <f ca="1">IF($E168="","",IF($G169="",AK168,IF(AND($N169=1,AK$9&gt;$B$9),"",IF(AND($N169=1,AK$9&lt;=$B$9),LOOKUP(AK$9,$A$12:$A$111,$B$12:$B$111),IF(AND($I169=1,AL$9=$Q168),"",IF($I169=1,AL168,IF(AND($I169=-1,AJ$9=$Q168),$J169,IF($I169=-1,AK168,""))))))))</f>
        <v/>
      </c>
      <c r="AL169" t="str">
        <f ca="1">IF($E168="","",IF($G169="",AL168,IF(AND($N169=1,AL$9&gt;$B$9),"",IF(AND($N169=1,AL$9&lt;=$B$9),LOOKUP(AL$9,$A$12:$A$111,$B$12:$B$111),IF(AND($I169=1,AM$9=$Q168),"",IF($I169=1,AM168,IF(AND($I169=-1,AK$9=$Q168),$J169,IF($I169=-1,AL168,""))))))))</f>
        <v/>
      </c>
      <c r="AM169" t="str">
        <f ca="1">IF($E168="","",IF($G169="",AM168,IF(AND($N169=1,AM$9&gt;$B$9),"",IF(AND($N169=1,AM$9&lt;=$B$9),LOOKUP(AM$9,$A$12:$A$111,$B$12:$B$111),IF(AND($I169=1,AN$9=$Q168),"",IF($I169=1,AN168,IF(AND($I169=-1,AL$9=$Q168),$J169,IF($I169=-1,AM168,""))))))))</f>
        <v/>
      </c>
      <c r="AN169" t="str">
        <f ca="1">IF($E168="","",IF($G169="",AN168,IF(AND($N169=1,AN$9&gt;$B$9),"",IF(AND($N169=1,AN$9&lt;=$B$9),LOOKUP(AN$9,$A$12:$A$111,$B$12:$B$111),IF(AND($I169=1,AO$9=$Q168),"",IF($I169=1,AO168,IF(AND($I169=-1,AM$9=$Q168),$J169,IF($I169=-1,AN168,""))))))))</f>
        <v/>
      </c>
      <c r="AO169" t="str">
        <f ca="1">IF($E168="","",IF($G169="",AO168,IF(AND($N169=1,AO$9&gt;$B$9),"",IF(AND($N169=1,AO$9&lt;=$B$9),LOOKUP(AO$9,$A$12:$A$111,$B$12:$B$111),IF(AND($I169=1,AP$9=$Q168),"",IF($I169=1,AP168,IF(AND($I169=-1,AN$9=$Q168),$J169,IF($I169=-1,AO168,""))))))))</f>
        <v/>
      </c>
      <c r="AP169" t="str">
        <f ca="1">IF($E168="","",IF($G169="",AP168,IF(AND($N169=1,AP$9&gt;$B$9),"",IF(AND($N169=1,AP$9&lt;=$B$9),LOOKUP(AP$9,$A$12:$A$111,$B$12:$B$111),IF(AND($I169=1,AQ$9=$Q168),"",IF($I169=1,AQ168,IF(AND($I169=-1,AO$9=$Q168),$J169,IF($I169=-1,AP168,""))))))))</f>
        <v/>
      </c>
      <c r="AQ169" t="str">
        <f ca="1">IF($E168="","",IF($G169="",AQ168,IF(AND($N169=1,AQ$9&gt;$B$9),"",IF(AND($N169=1,AQ$9&lt;=$B$9),LOOKUP(AQ$9,$A$12:$A$111,$B$12:$B$111),IF(AND($I169=1,AR$9=$Q168),"",IF($I169=1,AR168,IF(AND($I169=-1,AP$9=$Q168),$J169,IF($I169=-1,AQ168,""))))))))</f>
        <v/>
      </c>
      <c r="AR169" t="str">
        <f ca="1">IF($E168="","",IF($G169="",AR168,IF(AND($N169=1,AR$9&gt;$B$9),"",IF(AND($N169=1,AR$9&lt;=$B$9),LOOKUP(AR$9,$A$12:$A$111,$B$12:$B$111),IF(AND($I169=1,AS$9=$Q168),"",IF($I169=1,AS168,IF(AND($I169=-1,AQ$9=$Q168),$J169,IF($I169=-1,AR168,""))))))))</f>
        <v/>
      </c>
      <c r="AS169" t="str">
        <f ca="1">IF($E168="","",IF($G169="",AS168,IF(AND($N169=1,AS$9&gt;$B$9),"",IF(AND($N169=1,AS$9&lt;=$B$9),LOOKUP(AS$9,$A$12:$A$111,$B$12:$B$111),IF(AND($I169=1,AT$9=$Q168),"",IF($I169=1,AT168,IF(AND($I169=-1,AR$9=$Q168),$J169,IF($I169=-1,AS168,""))))))))</f>
        <v/>
      </c>
      <c r="AT169" t="str">
        <f ca="1">IF($E168="","",IF($G169="",AT168,IF(AND($N169=1,AT$9&gt;$B$9),"",IF(AND($N169=1,AT$9&lt;=$B$9),LOOKUP(AT$9,$A$12:$A$111,$B$12:$B$111),IF(AND($I169=1,AU$9=$Q168),"",IF($I169=1,AU168,IF(AND($I169=-1,AS$9=$Q168),$J169,IF($I169=-1,AT168,""))))))))</f>
        <v/>
      </c>
      <c r="AU169" t="str">
        <f ca="1">IF($E168="","",IF($G169="",AU168,IF(AND($N169=1,AU$9&gt;$B$9),"",IF(AND($N169=1,AU$9&lt;=$B$9),LOOKUP(AU$9,$A$12:$A$111,$B$12:$B$111),IF(AND($I169=1,AV$9=$Q168),"",IF($I169=1,AV168,IF(AND($I169=-1,AT$9=$Q168),$J169,IF($I169=-1,AU168,""))))))))</f>
        <v/>
      </c>
      <c r="AV169" t="str">
        <f ca="1">IF($E168="","",IF($G169="",AV168,IF(AND($N169=1,AV$9&gt;$B$9),"",IF(AND($N169=1,AV$9&lt;=$B$9),LOOKUP(AV$9,$A$12:$A$111,$B$12:$B$111),IF(AND($I169=1,AW$9=$Q168),"",IF($I169=1,AW168,IF(AND($I169=-1,AU$9=$Q168),$J169,IF($I169=-1,AV168,""))))))))</f>
        <v/>
      </c>
      <c r="AW169" t="str">
        <f ca="1">IF($E168="","",IF($G169="",AW168,IF(AND($N169=1,AW$9&gt;$B$9),"",IF(AND($N169=1,AW$9&lt;=$B$9),LOOKUP(AW$9,$A$12:$A$111,$B$12:$B$111),IF(AND($I169=1,AX$9=$Q168),"",IF($I169=1,AX168,IF(AND($I169=-1,AV$9=$Q168),$J169,IF($I169=-1,AW168,""))))))))</f>
        <v/>
      </c>
      <c r="AX169" t="str">
        <f ca="1">IF($E168="","",IF($G169="",AX168,IF(AND($N169=1,AX$9&gt;$B$9),"",IF(AND($N169=1,AX$9&lt;=$B$9),LOOKUP(AX$9,$A$12:$A$111,$B$12:$B$111),IF(AND($I169=1,AY$9=$Q168),"",IF($I169=1,AY168,IF(AND($I169=-1,AW$9=$Q168),$J169,IF($I169=-1,AX168,""))))))))</f>
        <v/>
      </c>
      <c r="AY169" t="str">
        <f ca="1">IF($E168="","",IF($G169="",AY168,IF(AND($N169=1,AY$9&gt;$B$9),"",IF(AND($N169=1,AY$9&lt;=$B$9),LOOKUP(AY$9,$A$12:$A$111,$B$12:$B$111),IF(AND($I169=1,AZ$9=$Q168),"",IF($I169=1,AZ168,IF(AND($I169=-1,AX$9=$Q168),$J169,IF($I169=-1,AY168,""))))))))</f>
        <v/>
      </c>
      <c r="AZ169" t="str">
        <f ca="1">IF($E168="","",IF($G169="",AZ168,IF(AND($N169=1,AZ$9&gt;$B$9),"",IF(AND($N169=1,AZ$9&lt;=$B$9),LOOKUP(AZ$9,$A$12:$A$111,$B$12:$B$111),IF(AND($I169=1,BA$9=$Q168),"",IF($I169=1,BA168,IF(AND($I169=-1,AY$9=$Q168),$J169,IF($I169=-1,AZ168,""))))))))</f>
        <v/>
      </c>
      <c r="BA169" t="str">
        <f ca="1">IF($E168="","",IF($G169="",BA168,IF(AND($N169=1,BA$9&gt;$B$9),"",IF(AND($N169=1,BA$9&lt;=$B$9),LOOKUP(BA$9,$A$12:$A$111,$B$12:$B$111),IF(AND($I169=1,BB$9=$Q168),"",IF($I169=1,BB168,IF(AND($I169=-1,AZ$9=$Q168),$J169,IF($I169=-1,BA168,""))))))))</f>
        <v/>
      </c>
      <c r="BB169" t="str">
        <f ca="1">IF($E168="","",IF($G169="",BB168,IF(AND($N169=1,BB$9&gt;$B$9),"",IF(AND($N169=1,BB$9&lt;=$B$9),LOOKUP(BB$9,$A$12:$A$111,$B$12:$B$111),IF(AND($I169=1,BC$9=$Q168),"",IF($I169=1,BC168,IF(AND($I169=-1,BA$9=$Q168),$J169,IF($I169=-1,BB168,""))))))))</f>
        <v/>
      </c>
      <c r="BC169" t="str">
        <f ca="1">IF($E168="","",IF($G169="",BC168,IF(AND($N169=1,BC$9&gt;$B$9),"",IF(AND($N169=1,BC$9&lt;=$B$9),LOOKUP(BC$9,$A$12:$A$111,$B$12:$B$111),IF(AND($I169=1,BD$9=$Q168),"",IF($I169=1,BD168,IF(AND($I169=-1,BB$9=$Q168),$J169,IF($I169=-1,BC168,""))))))))</f>
        <v/>
      </c>
      <c r="BD169" t="str">
        <f ca="1">IF($E168="","",IF($G169="",BD168,IF(AND($N169=1,BD$9&gt;$B$9),"",IF(AND($N169=1,BD$9&lt;=$B$9),LOOKUP(BD$9,$A$12:$A$111,$B$12:$B$111),IF(AND($I169=1,BE$9=$Q168),"",IF($I169=1,BE168,IF(AND($I169=-1,BC$9=$Q168),$J169,IF($I169=-1,BD168,""))))))))</f>
        <v/>
      </c>
      <c r="BE169" t="str">
        <f ca="1">IF($E168="","",IF($G169="",BE168,IF(AND($N169=1,BE$9&gt;$B$9),"",IF(AND($N169=1,BE$9&lt;=$B$9),LOOKUP(BE$9,$A$12:$A$111,$B$12:$B$111),IF(AND($I169=1,BF$9=$Q168),"",IF($I169=1,BF168,IF(AND($I169=-1,BD$9=$Q168),$J169,IF($I169=-1,BE168,""))))))))</f>
        <v/>
      </c>
      <c r="BF169" t="str">
        <f ca="1">IF($E168="","",IF($G169="",BF168,IF(AND($N169=1,BF$9&gt;$B$9),"",IF(AND($N169=1,BF$9&lt;=$B$9),LOOKUP(BF$9,$A$12:$A$111,$B$12:$B$111),IF(AND($I169=1,BG$9=$Q168),"",IF($I169=1,BG168,IF(AND($I169=-1,BE$9=$Q168),$J169,IF($I169=-1,BF168,""))))))))</f>
        <v/>
      </c>
      <c r="BG169" t="str">
        <f ca="1">IF($E168="","",IF($G169="",BG168,IF(AND($N169=1,BG$9&gt;$B$9),"",IF(AND($N169=1,BG$9&lt;=$B$9),LOOKUP(BG$9,$A$12:$A$111,$B$12:$B$111),IF(AND($I169=1,BH$9=$Q168),"",IF($I169=1,BH168,IF(AND($I169=-1,BF$9=$Q168),$J169,IF($I169=-1,BG168,""))))))))</f>
        <v/>
      </c>
      <c r="BH169" t="str">
        <f ca="1">IF($E168="","",IF($G169="",BH168,IF(AND($N169=1,BH$9&gt;$B$9),"",IF(AND($N169=1,BH$9&lt;=$B$9),LOOKUP(BH$9,$A$12:$A$111,$B$12:$B$111),IF(AND($I169=1,BI$9=$Q168),"",IF($I169=1,BI168,IF(AND($I169=-1,BG$9=$Q168),$J169,IF($I169=-1,BH168,""))))))))</f>
        <v/>
      </c>
      <c r="BI169" t="str">
        <f ca="1">IF($E168="","",IF($G169="",BI168,IF(AND($N169=1,BI$9&gt;$B$9),"",IF(AND($N169=1,BI$9&lt;=$B$9),LOOKUP(BI$9,$A$12:$A$111,$B$12:$B$111),IF(AND($I169=1,BJ$9=$Q168),"",IF($I169=1,BJ168,IF(AND($I169=-1,BH$9=$Q168),$J169,IF($I169=-1,BI168,""))))))))</f>
        <v/>
      </c>
      <c r="BJ169" t="str">
        <f ca="1">IF($E168="","",IF($G169="",BJ168,IF(AND($N169=1,BJ$9&gt;$B$9),"",IF(AND($N169=1,BJ$9&lt;=$B$9),LOOKUP(BJ$9,$A$12:$A$111,$B$12:$B$111),IF(AND($I169=1,BK$9=$Q168),"",IF($I169=1,BK168,IF(AND($I169=-1,BI$9=$Q168),$J169,IF($I169=-1,BJ168,""))))))))</f>
        <v/>
      </c>
      <c r="BK169" t="str">
        <f ca="1">IF($E168="","",IF($G169="",BK168,IF(AND($N169=1,BK$9&gt;$B$9),"",IF(AND($N169=1,BK$9&lt;=$B$9),LOOKUP(BK$9,$A$12:$A$111,$B$12:$B$111),IF(AND($I169=1,BL$9=$Q168),"",IF($I169=1,BL168,IF(AND($I169=-1,BJ$9=$Q168),$J169,IF($I169=-1,BK168,""))))))))</f>
        <v/>
      </c>
      <c r="BL169" t="str">
        <f ca="1">IF($E168="","",IF($G169="",BL168,IF(AND($N169=1,BL$9&gt;$B$9),"",IF(AND($N169=1,BL$9&lt;=$B$9),LOOKUP(BL$9,$A$12:$A$111,$B$12:$B$111),IF(AND($I169=1,BM$9=$Q168),"",IF($I169=1,BM168,IF(AND($I169=-1,BK$9=$Q168),$J169,IF($I169=-1,BL168,""))))))))</f>
        <v/>
      </c>
      <c r="BM169" t="str">
        <f ca="1">IF($E168="","",IF($G169="",BM168,IF(AND($N169=1,BM$9&gt;$B$9),"",IF(AND($N169=1,BM$9&lt;=$B$9),LOOKUP(BM$9,$A$12:$A$111,$B$12:$B$111),IF(AND($I169=1,BN$9=$Q168),"",IF($I169=1,BN168,IF(AND($I169=-1,BL$9=$Q168),$J169,IF($I169=-1,BM168,""))))))))</f>
        <v/>
      </c>
      <c r="BN169" t="str">
        <f ca="1">IF($E168="","",IF($G169="",BN168,IF(AND($N169=1,BN$9&gt;$B$9),"",IF(AND($N169=1,BN$9&lt;=$B$9),LOOKUP(BN$9,$A$12:$A$111,$B$12:$B$111),IF(AND($I169=1,BO$9=$Q168),"",IF($I169=1,BO168,IF(AND($I169=-1,BM$9=$Q168),$J169,IF($I169=-1,BN168,""))))))))</f>
        <v/>
      </c>
      <c r="BO169">
        <f ca="1">IF($E168="","",IF($G169="",BO168,IF(AND($N169=1,BO$9&gt;$B$9),"",IF(AND($N169=1,BO$9&lt;=$B$9),LOOKUP(BO$9,$A$12:$A$111,$B$12:$B$111),IF(AND($I169=1,BP$9=$Q168),"",IF($I169=1,BP168,IF(AND($I169=-1,BN$9=$Q168),$J169,IF($I169=-1,BO168,""))))))))</f>
        <v>0</v>
      </c>
    </row>
    <row r="170" spans="4:67" x14ac:dyDescent="0.25">
      <c r="D170" s="4">
        <v>160</v>
      </c>
      <c r="E170" s="1">
        <f t="shared" ca="1" si="16"/>
        <v>26</v>
      </c>
      <c r="G170" t="str">
        <f ca="1">IF(E169="","",IF($B$3=Refs!$B$11,Labouchere!F170,IF(AND(B$3="Last",H169="Zero"),G169,IF(B$3="Last",H169,IF(B$3="2nd last","",IF(AND(B$3="Opposite",H169="Zero"),G169,IF(AND(B$3="Opposite",H169="Red"),"Black",IF(AND(B$3="Opposite",H169="Black"),"Red",IF(AND(B$3="Opposite",H169="Odd"),"Even",IF(AND(B$3="Opposite",H169="Even"),"Odd",IF(AND(B$3="Opposite",H169="High"),"Low",IF(AND(B$3="Opposite",H169="Low"),"High",IF(COUNTIF(Refs!$E$5:$I$6,B$3)=1,Labouchere!B$3,"")))))))))))))</f>
        <v>High</v>
      </c>
      <c r="H170" t="str">
        <f ca="1">IF(E170="","",IF(B$2="Red/Black",LOOKUP(E170,Refs!D:D,Refs!F:F),IF(B$2="High/Low",LOOKUP(E170,Refs!D:D,Refs!H:H),IF(B$2="Odd/Even",LOOKUP(E170,Refs!D:D,Refs!J:J),""))))</f>
        <v>High</v>
      </c>
      <c r="I170">
        <f t="shared" ca="1" si="12"/>
        <v>1</v>
      </c>
      <c r="J170">
        <f ca="1">IF(E169="","",IF(G170="","",IF(AND(Q169&gt;1,O169+P169&gt;=$B$4),$B$4,IF(Q169=1,O169,O169+P169))))</f>
        <v>12</v>
      </c>
      <c r="K170">
        <f t="shared" ca="1" si="13"/>
        <v>12</v>
      </c>
      <c r="L170">
        <f t="shared" ca="1" si="14"/>
        <v>-90</v>
      </c>
      <c r="M170">
        <f t="shared" ca="1" si="15"/>
        <v>20</v>
      </c>
      <c r="N170">
        <f ca="1">IF(E169="","",IF(OR(AND($A$6="Yes",$M170&gt;$M169),AND($A$8="Yes",$O169+$P169&gt;=$B$4),AND($Q169&lt;=2,$I170=1)),1,0))</f>
        <v>0</v>
      </c>
      <c r="O170">
        <f ca="1">IF(E170="","",R170)</f>
        <v>3</v>
      </c>
      <c r="P170">
        <f ca="1">IF(E170="","",MAX(R170:DM170))</f>
        <v>9</v>
      </c>
      <c r="Q170" s="2">
        <f ca="1">IF(E170="","",COUNTIF(R170:DM170,"&gt;0"))</f>
        <v>7</v>
      </c>
      <c r="R170" s="4">
        <f ca="1">IF(E169="","",IF($G170="",R169,IF($N170=1,LOOKUP(R$9,$A$12:$A$111,$B$12:$B$111),IF(AND($I170=1,S$9=$Q169),"",IF($I170=1,S169,IF($I170=-1,R169))))))</f>
        <v>3</v>
      </c>
      <c r="S170">
        <f ca="1">IF($E169="","",IF($G170="",S169,IF(AND($N170=1,S$9&gt;$B$9),"",IF(AND($N170=1,S$9&lt;=$B$9),LOOKUP(S$9,$A$12:$A$111,$B$12:$B$111),IF(AND($I170=1,T$9=$Q169),"",IF($I170=1,T169,IF(AND($I170=-1,R$9=$Q169),$J170,IF($I170=-1,S169,""))))))))</f>
        <v>4</v>
      </c>
      <c r="T170">
        <f ca="1">IF($E169="","",IF($G170="",T169,IF(AND($N170=1,T$9&gt;$B$9),"",IF(AND($N170=1,T$9&lt;=$B$9),LOOKUP(T$9,$A$12:$A$111,$B$12:$B$111),IF(AND($I170=1,U$9=$Q169),"",IF($I170=1,U169,IF(AND($I170=-1,S$9=$Q169),$J170,IF($I170=-1,T169,""))))))))</f>
        <v>5</v>
      </c>
      <c r="U170">
        <f ca="1">IF($E169="","",IF($G170="",U169,IF(AND($N170=1,U$9&gt;$B$9),"",IF(AND($N170=1,U$9&lt;=$B$9),LOOKUP(U$9,$A$12:$A$111,$B$12:$B$111),IF(AND($I170=1,V$9=$Q169),"",IF($I170=1,V169,IF(AND($I170=-1,T$9=$Q169),$J170,IF($I170=-1,U169,""))))))))</f>
        <v>6</v>
      </c>
      <c r="V170">
        <f ca="1">IF($E169="","",IF($G170="",V169,IF(AND($N170=1,V$9&gt;$B$9),"",IF(AND($N170=1,V$9&lt;=$B$9),LOOKUP(V$9,$A$12:$A$111,$B$12:$B$111),IF(AND($I170=1,W$9=$Q169),"",IF($I170=1,W169,IF(AND($I170=-1,U$9=$Q169),$J170,IF($I170=-1,V169,""))))))))</f>
        <v>7</v>
      </c>
      <c r="W170">
        <f ca="1">IF($E169="","",IF($G170="",W169,IF(AND($N170=1,W$9&gt;$B$9),"",IF(AND($N170=1,W$9&lt;=$B$9),LOOKUP(W$9,$A$12:$A$111,$B$12:$B$111),IF(AND($I170=1,X$9=$Q169),"",IF($I170=1,X169,IF(AND($I170=-1,V$9=$Q169),$J170,IF($I170=-1,W169,""))))))))</f>
        <v>8</v>
      </c>
      <c r="X170">
        <f ca="1">IF($E169="","",IF($G170="",X169,IF(AND($N170=1,X$9&gt;$B$9),"",IF(AND($N170=1,X$9&lt;=$B$9),LOOKUP(X$9,$A$12:$A$111,$B$12:$B$111),IF(AND($I170=1,Y$9=$Q169),"",IF($I170=1,Y169,IF(AND($I170=-1,W$9=$Q169),$J170,IF($I170=-1,X169,""))))))))</f>
        <v>9</v>
      </c>
      <c r="Y170" t="str">
        <f ca="1">IF($E169="","",IF($G170="",Y169,IF(AND($N170=1,Y$9&gt;$B$9),"",IF(AND($N170=1,Y$9&lt;=$B$9),LOOKUP(Y$9,$A$12:$A$111,$B$12:$B$111),IF(AND($I170=1,Z$9=$Q169),"",IF($I170=1,Z169,IF(AND($I170=-1,X$9=$Q169),$J170,IF($I170=-1,Y169,""))))))))</f>
        <v/>
      </c>
      <c r="Z170" t="str">
        <f ca="1">IF($E169="","",IF($G170="",Z169,IF(AND($N170=1,Z$9&gt;$B$9),"",IF(AND($N170=1,Z$9&lt;=$B$9),LOOKUP(Z$9,$A$12:$A$111,$B$12:$B$111),IF(AND($I170=1,AA$9=$Q169),"",IF($I170=1,AA169,IF(AND($I170=-1,Y$9=$Q169),$J170,IF($I170=-1,Z169,""))))))))</f>
        <v/>
      </c>
      <c r="AA170" t="str">
        <f ca="1">IF($E169="","",IF($G170="",AA169,IF(AND($N170=1,AA$9&gt;$B$9),"",IF(AND($N170=1,AA$9&lt;=$B$9),LOOKUP(AA$9,$A$12:$A$111,$B$12:$B$111),IF(AND($I170=1,AB$9=$Q169),"",IF($I170=1,AB169,IF(AND($I170=-1,Z$9=$Q169),$J170,IF($I170=-1,AA169,""))))))))</f>
        <v/>
      </c>
      <c r="AB170" t="str">
        <f ca="1">IF($E169="","",IF($G170="",AB169,IF(AND($N170=1,AB$9&gt;$B$9),"",IF(AND($N170=1,AB$9&lt;=$B$9),LOOKUP(AB$9,$A$12:$A$111,$B$12:$B$111),IF(AND($I170=1,AC$9=$Q169),"",IF($I170=1,AC169,IF(AND($I170=-1,AA$9=$Q169),$J170,IF($I170=-1,AB169,""))))))))</f>
        <v/>
      </c>
      <c r="AC170" t="str">
        <f ca="1">IF($E169="","",IF($G170="",AC169,IF(AND($N170=1,AC$9&gt;$B$9),"",IF(AND($N170=1,AC$9&lt;=$B$9),LOOKUP(AC$9,$A$12:$A$111,$B$12:$B$111),IF(AND($I170=1,AD$9=$Q169),"",IF($I170=1,AD169,IF(AND($I170=-1,AB$9=$Q169),$J170,IF($I170=-1,AC169,""))))))))</f>
        <v/>
      </c>
      <c r="AD170" t="str">
        <f ca="1">IF($E169="","",IF($G170="",AD169,IF(AND($N170=1,AD$9&gt;$B$9),"",IF(AND($N170=1,AD$9&lt;=$B$9),LOOKUP(AD$9,$A$12:$A$111,$B$12:$B$111),IF(AND($I170=1,AE$9=$Q169),"",IF($I170=1,AE169,IF(AND($I170=-1,AC$9=$Q169),$J170,IF($I170=-1,AD169,""))))))))</f>
        <v/>
      </c>
      <c r="AE170" t="str">
        <f ca="1">IF($E169="","",IF($G170="",AE169,IF(AND($N170=1,AE$9&gt;$B$9),"",IF(AND($N170=1,AE$9&lt;=$B$9),LOOKUP(AE$9,$A$12:$A$111,$B$12:$B$111),IF(AND($I170=1,AF$9=$Q169),"",IF($I170=1,AF169,IF(AND($I170=-1,AD$9=$Q169),$J170,IF($I170=-1,AE169,""))))))))</f>
        <v/>
      </c>
      <c r="AF170" t="str">
        <f ca="1">IF($E169="","",IF($G170="",AF169,IF(AND($N170=1,AF$9&gt;$B$9),"",IF(AND($N170=1,AF$9&lt;=$B$9),LOOKUP(AF$9,$A$12:$A$111,$B$12:$B$111),IF(AND($I170=1,AG$9=$Q169),"",IF($I170=1,AG169,IF(AND($I170=-1,AE$9=$Q169),$J170,IF($I170=-1,AF169,""))))))))</f>
        <v/>
      </c>
      <c r="AG170" t="str">
        <f ca="1">IF($E169="","",IF($G170="",AG169,IF(AND($N170=1,AG$9&gt;$B$9),"",IF(AND($N170=1,AG$9&lt;=$B$9),LOOKUP(AG$9,$A$12:$A$111,$B$12:$B$111),IF(AND($I170=1,AH$9=$Q169),"",IF($I170=1,AH169,IF(AND($I170=-1,AF$9=$Q169),$J170,IF($I170=-1,AG169,""))))))))</f>
        <v/>
      </c>
      <c r="AH170" t="str">
        <f ca="1">IF($E169="","",IF($G170="",AH169,IF(AND($N170=1,AH$9&gt;$B$9),"",IF(AND($N170=1,AH$9&lt;=$B$9),LOOKUP(AH$9,$A$12:$A$111,$B$12:$B$111),IF(AND($I170=1,AI$9=$Q169),"",IF($I170=1,AI169,IF(AND($I170=-1,AG$9=$Q169),$J170,IF($I170=-1,AH169,""))))))))</f>
        <v/>
      </c>
      <c r="AI170" t="str">
        <f ca="1">IF($E169="","",IF($G170="",AI169,IF(AND($N170=1,AI$9&gt;$B$9),"",IF(AND($N170=1,AI$9&lt;=$B$9),LOOKUP(AI$9,$A$12:$A$111,$B$12:$B$111),IF(AND($I170=1,AJ$9=$Q169),"",IF($I170=1,AJ169,IF(AND($I170=-1,AH$9=$Q169),$J170,IF($I170=-1,AI169,""))))))))</f>
        <v/>
      </c>
      <c r="AJ170" t="str">
        <f ca="1">IF($E169="","",IF($G170="",AJ169,IF(AND($N170=1,AJ$9&gt;$B$9),"",IF(AND($N170=1,AJ$9&lt;=$B$9),LOOKUP(AJ$9,$A$12:$A$111,$B$12:$B$111),IF(AND($I170=1,AK$9=$Q169),"",IF($I170=1,AK169,IF(AND($I170=-1,AI$9=$Q169),$J170,IF($I170=-1,AJ169,""))))))))</f>
        <v/>
      </c>
      <c r="AK170" t="str">
        <f ca="1">IF($E169="","",IF($G170="",AK169,IF(AND($N170=1,AK$9&gt;$B$9),"",IF(AND($N170=1,AK$9&lt;=$B$9),LOOKUP(AK$9,$A$12:$A$111,$B$12:$B$111),IF(AND($I170=1,AL$9=$Q169),"",IF($I170=1,AL169,IF(AND($I170=-1,AJ$9=$Q169),$J170,IF($I170=-1,AK169,""))))))))</f>
        <v/>
      </c>
      <c r="AL170" t="str">
        <f ca="1">IF($E169="","",IF($G170="",AL169,IF(AND($N170=1,AL$9&gt;$B$9),"",IF(AND($N170=1,AL$9&lt;=$B$9),LOOKUP(AL$9,$A$12:$A$111,$B$12:$B$111),IF(AND($I170=1,AM$9=$Q169),"",IF($I170=1,AM169,IF(AND($I170=-1,AK$9=$Q169),$J170,IF($I170=-1,AL169,""))))))))</f>
        <v/>
      </c>
      <c r="AM170" t="str">
        <f ca="1">IF($E169="","",IF($G170="",AM169,IF(AND($N170=1,AM$9&gt;$B$9),"",IF(AND($N170=1,AM$9&lt;=$B$9),LOOKUP(AM$9,$A$12:$A$111,$B$12:$B$111),IF(AND($I170=1,AN$9=$Q169),"",IF($I170=1,AN169,IF(AND($I170=-1,AL$9=$Q169),$J170,IF($I170=-1,AM169,""))))))))</f>
        <v/>
      </c>
      <c r="AN170" t="str">
        <f ca="1">IF($E169="","",IF($G170="",AN169,IF(AND($N170=1,AN$9&gt;$B$9),"",IF(AND($N170=1,AN$9&lt;=$B$9),LOOKUP(AN$9,$A$12:$A$111,$B$12:$B$111),IF(AND($I170=1,AO$9=$Q169),"",IF($I170=1,AO169,IF(AND($I170=-1,AM$9=$Q169),$J170,IF($I170=-1,AN169,""))))))))</f>
        <v/>
      </c>
      <c r="AO170" t="str">
        <f ca="1">IF($E169="","",IF($G170="",AO169,IF(AND($N170=1,AO$9&gt;$B$9),"",IF(AND($N170=1,AO$9&lt;=$B$9),LOOKUP(AO$9,$A$12:$A$111,$B$12:$B$111),IF(AND($I170=1,AP$9=$Q169),"",IF($I170=1,AP169,IF(AND($I170=-1,AN$9=$Q169),$J170,IF($I170=-1,AO169,""))))))))</f>
        <v/>
      </c>
      <c r="AP170" t="str">
        <f ca="1">IF($E169="","",IF($G170="",AP169,IF(AND($N170=1,AP$9&gt;$B$9),"",IF(AND($N170=1,AP$9&lt;=$B$9),LOOKUP(AP$9,$A$12:$A$111,$B$12:$B$111),IF(AND($I170=1,AQ$9=$Q169),"",IF($I170=1,AQ169,IF(AND($I170=-1,AO$9=$Q169),$J170,IF($I170=-1,AP169,""))))))))</f>
        <v/>
      </c>
      <c r="AQ170" t="str">
        <f ca="1">IF($E169="","",IF($G170="",AQ169,IF(AND($N170=1,AQ$9&gt;$B$9),"",IF(AND($N170=1,AQ$9&lt;=$B$9),LOOKUP(AQ$9,$A$12:$A$111,$B$12:$B$111),IF(AND($I170=1,AR$9=$Q169),"",IF($I170=1,AR169,IF(AND($I170=-1,AP$9=$Q169),$J170,IF($I170=-1,AQ169,""))))))))</f>
        <v/>
      </c>
      <c r="AR170" t="str">
        <f ca="1">IF($E169="","",IF($G170="",AR169,IF(AND($N170=1,AR$9&gt;$B$9),"",IF(AND($N170=1,AR$9&lt;=$B$9),LOOKUP(AR$9,$A$12:$A$111,$B$12:$B$111),IF(AND($I170=1,AS$9=$Q169),"",IF($I170=1,AS169,IF(AND($I170=-1,AQ$9=$Q169),$J170,IF($I170=-1,AR169,""))))))))</f>
        <v/>
      </c>
      <c r="AS170" t="str">
        <f ca="1">IF($E169="","",IF($G170="",AS169,IF(AND($N170=1,AS$9&gt;$B$9),"",IF(AND($N170=1,AS$9&lt;=$B$9),LOOKUP(AS$9,$A$12:$A$111,$B$12:$B$111),IF(AND($I170=1,AT$9=$Q169),"",IF($I170=1,AT169,IF(AND($I170=-1,AR$9=$Q169),$J170,IF($I170=-1,AS169,""))))))))</f>
        <v/>
      </c>
      <c r="AT170" t="str">
        <f ca="1">IF($E169="","",IF($G170="",AT169,IF(AND($N170=1,AT$9&gt;$B$9),"",IF(AND($N170=1,AT$9&lt;=$B$9),LOOKUP(AT$9,$A$12:$A$111,$B$12:$B$111),IF(AND($I170=1,AU$9=$Q169),"",IF($I170=1,AU169,IF(AND($I170=-1,AS$9=$Q169),$J170,IF($I170=-1,AT169,""))))))))</f>
        <v/>
      </c>
      <c r="AU170" t="str">
        <f ca="1">IF($E169="","",IF($G170="",AU169,IF(AND($N170=1,AU$9&gt;$B$9),"",IF(AND($N170=1,AU$9&lt;=$B$9),LOOKUP(AU$9,$A$12:$A$111,$B$12:$B$111),IF(AND($I170=1,AV$9=$Q169),"",IF($I170=1,AV169,IF(AND($I170=-1,AT$9=$Q169),$J170,IF($I170=-1,AU169,""))))))))</f>
        <v/>
      </c>
      <c r="AV170" t="str">
        <f ca="1">IF($E169="","",IF($G170="",AV169,IF(AND($N170=1,AV$9&gt;$B$9),"",IF(AND($N170=1,AV$9&lt;=$B$9),LOOKUP(AV$9,$A$12:$A$111,$B$12:$B$111),IF(AND($I170=1,AW$9=$Q169),"",IF($I170=1,AW169,IF(AND($I170=-1,AU$9=$Q169),$J170,IF($I170=-1,AV169,""))))))))</f>
        <v/>
      </c>
      <c r="AW170" t="str">
        <f ca="1">IF($E169="","",IF($G170="",AW169,IF(AND($N170=1,AW$9&gt;$B$9),"",IF(AND($N170=1,AW$9&lt;=$B$9),LOOKUP(AW$9,$A$12:$A$111,$B$12:$B$111),IF(AND($I170=1,AX$9=$Q169),"",IF($I170=1,AX169,IF(AND($I170=-1,AV$9=$Q169),$J170,IF($I170=-1,AW169,""))))))))</f>
        <v/>
      </c>
      <c r="AX170" t="str">
        <f ca="1">IF($E169="","",IF($G170="",AX169,IF(AND($N170=1,AX$9&gt;$B$9),"",IF(AND($N170=1,AX$9&lt;=$B$9),LOOKUP(AX$9,$A$12:$A$111,$B$12:$B$111),IF(AND($I170=1,AY$9=$Q169),"",IF($I170=1,AY169,IF(AND($I170=-1,AW$9=$Q169),$J170,IF($I170=-1,AX169,""))))))))</f>
        <v/>
      </c>
      <c r="AY170" t="str">
        <f ca="1">IF($E169="","",IF($G170="",AY169,IF(AND($N170=1,AY$9&gt;$B$9),"",IF(AND($N170=1,AY$9&lt;=$B$9),LOOKUP(AY$9,$A$12:$A$111,$B$12:$B$111),IF(AND($I170=1,AZ$9=$Q169),"",IF($I170=1,AZ169,IF(AND($I170=-1,AX$9=$Q169),$J170,IF($I170=-1,AY169,""))))))))</f>
        <v/>
      </c>
      <c r="AZ170" t="str">
        <f ca="1">IF($E169="","",IF($G170="",AZ169,IF(AND($N170=1,AZ$9&gt;$B$9),"",IF(AND($N170=1,AZ$9&lt;=$B$9),LOOKUP(AZ$9,$A$12:$A$111,$B$12:$B$111),IF(AND($I170=1,BA$9=$Q169),"",IF($I170=1,BA169,IF(AND($I170=-1,AY$9=$Q169),$J170,IF($I170=-1,AZ169,""))))))))</f>
        <v/>
      </c>
      <c r="BA170" t="str">
        <f ca="1">IF($E169="","",IF($G170="",BA169,IF(AND($N170=1,BA$9&gt;$B$9),"",IF(AND($N170=1,BA$9&lt;=$B$9),LOOKUP(BA$9,$A$12:$A$111,$B$12:$B$111),IF(AND($I170=1,BB$9=$Q169),"",IF($I170=1,BB169,IF(AND($I170=-1,AZ$9=$Q169),$J170,IF($I170=-1,BA169,""))))))))</f>
        <v/>
      </c>
      <c r="BB170" t="str">
        <f ca="1">IF($E169="","",IF($G170="",BB169,IF(AND($N170=1,BB$9&gt;$B$9),"",IF(AND($N170=1,BB$9&lt;=$B$9),LOOKUP(BB$9,$A$12:$A$111,$B$12:$B$111),IF(AND($I170=1,BC$9=$Q169),"",IF($I170=1,BC169,IF(AND($I170=-1,BA$9=$Q169),$J170,IF($I170=-1,BB169,""))))))))</f>
        <v/>
      </c>
      <c r="BC170" t="str">
        <f ca="1">IF($E169="","",IF($G170="",BC169,IF(AND($N170=1,BC$9&gt;$B$9),"",IF(AND($N170=1,BC$9&lt;=$B$9),LOOKUP(BC$9,$A$12:$A$111,$B$12:$B$111),IF(AND($I170=1,BD$9=$Q169),"",IF($I170=1,BD169,IF(AND($I170=-1,BB$9=$Q169),$J170,IF($I170=-1,BC169,""))))))))</f>
        <v/>
      </c>
      <c r="BD170" t="str">
        <f ca="1">IF($E169="","",IF($G170="",BD169,IF(AND($N170=1,BD$9&gt;$B$9),"",IF(AND($N170=1,BD$9&lt;=$B$9),LOOKUP(BD$9,$A$12:$A$111,$B$12:$B$111),IF(AND($I170=1,BE$9=$Q169),"",IF($I170=1,BE169,IF(AND($I170=-1,BC$9=$Q169),$J170,IF($I170=-1,BD169,""))))))))</f>
        <v/>
      </c>
      <c r="BE170" t="str">
        <f ca="1">IF($E169="","",IF($G170="",BE169,IF(AND($N170=1,BE$9&gt;$B$9),"",IF(AND($N170=1,BE$9&lt;=$B$9),LOOKUP(BE$9,$A$12:$A$111,$B$12:$B$111),IF(AND($I170=1,BF$9=$Q169),"",IF($I170=1,BF169,IF(AND($I170=-1,BD$9=$Q169),$J170,IF($I170=-1,BE169,""))))))))</f>
        <v/>
      </c>
      <c r="BF170" t="str">
        <f ca="1">IF($E169="","",IF($G170="",BF169,IF(AND($N170=1,BF$9&gt;$B$9),"",IF(AND($N170=1,BF$9&lt;=$B$9),LOOKUP(BF$9,$A$12:$A$111,$B$12:$B$111),IF(AND($I170=1,BG$9=$Q169),"",IF($I170=1,BG169,IF(AND($I170=-1,BE$9=$Q169),$J170,IF($I170=-1,BF169,""))))))))</f>
        <v/>
      </c>
      <c r="BG170" t="str">
        <f ca="1">IF($E169="","",IF($G170="",BG169,IF(AND($N170=1,BG$9&gt;$B$9),"",IF(AND($N170=1,BG$9&lt;=$B$9),LOOKUP(BG$9,$A$12:$A$111,$B$12:$B$111),IF(AND($I170=1,BH$9=$Q169),"",IF($I170=1,BH169,IF(AND($I170=-1,BF$9=$Q169),$J170,IF($I170=-1,BG169,""))))))))</f>
        <v/>
      </c>
      <c r="BH170" t="str">
        <f ca="1">IF($E169="","",IF($G170="",BH169,IF(AND($N170=1,BH$9&gt;$B$9),"",IF(AND($N170=1,BH$9&lt;=$B$9),LOOKUP(BH$9,$A$12:$A$111,$B$12:$B$111),IF(AND($I170=1,BI$9=$Q169),"",IF($I170=1,BI169,IF(AND($I170=-1,BG$9=$Q169),$J170,IF($I170=-1,BH169,""))))))))</f>
        <v/>
      </c>
      <c r="BI170" t="str">
        <f ca="1">IF($E169="","",IF($G170="",BI169,IF(AND($N170=1,BI$9&gt;$B$9),"",IF(AND($N170=1,BI$9&lt;=$B$9),LOOKUP(BI$9,$A$12:$A$111,$B$12:$B$111),IF(AND($I170=1,BJ$9=$Q169),"",IF($I170=1,BJ169,IF(AND($I170=-1,BH$9=$Q169),$J170,IF($I170=-1,BI169,""))))))))</f>
        <v/>
      </c>
      <c r="BJ170" t="str">
        <f ca="1">IF($E169="","",IF($G170="",BJ169,IF(AND($N170=1,BJ$9&gt;$B$9),"",IF(AND($N170=1,BJ$9&lt;=$B$9),LOOKUP(BJ$9,$A$12:$A$111,$B$12:$B$111),IF(AND($I170=1,BK$9=$Q169),"",IF($I170=1,BK169,IF(AND($I170=-1,BI$9=$Q169),$J170,IF($I170=-1,BJ169,""))))))))</f>
        <v/>
      </c>
      <c r="BK170" t="str">
        <f ca="1">IF($E169="","",IF($G170="",BK169,IF(AND($N170=1,BK$9&gt;$B$9),"",IF(AND($N170=1,BK$9&lt;=$B$9),LOOKUP(BK$9,$A$12:$A$111,$B$12:$B$111),IF(AND($I170=1,BL$9=$Q169),"",IF($I170=1,BL169,IF(AND($I170=-1,BJ$9=$Q169),$J170,IF($I170=-1,BK169,""))))))))</f>
        <v/>
      </c>
      <c r="BL170" t="str">
        <f ca="1">IF($E169="","",IF($G170="",BL169,IF(AND($N170=1,BL$9&gt;$B$9),"",IF(AND($N170=1,BL$9&lt;=$B$9),LOOKUP(BL$9,$A$12:$A$111,$B$12:$B$111),IF(AND($I170=1,BM$9=$Q169),"",IF($I170=1,BM169,IF(AND($I170=-1,BK$9=$Q169),$J170,IF($I170=-1,BL169,""))))))))</f>
        <v/>
      </c>
      <c r="BM170" t="str">
        <f ca="1">IF($E169="","",IF($G170="",BM169,IF(AND($N170=1,BM$9&gt;$B$9),"",IF(AND($N170=1,BM$9&lt;=$B$9),LOOKUP(BM$9,$A$12:$A$111,$B$12:$B$111),IF(AND($I170=1,BN$9=$Q169),"",IF($I170=1,BN169,IF(AND($I170=-1,BL$9=$Q169),$J170,IF($I170=-1,BM169,""))))))))</f>
        <v/>
      </c>
      <c r="BN170">
        <f ca="1">IF($E169="","",IF($G170="",BN169,IF(AND($N170=1,BN$9&gt;$B$9),"",IF(AND($N170=1,BN$9&lt;=$B$9),LOOKUP(BN$9,$A$12:$A$111,$B$12:$B$111),IF(AND($I170=1,BO$9=$Q169),"",IF($I170=1,BO169,IF(AND($I170=-1,BM$9=$Q169),$J170,IF($I170=-1,BN169,""))))))))</f>
        <v>0</v>
      </c>
      <c r="BO170">
        <f ca="1">IF($E169="","",IF($G170="",BO169,IF(AND($N170=1,BO$9&gt;$B$9),"",IF(AND($N170=1,BO$9&lt;=$B$9),LOOKUP(BO$9,$A$12:$A$111,$B$12:$B$111),IF(AND($I170=1,BP$9=$Q169),"",IF($I170=1,BP169,IF(AND($I170=-1,BN$9=$Q169),$J170,IF($I170=-1,BO169,""))))))))</f>
        <v>0</v>
      </c>
    </row>
    <row r="171" spans="4:67" x14ac:dyDescent="0.25">
      <c r="D171" s="4">
        <v>161</v>
      </c>
      <c r="E171" s="1">
        <f t="shared" ca="1" si="16"/>
        <v>11</v>
      </c>
      <c r="G171" t="str">
        <f ca="1">IF(E170="","",IF($B$3=Refs!$B$11,Labouchere!F171,IF(AND(B$3="Last",H170="Zero"),G170,IF(B$3="Last",H170,IF(B$3="2nd last","",IF(AND(B$3="Opposite",H170="Zero"),G170,IF(AND(B$3="Opposite",H170="Red"),"Black",IF(AND(B$3="Opposite",H170="Black"),"Red",IF(AND(B$3="Opposite",H170="Odd"),"Even",IF(AND(B$3="Opposite",H170="Even"),"Odd",IF(AND(B$3="Opposite",H170="High"),"Low",IF(AND(B$3="Opposite",H170="Low"),"High",IF(COUNTIF(Refs!$E$5:$I$6,B$3)=1,Labouchere!B$3,"")))))))))))))</f>
        <v>High</v>
      </c>
      <c r="H171" t="str">
        <f ca="1">IF(E171="","",IF(B$2="Red/Black",LOOKUP(E171,Refs!D:D,Refs!F:F),IF(B$2="High/Low",LOOKUP(E171,Refs!D:D,Refs!H:H),IF(B$2="Odd/Even",LOOKUP(E171,Refs!D:D,Refs!J:J),""))))</f>
        <v>Low</v>
      </c>
      <c r="I171">
        <f t="shared" ca="1" si="12"/>
        <v>-1</v>
      </c>
      <c r="J171">
        <f ca="1">IF(E170="","",IF(G171="","",IF(AND(Q170&gt;1,O170+P170&gt;=$B$4),$B$4,IF(Q170=1,O170,O170+P170))))</f>
        <v>12</v>
      </c>
      <c r="K171">
        <f t="shared" ca="1" si="13"/>
        <v>-12</v>
      </c>
      <c r="L171">
        <f t="shared" ca="1" si="14"/>
        <v>-102</v>
      </c>
      <c r="M171">
        <f t="shared" ca="1" si="15"/>
        <v>20</v>
      </c>
      <c r="N171">
        <f ca="1">IF(E170="","",IF(OR(AND($A$6="Yes",$M171&gt;$M170),AND($A$8="Yes",$O170+$P170&gt;=$B$4),AND($Q170&lt;=2,$I171=1)),1,0))</f>
        <v>0</v>
      </c>
      <c r="O171">
        <f ca="1">IF(E171="","",R171)</f>
        <v>3</v>
      </c>
      <c r="P171">
        <f ca="1">IF(E171="","",MAX(R171:DM171))</f>
        <v>12</v>
      </c>
      <c r="Q171" s="2">
        <f ca="1">IF(E171="","",COUNTIF(R171:DM171,"&gt;0"))</f>
        <v>8</v>
      </c>
      <c r="R171" s="4">
        <f ca="1">IF(E170="","",IF($G171="",R170,IF($N171=1,LOOKUP(R$9,$A$12:$A$111,$B$12:$B$111),IF(AND($I171=1,S$9=$Q170),"",IF($I171=1,S170,IF($I171=-1,R170))))))</f>
        <v>3</v>
      </c>
      <c r="S171">
        <f ca="1">IF($E170="","",IF($G171="",S170,IF(AND($N171=1,S$9&gt;$B$9),"",IF(AND($N171=1,S$9&lt;=$B$9),LOOKUP(S$9,$A$12:$A$111,$B$12:$B$111),IF(AND($I171=1,T$9=$Q170),"",IF($I171=1,T170,IF(AND($I171=-1,R$9=$Q170),$J171,IF($I171=-1,S170,""))))))))</f>
        <v>4</v>
      </c>
      <c r="T171">
        <f ca="1">IF($E170="","",IF($G171="",T170,IF(AND($N171=1,T$9&gt;$B$9),"",IF(AND($N171=1,T$9&lt;=$B$9),LOOKUP(T$9,$A$12:$A$111,$B$12:$B$111),IF(AND($I171=1,U$9=$Q170),"",IF($I171=1,U170,IF(AND($I171=-1,S$9=$Q170),$J171,IF($I171=-1,T170,""))))))))</f>
        <v>5</v>
      </c>
      <c r="U171">
        <f ca="1">IF($E170="","",IF($G171="",U170,IF(AND($N171=1,U$9&gt;$B$9),"",IF(AND($N171=1,U$9&lt;=$B$9),LOOKUP(U$9,$A$12:$A$111,$B$12:$B$111),IF(AND($I171=1,V$9=$Q170),"",IF($I171=1,V170,IF(AND($I171=-1,T$9=$Q170),$J171,IF($I171=-1,U170,""))))))))</f>
        <v>6</v>
      </c>
      <c r="V171">
        <f ca="1">IF($E170="","",IF($G171="",V170,IF(AND($N171=1,V$9&gt;$B$9),"",IF(AND($N171=1,V$9&lt;=$B$9),LOOKUP(V$9,$A$12:$A$111,$B$12:$B$111),IF(AND($I171=1,W$9=$Q170),"",IF($I171=1,W170,IF(AND($I171=-1,U$9=$Q170),$J171,IF($I171=-1,V170,""))))))))</f>
        <v>7</v>
      </c>
      <c r="W171">
        <f ca="1">IF($E170="","",IF($G171="",W170,IF(AND($N171=1,W$9&gt;$B$9),"",IF(AND($N171=1,W$9&lt;=$B$9),LOOKUP(W$9,$A$12:$A$111,$B$12:$B$111),IF(AND($I171=1,X$9=$Q170),"",IF($I171=1,X170,IF(AND($I171=-1,V$9=$Q170),$J171,IF($I171=-1,W170,""))))))))</f>
        <v>8</v>
      </c>
      <c r="X171">
        <f ca="1">IF($E170="","",IF($G171="",X170,IF(AND($N171=1,X$9&gt;$B$9),"",IF(AND($N171=1,X$9&lt;=$B$9),LOOKUP(X$9,$A$12:$A$111,$B$12:$B$111),IF(AND($I171=1,Y$9=$Q170),"",IF($I171=1,Y170,IF(AND($I171=-1,W$9=$Q170),$J171,IF($I171=-1,X170,""))))))))</f>
        <v>9</v>
      </c>
      <c r="Y171">
        <f ca="1">IF($E170="","",IF($G171="",Y170,IF(AND($N171=1,Y$9&gt;$B$9),"",IF(AND($N171=1,Y$9&lt;=$B$9),LOOKUP(Y$9,$A$12:$A$111,$B$12:$B$111),IF(AND($I171=1,Z$9=$Q170),"",IF($I171=1,Z170,IF(AND($I171=-1,X$9=$Q170),$J171,IF($I171=-1,Y170,""))))))))</f>
        <v>12</v>
      </c>
      <c r="Z171" t="str">
        <f ca="1">IF($E170="","",IF($G171="",Z170,IF(AND($N171=1,Z$9&gt;$B$9),"",IF(AND($N171=1,Z$9&lt;=$B$9),LOOKUP(Z$9,$A$12:$A$111,$B$12:$B$111),IF(AND($I171=1,AA$9=$Q170),"",IF($I171=1,AA170,IF(AND($I171=-1,Y$9=$Q170),$J171,IF($I171=-1,Z170,""))))))))</f>
        <v/>
      </c>
      <c r="AA171" t="str">
        <f ca="1">IF($E170="","",IF($G171="",AA170,IF(AND($N171=1,AA$9&gt;$B$9),"",IF(AND($N171=1,AA$9&lt;=$B$9),LOOKUP(AA$9,$A$12:$A$111,$B$12:$B$111),IF(AND($I171=1,AB$9=$Q170),"",IF($I171=1,AB170,IF(AND($I171=-1,Z$9=$Q170),$J171,IF($I171=-1,AA170,""))))))))</f>
        <v/>
      </c>
      <c r="AB171" t="str">
        <f ca="1">IF($E170="","",IF($G171="",AB170,IF(AND($N171=1,AB$9&gt;$B$9),"",IF(AND($N171=1,AB$9&lt;=$B$9),LOOKUP(AB$9,$A$12:$A$111,$B$12:$B$111),IF(AND($I171=1,AC$9=$Q170),"",IF($I171=1,AC170,IF(AND($I171=-1,AA$9=$Q170),$J171,IF($I171=-1,AB170,""))))))))</f>
        <v/>
      </c>
      <c r="AC171" t="str">
        <f ca="1">IF($E170="","",IF($G171="",AC170,IF(AND($N171=1,AC$9&gt;$B$9),"",IF(AND($N171=1,AC$9&lt;=$B$9),LOOKUP(AC$9,$A$12:$A$111,$B$12:$B$111),IF(AND($I171=1,AD$9=$Q170),"",IF($I171=1,AD170,IF(AND($I171=-1,AB$9=$Q170),$J171,IF($I171=-1,AC170,""))))))))</f>
        <v/>
      </c>
      <c r="AD171" t="str">
        <f ca="1">IF($E170="","",IF($G171="",AD170,IF(AND($N171=1,AD$9&gt;$B$9),"",IF(AND($N171=1,AD$9&lt;=$B$9),LOOKUP(AD$9,$A$12:$A$111,$B$12:$B$111),IF(AND($I171=1,AE$9=$Q170),"",IF($I171=1,AE170,IF(AND($I171=-1,AC$9=$Q170),$J171,IF($I171=-1,AD170,""))))))))</f>
        <v/>
      </c>
      <c r="AE171" t="str">
        <f ca="1">IF($E170="","",IF($G171="",AE170,IF(AND($N171=1,AE$9&gt;$B$9),"",IF(AND($N171=1,AE$9&lt;=$B$9),LOOKUP(AE$9,$A$12:$A$111,$B$12:$B$111),IF(AND($I171=1,AF$9=$Q170),"",IF($I171=1,AF170,IF(AND($I171=-1,AD$9=$Q170),$J171,IF($I171=-1,AE170,""))))))))</f>
        <v/>
      </c>
      <c r="AF171" t="str">
        <f ca="1">IF($E170="","",IF($G171="",AF170,IF(AND($N171=1,AF$9&gt;$B$9),"",IF(AND($N171=1,AF$9&lt;=$B$9),LOOKUP(AF$9,$A$12:$A$111,$B$12:$B$111),IF(AND($I171=1,AG$9=$Q170),"",IF($I171=1,AG170,IF(AND($I171=-1,AE$9=$Q170),$J171,IF($I171=-1,AF170,""))))))))</f>
        <v/>
      </c>
      <c r="AG171" t="str">
        <f ca="1">IF($E170="","",IF($G171="",AG170,IF(AND($N171=1,AG$9&gt;$B$9),"",IF(AND($N171=1,AG$9&lt;=$B$9),LOOKUP(AG$9,$A$12:$A$111,$B$12:$B$111),IF(AND($I171=1,AH$9=$Q170),"",IF($I171=1,AH170,IF(AND($I171=-1,AF$9=$Q170),$J171,IF($I171=-1,AG170,""))))))))</f>
        <v/>
      </c>
      <c r="AH171" t="str">
        <f ca="1">IF($E170="","",IF($G171="",AH170,IF(AND($N171=1,AH$9&gt;$B$9),"",IF(AND($N171=1,AH$9&lt;=$B$9),LOOKUP(AH$9,$A$12:$A$111,$B$12:$B$111),IF(AND($I171=1,AI$9=$Q170),"",IF($I171=1,AI170,IF(AND($I171=-1,AG$9=$Q170),$J171,IF($I171=-1,AH170,""))))))))</f>
        <v/>
      </c>
      <c r="AI171" t="str">
        <f ca="1">IF($E170="","",IF($G171="",AI170,IF(AND($N171=1,AI$9&gt;$B$9),"",IF(AND($N171=1,AI$9&lt;=$B$9),LOOKUP(AI$9,$A$12:$A$111,$B$12:$B$111),IF(AND($I171=1,AJ$9=$Q170),"",IF($I171=1,AJ170,IF(AND($I171=-1,AH$9=$Q170),$J171,IF($I171=-1,AI170,""))))))))</f>
        <v/>
      </c>
      <c r="AJ171" t="str">
        <f ca="1">IF($E170="","",IF($G171="",AJ170,IF(AND($N171=1,AJ$9&gt;$B$9),"",IF(AND($N171=1,AJ$9&lt;=$B$9),LOOKUP(AJ$9,$A$12:$A$111,$B$12:$B$111),IF(AND($I171=1,AK$9=$Q170),"",IF($I171=1,AK170,IF(AND($I171=-1,AI$9=$Q170),$J171,IF($I171=-1,AJ170,""))))))))</f>
        <v/>
      </c>
      <c r="AK171" t="str">
        <f ca="1">IF($E170="","",IF($G171="",AK170,IF(AND($N171=1,AK$9&gt;$B$9),"",IF(AND($N171=1,AK$9&lt;=$B$9),LOOKUP(AK$9,$A$12:$A$111,$B$12:$B$111),IF(AND($I171=1,AL$9=$Q170),"",IF($I171=1,AL170,IF(AND($I171=-1,AJ$9=$Q170),$J171,IF($I171=-1,AK170,""))))))))</f>
        <v/>
      </c>
      <c r="AL171" t="str">
        <f ca="1">IF($E170="","",IF($G171="",AL170,IF(AND($N171=1,AL$9&gt;$B$9),"",IF(AND($N171=1,AL$9&lt;=$B$9),LOOKUP(AL$9,$A$12:$A$111,$B$12:$B$111),IF(AND($I171=1,AM$9=$Q170),"",IF($I171=1,AM170,IF(AND($I171=-1,AK$9=$Q170),$J171,IF($I171=-1,AL170,""))))))))</f>
        <v/>
      </c>
      <c r="AM171" t="str">
        <f ca="1">IF($E170="","",IF($G171="",AM170,IF(AND($N171=1,AM$9&gt;$B$9),"",IF(AND($N171=1,AM$9&lt;=$B$9),LOOKUP(AM$9,$A$12:$A$111,$B$12:$B$111),IF(AND($I171=1,AN$9=$Q170),"",IF($I171=1,AN170,IF(AND($I171=-1,AL$9=$Q170),$J171,IF($I171=-1,AM170,""))))))))</f>
        <v/>
      </c>
      <c r="AN171" t="str">
        <f ca="1">IF($E170="","",IF($G171="",AN170,IF(AND($N171=1,AN$9&gt;$B$9),"",IF(AND($N171=1,AN$9&lt;=$B$9),LOOKUP(AN$9,$A$12:$A$111,$B$12:$B$111),IF(AND($I171=1,AO$9=$Q170),"",IF($I171=1,AO170,IF(AND($I171=-1,AM$9=$Q170),$J171,IF($I171=-1,AN170,""))))))))</f>
        <v/>
      </c>
      <c r="AO171" t="str">
        <f ca="1">IF($E170="","",IF($G171="",AO170,IF(AND($N171=1,AO$9&gt;$B$9),"",IF(AND($N171=1,AO$9&lt;=$B$9),LOOKUP(AO$9,$A$12:$A$111,$B$12:$B$111),IF(AND($I171=1,AP$9=$Q170),"",IF($I171=1,AP170,IF(AND($I171=-1,AN$9=$Q170),$J171,IF($I171=-1,AO170,""))))))))</f>
        <v/>
      </c>
      <c r="AP171" t="str">
        <f ca="1">IF($E170="","",IF($G171="",AP170,IF(AND($N171=1,AP$9&gt;$B$9),"",IF(AND($N171=1,AP$9&lt;=$B$9),LOOKUP(AP$9,$A$12:$A$111,$B$12:$B$111),IF(AND($I171=1,AQ$9=$Q170),"",IF($I171=1,AQ170,IF(AND($I171=-1,AO$9=$Q170),$J171,IF($I171=-1,AP170,""))))))))</f>
        <v/>
      </c>
      <c r="AQ171" t="str">
        <f ca="1">IF($E170="","",IF($G171="",AQ170,IF(AND($N171=1,AQ$9&gt;$B$9),"",IF(AND($N171=1,AQ$9&lt;=$B$9),LOOKUP(AQ$9,$A$12:$A$111,$B$12:$B$111),IF(AND($I171=1,AR$9=$Q170),"",IF($I171=1,AR170,IF(AND($I171=-1,AP$9=$Q170),$J171,IF($I171=-1,AQ170,""))))))))</f>
        <v/>
      </c>
      <c r="AR171" t="str">
        <f ca="1">IF($E170="","",IF($G171="",AR170,IF(AND($N171=1,AR$9&gt;$B$9),"",IF(AND($N171=1,AR$9&lt;=$B$9),LOOKUP(AR$9,$A$12:$A$111,$B$12:$B$111),IF(AND($I171=1,AS$9=$Q170),"",IF($I171=1,AS170,IF(AND($I171=-1,AQ$9=$Q170),$J171,IF($I171=-1,AR170,""))))))))</f>
        <v/>
      </c>
      <c r="AS171" t="str">
        <f ca="1">IF($E170="","",IF($G171="",AS170,IF(AND($N171=1,AS$9&gt;$B$9),"",IF(AND($N171=1,AS$9&lt;=$B$9),LOOKUP(AS$9,$A$12:$A$111,$B$12:$B$111),IF(AND($I171=1,AT$9=$Q170),"",IF($I171=1,AT170,IF(AND($I171=-1,AR$9=$Q170),$J171,IF($I171=-1,AS170,""))))))))</f>
        <v/>
      </c>
      <c r="AT171" t="str">
        <f ca="1">IF($E170="","",IF($G171="",AT170,IF(AND($N171=1,AT$9&gt;$B$9),"",IF(AND($N171=1,AT$9&lt;=$B$9),LOOKUP(AT$9,$A$12:$A$111,$B$12:$B$111),IF(AND($I171=1,AU$9=$Q170),"",IF($I171=1,AU170,IF(AND($I171=-1,AS$9=$Q170),$J171,IF($I171=-1,AT170,""))))))))</f>
        <v/>
      </c>
      <c r="AU171" t="str">
        <f ca="1">IF($E170="","",IF($G171="",AU170,IF(AND($N171=1,AU$9&gt;$B$9),"",IF(AND($N171=1,AU$9&lt;=$B$9),LOOKUP(AU$9,$A$12:$A$111,$B$12:$B$111),IF(AND($I171=1,AV$9=$Q170),"",IF($I171=1,AV170,IF(AND($I171=-1,AT$9=$Q170),$J171,IF($I171=-1,AU170,""))))))))</f>
        <v/>
      </c>
      <c r="AV171" t="str">
        <f ca="1">IF($E170="","",IF($G171="",AV170,IF(AND($N171=1,AV$9&gt;$B$9),"",IF(AND($N171=1,AV$9&lt;=$B$9),LOOKUP(AV$9,$A$12:$A$111,$B$12:$B$111),IF(AND($I171=1,AW$9=$Q170),"",IF($I171=1,AW170,IF(AND($I171=-1,AU$9=$Q170),$J171,IF($I171=-1,AV170,""))))))))</f>
        <v/>
      </c>
      <c r="AW171" t="str">
        <f ca="1">IF($E170="","",IF($G171="",AW170,IF(AND($N171=1,AW$9&gt;$B$9),"",IF(AND($N171=1,AW$9&lt;=$B$9),LOOKUP(AW$9,$A$12:$A$111,$B$12:$B$111),IF(AND($I171=1,AX$9=$Q170),"",IF($I171=1,AX170,IF(AND($I171=-1,AV$9=$Q170),$J171,IF($I171=-1,AW170,""))))))))</f>
        <v/>
      </c>
      <c r="AX171" t="str">
        <f ca="1">IF($E170="","",IF($G171="",AX170,IF(AND($N171=1,AX$9&gt;$B$9),"",IF(AND($N171=1,AX$9&lt;=$B$9),LOOKUP(AX$9,$A$12:$A$111,$B$12:$B$111),IF(AND($I171=1,AY$9=$Q170),"",IF($I171=1,AY170,IF(AND($I171=-1,AW$9=$Q170),$J171,IF($I171=-1,AX170,""))))))))</f>
        <v/>
      </c>
      <c r="AY171" t="str">
        <f ca="1">IF($E170="","",IF($G171="",AY170,IF(AND($N171=1,AY$9&gt;$B$9),"",IF(AND($N171=1,AY$9&lt;=$B$9),LOOKUP(AY$9,$A$12:$A$111,$B$12:$B$111),IF(AND($I171=1,AZ$9=$Q170),"",IF($I171=1,AZ170,IF(AND($I171=-1,AX$9=$Q170),$J171,IF($I171=-1,AY170,""))))))))</f>
        <v/>
      </c>
      <c r="AZ171" t="str">
        <f ca="1">IF($E170="","",IF($G171="",AZ170,IF(AND($N171=1,AZ$9&gt;$B$9),"",IF(AND($N171=1,AZ$9&lt;=$B$9),LOOKUP(AZ$9,$A$12:$A$111,$B$12:$B$111),IF(AND($I171=1,BA$9=$Q170),"",IF($I171=1,BA170,IF(AND($I171=-1,AY$9=$Q170),$J171,IF($I171=-1,AZ170,""))))))))</f>
        <v/>
      </c>
      <c r="BA171" t="str">
        <f ca="1">IF($E170="","",IF($G171="",BA170,IF(AND($N171=1,BA$9&gt;$B$9),"",IF(AND($N171=1,BA$9&lt;=$B$9),LOOKUP(BA$9,$A$12:$A$111,$B$12:$B$111),IF(AND($I171=1,BB$9=$Q170),"",IF($I171=1,BB170,IF(AND($I171=-1,AZ$9=$Q170),$J171,IF($I171=-1,BA170,""))))))))</f>
        <v/>
      </c>
      <c r="BB171" t="str">
        <f ca="1">IF($E170="","",IF($G171="",BB170,IF(AND($N171=1,BB$9&gt;$B$9),"",IF(AND($N171=1,BB$9&lt;=$B$9),LOOKUP(BB$9,$A$12:$A$111,$B$12:$B$111),IF(AND($I171=1,BC$9=$Q170),"",IF($I171=1,BC170,IF(AND($I171=-1,BA$9=$Q170),$J171,IF($I171=-1,BB170,""))))))))</f>
        <v/>
      </c>
      <c r="BC171" t="str">
        <f ca="1">IF($E170="","",IF($G171="",BC170,IF(AND($N171=1,BC$9&gt;$B$9),"",IF(AND($N171=1,BC$9&lt;=$B$9),LOOKUP(BC$9,$A$12:$A$111,$B$12:$B$111),IF(AND($I171=1,BD$9=$Q170),"",IF($I171=1,BD170,IF(AND($I171=-1,BB$9=$Q170),$J171,IF($I171=-1,BC170,""))))))))</f>
        <v/>
      </c>
      <c r="BD171" t="str">
        <f ca="1">IF($E170="","",IF($G171="",BD170,IF(AND($N171=1,BD$9&gt;$B$9),"",IF(AND($N171=1,BD$9&lt;=$B$9),LOOKUP(BD$9,$A$12:$A$111,$B$12:$B$111),IF(AND($I171=1,BE$9=$Q170),"",IF($I171=1,BE170,IF(AND($I171=-1,BC$9=$Q170),$J171,IF($I171=-1,BD170,""))))))))</f>
        <v/>
      </c>
      <c r="BE171" t="str">
        <f ca="1">IF($E170="","",IF($G171="",BE170,IF(AND($N171=1,BE$9&gt;$B$9),"",IF(AND($N171=1,BE$9&lt;=$B$9),LOOKUP(BE$9,$A$12:$A$111,$B$12:$B$111),IF(AND($I171=1,BF$9=$Q170),"",IF($I171=1,BF170,IF(AND($I171=-1,BD$9=$Q170),$J171,IF($I171=-1,BE170,""))))))))</f>
        <v/>
      </c>
      <c r="BF171" t="str">
        <f ca="1">IF($E170="","",IF($G171="",BF170,IF(AND($N171=1,BF$9&gt;$B$9),"",IF(AND($N171=1,BF$9&lt;=$B$9),LOOKUP(BF$9,$A$12:$A$111,$B$12:$B$111),IF(AND($I171=1,BG$9=$Q170),"",IF($I171=1,BG170,IF(AND($I171=-1,BE$9=$Q170),$J171,IF($I171=-1,BF170,""))))))))</f>
        <v/>
      </c>
      <c r="BG171" t="str">
        <f ca="1">IF($E170="","",IF($G171="",BG170,IF(AND($N171=1,BG$9&gt;$B$9),"",IF(AND($N171=1,BG$9&lt;=$B$9),LOOKUP(BG$9,$A$12:$A$111,$B$12:$B$111),IF(AND($I171=1,BH$9=$Q170),"",IF($I171=1,BH170,IF(AND($I171=-1,BF$9=$Q170),$J171,IF($I171=-1,BG170,""))))))))</f>
        <v/>
      </c>
      <c r="BH171" t="str">
        <f ca="1">IF($E170="","",IF($G171="",BH170,IF(AND($N171=1,BH$9&gt;$B$9),"",IF(AND($N171=1,BH$9&lt;=$B$9),LOOKUP(BH$9,$A$12:$A$111,$B$12:$B$111),IF(AND($I171=1,BI$9=$Q170),"",IF($I171=1,BI170,IF(AND($I171=-1,BG$9=$Q170),$J171,IF($I171=-1,BH170,""))))))))</f>
        <v/>
      </c>
      <c r="BI171" t="str">
        <f ca="1">IF($E170="","",IF($G171="",BI170,IF(AND($N171=1,BI$9&gt;$B$9),"",IF(AND($N171=1,BI$9&lt;=$B$9),LOOKUP(BI$9,$A$12:$A$111,$B$12:$B$111),IF(AND($I171=1,BJ$9=$Q170),"",IF($I171=1,BJ170,IF(AND($I171=-1,BH$9=$Q170),$J171,IF($I171=-1,BI170,""))))))))</f>
        <v/>
      </c>
      <c r="BJ171" t="str">
        <f ca="1">IF($E170="","",IF($G171="",BJ170,IF(AND($N171=1,BJ$9&gt;$B$9),"",IF(AND($N171=1,BJ$9&lt;=$B$9),LOOKUP(BJ$9,$A$12:$A$111,$B$12:$B$111),IF(AND($I171=1,BK$9=$Q170),"",IF($I171=1,BK170,IF(AND($I171=-1,BI$9=$Q170),$J171,IF($I171=-1,BJ170,""))))))))</f>
        <v/>
      </c>
      <c r="BK171" t="str">
        <f ca="1">IF($E170="","",IF($G171="",BK170,IF(AND($N171=1,BK$9&gt;$B$9),"",IF(AND($N171=1,BK$9&lt;=$B$9),LOOKUP(BK$9,$A$12:$A$111,$B$12:$B$111),IF(AND($I171=1,BL$9=$Q170),"",IF($I171=1,BL170,IF(AND($I171=-1,BJ$9=$Q170),$J171,IF($I171=-1,BK170,""))))))))</f>
        <v/>
      </c>
      <c r="BL171" t="str">
        <f ca="1">IF($E170="","",IF($G171="",BL170,IF(AND($N171=1,BL$9&gt;$B$9),"",IF(AND($N171=1,BL$9&lt;=$B$9),LOOKUP(BL$9,$A$12:$A$111,$B$12:$B$111),IF(AND($I171=1,BM$9=$Q170),"",IF($I171=1,BM170,IF(AND($I171=-1,BK$9=$Q170),$J171,IF($I171=-1,BL170,""))))))))</f>
        <v/>
      </c>
      <c r="BM171" t="str">
        <f ca="1">IF($E170="","",IF($G171="",BM170,IF(AND($N171=1,BM$9&gt;$B$9),"",IF(AND($N171=1,BM$9&lt;=$B$9),LOOKUP(BM$9,$A$12:$A$111,$B$12:$B$111),IF(AND($I171=1,BN$9=$Q170),"",IF($I171=1,BN170,IF(AND($I171=-1,BL$9=$Q170),$J171,IF($I171=-1,BM170,""))))))))</f>
        <v/>
      </c>
      <c r="BN171">
        <f ca="1">IF($E170="","",IF($G171="",BN170,IF(AND($N171=1,BN$9&gt;$B$9),"",IF(AND($N171=1,BN$9&lt;=$B$9),LOOKUP(BN$9,$A$12:$A$111,$B$12:$B$111),IF(AND($I171=1,BO$9=$Q170),"",IF($I171=1,BO170,IF(AND($I171=-1,BM$9=$Q170),$J171,IF($I171=-1,BN170,""))))))))</f>
        <v>0</v>
      </c>
      <c r="BO171">
        <f ca="1">IF($E170="","",IF($G171="",BO170,IF(AND($N171=1,BO$9&gt;$B$9),"",IF(AND($N171=1,BO$9&lt;=$B$9),LOOKUP(BO$9,$A$12:$A$111,$B$12:$B$111),IF(AND($I171=1,BP$9=$Q170),"",IF($I171=1,BP170,IF(AND($I171=-1,BN$9=$Q170),$J171,IF($I171=-1,BO170,""))))))))</f>
        <v>0</v>
      </c>
    </row>
    <row r="172" spans="4:67" x14ac:dyDescent="0.25">
      <c r="D172" s="4">
        <v>162</v>
      </c>
      <c r="E172" s="1">
        <f t="shared" ca="1" si="16"/>
        <v>17</v>
      </c>
      <c r="G172" t="str">
        <f ca="1">IF(E171="","",IF($B$3=Refs!$B$11,Labouchere!F172,IF(AND(B$3="Last",H171="Zero"),G171,IF(B$3="Last",H171,IF(B$3="2nd last","",IF(AND(B$3="Opposite",H171="Zero"),G171,IF(AND(B$3="Opposite",H171="Red"),"Black",IF(AND(B$3="Opposite",H171="Black"),"Red",IF(AND(B$3="Opposite",H171="Odd"),"Even",IF(AND(B$3="Opposite",H171="Even"),"Odd",IF(AND(B$3="Opposite",H171="High"),"Low",IF(AND(B$3="Opposite",H171="Low"),"High",IF(COUNTIF(Refs!$E$5:$I$6,B$3)=1,Labouchere!B$3,"")))))))))))))</f>
        <v>High</v>
      </c>
      <c r="H172" t="str">
        <f ca="1">IF(E172="","",IF(B$2="Red/Black",LOOKUP(E172,Refs!D:D,Refs!F:F),IF(B$2="High/Low",LOOKUP(E172,Refs!D:D,Refs!H:H),IF(B$2="Odd/Even",LOOKUP(E172,Refs!D:D,Refs!J:J),""))))</f>
        <v>Low</v>
      </c>
      <c r="I172">
        <f t="shared" ca="1" si="12"/>
        <v>-1</v>
      </c>
      <c r="J172">
        <f ca="1">IF(E171="","",IF(G172="","",IF(AND(Q171&gt;1,O171+P171&gt;=$B$4),$B$4,IF(Q171=1,O171,O171+P171))))</f>
        <v>15</v>
      </c>
      <c r="K172">
        <f t="shared" ca="1" si="13"/>
        <v>-15</v>
      </c>
      <c r="L172">
        <f t="shared" ca="1" si="14"/>
        <v>-117</v>
      </c>
      <c r="M172">
        <f t="shared" ca="1" si="15"/>
        <v>20</v>
      </c>
      <c r="N172">
        <f ca="1">IF(E171="","",IF(OR(AND($A$6="Yes",$M172&gt;$M171),AND($A$8="Yes",$O171+$P171&gt;=$B$4),AND($Q171&lt;=2,$I172=1)),1,0))</f>
        <v>0</v>
      </c>
      <c r="O172">
        <f ca="1">IF(E172="","",R172)</f>
        <v>3</v>
      </c>
      <c r="P172">
        <f ca="1">IF(E172="","",MAX(R172:DM172))</f>
        <v>15</v>
      </c>
      <c r="Q172" s="2">
        <f ca="1">IF(E172="","",COUNTIF(R172:DM172,"&gt;0"))</f>
        <v>9</v>
      </c>
      <c r="R172" s="4">
        <f ca="1">IF(E171="","",IF($G172="",R171,IF($N172=1,LOOKUP(R$9,$A$12:$A$111,$B$12:$B$111),IF(AND($I172=1,S$9=$Q171),"",IF($I172=1,S171,IF($I172=-1,R171))))))</f>
        <v>3</v>
      </c>
      <c r="S172">
        <f ca="1">IF($E171="","",IF($G172="",S171,IF(AND($N172=1,S$9&gt;$B$9),"",IF(AND($N172=1,S$9&lt;=$B$9),LOOKUP(S$9,$A$12:$A$111,$B$12:$B$111),IF(AND($I172=1,T$9=$Q171),"",IF($I172=1,T171,IF(AND($I172=-1,R$9=$Q171),$J172,IF($I172=-1,S171,""))))))))</f>
        <v>4</v>
      </c>
      <c r="T172">
        <f ca="1">IF($E171="","",IF($G172="",T171,IF(AND($N172=1,T$9&gt;$B$9),"",IF(AND($N172=1,T$9&lt;=$B$9),LOOKUP(T$9,$A$12:$A$111,$B$12:$B$111),IF(AND($I172=1,U$9=$Q171),"",IF($I172=1,U171,IF(AND($I172=-1,S$9=$Q171),$J172,IF($I172=-1,T171,""))))))))</f>
        <v>5</v>
      </c>
      <c r="U172">
        <f ca="1">IF($E171="","",IF($G172="",U171,IF(AND($N172=1,U$9&gt;$B$9),"",IF(AND($N172=1,U$9&lt;=$B$9),LOOKUP(U$9,$A$12:$A$111,$B$12:$B$111),IF(AND($I172=1,V$9=$Q171),"",IF($I172=1,V171,IF(AND($I172=-1,T$9=$Q171),$J172,IF($I172=-1,U171,""))))))))</f>
        <v>6</v>
      </c>
      <c r="V172">
        <f ca="1">IF($E171="","",IF($G172="",V171,IF(AND($N172=1,V$9&gt;$B$9),"",IF(AND($N172=1,V$9&lt;=$B$9),LOOKUP(V$9,$A$12:$A$111,$B$12:$B$111),IF(AND($I172=1,W$9=$Q171),"",IF($I172=1,W171,IF(AND($I172=-1,U$9=$Q171),$J172,IF($I172=-1,V171,""))))))))</f>
        <v>7</v>
      </c>
      <c r="W172">
        <f ca="1">IF($E171="","",IF($G172="",W171,IF(AND($N172=1,W$9&gt;$B$9),"",IF(AND($N172=1,W$9&lt;=$B$9),LOOKUP(W$9,$A$12:$A$111,$B$12:$B$111),IF(AND($I172=1,X$9=$Q171),"",IF($I172=1,X171,IF(AND($I172=-1,V$9=$Q171),$J172,IF($I172=-1,W171,""))))))))</f>
        <v>8</v>
      </c>
      <c r="X172">
        <f ca="1">IF($E171="","",IF($G172="",X171,IF(AND($N172=1,X$9&gt;$B$9),"",IF(AND($N172=1,X$9&lt;=$B$9),LOOKUP(X$9,$A$12:$A$111,$B$12:$B$111),IF(AND($I172=1,Y$9=$Q171),"",IF($I172=1,Y171,IF(AND($I172=-1,W$9=$Q171),$J172,IF($I172=-1,X171,""))))))))</f>
        <v>9</v>
      </c>
      <c r="Y172">
        <f ca="1">IF($E171="","",IF($G172="",Y171,IF(AND($N172=1,Y$9&gt;$B$9),"",IF(AND($N172=1,Y$9&lt;=$B$9),LOOKUP(Y$9,$A$12:$A$111,$B$12:$B$111),IF(AND($I172=1,Z$9=$Q171),"",IF($I172=1,Z171,IF(AND($I172=-1,X$9=$Q171),$J172,IF($I172=-1,Y171,""))))))))</f>
        <v>12</v>
      </c>
      <c r="Z172">
        <f ca="1">IF($E171="","",IF($G172="",Z171,IF(AND($N172=1,Z$9&gt;$B$9),"",IF(AND($N172=1,Z$9&lt;=$B$9),LOOKUP(Z$9,$A$12:$A$111,$B$12:$B$111),IF(AND($I172=1,AA$9=$Q171),"",IF($I172=1,AA171,IF(AND($I172=-1,Y$9=$Q171),$J172,IF($I172=-1,Z171,""))))))))</f>
        <v>15</v>
      </c>
      <c r="AA172" t="str">
        <f ca="1">IF($E171="","",IF($G172="",AA171,IF(AND($N172=1,AA$9&gt;$B$9),"",IF(AND($N172=1,AA$9&lt;=$B$9),LOOKUP(AA$9,$A$12:$A$111,$B$12:$B$111),IF(AND($I172=1,AB$9=$Q171),"",IF($I172=1,AB171,IF(AND($I172=-1,Z$9=$Q171),$J172,IF($I172=-1,AA171,""))))))))</f>
        <v/>
      </c>
      <c r="AB172" t="str">
        <f ca="1">IF($E171="","",IF($G172="",AB171,IF(AND($N172=1,AB$9&gt;$B$9),"",IF(AND($N172=1,AB$9&lt;=$B$9),LOOKUP(AB$9,$A$12:$A$111,$B$12:$B$111),IF(AND($I172=1,AC$9=$Q171),"",IF($I172=1,AC171,IF(AND($I172=-1,AA$9=$Q171),$J172,IF($I172=-1,AB171,""))))))))</f>
        <v/>
      </c>
      <c r="AC172" t="str">
        <f ca="1">IF($E171="","",IF($G172="",AC171,IF(AND($N172=1,AC$9&gt;$B$9),"",IF(AND($N172=1,AC$9&lt;=$B$9),LOOKUP(AC$9,$A$12:$A$111,$B$12:$B$111),IF(AND($I172=1,AD$9=$Q171),"",IF($I172=1,AD171,IF(AND($I172=-1,AB$9=$Q171),$J172,IF($I172=-1,AC171,""))))))))</f>
        <v/>
      </c>
      <c r="AD172" t="str">
        <f ca="1">IF($E171="","",IF($G172="",AD171,IF(AND($N172=1,AD$9&gt;$B$9),"",IF(AND($N172=1,AD$9&lt;=$B$9),LOOKUP(AD$9,$A$12:$A$111,$B$12:$B$111),IF(AND($I172=1,AE$9=$Q171),"",IF($I172=1,AE171,IF(AND($I172=-1,AC$9=$Q171),$J172,IF($I172=-1,AD171,""))))))))</f>
        <v/>
      </c>
      <c r="AE172" t="str">
        <f ca="1">IF($E171="","",IF($G172="",AE171,IF(AND($N172=1,AE$9&gt;$B$9),"",IF(AND($N172=1,AE$9&lt;=$B$9),LOOKUP(AE$9,$A$12:$A$111,$B$12:$B$111),IF(AND($I172=1,AF$9=$Q171),"",IF($I172=1,AF171,IF(AND($I172=-1,AD$9=$Q171),$J172,IF($I172=-1,AE171,""))))))))</f>
        <v/>
      </c>
      <c r="AF172" t="str">
        <f ca="1">IF($E171="","",IF($G172="",AF171,IF(AND($N172=1,AF$9&gt;$B$9),"",IF(AND($N172=1,AF$9&lt;=$B$9),LOOKUP(AF$9,$A$12:$A$111,$B$12:$B$111),IF(AND($I172=1,AG$9=$Q171),"",IF($I172=1,AG171,IF(AND($I172=-1,AE$9=$Q171),$J172,IF($I172=-1,AF171,""))))))))</f>
        <v/>
      </c>
      <c r="AG172" t="str">
        <f ca="1">IF($E171="","",IF($G172="",AG171,IF(AND($N172=1,AG$9&gt;$B$9),"",IF(AND($N172=1,AG$9&lt;=$B$9),LOOKUP(AG$9,$A$12:$A$111,$B$12:$B$111),IF(AND($I172=1,AH$9=$Q171),"",IF($I172=1,AH171,IF(AND($I172=-1,AF$9=$Q171),$J172,IF($I172=-1,AG171,""))))))))</f>
        <v/>
      </c>
      <c r="AH172" t="str">
        <f ca="1">IF($E171="","",IF($G172="",AH171,IF(AND($N172=1,AH$9&gt;$B$9),"",IF(AND($N172=1,AH$9&lt;=$B$9),LOOKUP(AH$9,$A$12:$A$111,$B$12:$B$111),IF(AND($I172=1,AI$9=$Q171),"",IF($I172=1,AI171,IF(AND($I172=-1,AG$9=$Q171),$J172,IF($I172=-1,AH171,""))))))))</f>
        <v/>
      </c>
      <c r="AI172" t="str">
        <f ca="1">IF($E171="","",IF($G172="",AI171,IF(AND($N172=1,AI$9&gt;$B$9),"",IF(AND($N172=1,AI$9&lt;=$B$9),LOOKUP(AI$9,$A$12:$A$111,$B$12:$B$111),IF(AND($I172=1,AJ$9=$Q171),"",IF($I172=1,AJ171,IF(AND($I172=-1,AH$9=$Q171),$J172,IF($I172=-1,AI171,""))))))))</f>
        <v/>
      </c>
      <c r="AJ172" t="str">
        <f ca="1">IF($E171="","",IF($G172="",AJ171,IF(AND($N172=1,AJ$9&gt;$B$9),"",IF(AND($N172=1,AJ$9&lt;=$B$9),LOOKUP(AJ$9,$A$12:$A$111,$B$12:$B$111),IF(AND($I172=1,AK$9=$Q171),"",IF($I172=1,AK171,IF(AND($I172=-1,AI$9=$Q171),$J172,IF($I172=-1,AJ171,""))))))))</f>
        <v/>
      </c>
      <c r="AK172" t="str">
        <f ca="1">IF($E171="","",IF($G172="",AK171,IF(AND($N172=1,AK$9&gt;$B$9),"",IF(AND($N172=1,AK$9&lt;=$B$9),LOOKUP(AK$9,$A$12:$A$111,$B$12:$B$111),IF(AND($I172=1,AL$9=$Q171),"",IF($I172=1,AL171,IF(AND($I172=-1,AJ$9=$Q171),$J172,IF($I172=-1,AK171,""))))))))</f>
        <v/>
      </c>
      <c r="AL172" t="str">
        <f ca="1">IF($E171="","",IF($G172="",AL171,IF(AND($N172=1,AL$9&gt;$B$9),"",IF(AND($N172=1,AL$9&lt;=$B$9),LOOKUP(AL$9,$A$12:$A$111,$B$12:$B$111),IF(AND($I172=1,AM$9=$Q171),"",IF($I172=1,AM171,IF(AND($I172=-1,AK$9=$Q171),$J172,IF($I172=-1,AL171,""))))))))</f>
        <v/>
      </c>
      <c r="AM172" t="str">
        <f ca="1">IF($E171="","",IF($G172="",AM171,IF(AND($N172=1,AM$9&gt;$B$9),"",IF(AND($N172=1,AM$9&lt;=$B$9),LOOKUP(AM$9,$A$12:$A$111,$B$12:$B$111),IF(AND($I172=1,AN$9=$Q171),"",IF($I172=1,AN171,IF(AND($I172=-1,AL$9=$Q171),$J172,IF($I172=-1,AM171,""))))))))</f>
        <v/>
      </c>
      <c r="AN172" t="str">
        <f ca="1">IF($E171="","",IF($G172="",AN171,IF(AND($N172=1,AN$9&gt;$B$9),"",IF(AND($N172=1,AN$9&lt;=$B$9),LOOKUP(AN$9,$A$12:$A$111,$B$12:$B$111),IF(AND($I172=1,AO$9=$Q171),"",IF($I172=1,AO171,IF(AND($I172=-1,AM$9=$Q171),$J172,IF($I172=-1,AN171,""))))))))</f>
        <v/>
      </c>
      <c r="AO172" t="str">
        <f ca="1">IF($E171="","",IF($G172="",AO171,IF(AND($N172=1,AO$9&gt;$B$9),"",IF(AND($N172=1,AO$9&lt;=$B$9),LOOKUP(AO$9,$A$12:$A$111,$B$12:$B$111),IF(AND($I172=1,AP$9=$Q171),"",IF($I172=1,AP171,IF(AND($I172=-1,AN$9=$Q171),$J172,IF($I172=-1,AO171,""))))))))</f>
        <v/>
      </c>
      <c r="AP172" t="str">
        <f ca="1">IF($E171="","",IF($G172="",AP171,IF(AND($N172=1,AP$9&gt;$B$9),"",IF(AND($N172=1,AP$9&lt;=$B$9),LOOKUP(AP$9,$A$12:$A$111,$B$12:$B$111),IF(AND($I172=1,AQ$9=$Q171),"",IF($I172=1,AQ171,IF(AND($I172=-1,AO$9=$Q171),$J172,IF($I172=-1,AP171,""))))))))</f>
        <v/>
      </c>
      <c r="AQ172" t="str">
        <f ca="1">IF($E171="","",IF($G172="",AQ171,IF(AND($N172=1,AQ$9&gt;$B$9),"",IF(AND($N172=1,AQ$9&lt;=$B$9),LOOKUP(AQ$9,$A$12:$A$111,$B$12:$B$111),IF(AND($I172=1,AR$9=$Q171),"",IF($I172=1,AR171,IF(AND($I172=-1,AP$9=$Q171),$J172,IF($I172=-1,AQ171,""))))))))</f>
        <v/>
      </c>
      <c r="AR172" t="str">
        <f ca="1">IF($E171="","",IF($G172="",AR171,IF(AND($N172=1,AR$9&gt;$B$9),"",IF(AND($N172=1,AR$9&lt;=$B$9),LOOKUP(AR$9,$A$12:$A$111,$B$12:$B$111),IF(AND($I172=1,AS$9=$Q171),"",IF($I172=1,AS171,IF(AND($I172=-1,AQ$9=$Q171),$J172,IF($I172=-1,AR171,""))))))))</f>
        <v/>
      </c>
      <c r="AS172" t="str">
        <f ca="1">IF($E171="","",IF($G172="",AS171,IF(AND($N172=1,AS$9&gt;$B$9),"",IF(AND($N172=1,AS$9&lt;=$B$9),LOOKUP(AS$9,$A$12:$A$111,$B$12:$B$111),IF(AND($I172=1,AT$9=$Q171),"",IF($I172=1,AT171,IF(AND($I172=-1,AR$9=$Q171),$J172,IF($I172=-1,AS171,""))))))))</f>
        <v/>
      </c>
      <c r="AT172" t="str">
        <f ca="1">IF($E171="","",IF($G172="",AT171,IF(AND($N172=1,AT$9&gt;$B$9),"",IF(AND($N172=1,AT$9&lt;=$B$9),LOOKUP(AT$9,$A$12:$A$111,$B$12:$B$111),IF(AND($I172=1,AU$9=$Q171),"",IF($I172=1,AU171,IF(AND($I172=-1,AS$9=$Q171),$J172,IF($I172=-1,AT171,""))))))))</f>
        <v/>
      </c>
      <c r="AU172" t="str">
        <f ca="1">IF($E171="","",IF($G172="",AU171,IF(AND($N172=1,AU$9&gt;$B$9),"",IF(AND($N172=1,AU$9&lt;=$B$9),LOOKUP(AU$9,$A$12:$A$111,$B$12:$B$111),IF(AND($I172=1,AV$9=$Q171),"",IF($I172=1,AV171,IF(AND($I172=-1,AT$9=$Q171),$J172,IF($I172=-1,AU171,""))))))))</f>
        <v/>
      </c>
      <c r="AV172" t="str">
        <f ca="1">IF($E171="","",IF($G172="",AV171,IF(AND($N172=1,AV$9&gt;$B$9),"",IF(AND($N172=1,AV$9&lt;=$B$9),LOOKUP(AV$9,$A$12:$A$111,$B$12:$B$111),IF(AND($I172=1,AW$9=$Q171),"",IF($I172=1,AW171,IF(AND($I172=-1,AU$9=$Q171),$J172,IF($I172=-1,AV171,""))))))))</f>
        <v/>
      </c>
      <c r="AW172" t="str">
        <f ca="1">IF($E171="","",IF($G172="",AW171,IF(AND($N172=1,AW$9&gt;$B$9),"",IF(AND($N172=1,AW$9&lt;=$B$9),LOOKUP(AW$9,$A$12:$A$111,$B$12:$B$111),IF(AND($I172=1,AX$9=$Q171),"",IF($I172=1,AX171,IF(AND($I172=-1,AV$9=$Q171),$J172,IF($I172=-1,AW171,""))))))))</f>
        <v/>
      </c>
      <c r="AX172" t="str">
        <f ca="1">IF($E171="","",IF($G172="",AX171,IF(AND($N172=1,AX$9&gt;$B$9),"",IF(AND($N172=1,AX$9&lt;=$B$9),LOOKUP(AX$9,$A$12:$A$111,$B$12:$B$111),IF(AND($I172=1,AY$9=$Q171),"",IF($I172=1,AY171,IF(AND($I172=-1,AW$9=$Q171),$J172,IF($I172=-1,AX171,""))))))))</f>
        <v/>
      </c>
      <c r="AY172" t="str">
        <f ca="1">IF($E171="","",IF($G172="",AY171,IF(AND($N172=1,AY$9&gt;$B$9),"",IF(AND($N172=1,AY$9&lt;=$B$9),LOOKUP(AY$9,$A$12:$A$111,$B$12:$B$111),IF(AND($I172=1,AZ$9=$Q171),"",IF($I172=1,AZ171,IF(AND($I172=-1,AX$9=$Q171),$J172,IF($I172=-1,AY171,""))))))))</f>
        <v/>
      </c>
      <c r="AZ172" t="str">
        <f ca="1">IF($E171="","",IF($G172="",AZ171,IF(AND($N172=1,AZ$9&gt;$B$9),"",IF(AND($N172=1,AZ$9&lt;=$B$9),LOOKUP(AZ$9,$A$12:$A$111,$B$12:$B$111),IF(AND($I172=1,BA$9=$Q171),"",IF($I172=1,BA171,IF(AND($I172=-1,AY$9=$Q171),$J172,IF($I172=-1,AZ171,""))))))))</f>
        <v/>
      </c>
      <c r="BA172" t="str">
        <f ca="1">IF($E171="","",IF($G172="",BA171,IF(AND($N172=1,BA$9&gt;$B$9),"",IF(AND($N172=1,BA$9&lt;=$B$9),LOOKUP(BA$9,$A$12:$A$111,$B$12:$B$111),IF(AND($I172=1,BB$9=$Q171),"",IF($I172=1,BB171,IF(AND($I172=-1,AZ$9=$Q171),$J172,IF($I172=-1,BA171,""))))))))</f>
        <v/>
      </c>
      <c r="BB172" t="str">
        <f ca="1">IF($E171="","",IF($G172="",BB171,IF(AND($N172=1,BB$9&gt;$B$9),"",IF(AND($N172=1,BB$9&lt;=$B$9),LOOKUP(BB$9,$A$12:$A$111,$B$12:$B$111),IF(AND($I172=1,BC$9=$Q171),"",IF($I172=1,BC171,IF(AND($I172=-1,BA$9=$Q171),$J172,IF($I172=-1,BB171,""))))))))</f>
        <v/>
      </c>
      <c r="BC172" t="str">
        <f ca="1">IF($E171="","",IF($G172="",BC171,IF(AND($N172=1,BC$9&gt;$B$9),"",IF(AND($N172=1,BC$9&lt;=$B$9),LOOKUP(BC$9,$A$12:$A$111,$B$12:$B$111),IF(AND($I172=1,BD$9=$Q171),"",IF($I172=1,BD171,IF(AND($I172=-1,BB$9=$Q171),$J172,IF($I172=-1,BC171,""))))))))</f>
        <v/>
      </c>
      <c r="BD172" t="str">
        <f ca="1">IF($E171="","",IF($G172="",BD171,IF(AND($N172=1,BD$9&gt;$B$9),"",IF(AND($N172=1,BD$9&lt;=$B$9),LOOKUP(BD$9,$A$12:$A$111,$B$12:$B$111),IF(AND($I172=1,BE$9=$Q171),"",IF($I172=1,BE171,IF(AND($I172=-1,BC$9=$Q171),$J172,IF($I172=-1,BD171,""))))))))</f>
        <v/>
      </c>
      <c r="BE172" t="str">
        <f ca="1">IF($E171="","",IF($G172="",BE171,IF(AND($N172=1,BE$9&gt;$B$9),"",IF(AND($N172=1,BE$9&lt;=$B$9),LOOKUP(BE$9,$A$12:$A$111,$B$12:$B$111),IF(AND($I172=1,BF$9=$Q171),"",IF($I172=1,BF171,IF(AND($I172=-1,BD$9=$Q171),$J172,IF($I172=-1,BE171,""))))))))</f>
        <v/>
      </c>
      <c r="BF172" t="str">
        <f ca="1">IF($E171="","",IF($G172="",BF171,IF(AND($N172=1,BF$9&gt;$B$9),"",IF(AND($N172=1,BF$9&lt;=$B$9),LOOKUP(BF$9,$A$12:$A$111,$B$12:$B$111),IF(AND($I172=1,BG$9=$Q171),"",IF($I172=1,BG171,IF(AND($I172=-1,BE$9=$Q171),$J172,IF($I172=-1,BF171,""))))))))</f>
        <v/>
      </c>
      <c r="BG172" t="str">
        <f ca="1">IF($E171="","",IF($G172="",BG171,IF(AND($N172=1,BG$9&gt;$B$9),"",IF(AND($N172=1,BG$9&lt;=$B$9),LOOKUP(BG$9,$A$12:$A$111,$B$12:$B$111),IF(AND($I172=1,BH$9=$Q171),"",IF($I172=1,BH171,IF(AND($I172=-1,BF$9=$Q171),$J172,IF($I172=-1,BG171,""))))))))</f>
        <v/>
      </c>
      <c r="BH172" t="str">
        <f ca="1">IF($E171="","",IF($G172="",BH171,IF(AND($N172=1,BH$9&gt;$B$9),"",IF(AND($N172=1,BH$9&lt;=$B$9),LOOKUP(BH$9,$A$12:$A$111,$B$12:$B$111),IF(AND($I172=1,BI$9=$Q171),"",IF($I172=1,BI171,IF(AND($I172=-1,BG$9=$Q171),$J172,IF($I172=-1,BH171,""))))))))</f>
        <v/>
      </c>
      <c r="BI172" t="str">
        <f ca="1">IF($E171="","",IF($G172="",BI171,IF(AND($N172=1,BI$9&gt;$B$9),"",IF(AND($N172=1,BI$9&lt;=$B$9),LOOKUP(BI$9,$A$12:$A$111,$B$12:$B$111),IF(AND($I172=1,BJ$9=$Q171),"",IF($I172=1,BJ171,IF(AND($I172=-1,BH$9=$Q171),$J172,IF($I172=-1,BI171,""))))))))</f>
        <v/>
      </c>
      <c r="BJ172" t="str">
        <f ca="1">IF($E171="","",IF($G172="",BJ171,IF(AND($N172=1,BJ$9&gt;$B$9),"",IF(AND($N172=1,BJ$9&lt;=$B$9),LOOKUP(BJ$9,$A$12:$A$111,$B$12:$B$111),IF(AND($I172=1,BK$9=$Q171),"",IF($I172=1,BK171,IF(AND($I172=-1,BI$9=$Q171),$J172,IF($I172=-1,BJ171,""))))))))</f>
        <v/>
      </c>
      <c r="BK172" t="str">
        <f ca="1">IF($E171="","",IF($G172="",BK171,IF(AND($N172=1,BK$9&gt;$B$9),"",IF(AND($N172=1,BK$9&lt;=$B$9),LOOKUP(BK$9,$A$12:$A$111,$B$12:$B$111),IF(AND($I172=1,BL$9=$Q171),"",IF($I172=1,BL171,IF(AND($I172=-1,BJ$9=$Q171),$J172,IF($I172=-1,BK171,""))))))))</f>
        <v/>
      </c>
      <c r="BL172" t="str">
        <f ca="1">IF($E171="","",IF($G172="",BL171,IF(AND($N172=1,BL$9&gt;$B$9),"",IF(AND($N172=1,BL$9&lt;=$B$9),LOOKUP(BL$9,$A$12:$A$111,$B$12:$B$111),IF(AND($I172=1,BM$9=$Q171),"",IF($I172=1,BM171,IF(AND($I172=-1,BK$9=$Q171),$J172,IF($I172=-1,BL171,""))))))))</f>
        <v/>
      </c>
      <c r="BM172" t="str">
        <f ca="1">IF($E171="","",IF($G172="",BM171,IF(AND($N172=1,BM$9&gt;$B$9),"",IF(AND($N172=1,BM$9&lt;=$B$9),LOOKUP(BM$9,$A$12:$A$111,$B$12:$B$111),IF(AND($I172=1,BN$9=$Q171),"",IF($I172=1,BN171,IF(AND($I172=-1,BL$9=$Q171),$J172,IF($I172=-1,BM171,""))))))))</f>
        <v/>
      </c>
      <c r="BN172">
        <f ca="1">IF($E171="","",IF($G172="",BN171,IF(AND($N172=1,BN$9&gt;$B$9),"",IF(AND($N172=1,BN$9&lt;=$B$9),LOOKUP(BN$9,$A$12:$A$111,$B$12:$B$111),IF(AND($I172=1,BO$9=$Q171),"",IF($I172=1,BO171,IF(AND($I172=-1,BM$9=$Q171),$J172,IF($I172=-1,BN171,""))))))))</f>
        <v>0</v>
      </c>
      <c r="BO172">
        <f ca="1">IF($E171="","",IF($G172="",BO171,IF(AND($N172=1,BO$9&gt;$B$9),"",IF(AND($N172=1,BO$9&lt;=$B$9),LOOKUP(BO$9,$A$12:$A$111,$B$12:$B$111),IF(AND($I172=1,BP$9=$Q171),"",IF($I172=1,BP171,IF(AND($I172=-1,BN$9=$Q171),$J172,IF($I172=-1,BO171,""))))))))</f>
        <v>0</v>
      </c>
    </row>
    <row r="173" spans="4:67" x14ac:dyDescent="0.25">
      <c r="D173" s="4">
        <v>163</v>
      </c>
      <c r="E173" s="1">
        <f t="shared" ca="1" si="16"/>
        <v>4</v>
      </c>
      <c r="G173" t="str">
        <f ca="1">IF(E172="","",IF($B$3=Refs!$B$11,Labouchere!F173,IF(AND(B$3="Last",H172="Zero"),G172,IF(B$3="Last",H172,IF(B$3="2nd last","",IF(AND(B$3="Opposite",H172="Zero"),G172,IF(AND(B$3="Opposite",H172="Red"),"Black",IF(AND(B$3="Opposite",H172="Black"),"Red",IF(AND(B$3="Opposite",H172="Odd"),"Even",IF(AND(B$3="Opposite",H172="Even"),"Odd",IF(AND(B$3="Opposite",H172="High"),"Low",IF(AND(B$3="Opposite",H172="Low"),"High",IF(COUNTIF(Refs!$E$5:$I$6,B$3)=1,Labouchere!B$3,"")))))))))))))</f>
        <v>High</v>
      </c>
      <c r="H173" t="str">
        <f ca="1">IF(E173="","",IF(B$2="Red/Black",LOOKUP(E173,Refs!D:D,Refs!F:F),IF(B$2="High/Low",LOOKUP(E173,Refs!D:D,Refs!H:H),IF(B$2="Odd/Even",LOOKUP(E173,Refs!D:D,Refs!J:J),""))))</f>
        <v>Low</v>
      </c>
      <c r="I173">
        <f t="shared" ca="1" si="12"/>
        <v>-1</v>
      </c>
      <c r="J173">
        <f ca="1">IF(E172="","",IF(G173="","",IF(AND(Q172&gt;1,O172+P172&gt;=$B$4),$B$4,IF(Q172=1,O172,O172+P172))))</f>
        <v>18</v>
      </c>
      <c r="K173">
        <f t="shared" ca="1" si="13"/>
        <v>-18</v>
      </c>
      <c r="L173">
        <f t="shared" ca="1" si="14"/>
        <v>-135</v>
      </c>
      <c r="M173">
        <f t="shared" ca="1" si="15"/>
        <v>20</v>
      </c>
      <c r="N173">
        <f ca="1">IF(E172="","",IF(OR(AND($A$6="Yes",$M173&gt;$M172),AND($A$8="Yes",$O172+$P172&gt;=$B$4),AND($Q172&lt;=2,$I173=1)),1,0))</f>
        <v>0</v>
      </c>
      <c r="O173">
        <f ca="1">IF(E173="","",R173)</f>
        <v>3</v>
      </c>
      <c r="P173">
        <f ca="1">IF(E173="","",MAX(R173:DM173))</f>
        <v>18</v>
      </c>
      <c r="Q173" s="2">
        <f ca="1">IF(E173="","",COUNTIF(R173:DM173,"&gt;0"))</f>
        <v>10</v>
      </c>
      <c r="R173" s="4">
        <f ca="1">IF(E172="","",IF($G173="",R172,IF($N173=1,LOOKUP(R$9,$A$12:$A$111,$B$12:$B$111),IF(AND($I173=1,S$9=$Q172),"",IF($I173=1,S172,IF($I173=-1,R172))))))</f>
        <v>3</v>
      </c>
      <c r="S173">
        <f ca="1">IF($E172="","",IF($G173="",S172,IF(AND($N173=1,S$9&gt;$B$9),"",IF(AND($N173=1,S$9&lt;=$B$9),LOOKUP(S$9,$A$12:$A$111,$B$12:$B$111),IF(AND($I173=1,T$9=$Q172),"",IF($I173=1,T172,IF(AND($I173=-1,R$9=$Q172),$J173,IF($I173=-1,S172,""))))))))</f>
        <v>4</v>
      </c>
      <c r="T173">
        <f ca="1">IF($E172="","",IF($G173="",T172,IF(AND($N173=1,T$9&gt;$B$9),"",IF(AND($N173=1,T$9&lt;=$B$9),LOOKUP(T$9,$A$12:$A$111,$B$12:$B$111),IF(AND($I173=1,U$9=$Q172),"",IF($I173=1,U172,IF(AND($I173=-1,S$9=$Q172),$J173,IF($I173=-1,T172,""))))))))</f>
        <v>5</v>
      </c>
      <c r="U173">
        <f ca="1">IF($E172="","",IF($G173="",U172,IF(AND($N173=1,U$9&gt;$B$9),"",IF(AND($N173=1,U$9&lt;=$B$9),LOOKUP(U$9,$A$12:$A$111,$B$12:$B$111),IF(AND($I173=1,V$9=$Q172),"",IF($I173=1,V172,IF(AND($I173=-1,T$9=$Q172),$J173,IF($I173=-1,U172,""))))))))</f>
        <v>6</v>
      </c>
      <c r="V173">
        <f ca="1">IF($E172="","",IF($G173="",V172,IF(AND($N173=1,V$9&gt;$B$9),"",IF(AND($N173=1,V$9&lt;=$B$9),LOOKUP(V$9,$A$12:$A$111,$B$12:$B$111),IF(AND($I173=1,W$9=$Q172),"",IF($I173=1,W172,IF(AND($I173=-1,U$9=$Q172),$J173,IF($I173=-1,V172,""))))))))</f>
        <v>7</v>
      </c>
      <c r="W173">
        <f ca="1">IF($E172="","",IF($G173="",W172,IF(AND($N173=1,W$9&gt;$B$9),"",IF(AND($N173=1,W$9&lt;=$B$9),LOOKUP(W$9,$A$12:$A$111,$B$12:$B$111),IF(AND($I173=1,X$9=$Q172),"",IF($I173=1,X172,IF(AND($I173=-1,V$9=$Q172),$J173,IF($I173=-1,W172,""))))))))</f>
        <v>8</v>
      </c>
      <c r="X173">
        <f ca="1">IF($E172="","",IF($G173="",X172,IF(AND($N173=1,X$9&gt;$B$9),"",IF(AND($N173=1,X$9&lt;=$B$9),LOOKUP(X$9,$A$12:$A$111,$B$12:$B$111),IF(AND($I173=1,Y$9=$Q172),"",IF($I173=1,Y172,IF(AND($I173=-1,W$9=$Q172),$J173,IF($I173=-1,X172,""))))))))</f>
        <v>9</v>
      </c>
      <c r="Y173">
        <f ca="1">IF($E172="","",IF($G173="",Y172,IF(AND($N173=1,Y$9&gt;$B$9),"",IF(AND($N173=1,Y$9&lt;=$B$9),LOOKUP(Y$9,$A$12:$A$111,$B$12:$B$111),IF(AND($I173=1,Z$9=$Q172),"",IF($I173=1,Z172,IF(AND($I173=-1,X$9=$Q172),$J173,IF($I173=-1,Y172,""))))))))</f>
        <v>12</v>
      </c>
      <c r="Z173">
        <f ca="1">IF($E172="","",IF($G173="",Z172,IF(AND($N173=1,Z$9&gt;$B$9),"",IF(AND($N173=1,Z$9&lt;=$B$9),LOOKUP(Z$9,$A$12:$A$111,$B$12:$B$111),IF(AND($I173=1,AA$9=$Q172),"",IF($I173=1,AA172,IF(AND($I173=-1,Y$9=$Q172),$J173,IF($I173=-1,Z172,""))))))))</f>
        <v>15</v>
      </c>
      <c r="AA173">
        <f ca="1">IF($E172="","",IF($G173="",AA172,IF(AND($N173=1,AA$9&gt;$B$9),"",IF(AND($N173=1,AA$9&lt;=$B$9),LOOKUP(AA$9,$A$12:$A$111,$B$12:$B$111),IF(AND($I173=1,AB$9=$Q172),"",IF($I173=1,AB172,IF(AND($I173=-1,Z$9=$Q172),$J173,IF($I173=-1,AA172,""))))))))</f>
        <v>18</v>
      </c>
      <c r="AB173" t="str">
        <f ca="1">IF($E172="","",IF($G173="",AB172,IF(AND($N173=1,AB$9&gt;$B$9),"",IF(AND($N173=1,AB$9&lt;=$B$9),LOOKUP(AB$9,$A$12:$A$111,$B$12:$B$111),IF(AND($I173=1,AC$9=$Q172),"",IF($I173=1,AC172,IF(AND($I173=-1,AA$9=$Q172),$J173,IF($I173=-1,AB172,""))))))))</f>
        <v/>
      </c>
      <c r="AC173" t="str">
        <f ca="1">IF($E172="","",IF($G173="",AC172,IF(AND($N173=1,AC$9&gt;$B$9),"",IF(AND($N173=1,AC$9&lt;=$B$9),LOOKUP(AC$9,$A$12:$A$111,$B$12:$B$111),IF(AND($I173=1,AD$9=$Q172),"",IF($I173=1,AD172,IF(AND($I173=-1,AB$9=$Q172),$J173,IF($I173=-1,AC172,""))))))))</f>
        <v/>
      </c>
      <c r="AD173" t="str">
        <f ca="1">IF($E172="","",IF($G173="",AD172,IF(AND($N173=1,AD$9&gt;$B$9),"",IF(AND($N173=1,AD$9&lt;=$B$9),LOOKUP(AD$9,$A$12:$A$111,$B$12:$B$111),IF(AND($I173=1,AE$9=$Q172),"",IF($I173=1,AE172,IF(AND($I173=-1,AC$9=$Q172),$J173,IF($I173=-1,AD172,""))))))))</f>
        <v/>
      </c>
      <c r="AE173" t="str">
        <f ca="1">IF($E172="","",IF($G173="",AE172,IF(AND($N173=1,AE$9&gt;$B$9),"",IF(AND($N173=1,AE$9&lt;=$B$9),LOOKUP(AE$9,$A$12:$A$111,$B$12:$B$111),IF(AND($I173=1,AF$9=$Q172),"",IF($I173=1,AF172,IF(AND($I173=-1,AD$9=$Q172),$J173,IF($I173=-1,AE172,""))))))))</f>
        <v/>
      </c>
      <c r="AF173" t="str">
        <f ca="1">IF($E172="","",IF($G173="",AF172,IF(AND($N173=1,AF$9&gt;$B$9),"",IF(AND($N173=1,AF$9&lt;=$B$9),LOOKUP(AF$9,$A$12:$A$111,$B$12:$B$111),IF(AND($I173=1,AG$9=$Q172),"",IF($I173=1,AG172,IF(AND($I173=-1,AE$9=$Q172),$J173,IF($I173=-1,AF172,""))))))))</f>
        <v/>
      </c>
      <c r="AG173" t="str">
        <f ca="1">IF($E172="","",IF($G173="",AG172,IF(AND($N173=1,AG$9&gt;$B$9),"",IF(AND($N173=1,AG$9&lt;=$B$9),LOOKUP(AG$9,$A$12:$A$111,$B$12:$B$111),IF(AND($I173=1,AH$9=$Q172),"",IF($I173=1,AH172,IF(AND($I173=-1,AF$9=$Q172),$J173,IF($I173=-1,AG172,""))))))))</f>
        <v/>
      </c>
      <c r="AH173" t="str">
        <f ca="1">IF($E172="","",IF($G173="",AH172,IF(AND($N173=1,AH$9&gt;$B$9),"",IF(AND($N173=1,AH$9&lt;=$B$9),LOOKUP(AH$9,$A$12:$A$111,$B$12:$B$111),IF(AND($I173=1,AI$9=$Q172),"",IF($I173=1,AI172,IF(AND($I173=-1,AG$9=$Q172),$J173,IF($I173=-1,AH172,""))))))))</f>
        <v/>
      </c>
      <c r="AI173" t="str">
        <f ca="1">IF($E172="","",IF($G173="",AI172,IF(AND($N173=1,AI$9&gt;$B$9),"",IF(AND($N173=1,AI$9&lt;=$B$9),LOOKUP(AI$9,$A$12:$A$111,$B$12:$B$111),IF(AND($I173=1,AJ$9=$Q172),"",IF($I173=1,AJ172,IF(AND($I173=-1,AH$9=$Q172),$J173,IF($I173=-1,AI172,""))))))))</f>
        <v/>
      </c>
      <c r="AJ173" t="str">
        <f ca="1">IF($E172="","",IF($G173="",AJ172,IF(AND($N173=1,AJ$9&gt;$B$9),"",IF(AND($N173=1,AJ$9&lt;=$B$9),LOOKUP(AJ$9,$A$12:$A$111,$B$12:$B$111),IF(AND($I173=1,AK$9=$Q172),"",IF($I173=1,AK172,IF(AND($I173=-1,AI$9=$Q172),$J173,IF($I173=-1,AJ172,""))))))))</f>
        <v/>
      </c>
      <c r="AK173" t="str">
        <f ca="1">IF($E172="","",IF($G173="",AK172,IF(AND($N173=1,AK$9&gt;$B$9),"",IF(AND($N173=1,AK$9&lt;=$B$9),LOOKUP(AK$9,$A$12:$A$111,$B$12:$B$111),IF(AND($I173=1,AL$9=$Q172),"",IF($I173=1,AL172,IF(AND($I173=-1,AJ$9=$Q172),$J173,IF($I173=-1,AK172,""))))))))</f>
        <v/>
      </c>
      <c r="AL173" t="str">
        <f ca="1">IF($E172="","",IF($G173="",AL172,IF(AND($N173=1,AL$9&gt;$B$9),"",IF(AND($N173=1,AL$9&lt;=$B$9),LOOKUP(AL$9,$A$12:$A$111,$B$12:$B$111),IF(AND($I173=1,AM$9=$Q172),"",IF($I173=1,AM172,IF(AND($I173=-1,AK$9=$Q172),$J173,IF($I173=-1,AL172,""))))))))</f>
        <v/>
      </c>
      <c r="AM173" t="str">
        <f ca="1">IF($E172="","",IF($G173="",AM172,IF(AND($N173=1,AM$9&gt;$B$9),"",IF(AND($N173=1,AM$9&lt;=$B$9),LOOKUP(AM$9,$A$12:$A$111,$B$12:$B$111),IF(AND($I173=1,AN$9=$Q172),"",IF($I173=1,AN172,IF(AND($I173=-1,AL$9=$Q172),$J173,IF($I173=-1,AM172,""))))))))</f>
        <v/>
      </c>
      <c r="AN173" t="str">
        <f ca="1">IF($E172="","",IF($G173="",AN172,IF(AND($N173=1,AN$9&gt;$B$9),"",IF(AND($N173=1,AN$9&lt;=$B$9),LOOKUP(AN$9,$A$12:$A$111,$B$12:$B$111),IF(AND($I173=1,AO$9=$Q172),"",IF($I173=1,AO172,IF(AND($I173=-1,AM$9=$Q172),$J173,IF($I173=-1,AN172,""))))))))</f>
        <v/>
      </c>
      <c r="AO173" t="str">
        <f ca="1">IF($E172="","",IF($G173="",AO172,IF(AND($N173=1,AO$9&gt;$B$9),"",IF(AND($N173=1,AO$9&lt;=$B$9),LOOKUP(AO$9,$A$12:$A$111,$B$12:$B$111),IF(AND($I173=1,AP$9=$Q172),"",IF($I173=1,AP172,IF(AND($I173=-1,AN$9=$Q172),$J173,IF($I173=-1,AO172,""))))))))</f>
        <v/>
      </c>
      <c r="AP173" t="str">
        <f ca="1">IF($E172="","",IF($G173="",AP172,IF(AND($N173=1,AP$9&gt;$B$9),"",IF(AND($N173=1,AP$9&lt;=$B$9),LOOKUP(AP$9,$A$12:$A$111,$B$12:$B$111),IF(AND($I173=1,AQ$9=$Q172),"",IF($I173=1,AQ172,IF(AND($I173=-1,AO$9=$Q172),$J173,IF($I173=-1,AP172,""))))))))</f>
        <v/>
      </c>
      <c r="AQ173" t="str">
        <f ca="1">IF($E172="","",IF($G173="",AQ172,IF(AND($N173=1,AQ$9&gt;$B$9),"",IF(AND($N173=1,AQ$9&lt;=$B$9),LOOKUP(AQ$9,$A$12:$A$111,$B$12:$B$111),IF(AND($I173=1,AR$9=$Q172),"",IF($I173=1,AR172,IF(AND($I173=-1,AP$9=$Q172),$J173,IF($I173=-1,AQ172,""))))))))</f>
        <v/>
      </c>
      <c r="AR173" t="str">
        <f ca="1">IF($E172="","",IF($G173="",AR172,IF(AND($N173=1,AR$9&gt;$B$9),"",IF(AND($N173=1,AR$9&lt;=$B$9),LOOKUP(AR$9,$A$12:$A$111,$B$12:$B$111),IF(AND($I173=1,AS$9=$Q172),"",IF($I173=1,AS172,IF(AND($I173=-1,AQ$9=$Q172),$J173,IF($I173=-1,AR172,""))))))))</f>
        <v/>
      </c>
      <c r="AS173" t="str">
        <f ca="1">IF($E172="","",IF($G173="",AS172,IF(AND($N173=1,AS$9&gt;$B$9),"",IF(AND($N173=1,AS$9&lt;=$B$9),LOOKUP(AS$9,$A$12:$A$111,$B$12:$B$111),IF(AND($I173=1,AT$9=$Q172),"",IF($I173=1,AT172,IF(AND($I173=-1,AR$9=$Q172),$J173,IF($I173=-1,AS172,""))))))))</f>
        <v/>
      </c>
      <c r="AT173" t="str">
        <f ca="1">IF($E172="","",IF($G173="",AT172,IF(AND($N173=1,AT$9&gt;$B$9),"",IF(AND($N173=1,AT$9&lt;=$B$9),LOOKUP(AT$9,$A$12:$A$111,$B$12:$B$111),IF(AND($I173=1,AU$9=$Q172),"",IF($I173=1,AU172,IF(AND($I173=-1,AS$9=$Q172),$J173,IF($I173=-1,AT172,""))))))))</f>
        <v/>
      </c>
      <c r="AU173" t="str">
        <f ca="1">IF($E172="","",IF($G173="",AU172,IF(AND($N173=1,AU$9&gt;$B$9),"",IF(AND($N173=1,AU$9&lt;=$B$9),LOOKUP(AU$9,$A$12:$A$111,$B$12:$B$111),IF(AND($I173=1,AV$9=$Q172),"",IF($I173=1,AV172,IF(AND($I173=-1,AT$9=$Q172),$J173,IF($I173=-1,AU172,""))))))))</f>
        <v/>
      </c>
      <c r="AV173" t="str">
        <f ca="1">IF($E172="","",IF($G173="",AV172,IF(AND($N173=1,AV$9&gt;$B$9),"",IF(AND($N173=1,AV$9&lt;=$B$9),LOOKUP(AV$9,$A$12:$A$111,$B$12:$B$111),IF(AND($I173=1,AW$9=$Q172),"",IF($I173=1,AW172,IF(AND($I173=-1,AU$9=$Q172),$J173,IF($I173=-1,AV172,""))))))))</f>
        <v/>
      </c>
      <c r="AW173" t="str">
        <f ca="1">IF($E172="","",IF($G173="",AW172,IF(AND($N173=1,AW$9&gt;$B$9),"",IF(AND($N173=1,AW$9&lt;=$B$9),LOOKUP(AW$9,$A$12:$A$111,$B$12:$B$111),IF(AND($I173=1,AX$9=$Q172),"",IF($I173=1,AX172,IF(AND($I173=-1,AV$9=$Q172),$J173,IF($I173=-1,AW172,""))))))))</f>
        <v/>
      </c>
      <c r="AX173" t="str">
        <f ca="1">IF($E172="","",IF($G173="",AX172,IF(AND($N173=1,AX$9&gt;$B$9),"",IF(AND($N173=1,AX$9&lt;=$B$9),LOOKUP(AX$9,$A$12:$A$111,$B$12:$B$111),IF(AND($I173=1,AY$9=$Q172),"",IF($I173=1,AY172,IF(AND($I173=-1,AW$9=$Q172),$J173,IF($I173=-1,AX172,""))))))))</f>
        <v/>
      </c>
      <c r="AY173" t="str">
        <f ca="1">IF($E172="","",IF($G173="",AY172,IF(AND($N173=1,AY$9&gt;$B$9),"",IF(AND($N173=1,AY$9&lt;=$B$9),LOOKUP(AY$9,$A$12:$A$111,$B$12:$B$111),IF(AND($I173=1,AZ$9=$Q172),"",IF($I173=1,AZ172,IF(AND($I173=-1,AX$9=$Q172),$J173,IF($I173=-1,AY172,""))))))))</f>
        <v/>
      </c>
      <c r="AZ173" t="str">
        <f ca="1">IF($E172="","",IF($G173="",AZ172,IF(AND($N173=1,AZ$9&gt;$B$9),"",IF(AND($N173=1,AZ$9&lt;=$B$9),LOOKUP(AZ$9,$A$12:$A$111,$B$12:$B$111),IF(AND($I173=1,BA$9=$Q172),"",IF($I173=1,BA172,IF(AND($I173=-1,AY$9=$Q172),$J173,IF($I173=-1,AZ172,""))))))))</f>
        <v/>
      </c>
      <c r="BA173" t="str">
        <f ca="1">IF($E172="","",IF($G173="",BA172,IF(AND($N173=1,BA$9&gt;$B$9),"",IF(AND($N173=1,BA$9&lt;=$B$9),LOOKUP(BA$9,$A$12:$A$111,$B$12:$B$111),IF(AND($I173=1,BB$9=$Q172),"",IF($I173=1,BB172,IF(AND($I173=-1,AZ$9=$Q172),$J173,IF($I173=-1,BA172,""))))))))</f>
        <v/>
      </c>
      <c r="BB173" t="str">
        <f ca="1">IF($E172="","",IF($G173="",BB172,IF(AND($N173=1,BB$9&gt;$B$9),"",IF(AND($N173=1,BB$9&lt;=$B$9),LOOKUP(BB$9,$A$12:$A$111,$B$12:$B$111),IF(AND($I173=1,BC$9=$Q172),"",IF($I173=1,BC172,IF(AND($I173=-1,BA$9=$Q172),$J173,IF($I173=-1,BB172,""))))))))</f>
        <v/>
      </c>
      <c r="BC173" t="str">
        <f ca="1">IF($E172="","",IF($G173="",BC172,IF(AND($N173=1,BC$9&gt;$B$9),"",IF(AND($N173=1,BC$9&lt;=$B$9),LOOKUP(BC$9,$A$12:$A$111,$B$12:$B$111),IF(AND($I173=1,BD$9=$Q172),"",IF($I173=1,BD172,IF(AND($I173=-1,BB$9=$Q172),$J173,IF($I173=-1,BC172,""))))))))</f>
        <v/>
      </c>
      <c r="BD173" t="str">
        <f ca="1">IF($E172="","",IF($G173="",BD172,IF(AND($N173=1,BD$9&gt;$B$9),"",IF(AND($N173=1,BD$9&lt;=$B$9),LOOKUP(BD$9,$A$12:$A$111,$B$12:$B$111),IF(AND($I173=1,BE$9=$Q172),"",IF($I173=1,BE172,IF(AND($I173=-1,BC$9=$Q172),$J173,IF($I173=-1,BD172,""))))))))</f>
        <v/>
      </c>
      <c r="BE173" t="str">
        <f ca="1">IF($E172="","",IF($G173="",BE172,IF(AND($N173=1,BE$9&gt;$B$9),"",IF(AND($N173=1,BE$9&lt;=$B$9),LOOKUP(BE$9,$A$12:$A$111,$B$12:$B$111),IF(AND($I173=1,BF$9=$Q172),"",IF($I173=1,BF172,IF(AND($I173=-1,BD$9=$Q172),$J173,IF($I173=-1,BE172,""))))))))</f>
        <v/>
      </c>
      <c r="BF173" t="str">
        <f ca="1">IF($E172="","",IF($G173="",BF172,IF(AND($N173=1,BF$9&gt;$B$9),"",IF(AND($N173=1,BF$9&lt;=$B$9),LOOKUP(BF$9,$A$12:$A$111,$B$12:$B$111),IF(AND($I173=1,BG$9=$Q172),"",IF($I173=1,BG172,IF(AND($I173=-1,BE$9=$Q172),$J173,IF($I173=-1,BF172,""))))))))</f>
        <v/>
      </c>
      <c r="BG173" t="str">
        <f ca="1">IF($E172="","",IF($G173="",BG172,IF(AND($N173=1,BG$9&gt;$B$9),"",IF(AND($N173=1,BG$9&lt;=$B$9),LOOKUP(BG$9,$A$12:$A$111,$B$12:$B$111),IF(AND($I173=1,BH$9=$Q172),"",IF($I173=1,BH172,IF(AND($I173=-1,BF$9=$Q172),$J173,IF($I173=-1,BG172,""))))))))</f>
        <v/>
      </c>
      <c r="BH173" t="str">
        <f ca="1">IF($E172="","",IF($G173="",BH172,IF(AND($N173=1,BH$9&gt;$B$9),"",IF(AND($N173=1,BH$9&lt;=$B$9),LOOKUP(BH$9,$A$12:$A$111,$B$12:$B$111),IF(AND($I173=1,BI$9=$Q172),"",IF($I173=1,BI172,IF(AND($I173=-1,BG$9=$Q172),$J173,IF($I173=-1,BH172,""))))))))</f>
        <v/>
      </c>
      <c r="BI173" t="str">
        <f ca="1">IF($E172="","",IF($G173="",BI172,IF(AND($N173=1,BI$9&gt;$B$9),"",IF(AND($N173=1,BI$9&lt;=$B$9),LOOKUP(BI$9,$A$12:$A$111,$B$12:$B$111),IF(AND($I173=1,BJ$9=$Q172),"",IF($I173=1,BJ172,IF(AND($I173=-1,BH$9=$Q172),$J173,IF($I173=-1,BI172,""))))))))</f>
        <v/>
      </c>
      <c r="BJ173" t="str">
        <f ca="1">IF($E172="","",IF($G173="",BJ172,IF(AND($N173=1,BJ$9&gt;$B$9),"",IF(AND($N173=1,BJ$9&lt;=$B$9),LOOKUP(BJ$9,$A$12:$A$111,$B$12:$B$111),IF(AND($I173=1,BK$9=$Q172),"",IF($I173=1,BK172,IF(AND($I173=-1,BI$9=$Q172),$J173,IF($I173=-1,BJ172,""))))))))</f>
        <v/>
      </c>
      <c r="BK173" t="str">
        <f ca="1">IF($E172="","",IF($G173="",BK172,IF(AND($N173=1,BK$9&gt;$B$9),"",IF(AND($N173=1,BK$9&lt;=$B$9),LOOKUP(BK$9,$A$12:$A$111,$B$12:$B$111),IF(AND($I173=1,BL$9=$Q172),"",IF($I173=1,BL172,IF(AND($I173=-1,BJ$9=$Q172),$J173,IF($I173=-1,BK172,""))))))))</f>
        <v/>
      </c>
      <c r="BL173" t="str">
        <f ca="1">IF($E172="","",IF($G173="",BL172,IF(AND($N173=1,BL$9&gt;$B$9),"",IF(AND($N173=1,BL$9&lt;=$B$9),LOOKUP(BL$9,$A$12:$A$111,$B$12:$B$111),IF(AND($I173=1,BM$9=$Q172),"",IF($I173=1,BM172,IF(AND($I173=-1,BK$9=$Q172),$J173,IF($I173=-1,BL172,""))))))))</f>
        <v/>
      </c>
      <c r="BM173" t="str">
        <f ca="1">IF($E172="","",IF($G173="",BM172,IF(AND($N173=1,BM$9&gt;$B$9),"",IF(AND($N173=1,BM$9&lt;=$B$9),LOOKUP(BM$9,$A$12:$A$111,$B$12:$B$111),IF(AND($I173=1,BN$9=$Q172),"",IF($I173=1,BN172,IF(AND($I173=-1,BL$9=$Q172),$J173,IF($I173=-1,BM172,""))))))))</f>
        <v/>
      </c>
      <c r="BN173">
        <f ca="1">IF($E172="","",IF($G173="",BN172,IF(AND($N173=1,BN$9&gt;$B$9),"",IF(AND($N173=1,BN$9&lt;=$B$9),LOOKUP(BN$9,$A$12:$A$111,$B$12:$B$111),IF(AND($I173=1,BO$9=$Q172),"",IF($I173=1,BO172,IF(AND($I173=-1,BM$9=$Q172),$J173,IF($I173=-1,BN172,""))))))))</f>
        <v>0</v>
      </c>
      <c r="BO173">
        <f ca="1">IF($E172="","",IF($G173="",BO172,IF(AND($N173=1,BO$9&gt;$B$9),"",IF(AND($N173=1,BO$9&lt;=$B$9),LOOKUP(BO$9,$A$12:$A$111,$B$12:$B$111),IF(AND($I173=1,BP$9=$Q172),"",IF($I173=1,BP172,IF(AND($I173=-1,BN$9=$Q172),$J173,IF($I173=-1,BO172,""))))))))</f>
        <v>0</v>
      </c>
    </row>
    <row r="174" spans="4:67" x14ac:dyDescent="0.25">
      <c r="D174" s="4">
        <v>164</v>
      </c>
      <c r="E174" s="1">
        <f t="shared" ca="1" si="16"/>
        <v>8</v>
      </c>
      <c r="G174" t="str">
        <f ca="1">IF(E173="","",IF($B$3=Refs!$B$11,Labouchere!F174,IF(AND(B$3="Last",H173="Zero"),G173,IF(B$3="Last",H173,IF(B$3="2nd last","",IF(AND(B$3="Opposite",H173="Zero"),G173,IF(AND(B$3="Opposite",H173="Red"),"Black",IF(AND(B$3="Opposite",H173="Black"),"Red",IF(AND(B$3="Opposite",H173="Odd"),"Even",IF(AND(B$3="Opposite",H173="Even"),"Odd",IF(AND(B$3="Opposite",H173="High"),"Low",IF(AND(B$3="Opposite",H173="Low"),"High",IF(COUNTIF(Refs!$E$5:$I$6,B$3)=1,Labouchere!B$3,"")))))))))))))</f>
        <v>High</v>
      </c>
      <c r="H174" t="str">
        <f ca="1">IF(E174="","",IF(B$2="Red/Black",LOOKUP(E174,Refs!D:D,Refs!F:F),IF(B$2="High/Low",LOOKUP(E174,Refs!D:D,Refs!H:H),IF(B$2="Odd/Even",LOOKUP(E174,Refs!D:D,Refs!J:J),""))))</f>
        <v>Low</v>
      </c>
      <c r="I174">
        <f t="shared" ca="1" si="12"/>
        <v>-1</v>
      </c>
      <c r="J174">
        <f ca="1">IF(E173="","",IF(G174="","",IF(AND(Q173&gt;1,O173+P173&gt;=$B$4),$B$4,IF(Q173=1,O173,O173+P173))))</f>
        <v>21</v>
      </c>
      <c r="K174">
        <f t="shared" ca="1" si="13"/>
        <v>-21</v>
      </c>
      <c r="L174">
        <f t="shared" ca="1" si="14"/>
        <v>-156</v>
      </c>
      <c r="M174">
        <f t="shared" ca="1" si="15"/>
        <v>20</v>
      </c>
      <c r="N174">
        <f ca="1">IF(E173="","",IF(OR(AND($A$6="Yes",$M174&gt;$M173),AND($A$8="Yes",$O173+$P173&gt;=$B$4),AND($Q173&lt;=2,$I174=1)),1,0))</f>
        <v>0</v>
      </c>
      <c r="O174">
        <f ca="1">IF(E174="","",R174)</f>
        <v>3</v>
      </c>
      <c r="P174">
        <f ca="1">IF(E174="","",MAX(R174:DM174))</f>
        <v>21</v>
      </c>
      <c r="Q174" s="2">
        <f ca="1">IF(E174="","",COUNTIF(R174:DM174,"&gt;0"))</f>
        <v>11</v>
      </c>
      <c r="R174" s="4">
        <f ca="1">IF(E173="","",IF($G174="",R173,IF($N174=1,LOOKUP(R$9,$A$12:$A$111,$B$12:$B$111),IF(AND($I174=1,S$9=$Q173),"",IF($I174=1,S173,IF($I174=-1,R173))))))</f>
        <v>3</v>
      </c>
      <c r="S174">
        <f ca="1">IF($E173="","",IF($G174="",S173,IF(AND($N174=1,S$9&gt;$B$9),"",IF(AND($N174=1,S$9&lt;=$B$9),LOOKUP(S$9,$A$12:$A$111,$B$12:$B$111),IF(AND($I174=1,T$9=$Q173),"",IF($I174=1,T173,IF(AND($I174=-1,R$9=$Q173),$J174,IF($I174=-1,S173,""))))))))</f>
        <v>4</v>
      </c>
      <c r="T174">
        <f ca="1">IF($E173="","",IF($G174="",T173,IF(AND($N174=1,T$9&gt;$B$9),"",IF(AND($N174=1,T$9&lt;=$B$9),LOOKUP(T$9,$A$12:$A$111,$B$12:$B$111),IF(AND($I174=1,U$9=$Q173),"",IF($I174=1,U173,IF(AND($I174=-1,S$9=$Q173),$J174,IF($I174=-1,T173,""))))))))</f>
        <v>5</v>
      </c>
      <c r="U174">
        <f ca="1">IF($E173="","",IF($G174="",U173,IF(AND($N174=1,U$9&gt;$B$9),"",IF(AND($N174=1,U$9&lt;=$B$9),LOOKUP(U$9,$A$12:$A$111,$B$12:$B$111),IF(AND($I174=1,V$9=$Q173),"",IF($I174=1,V173,IF(AND($I174=-1,T$9=$Q173),$J174,IF($I174=-1,U173,""))))))))</f>
        <v>6</v>
      </c>
      <c r="V174">
        <f ca="1">IF($E173="","",IF($G174="",V173,IF(AND($N174=1,V$9&gt;$B$9),"",IF(AND($N174=1,V$9&lt;=$B$9),LOOKUP(V$9,$A$12:$A$111,$B$12:$B$111),IF(AND($I174=1,W$9=$Q173),"",IF($I174=1,W173,IF(AND($I174=-1,U$9=$Q173),$J174,IF($I174=-1,V173,""))))))))</f>
        <v>7</v>
      </c>
      <c r="W174">
        <f ca="1">IF($E173="","",IF($G174="",W173,IF(AND($N174=1,W$9&gt;$B$9),"",IF(AND($N174=1,W$9&lt;=$B$9),LOOKUP(W$9,$A$12:$A$111,$B$12:$B$111),IF(AND($I174=1,X$9=$Q173),"",IF($I174=1,X173,IF(AND($I174=-1,V$9=$Q173),$J174,IF($I174=-1,W173,""))))))))</f>
        <v>8</v>
      </c>
      <c r="X174">
        <f ca="1">IF($E173="","",IF($G174="",X173,IF(AND($N174=1,X$9&gt;$B$9),"",IF(AND($N174=1,X$9&lt;=$B$9),LOOKUP(X$9,$A$12:$A$111,$B$12:$B$111),IF(AND($I174=1,Y$9=$Q173),"",IF($I174=1,Y173,IF(AND($I174=-1,W$9=$Q173),$J174,IF($I174=-1,X173,""))))))))</f>
        <v>9</v>
      </c>
      <c r="Y174">
        <f ca="1">IF($E173="","",IF($G174="",Y173,IF(AND($N174=1,Y$9&gt;$B$9),"",IF(AND($N174=1,Y$9&lt;=$B$9),LOOKUP(Y$9,$A$12:$A$111,$B$12:$B$111),IF(AND($I174=1,Z$9=$Q173),"",IF($I174=1,Z173,IF(AND($I174=-1,X$9=$Q173),$J174,IF($I174=-1,Y173,""))))))))</f>
        <v>12</v>
      </c>
      <c r="Z174">
        <f ca="1">IF($E173="","",IF($G174="",Z173,IF(AND($N174=1,Z$9&gt;$B$9),"",IF(AND($N174=1,Z$9&lt;=$B$9),LOOKUP(Z$9,$A$12:$A$111,$B$12:$B$111),IF(AND($I174=1,AA$9=$Q173),"",IF($I174=1,AA173,IF(AND($I174=-1,Y$9=$Q173),$J174,IF($I174=-1,Z173,""))))))))</f>
        <v>15</v>
      </c>
      <c r="AA174">
        <f ca="1">IF($E173="","",IF($G174="",AA173,IF(AND($N174=1,AA$9&gt;$B$9),"",IF(AND($N174=1,AA$9&lt;=$B$9),LOOKUP(AA$9,$A$12:$A$111,$B$12:$B$111),IF(AND($I174=1,AB$9=$Q173),"",IF($I174=1,AB173,IF(AND($I174=-1,Z$9=$Q173),$J174,IF($I174=-1,AA173,""))))))))</f>
        <v>18</v>
      </c>
      <c r="AB174">
        <f ca="1">IF($E173="","",IF($G174="",AB173,IF(AND($N174=1,AB$9&gt;$B$9),"",IF(AND($N174=1,AB$9&lt;=$B$9),LOOKUP(AB$9,$A$12:$A$111,$B$12:$B$111),IF(AND($I174=1,AC$9=$Q173),"",IF($I174=1,AC173,IF(AND($I174=-1,AA$9=$Q173),$J174,IF($I174=-1,AB173,""))))))))</f>
        <v>21</v>
      </c>
      <c r="AC174" t="str">
        <f ca="1">IF($E173="","",IF($G174="",AC173,IF(AND($N174=1,AC$9&gt;$B$9),"",IF(AND($N174=1,AC$9&lt;=$B$9),LOOKUP(AC$9,$A$12:$A$111,$B$12:$B$111),IF(AND($I174=1,AD$9=$Q173),"",IF($I174=1,AD173,IF(AND($I174=-1,AB$9=$Q173),$J174,IF($I174=-1,AC173,""))))))))</f>
        <v/>
      </c>
      <c r="AD174" t="str">
        <f ca="1">IF($E173="","",IF($G174="",AD173,IF(AND($N174=1,AD$9&gt;$B$9),"",IF(AND($N174=1,AD$9&lt;=$B$9),LOOKUP(AD$9,$A$12:$A$111,$B$12:$B$111),IF(AND($I174=1,AE$9=$Q173),"",IF($I174=1,AE173,IF(AND($I174=-1,AC$9=$Q173),$J174,IF($I174=-1,AD173,""))))))))</f>
        <v/>
      </c>
      <c r="AE174" t="str">
        <f ca="1">IF($E173="","",IF($G174="",AE173,IF(AND($N174=1,AE$9&gt;$B$9),"",IF(AND($N174=1,AE$9&lt;=$B$9),LOOKUP(AE$9,$A$12:$A$111,$B$12:$B$111),IF(AND($I174=1,AF$9=$Q173),"",IF($I174=1,AF173,IF(AND($I174=-1,AD$9=$Q173),$J174,IF($I174=-1,AE173,""))))))))</f>
        <v/>
      </c>
      <c r="AF174" t="str">
        <f ca="1">IF($E173="","",IF($G174="",AF173,IF(AND($N174=1,AF$9&gt;$B$9),"",IF(AND($N174=1,AF$9&lt;=$B$9),LOOKUP(AF$9,$A$12:$A$111,$B$12:$B$111),IF(AND($I174=1,AG$9=$Q173),"",IF($I174=1,AG173,IF(AND($I174=-1,AE$9=$Q173),$J174,IF($I174=-1,AF173,""))))))))</f>
        <v/>
      </c>
      <c r="AG174" t="str">
        <f ca="1">IF($E173="","",IF($G174="",AG173,IF(AND($N174=1,AG$9&gt;$B$9),"",IF(AND($N174=1,AG$9&lt;=$B$9),LOOKUP(AG$9,$A$12:$A$111,$B$12:$B$111),IF(AND($I174=1,AH$9=$Q173),"",IF($I174=1,AH173,IF(AND($I174=-1,AF$9=$Q173),$J174,IF($I174=-1,AG173,""))))))))</f>
        <v/>
      </c>
      <c r="AH174" t="str">
        <f ca="1">IF($E173="","",IF($G174="",AH173,IF(AND($N174=1,AH$9&gt;$B$9),"",IF(AND($N174=1,AH$9&lt;=$B$9),LOOKUP(AH$9,$A$12:$A$111,$B$12:$B$111),IF(AND($I174=1,AI$9=$Q173),"",IF($I174=1,AI173,IF(AND($I174=-1,AG$9=$Q173),$J174,IF($I174=-1,AH173,""))))))))</f>
        <v/>
      </c>
      <c r="AI174" t="str">
        <f ca="1">IF($E173="","",IF($G174="",AI173,IF(AND($N174=1,AI$9&gt;$B$9),"",IF(AND($N174=1,AI$9&lt;=$B$9),LOOKUP(AI$9,$A$12:$A$111,$B$12:$B$111),IF(AND($I174=1,AJ$9=$Q173),"",IF($I174=1,AJ173,IF(AND($I174=-1,AH$9=$Q173),$J174,IF($I174=-1,AI173,""))))))))</f>
        <v/>
      </c>
      <c r="AJ174" t="str">
        <f ca="1">IF($E173="","",IF($G174="",AJ173,IF(AND($N174=1,AJ$9&gt;$B$9),"",IF(AND($N174=1,AJ$9&lt;=$B$9),LOOKUP(AJ$9,$A$12:$A$111,$B$12:$B$111),IF(AND($I174=1,AK$9=$Q173),"",IF($I174=1,AK173,IF(AND($I174=-1,AI$9=$Q173),$J174,IF($I174=-1,AJ173,""))))))))</f>
        <v/>
      </c>
      <c r="AK174" t="str">
        <f ca="1">IF($E173="","",IF($G174="",AK173,IF(AND($N174=1,AK$9&gt;$B$9),"",IF(AND($N174=1,AK$9&lt;=$B$9),LOOKUP(AK$9,$A$12:$A$111,$B$12:$B$111),IF(AND($I174=1,AL$9=$Q173),"",IF($I174=1,AL173,IF(AND($I174=-1,AJ$9=$Q173),$J174,IF($I174=-1,AK173,""))))))))</f>
        <v/>
      </c>
      <c r="AL174" t="str">
        <f ca="1">IF($E173="","",IF($G174="",AL173,IF(AND($N174=1,AL$9&gt;$B$9),"",IF(AND($N174=1,AL$9&lt;=$B$9),LOOKUP(AL$9,$A$12:$A$111,$B$12:$B$111),IF(AND($I174=1,AM$9=$Q173),"",IF($I174=1,AM173,IF(AND($I174=-1,AK$9=$Q173),$J174,IF($I174=-1,AL173,""))))))))</f>
        <v/>
      </c>
      <c r="AM174" t="str">
        <f ca="1">IF($E173="","",IF($G174="",AM173,IF(AND($N174=1,AM$9&gt;$B$9),"",IF(AND($N174=1,AM$9&lt;=$B$9),LOOKUP(AM$9,$A$12:$A$111,$B$12:$B$111),IF(AND($I174=1,AN$9=$Q173),"",IF($I174=1,AN173,IF(AND($I174=-1,AL$9=$Q173),$J174,IF($I174=-1,AM173,""))))))))</f>
        <v/>
      </c>
      <c r="AN174" t="str">
        <f ca="1">IF($E173="","",IF($G174="",AN173,IF(AND($N174=1,AN$9&gt;$B$9),"",IF(AND($N174=1,AN$9&lt;=$B$9),LOOKUP(AN$9,$A$12:$A$111,$B$12:$B$111),IF(AND($I174=1,AO$9=$Q173),"",IF($I174=1,AO173,IF(AND($I174=-1,AM$9=$Q173),$J174,IF($I174=-1,AN173,""))))))))</f>
        <v/>
      </c>
      <c r="AO174" t="str">
        <f ca="1">IF($E173="","",IF($G174="",AO173,IF(AND($N174=1,AO$9&gt;$B$9),"",IF(AND($N174=1,AO$9&lt;=$B$9),LOOKUP(AO$9,$A$12:$A$111,$B$12:$B$111),IF(AND($I174=1,AP$9=$Q173),"",IF($I174=1,AP173,IF(AND($I174=-1,AN$9=$Q173),$J174,IF($I174=-1,AO173,""))))))))</f>
        <v/>
      </c>
      <c r="AP174" t="str">
        <f ca="1">IF($E173="","",IF($G174="",AP173,IF(AND($N174=1,AP$9&gt;$B$9),"",IF(AND($N174=1,AP$9&lt;=$B$9),LOOKUP(AP$9,$A$12:$A$111,$B$12:$B$111),IF(AND($I174=1,AQ$9=$Q173),"",IF($I174=1,AQ173,IF(AND($I174=-1,AO$9=$Q173),$J174,IF($I174=-1,AP173,""))))))))</f>
        <v/>
      </c>
      <c r="AQ174" t="str">
        <f ca="1">IF($E173="","",IF($G174="",AQ173,IF(AND($N174=1,AQ$9&gt;$B$9),"",IF(AND($N174=1,AQ$9&lt;=$B$9),LOOKUP(AQ$9,$A$12:$A$111,$B$12:$B$111),IF(AND($I174=1,AR$9=$Q173),"",IF($I174=1,AR173,IF(AND($I174=-1,AP$9=$Q173),$J174,IF($I174=-1,AQ173,""))))))))</f>
        <v/>
      </c>
      <c r="AR174" t="str">
        <f ca="1">IF($E173="","",IF($G174="",AR173,IF(AND($N174=1,AR$9&gt;$B$9),"",IF(AND($N174=1,AR$9&lt;=$B$9),LOOKUP(AR$9,$A$12:$A$111,$B$12:$B$111),IF(AND($I174=1,AS$9=$Q173),"",IF($I174=1,AS173,IF(AND($I174=-1,AQ$9=$Q173),$J174,IF($I174=-1,AR173,""))))))))</f>
        <v/>
      </c>
      <c r="AS174" t="str">
        <f ca="1">IF($E173="","",IF($G174="",AS173,IF(AND($N174=1,AS$9&gt;$B$9),"",IF(AND($N174=1,AS$9&lt;=$B$9),LOOKUP(AS$9,$A$12:$A$111,$B$12:$B$111),IF(AND($I174=1,AT$9=$Q173),"",IF($I174=1,AT173,IF(AND($I174=-1,AR$9=$Q173),$J174,IF($I174=-1,AS173,""))))))))</f>
        <v/>
      </c>
      <c r="AT174" t="str">
        <f ca="1">IF($E173="","",IF($G174="",AT173,IF(AND($N174=1,AT$9&gt;$B$9),"",IF(AND($N174=1,AT$9&lt;=$B$9),LOOKUP(AT$9,$A$12:$A$111,$B$12:$B$111),IF(AND($I174=1,AU$9=$Q173),"",IF($I174=1,AU173,IF(AND($I174=-1,AS$9=$Q173),$J174,IF($I174=-1,AT173,""))))))))</f>
        <v/>
      </c>
      <c r="AU174" t="str">
        <f ca="1">IF($E173="","",IF($G174="",AU173,IF(AND($N174=1,AU$9&gt;$B$9),"",IF(AND($N174=1,AU$9&lt;=$B$9),LOOKUP(AU$9,$A$12:$A$111,$B$12:$B$111),IF(AND($I174=1,AV$9=$Q173),"",IF($I174=1,AV173,IF(AND($I174=-1,AT$9=$Q173),$J174,IF($I174=-1,AU173,""))))))))</f>
        <v/>
      </c>
      <c r="AV174" t="str">
        <f ca="1">IF($E173="","",IF($G174="",AV173,IF(AND($N174=1,AV$9&gt;$B$9),"",IF(AND($N174=1,AV$9&lt;=$B$9),LOOKUP(AV$9,$A$12:$A$111,$B$12:$B$111),IF(AND($I174=1,AW$9=$Q173),"",IF($I174=1,AW173,IF(AND($I174=-1,AU$9=$Q173),$J174,IF($I174=-1,AV173,""))))))))</f>
        <v/>
      </c>
      <c r="AW174" t="str">
        <f ca="1">IF($E173="","",IF($G174="",AW173,IF(AND($N174=1,AW$9&gt;$B$9),"",IF(AND($N174=1,AW$9&lt;=$B$9),LOOKUP(AW$9,$A$12:$A$111,$B$12:$B$111),IF(AND($I174=1,AX$9=$Q173),"",IF($I174=1,AX173,IF(AND($I174=-1,AV$9=$Q173),$J174,IF($I174=-1,AW173,""))))))))</f>
        <v/>
      </c>
      <c r="AX174" t="str">
        <f ca="1">IF($E173="","",IF($G174="",AX173,IF(AND($N174=1,AX$9&gt;$B$9),"",IF(AND($N174=1,AX$9&lt;=$B$9),LOOKUP(AX$9,$A$12:$A$111,$B$12:$B$111),IF(AND($I174=1,AY$9=$Q173),"",IF($I174=1,AY173,IF(AND($I174=-1,AW$9=$Q173),$J174,IF($I174=-1,AX173,""))))))))</f>
        <v/>
      </c>
      <c r="AY174" t="str">
        <f ca="1">IF($E173="","",IF($G174="",AY173,IF(AND($N174=1,AY$9&gt;$B$9),"",IF(AND($N174=1,AY$9&lt;=$B$9),LOOKUP(AY$9,$A$12:$A$111,$B$12:$B$111),IF(AND($I174=1,AZ$9=$Q173),"",IF($I174=1,AZ173,IF(AND($I174=-1,AX$9=$Q173),$J174,IF($I174=-1,AY173,""))))))))</f>
        <v/>
      </c>
      <c r="AZ174" t="str">
        <f ca="1">IF($E173="","",IF($G174="",AZ173,IF(AND($N174=1,AZ$9&gt;$B$9),"",IF(AND($N174=1,AZ$9&lt;=$B$9),LOOKUP(AZ$9,$A$12:$A$111,$B$12:$B$111),IF(AND($I174=1,BA$9=$Q173),"",IF($I174=1,BA173,IF(AND($I174=-1,AY$9=$Q173),$J174,IF($I174=-1,AZ173,""))))))))</f>
        <v/>
      </c>
      <c r="BA174" t="str">
        <f ca="1">IF($E173="","",IF($G174="",BA173,IF(AND($N174=1,BA$9&gt;$B$9),"",IF(AND($N174=1,BA$9&lt;=$B$9),LOOKUP(BA$9,$A$12:$A$111,$B$12:$B$111),IF(AND($I174=1,BB$9=$Q173),"",IF($I174=1,BB173,IF(AND($I174=-1,AZ$9=$Q173),$J174,IF($I174=-1,BA173,""))))))))</f>
        <v/>
      </c>
      <c r="BB174" t="str">
        <f ca="1">IF($E173="","",IF($G174="",BB173,IF(AND($N174=1,BB$9&gt;$B$9),"",IF(AND($N174=1,BB$9&lt;=$B$9),LOOKUP(BB$9,$A$12:$A$111,$B$12:$B$111),IF(AND($I174=1,BC$9=$Q173),"",IF($I174=1,BC173,IF(AND($I174=-1,BA$9=$Q173),$J174,IF($I174=-1,BB173,""))))))))</f>
        <v/>
      </c>
      <c r="BC174" t="str">
        <f ca="1">IF($E173="","",IF($G174="",BC173,IF(AND($N174=1,BC$9&gt;$B$9),"",IF(AND($N174=1,BC$9&lt;=$B$9),LOOKUP(BC$9,$A$12:$A$111,$B$12:$B$111),IF(AND($I174=1,BD$9=$Q173),"",IF($I174=1,BD173,IF(AND($I174=-1,BB$9=$Q173),$J174,IF($I174=-1,BC173,""))))))))</f>
        <v/>
      </c>
      <c r="BD174" t="str">
        <f ca="1">IF($E173="","",IF($G174="",BD173,IF(AND($N174=1,BD$9&gt;$B$9),"",IF(AND($N174=1,BD$9&lt;=$B$9),LOOKUP(BD$9,$A$12:$A$111,$B$12:$B$111),IF(AND($I174=1,BE$9=$Q173),"",IF($I174=1,BE173,IF(AND($I174=-1,BC$9=$Q173),$J174,IF($I174=-1,BD173,""))))))))</f>
        <v/>
      </c>
      <c r="BE174" t="str">
        <f ca="1">IF($E173="","",IF($G174="",BE173,IF(AND($N174=1,BE$9&gt;$B$9),"",IF(AND($N174=1,BE$9&lt;=$B$9),LOOKUP(BE$9,$A$12:$A$111,$B$12:$B$111),IF(AND($I174=1,BF$9=$Q173),"",IF($I174=1,BF173,IF(AND($I174=-1,BD$9=$Q173),$J174,IF($I174=-1,BE173,""))))))))</f>
        <v/>
      </c>
      <c r="BF174" t="str">
        <f ca="1">IF($E173="","",IF($G174="",BF173,IF(AND($N174=1,BF$9&gt;$B$9),"",IF(AND($N174=1,BF$9&lt;=$B$9),LOOKUP(BF$9,$A$12:$A$111,$B$12:$B$111),IF(AND($I174=1,BG$9=$Q173),"",IF($I174=1,BG173,IF(AND($I174=-1,BE$9=$Q173),$J174,IF($I174=-1,BF173,""))))))))</f>
        <v/>
      </c>
      <c r="BG174" t="str">
        <f ca="1">IF($E173="","",IF($G174="",BG173,IF(AND($N174=1,BG$9&gt;$B$9),"",IF(AND($N174=1,BG$9&lt;=$B$9),LOOKUP(BG$9,$A$12:$A$111,$B$12:$B$111),IF(AND($I174=1,BH$9=$Q173),"",IF($I174=1,BH173,IF(AND($I174=-1,BF$9=$Q173),$J174,IF($I174=-1,BG173,""))))))))</f>
        <v/>
      </c>
      <c r="BH174" t="str">
        <f ca="1">IF($E173="","",IF($G174="",BH173,IF(AND($N174=1,BH$9&gt;$B$9),"",IF(AND($N174=1,BH$9&lt;=$B$9),LOOKUP(BH$9,$A$12:$A$111,$B$12:$B$111),IF(AND($I174=1,BI$9=$Q173),"",IF($I174=1,BI173,IF(AND($I174=-1,BG$9=$Q173),$J174,IF($I174=-1,BH173,""))))))))</f>
        <v/>
      </c>
      <c r="BI174" t="str">
        <f ca="1">IF($E173="","",IF($G174="",BI173,IF(AND($N174=1,BI$9&gt;$B$9),"",IF(AND($N174=1,BI$9&lt;=$B$9),LOOKUP(BI$9,$A$12:$A$111,$B$12:$B$111),IF(AND($I174=1,BJ$9=$Q173),"",IF($I174=1,BJ173,IF(AND($I174=-1,BH$9=$Q173),$J174,IF($I174=-1,BI173,""))))))))</f>
        <v/>
      </c>
      <c r="BJ174" t="str">
        <f ca="1">IF($E173="","",IF($G174="",BJ173,IF(AND($N174=1,BJ$9&gt;$B$9),"",IF(AND($N174=1,BJ$9&lt;=$B$9),LOOKUP(BJ$9,$A$12:$A$111,$B$12:$B$111),IF(AND($I174=1,BK$9=$Q173),"",IF($I174=1,BK173,IF(AND($I174=-1,BI$9=$Q173),$J174,IF($I174=-1,BJ173,""))))))))</f>
        <v/>
      </c>
      <c r="BK174" t="str">
        <f ca="1">IF($E173="","",IF($G174="",BK173,IF(AND($N174=1,BK$9&gt;$B$9),"",IF(AND($N174=1,BK$9&lt;=$B$9),LOOKUP(BK$9,$A$12:$A$111,$B$12:$B$111),IF(AND($I174=1,BL$9=$Q173),"",IF($I174=1,BL173,IF(AND($I174=-1,BJ$9=$Q173),$J174,IF($I174=-1,BK173,""))))))))</f>
        <v/>
      </c>
      <c r="BL174" t="str">
        <f ca="1">IF($E173="","",IF($G174="",BL173,IF(AND($N174=1,BL$9&gt;$B$9),"",IF(AND($N174=1,BL$9&lt;=$B$9),LOOKUP(BL$9,$A$12:$A$111,$B$12:$B$111),IF(AND($I174=1,BM$9=$Q173),"",IF($I174=1,BM173,IF(AND($I174=-1,BK$9=$Q173),$J174,IF($I174=-1,BL173,""))))))))</f>
        <v/>
      </c>
      <c r="BM174" t="str">
        <f ca="1">IF($E173="","",IF($G174="",BM173,IF(AND($N174=1,BM$9&gt;$B$9),"",IF(AND($N174=1,BM$9&lt;=$B$9),LOOKUP(BM$9,$A$12:$A$111,$B$12:$B$111),IF(AND($I174=1,BN$9=$Q173),"",IF($I174=1,BN173,IF(AND($I174=-1,BL$9=$Q173),$J174,IF($I174=-1,BM173,""))))))))</f>
        <v/>
      </c>
      <c r="BN174">
        <f ca="1">IF($E173="","",IF($G174="",BN173,IF(AND($N174=1,BN$9&gt;$B$9),"",IF(AND($N174=1,BN$9&lt;=$B$9),LOOKUP(BN$9,$A$12:$A$111,$B$12:$B$111),IF(AND($I174=1,BO$9=$Q173),"",IF($I174=1,BO173,IF(AND($I174=-1,BM$9=$Q173),$J174,IF($I174=-1,BN173,""))))))))</f>
        <v>0</v>
      </c>
      <c r="BO174">
        <f ca="1">IF($E173="","",IF($G174="",BO173,IF(AND($N174=1,BO$9&gt;$B$9),"",IF(AND($N174=1,BO$9&lt;=$B$9),LOOKUP(BO$9,$A$12:$A$111,$B$12:$B$111),IF(AND($I174=1,BP$9=$Q173),"",IF($I174=1,BP173,IF(AND($I174=-1,BN$9=$Q173),$J174,IF($I174=-1,BO173,""))))))))</f>
        <v>0</v>
      </c>
    </row>
    <row r="175" spans="4:67" x14ac:dyDescent="0.25">
      <c r="D175" s="4">
        <v>165</v>
      </c>
      <c r="E175" s="1">
        <f t="shared" ca="1" si="16"/>
        <v>21</v>
      </c>
      <c r="G175" t="str">
        <f ca="1">IF(E174="","",IF($B$3=Refs!$B$11,Labouchere!F175,IF(AND(B$3="Last",H174="Zero"),G174,IF(B$3="Last",H174,IF(B$3="2nd last","",IF(AND(B$3="Opposite",H174="Zero"),G174,IF(AND(B$3="Opposite",H174="Red"),"Black",IF(AND(B$3="Opposite",H174="Black"),"Red",IF(AND(B$3="Opposite",H174="Odd"),"Even",IF(AND(B$3="Opposite",H174="Even"),"Odd",IF(AND(B$3="Opposite",H174="High"),"Low",IF(AND(B$3="Opposite",H174="Low"),"High",IF(COUNTIF(Refs!$E$5:$I$6,B$3)=1,Labouchere!B$3,"")))))))))))))</f>
        <v>High</v>
      </c>
      <c r="H175" t="str">
        <f ca="1">IF(E175="","",IF(B$2="Red/Black",LOOKUP(E175,Refs!D:D,Refs!F:F),IF(B$2="High/Low",LOOKUP(E175,Refs!D:D,Refs!H:H),IF(B$2="Odd/Even",LOOKUP(E175,Refs!D:D,Refs!J:J),""))))</f>
        <v>High</v>
      </c>
      <c r="I175">
        <f t="shared" ca="1" si="12"/>
        <v>1</v>
      </c>
      <c r="J175">
        <f ca="1">IF(E174="","",IF(G175="","",IF(AND(Q174&gt;1,O174+P174&gt;=$B$4),$B$4,IF(Q174=1,O174,O174+P174))))</f>
        <v>24</v>
      </c>
      <c r="K175">
        <f t="shared" ca="1" si="13"/>
        <v>24</v>
      </c>
      <c r="L175">
        <f t="shared" ca="1" si="14"/>
        <v>-132</v>
      </c>
      <c r="M175">
        <f t="shared" ca="1" si="15"/>
        <v>20</v>
      </c>
      <c r="N175">
        <f ca="1">IF(E174="","",IF(OR(AND($A$6="Yes",$M175&gt;$M174),AND($A$8="Yes",$O174+$P174&gt;=$B$4),AND($Q174&lt;=2,$I175=1)),1,0))</f>
        <v>0</v>
      </c>
      <c r="O175">
        <f ca="1">IF(E175="","",R175)</f>
        <v>4</v>
      </c>
      <c r="P175">
        <f ca="1">IF(E175="","",MAX(R175:DM175))</f>
        <v>18</v>
      </c>
      <c r="Q175" s="2">
        <f ca="1">IF(E175="","",COUNTIF(R175:DM175,"&gt;0"))</f>
        <v>9</v>
      </c>
      <c r="R175" s="4">
        <f ca="1">IF(E174="","",IF($G175="",R174,IF($N175=1,LOOKUP(R$9,$A$12:$A$111,$B$12:$B$111),IF(AND($I175=1,S$9=$Q174),"",IF($I175=1,S174,IF($I175=-1,R174))))))</f>
        <v>4</v>
      </c>
      <c r="S175">
        <f ca="1">IF($E174="","",IF($G175="",S174,IF(AND($N175=1,S$9&gt;$B$9),"",IF(AND($N175=1,S$9&lt;=$B$9),LOOKUP(S$9,$A$12:$A$111,$B$12:$B$111),IF(AND($I175=1,T$9=$Q174),"",IF($I175=1,T174,IF(AND($I175=-1,R$9=$Q174),$J175,IF($I175=-1,S174,""))))))))</f>
        <v>5</v>
      </c>
      <c r="T175">
        <f ca="1">IF($E174="","",IF($G175="",T174,IF(AND($N175=1,T$9&gt;$B$9),"",IF(AND($N175=1,T$9&lt;=$B$9),LOOKUP(T$9,$A$12:$A$111,$B$12:$B$111),IF(AND($I175=1,U$9=$Q174),"",IF($I175=1,U174,IF(AND($I175=-1,S$9=$Q174),$J175,IF($I175=-1,T174,""))))))))</f>
        <v>6</v>
      </c>
      <c r="U175">
        <f ca="1">IF($E174="","",IF($G175="",U174,IF(AND($N175=1,U$9&gt;$B$9),"",IF(AND($N175=1,U$9&lt;=$B$9),LOOKUP(U$9,$A$12:$A$111,$B$12:$B$111),IF(AND($I175=1,V$9=$Q174),"",IF($I175=1,V174,IF(AND($I175=-1,T$9=$Q174),$J175,IF($I175=-1,U174,""))))))))</f>
        <v>7</v>
      </c>
      <c r="V175">
        <f ca="1">IF($E174="","",IF($G175="",V174,IF(AND($N175=1,V$9&gt;$B$9),"",IF(AND($N175=1,V$9&lt;=$B$9),LOOKUP(V$9,$A$12:$A$111,$B$12:$B$111),IF(AND($I175=1,W$9=$Q174),"",IF($I175=1,W174,IF(AND($I175=-1,U$9=$Q174),$J175,IF($I175=-1,V174,""))))))))</f>
        <v>8</v>
      </c>
      <c r="W175">
        <f ca="1">IF($E174="","",IF($G175="",W174,IF(AND($N175=1,W$9&gt;$B$9),"",IF(AND($N175=1,W$9&lt;=$B$9),LOOKUP(W$9,$A$12:$A$111,$B$12:$B$111),IF(AND($I175=1,X$9=$Q174),"",IF($I175=1,X174,IF(AND($I175=-1,V$9=$Q174),$J175,IF($I175=-1,W174,""))))))))</f>
        <v>9</v>
      </c>
      <c r="X175">
        <f ca="1">IF($E174="","",IF($G175="",X174,IF(AND($N175=1,X$9&gt;$B$9),"",IF(AND($N175=1,X$9&lt;=$B$9),LOOKUP(X$9,$A$12:$A$111,$B$12:$B$111),IF(AND($I175=1,Y$9=$Q174),"",IF($I175=1,Y174,IF(AND($I175=-1,W$9=$Q174),$J175,IF($I175=-1,X174,""))))))))</f>
        <v>12</v>
      </c>
      <c r="Y175">
        <f ca="1">IF($E174="","",IF($G175="",Y174,IF(AND($N175=1,Y$9&gt;$B$9),"",IF(AND($N175=1,Y$9&lt;=$B$9),LOOKUP(Y$9,$A$12:$A$111,$B$12:$B$111),IF(AND($I175=1,Z$9=$Q174),"",IF($I175=1,Z174,IF(AND($I175=-1,X$9=$Q174),$J175,IF($I175=-1,Y174,""))))))))</f>
        <v>15</v>
      </c>
      <c r="Z175">
        <f ca="1">IF($E174="","",IF($G175="",Z174,IF(AND($N175=1,Z$9&gt;$B$9),"",IF(AND($N175=1,Z$9&lt;=$B$9),LOOKUP(Z$9,$A$12:$A$111,$B$12:$B$111),IF(AND($I175=1,AA$9=$Q174),"",IF($I175=1,AA174,IF(AND($I175=-1,Y$9=$Q174),$J175,IF($I175=-1,Z174,""))))))))</f>
        <v>18</v>
      </c>
      <c r="AA175" t="str">
        <f ca="1">IF($E174="","",IF($G175="",AA174,IF(AND($N175=1,AA$9&gt;$B$9),"",IF(AND($N175=1,AA$9&lt;=$B$9),LOOKUP(AA$9,$A$12:$A$111,$B$12:$B$111),IF(AND($I175=1,AB$9=$Q174),"",IF($I175=1,AB174,IF(AND($I175=-1,Z$9=$Q174),$J175,IF($I175=-1,AA174,""))))))))</f>
        <v/>
      </c>
      <c r="AB175" t="str">
        <f ca="1">IF($E174="","",IF($G175="",AB174,IF(AND($N175=1,AB$9&gt;$B$9),"",IF(AND($N175=1,AB$9&lt;=$B$9),LOOKUP(AB$9,$A$12:$A$111,$B$12:$B$111),IF(AND($I175=1,AC$9=$Q174),"",IF($I175=1,AC174,IF(AND($I175=-1,AA$9=$Q174),$J175,IF($I175=-1,AB174,""))))))))</f>
        <v/>
      </c>
      <c r="AC175" t="str">
        <f ca="1">IF($E174="","",IF($G175="",AC174,IF(AND($N175=1,AC$9&gt;$B$9),"",IF(AND($N175=1,AC$9&lt;=$B$9),LOOKUP(AC$9,$A$12:$A$111,$B$12:$B$111),IF(AND($I175=1,AD$9=$Q174),"",IF($I175=1,AD174,IF(AND($I175=-1,AB$9=$Q174),$J175,IF($I175=-1,AC174,""))))))))</f>
        <v/>
      </c>
      <c r="AD175" t="str">
        <f ca="1">IF($E174="","",IF($G175="",AD174,IF(AND($N175=1,AD$9&gt;$B$9),"",IF(AND($N175=1,AD$9&lt;=$B$9),LOOKUP(AD$9,$A$12:$A$111,$B$12:$B$111),IF(AND($I175=1,AE$9=$Q174),"",IF($I175=1,AE174,IF(AND($I175=-1,AC$9=$Q174),$J175,IF($I175=-1,AD174,""))))))))</f>
        <v/>
      </c>
      <c r="AE175" t="str">
        <f ca="1">IF($E174="","",IF($G175="",AE174,IF(AND($N175=1,AE$9&gt;$B$9),"",IF(AND($N175=1,AE$9&lt;=$B$9),LOOKUP(AE$9,$A$12:$A$111,$B$12:$B$111),IF(AND($I175=1,AF$9=$Q174),"",IF($I175=1,AF174,IF(AND($I175=-1,AD$9=$Q174),$J175,IF($I175=-1,AE174,""))))))))</f>
        <v/>
      </c>
      <c r="AF175" t="str">
        <f ca="1">IF($E174="","",IF($G175="",AF174,IF(AND($N175=1,AF$9&gt;$B$9),"",IF(AND($N175=1,AF$9&lt;=$B$9),LOOKUP(AF$9,$A$12:$A$111,$B$12:$B$111),IF(AND($I175=1,AG$9=$Q174),"",IF($I175=1,AG174,IF(AND($I175=-1,AE$9=$Q174),$J175,IF($I175=-1,AF174,""))))))))</f>
        <v/>
      </c>
      <c r="AG175" t="str">
        <f ca="1">IF($E174="","",IF($G175="",AG174,IF(AND($N175=1,AG$9&gt;$B$9),"",IF(AND($N175=1,AG$9&lt;=$B$9),LOOKUP(AG$9,$A$12:$A$111,$B$12:$B$111),IF(AND($I175=1,AH$9=$Q174),"",IF($I175=1,AH174,IF(AND($I175=-1,AF$9=$Q174),$J175,IF($I175=-1,AG174,""))))))))</f>
        <v/>
      </c>
      <c r="AH175" t="str">
        <f ca="1">IF($E174="","",IF($G175="",AH174,IF(AND($N175=1,AH$9&gt;$B$9),"",IF(AND($N175=1,AH$9&lt;=$B$9),LOOKUP(AH$9,$A$12:$A$111,$B$12:$B$111),IF(AND($I175=1,AI$9=$Q174),"",IF($I175=1,AI174,IF(AND($I175=-1,AG$9=$Q174),$J175,IF($I175=-1,AH174,""))))))))</f>
        <v/>
      </c>
      <c r="AI175" t="str">
        <f ca="1">IF($E174="","",IF($G175="",AI174,IF(AND($N175=1,AI$9&gt;$B$9),"",IF(AND($N175=1,AI$9&lt;=$B$9),LOOKUP(AI$9,$A$12:$A$111,$B$12:$B$111),IF(AND($I175=1,AJ$9=$Q174),"",IF($I175=1,AJ174,IF(AND($I175=-1,AH$9=$Q174),$J175,IF($I175=-1,AI174,""))))))))</f>
        <v/>
      </c>
      <c r="AJ175" t="str">
        <f ca="1">IF($E174="","",IF($G175="",AJ174,IF(AND($N175=1,AJ$9&gt;$B$9),"",IF(AND($N175=1,AJ$9&lt;=$B$9),LOOKUP(AJ$9,$A$12:$A$111,$B$12:$B$111),IF(AND($I175=1,AK$9=$Q174),"",IF($I175=1,AK174,IF(AND($I175=-1,AI$9=$Q174),$J175,IF($I175=-1,AJ174,""))))))))</f>
        <v/>
      </c>
      <c r="AK175" t="str">
        <f ca="1">IF($E174="","",IF($G175="",AK174,IF(AND($N175=1,AK$9&gt;$B$9),"",IF(AND($N175=1,AK$9&lt;=$B$9),LOOKUP(AK$9,$A$12:$A$111,$B$12:$B$111),IF(AND($I175=1,AL$9=$Q174),"",IF($I175=1,AL174,IF(AND($I175=-1,AJ$9=$Q174),$J175,IF($I175=-1,AK174,""))))))))</f>
        <v/>
      </c>
      <c r="AL175" t="str">
        <f ca="1">IF($E174="","",IF($G175="",AL174,IF(AND($N175=1,AL$9&gt;$B$9),"",IF(AND($N175=1,AL$9&lt;=$B$9),LOOKUP(AL$9,$A$12:$A$111,$B$12:$B$111),IF(AND($I175=1,AM$9=$Q174),"",IF($I175=1,AM174,IF(AND($I175=-1,AK$9=$Q174),$J175,IF($I175=-1,AL174,""))))))))</f>
        <v/>
      </c>
      <c r="AM175" t="str">
        <f ca="1">IF($E174="","",IF($G175="",AM174,IF(AND($N175=1,AM$9&gt;$B$9),"",IF(AND($N175=1,AM$9&lt;=$B$9),LOOKUP(AM$9,$A$12:$A$111,$B$12:$B$111),IF(AND($I175=1,AN$9=$Q174),"",IF($I175=1,AN174,IF(AND($I175=-1,AL$9=$Q174),$J175,IF($I175=-1,AM174,""))))))))</f>
        <v/>
      </c>
      <c r="AN175" t="str">
        <f ca="1">IF($E174="","",IF($G175="",AN174,IF(AND($N175=1,AN$9&gt;$B$9),"",IF(AND($N175=1,AN$9&lt;=$B$9),LOOKUP(AN$9,$A$12:$A$111,$B$12:$B$111),IF(AND($I175=1,AO$9=$Q174),"",IF($I175=1,AO174,IF(AND($I175=-1,AM$9=$Q174),$J175,IF($I175=-1,AN174,""))))))))</f>
        <v/>
      </c>
      <c r="AO175" t="str">
        <f ca="1">IF($E174="","",IF($G175="",AO174,IF(AND($N175=1,AO$9&gt;$B$9),"",IF(AND($N175=1,AO$9&lt;=$B$9),LOOKUP(AO$9,$A$12:$A$111,$B$12:$B$111),IF(AND($I175=1,AP$9=$Q174),"",IF($I175=1,AP174,IF(AND($I175=-1,AN$9=$Q174),$J175,IF($I175=-1,AO174,""))))))))</f>
        <v/>
      </c>
      <c r="AP175" t="str">
        <f ca="1">IF($E174="","",IF($G175="",AP174,IF(AND($N175=1,AP$9&gt;$B$9),"",IF(AND($N175=1,AP$9&lt;=$B$9),LOOKUP(AP$9,$A$12:$A$111,$B$12:$B$111),IF(AND($I175=1,AQ$9=$Q174),"",IF($I175=1,AQ174,IF(AND($I175=-1,AO$9=$Q174),$J175,IF($I175=-1,AP174,""))))))))</f>
        <v/>
      </c>
      <c r="AQ175" t="str">
        <f ca="1">IF($E174="","",IF($G175="",AQ174,IF(AND($N175=1,AQ$9&gt;$B$9),"",IF(AND($N175=1,AQ$9&lt;=$B$9),LOOKUP(AQ$9,$A$12:$A$111,$B$12:$B$111),IF(AND($I175=1,AR$9=$Q174),"",IF($I175=1,AR174,IF(AND($I175=-1,AP$9=$Q174),$J175,IF($I175=-1,AQ174,""))))))))</f>
        <v/>
      </c>
      <c r="AR175" t="str">
        <f ca="1">IF($E174="","",IF($G175="",AR174,IF(AND($N175=1,AR$9&gt;$B$9),"",IF(AND($N175=1,AR$9&lt;=$B$9),LOOKUP(AR$9,$A$12:$A$111,$B$12:$B$111),IF(AND($I175=1,AS$9=$Q174),"",IF($I175=1,AS174,IF(AND($I175=-1,AQ$9=$Q174),$J175,IF($I175=-1,AR174,""))))))))</f>
        <v/>
      </c>
      <c r="AS175" t="str">
        <f ca="1">IF($E174="","",IF($G175="",AS174,IF(AND($N175=1,AS$9&gt;$B$9),"",IF(AND($N175=1,AS$9&lt;=$B$9),LOOKUP(AS$9,$A$12:$A$111,$B$12:$B$111),IF(AND($I175=1,AT$9=$Q174),"",IF($I175=1,AT174,IF(AND($I175=-1,AR$9=$Q174),$J175,IF($I175=-1,AS174,""))))))))</f>
        <v/>
      </c>
      <c r="AT175" t="str">
        <f ca="1">IF($E174="","",IF($G175="",AT174,IF(AND($N175=1,AT$9&gt;$B$9),"",IF(AND($N175=1,AT$9&lt;=$B$9),LOOKUP(AT$9,$A$12:$A$111,$B$12:$B$111),IF(AND($I175=1,AU$9=$Q174),"",IF($I175=1,AU174,IF(AND($I175=-1,AS$9=$Q174),$J175,IF($I175=-1,AT174,""))))))))</f>
        <v/>
      </c>
      <c r="AU175" t="str">
        <f ca="1">IF($E174="","",IF($G175="",AU174,IF(AND($N175=1,AU$9&gt;$B$9),"",IF(AND($N175=1,AU$9&lt;=$B$9),LOOKUP(AU$9,$A$12:$A$111,$B$12:$B$111),IF(AND($I175=1,AV$9=$Q174),"",IF($I175=1,AV174,IF(AND($I175=-1,AT$9=$Q174),$J175,IF($I175=-1,AU174,""))))))))</f>
        <v/>
      </c>
      <c r="AV175" t="str">
        <f ca="1">IF($E174="","",IF($G175="",AV174,IF(AND($N175=1,AV$9&gt;$B$9),"",IF(AND($N175=1,AV$9&lt;=$B$9),LOOKUP(AV$9,$A$12:$A$111,$B$12:$B$111),IF(AND($I175=1,AW$9=$Q174),"",IF($I175=1,AW174,IF(AND($I175=-1,AU$9=$Q174),$J175,IF($I175=-1,AV174,""))))))))</f>
        <v/>
      </c>
      <c r="AW175" t="str">
        <f ca="1">IF($E174="","",IF($G175="",AW174,IF(AND($N175=1,AW$9&gt;$B$9),"",IF(AND($N175=1,AW$9&lt;=$B$9),LOOKUP(AW$9,$A$12:$A$111,$B$12:$B$111),IF(AND($I175=1,AX$9=$Q174),"",IF($I175=1,AX174,IF(AND($I175=-1,AV$9=$Q174),$J175,IF($I175=-1,AW174,""))))))))</f>
        <v/>
      </c>
      <c r="AX175" t="str">
        <f ca="1">IF($E174="","",IF($G175="",AX174,IF(AND($N175=1,AX$9&gt;$B$9),"",IF(AND($N175=1,AX$9&lt;=$B$9),LOOKUP(AX$9,$A$12:$A$111,$B$12:$B$111),IF(AND($I175=1,AY$9=$Q174),"",IF($I175=1,AY174,IF(AND($I175=-1,AW$9=$Q174),$J175,IF($I175=-1,AX174,""))))))))</f>
        <v/>
      </c>
      <c r="AY175" t="str">
        <f ca="1">IF($E174="","",IF($G175="",AY174,IF(AND($N175=1,AY$9&gt;$B$9),"",IF(AND($N175=1,AY$9&lt;=$B$9),LOOKUP(AY$9,$A$12:$A$111,$B$12:$B$111),IF(AND($I175=1,AZ$9=$Q174),"",IF($I175=1,AZ174,IF(AND($I175=-1,AX$9=$Q174),$J175,IF($I175=-1,AY174,""))))))))</f>
        <v/>
      </c>
      <c r="AZ175" t="str">
        <f ca="1">IF($E174="","",IF($G175="",AZ174,IF(AND($N175=1,AZ$9&gt;$B$9),"",IF(AND($N175=1,AZ$9&lt;=$B$9),LOOKUP(AZ$9,$A$12:$A$111,$B$12:$B$111),IF(AND($I175=1,BA$9=$Q174),"",IF($I175=1,BA174,IF(AND($I175=-1,AY$9=$Q174),$J175,IF($I175=-1,AZ174,""))))))))</f>
        <v/>
      </c>
      <c r="BA175" t="str">
        <f ca="1">IF($E174="","",IF($G175="",BA174,IF(AND($N175=1,BA$9&gt;$B$9),"",IF(AND($N175=1,BA$9&lt;=$B$9),LOOKUP(BA$9,$A$12:$A$111,$B$12:$B$111),IF(AND($I175=1,BB$9=$Q174),"",IF($I175=1,BB174,IF(AND($I175=-1,AZ$9=$Q174),$J175,IF($I175=-1,BA174,""))))))))</f>
        <v/>
      </c>
      <c r="BB175" t="str">
        <f ca="1">IF($E174="","",IF($G175="",BB174,IF(AND($N175=1,BB$9&gt;$B$9),"",IF(AND($N175=1,BB$9&lt;=$B$9),LOOKUP(BB$9,$A$12:$A$111,$B$12:$B$111),IF(AND($I175=1,BC$9=$Q174),"",IF($I175=1,BC174,IF(AND($I175=-1,BA$9=$Q174),$J175,IF($I175=-1,BB174,""))))))))</f>
        <v/>
      </c>
      <c r="BC175" t="str">
        <f ca="1">IF($E174="","",IF($G175="",BC174,IF(AND($N175=1,BC$9&gt;$B$9),"",IF(AND($N175=1,BC$9&lt;=$B$9),LOOKUP(BC$9,$A$12:$A$111,$B$12:$B$111),IF(AND($I175=1,BD$9=$Q174),"",IF($I175=1,BD174,IF(AND($I175=-1,BB$9=$Q174),$J175,IF($I175=-1,BC174,""))))))))</f>
        <v/>
      </c>
      <c r="BD175" t="str">
        <f ca="1">IF($E174="","",IF($G175="",BD174,IF(AND($N175=1,BD$9&gt;$B$9),"",IF(AND($N175=1,BD$9&lt;=$B$9),LOOKUP(BD$9,$A$12:$A$111,$B$12:$B$111),IF(AND($I175=1,BE$9=$Q174),"",IF($I175=1,BE174,IF(AND($I175=-1,BC$9=$Q174),$J175,IF($I175=-1,BD174,""))))))))</f>
        <v/>
      </c>
      <c r="BE175" t="str">
        <f ca="1">IF($E174="","",IF($G175="",BE174,IF(AND($N175=1,BE$9&gt;$B$9),"",IF(AND($N175=1,BE$9&lt;=$B$9),LOOKUP(BE$9,$A$12:$A$111,$B$12:$B$111),IF(AND($I175=1,BF$9=$Q174),"",IF($I175=1,BF174,IF(AND($I175=-1,BD$9=$Q174),$J175,IF($I175=-1,BE174,""))))))))</f>
        <v/>
      </c>
      <c r="BF175" t="str">
        <f ca="1">IF($E174="","",IF($G175="",BF174,IF(AND($N175=1,BF$9&gt;$B$9),"",IF(AND($N175=1,BF$9&lt;=$B$9),LOOKUP(BF$9,$A$12:$A$111,$B$12:$B$111),IF(AND($I175=1,BG$9=$Q174),"",IF($I175=1,BG174,IF(AND($I175=-1,BE$9=$Q174),$J175,IF($I175=-1,BF174,""))))))))</f>
        <v/>
      </c>
      <c r="BG175" t="str">
        <f ca="1">IF($E174="","",IF($G175="",BG174,IF(AND($N175=1,BG$9&gt;$B$9),"",IF(AND($N175=1,BG$9&lt;=$B$9),LOOKUP(BG$9,$A$12:$A$111,$B$12:$B$111),IF(AND($I175=1,BH$9=$Q174),"",IF($I175=1,BH174,IF(AND($I175=-1,BF$9=$Q174),$J175,IF($I175=-1,BG174,""))))))))</f>
        <v/>
      </c>
      <c r="BH175" t="str">
        <f ca="1">IF($E174="","",IF($G175="",BH174,IF(AND($N175=1,BH$9&gt;$B$9),"",IF(AND($N175=1,BH$9&lt;=$B$9),LOOKUP(BH$9,$A$12:$A$111,$B$12:$B$111),IF(AND($I175=1,BI$9=$Q174),"",IF($I175=1,BI174,IF(AND($I175=-1,BG$9=$Q174),$J175,IF($I175=-1,BH174,""))))))))</f>
        <v/>
      </c>
      <c r="BI175" t="str">
        <f ca="1">IF($E174="","",IF($G175="",BI174,IF(AND($N175=1,BI$9&gt;$B$9),"",IF(AND($N175=1,BI$9&lt;=$B$9),LOOKUP(BI$9,$A$12:$A$111,$B$12:$B$111),IF(AND($I175=1,BJ$9=$Q174),"",IF($I175=1,BJ174,IF(AND($I175=-1,BH$9=$Q174),$J175,IF($I175=-1,BI174,""))))))))</f>
        <v/>
      </c>
      <c r="BJ175" t="str">
        <f ca="1">IF($E174="","",IF($G175="",BJ174,IF(AND($N175=1,BJ$9&gt;$B$9),"",IF(AND($N175=1,BJ$9&lt;=$B$9),LOOKUP(BJ$9,$A$12:$A$111,$B$12:$B$111),IF(AND($I175=1,BK$9=$Q174),"",IF($I175=1,BK174,IF(AND($I175=-1,BI$9=$Q174),$J175,IF($I175=-1,BJ174,""))))))))</f>
        <v/>
      </c>
      <c r="BK175" t="str">
        <f ca="1">IF($E174="","",IF($G175="",BK174,IF(AND($N175=1,BK$9&gt;$B$9),"",IF(AND($N175=1,BK$9&lt;=$B$9),LOOKUP(BK$9,$A$12:$A$111,$B$12:$B$111),IF(AND($I175=1,BL$9=$Q174),"",IF($I175=1,BL174,IF(AND($I175=-1,BJ$9=$Q174),$J175,IF($I175=-1,BK174,""))))))))</f>
        <v/>
      </c>
      <c r="BL175" t="str">
        <f ca="1">IF($E174="","",IF($G175="",BL174,IF(AND($N175=1,BL$9&gt;$B$9),"",IF(AND($N175=1,BL$9&lt;=$B$9),LOOKUP(BL$9,$A$12:$A$111,$B$12:$B$111),IF(AND($I175=1,BM$9=$Q174),"",IF($I175=1,BM174,IF(AND($I175=-1,BK$9=$Q174),$J175,IF($I175=-1,BL174,""))))))))</f>
        <v/>
      </c>
      <c r="BM175">
        <f ca="1">IF($E174="","",IF($G175="",BM174,IF(AND($N175=1,BM$9&gt;$B$9),"",IF(AND($N175=1,BM$9&lt;=$B$9),LOOKUP(BM$9,$A$12:$A$111,$B$12:$B$111),IF(AND($I175=1,BN$9=$Q174),"",IF($I175=1,BN174,IF(AND($I175=-1,BL$9=$Q174),$J175,IF($I175=-1,BM174,""))))))))</f>
        <v>0</v>
      </c>
      <c r="BN175">
        <f ca="1">IF($E174="","",IF($G175="",BN174,IF(AND($N175=1,BN$9&gt;$B$9),"",IF(AND($N175=1,BN$9&lt;=$B$9),LOOKUP(BN$9,$A$12:$A$111,$B$12:$B$111),IF(AND($I175=1,BO$9=$Q174),"",IF($I175=1,BO174,IF(AND($I175=-1,BM$9=$Q174),$J175,IF($I175=-1,BN174,""))))))))</f>
        <v>0</v>
      </c>
      <c r="BO175">
        <f ca="1">IF($E174="","",IF($G175="",BO174,IF(AND($N175=1,BO$9&gt;$B$9),"",IF(AND($N175=1,BO$9&lt;=$B$9),LOOKUP(BO$9,$A$12:$A$111,$B$12:$B$111),IF(AND($I175=1,BP$9=$Q174),"",IF($I175=1,BP174,IF(AND($I175=-1,BN$9=$Q174),$J175,IF($I175=-1,BO174,""))))))))</f>
        <v>0</v>
      </c>
    </row>
    <row r="176" spans="4:67" x14ac:dyDescent="0.25">
      <c r="D176" s="4">
        <v>166</v>
      </c>
      <c r="E176" s="1">
        <f t="shared" ca="1" si="16"/>
        <v>24</v>
      </c>
      <c r="G176" t="str">
        <f ca="1">IF(E175="","",IF($B$3=Refs!$B$11,Labouchere!F176,IF(AND(B$3="Last",H175="Zero"),G175,IF(B$3="Last",H175,IF(B$3="2nd last","",IF(AND(B$3="Opposite",H175="Zero"),G175,IF(AND(B$3="Opposite",H175="Red"),"Black",IF(AND(B$3="Opposite",H175="Black"),"Red",IF(AND(B$3="Opposite",H175="Odd"),"Even",IF(AND(B$3="Opposite",H175="Even"),"Odd",IF(AND(B$3="Opposite",H175="High"),"Low",IF(AND(B$3="Opposite",H175="Low"),"High",IF(COUNTIF(Refs!$E$5:$I$6,B$3)=1,Labouchere!B$3,"")))))))))))))</f>
        <v>High</v>
      </c>
      <c r="H176" t="str">
        <f ca="1">IF(E176="","",IF(B$2="Red/Black",LOOKUP(E176,Refs!D:D,Refs!F:F),IF(B$2="High/Low",LOOKUP(E176,Refs!D:D,Refs!H:H),IF(B$2="Odd/Even",LOOKUP(E176,Refs!D:D,Refs!J:J),""))))</f>
        <v>High</v>
      </c>
      <c r="I176">
        <f t="shared" ca="1" si="12"/>
        <v>1</v>
      </c>
      <c r="J176">
        <f ca="1">IF(E175="","",IF(G176="","",IF(AND(Q175&gt;1,O175+P175&gt;=$B$4),$B$4,IF(Q175=1,O175,O175+P175))))</f>
        <v>22</v>
      </c>
      <c r="K176">
        <f t="shared" ca="1" si="13"/>
        <v>22</v>
      </c>
      <c r="L176">
        <f t="shared" ca="1" si="14"/>
        <v>-110</v>
      </c>
      <c r="M176">
        <f t="shared" ca="1" si="15"/>
        <v>20</v>
      </c>
      <c r="N176">
        <f ca="1">IF(E175="","",IF(OR(AND($A$6="Yes",$M176&gt;$M175),AND($A$8="Yes",$O175+$P175&gt;=$B$4),AND($Q175&lt;=2,$I176=1)),1,0))</f>
        <v>0</v>
      </c>
      <c r="O176">
        <f ca="1">IF(E176="","",R176)</f>
        <v>5</v>
      </c>
      <c r="P176">
        <f ca="1">IF(E176="","",MAX(R176:DM176))</f>
        <v>15</v>
      </c>
      <c r="Q176" s="2">
        <f ca="1">IF(E176="","",COUNTIF(R176:DM176,"&gt;0"))</f>
        <v>7</v>
      </c>
      <c r="R176" s="4">
        <f ca="1">IF(E175="","",IF($G176="",R175,IF($N176=1,LOOKUP(R$9,$A$12:$A$111,$B$12:$B$111),IF(AND($I176=1,S$9=$Q175),"",IF($I176=1,S175,IF($I176=-1,R175))))))</f>
        <v>5</v>
      </c>
      <c r="S176">
        <f ca="1">IF($E175="","",IF($G176="",S175,IF(AND($N176=1,S$9&gt;$B$9),"",IF(AND($N176=1,S$9&lt;=$B$9),LOOKUP(S$9,$A$12:$A$111,$B$12:$B$111),IF(AND($I176=1,T$9=$Q175),"",IF($I176=1,T175,IF(AND($I176=-1,R$9=$Q175),$J176,IF($I176=-1,S175,""))))))))</f>
        <v>6</v>
      </c>
      <c r="T176">
        <f ca="1">IF($E175="","",IF($G176="",T175,IF(AND($N176=1,T$9&gt;$B$9),"",IF(AND($N176=1,T$9&lt;=$B$9),LOOKUP(T$9,$A$12:$A$111,$B$12:$B$111),IF(AND($I176=1,U$9=$Q175),"",IF($I176=1,U175,IF(AND($I176=-1,S$9=$Q175),$J176,IF($I176=-1,T175,""))))))))</f>
        <v>7</v>
      </c>
      <c r="U176">
        <f ca="1">IF($E175="","",IF($G176="",U175,IF(AND($N176=1,U$9&gt;$B$9),"",IF(AND($N176=1,U$9&lt;=$B$9),LOOKUP(U$9,$A$12:$A$111,$B$12:$B$111),IF(AND($I176=1,V$9=$Q175),"",IF($I176=1,V175,IF(AND($I176=-1,T$9=$Q175),$J176,IF($I176=-1,U175,""))))))))</f>
        <v>8</v>
      </c>
      <c r="V176">
        <f ca="1">IF($E175="","",IF($G176="",V175,IF(AND($N176=1,V$9&gt;$B$9),"",IF(AND($N176=1,V$9&lt;=$B$9),LOOKUP(V$9,$A$12:$A$111,$B$12:$B$111),IF(AND($I176=1,W$9=$Q175),"",IF($I176=1,W175,IF(AND($I176=-1,U$9=$Q175),$J176,IF($I176=-1,V175,""))))))))</f>
        <v>9</v>
      </c>
      <c r="W176">
        <f ca="1">IF($E175="","",IF($G176="",W175,IF(AND($N176=1,W$9&gt;$B$9),"",IF(AND($N176=1,W$9&lt;=$B$9),LOOKUP(W$9,$A$12:$A$111,$B$12:$B$111),IF(AND($I176=1,X$9=$Q175),"",IF($I176=1,X175,IF(AND($I176=-1,V$9=$Q175),$J176,IF($I176=-1,W175,""))))))))</f>
        <v>12</v>
      </c>
      <c r="X176">
        <f ca="1">IF($E175="","",IF($G176="",X175,IF(AND($N176=1,X$9&gt;$B$9),"",IF(AND($N176=1,X$9&lt;=$B$9),LOOKUP(X$9,$A$12:$A$111,$B$12:$B$111),IF(AND($I176=1,Y$9=$Q175),"",IF($I176=1,Y175,IF(AND($I176=-1,W$9=$Q175),$J176,IF($I176=-1,X175,""))))))))</f>
        <v>15</v>
      </c>
      <c r="Y176" t="str">
        <f ca="1">IF($E175="","",IF($G176="",Y175,IF(AND($N176=1,Y$9&gt;$B$9),"",IF(AND($N176=1,Y$9&lt;=$B$9),LOOKUP(Y$9,$A$12:$A$111,$B$12:$B$111),IF(AND($I176=1,Z$9=$Q175),"",IF($I176=1,Z175,IF(AND($I176=-1,X$9=$Q175),$J176,IF($I176=-1,Y175,""))))))))</f>
        <v/>
      </c>
      <c r="Z176" t="str">
        <f ca="1">IF($E175="","",IF($G176="",Z175,IF(AND($N176=1,Z$9&gt;$B$9),"",IF(AND($N176=1,Z$9&lt;=$B$9),LOOKUP(Z$9,$A$12:$A$111,$B$12:$B$111),IF(AND($I176=1,AA$9=$Q175),"",IF($I176=1,AA175,IF(AND($I176=-1,Y$9=$Q175),$J176,IF($I176=-1,Z175,""))))))))</f>
        <v/>
      </c>
      <c r="AA176" t="str">
        <f ca="1">IF($E175="","",IF($G176="",AA175,IF(AND($N176=1,AA$9&gt;$B$9),"",IF(AND($N176=1,AA$9&lt;=$B$9),LOOKUP(AA$9,$A$12:$A$111,$B$12:$B$111),IF(AND($I176=1,AB$9=$Q175),"",IF($I176=1,AB175,IF(AND($I176=-1,Z$9=$Q175),$J176,IF($I176=-1,AA175,""))))))))</f>
        <v/>
      </c>
      <c r="AB176" t="str">
        <f ca="1">IF($E175="","",IF($G176="",AB175,IF(AND($N176=1,AB$9&gt;$B$9),"",IF(AND($N176=1,AB$9&lt;=$B$9),LOOKUP(AB$9,$A$12:$A$111,$B$12:$B$111),IF(AND($I176=1,AC$9=$Q175),"",IF($I176=1,AC175,IF(AND($I176=-1,AA$9=$Q175),$J176,IF($I176=-1,AB175,""))))))))</f>
        <v/>
      </c>
      <c r="AC176" t="str">
        <f ca="1">IF($E175="","",IF($G176="",AC175,IF(AND($N176=1,AC$9&gt;$B$9),"",IF(AND($N176=1,AC$9&lt;=$B$9),LOOKUP(AC$9,$A$12:$A$111,$B$12:$B$111),IF(AND($I176=1,AD$9=$Q175),"",IF($I176=1,AD175,IF(AND($I176=-1,AB$9=$Q175),$J176,IF($I176=-1,AC175,""))))))))</f>
        <v/>
      </c>
      <c r="AD176" t="str">
        <f ca="1">IF($E175="","",IF($G176="",AD175,IF(AND($N176=1,AD$9&gt;$B$9),"",IF(AND($N176=1,AD$9&lt;=$B$9),LOOKUP(AD$9,$A$12:$A$111,$B$12:$B$111),IF(AND($I176=1,AE$9=$Q175),"",IF($I176=1,AE175,IF(AND($I176=-1,AC$9=$Q175),$J176,IF($I176=-1,AD175,""))))))))</f>
        <v/>
      </c>
      <c r="AE176" t="str">
        <f ca="1">IF($E175="","",IF($G176="",AE175,IF(AND($N176=1,AE$9&gt;$B$9),"",IF(AND($N176=1,AE$9&lt;=$B$9),LOOKUP(AE$9,$A$12:$A$111,$B$12:$B$111),IF(AND($I176=1,AF$9=$Q175),"",IF($I176=1,AF175,IF(AND($I176=-1,AD$9=$Q175),$J176,IF($I176=-1,AE175,""))))))))</f>
        <v/>
      </c>
      <c r="AF176" t="str">
        <f ca="1">IF($E175="","",IF($G176="",AF175,IF(AND($N176=1,AF$9&gt;$B$9),"",IF(AND($N176=1,AF$9&lt;=$B$9),LOOKUP(AF$9,$A$12:$A$111,$B$12:$B$111),IF(AND($I176=1,AG$9=$Q175),"",IF($I176=1,AG175,IF(AND($I176=-1,AE$9=$Q175),$J176,IF($I176=-1,AF175,""))))))))</f>
        <v/>
      </c>
      <c r="AG176" t="str">
        <f ca="1">IF($E175="","",IF($G176="",AG175,IF(AND($N176=1,AG$9&gt;$B$9),"",IF(AND($N176=1,AG$9&lt;=$B$9),LOOKUP(AG$9,$A$12:$A$111,$B$12:$B$111),IF(AND($I176=1,AH$9=$Q175),"",IF($I176=1,AH175,IF(AND($I176=-1,AF$9=$Q175),$J176,IF($I176=-1,AG175,""))))))))</f>
        <v/>
      </c>
      <c r="AH176" t="str">
        <f ca="1">IF($E175="","",IF($G176="",AH175,IF(AND($N176=1,AH$9&gt;$B$9),"",IF(AND($N176=1,AH$9&lt;=$B$9),LOOKUP(AH$9,$A$12:$A$111,$B$12:$B$111),IF(AND($I176=1,AI$9=$Q175),"",IF($I176=1,AI175,IF(AND($I176=-1,AG$9=$Q175),$J176,IF($I176=-1,AH175,""))))))))</f>
        <v/>
      </c>
      <c r="AI176" t="str">
        <f ca="1">IF($E175="","",IF($G176="",AI175,IF(AND($N176=1,AI$9&gt;$B$9),"",IF(AND($N176=1,AI$9&lt;=$B$9),LOOKUP(AI$9,$A$12:$A$111,$B$12:$B$111),IF(AND($I176=1,AJ$9=$Q175),"",IF($I176=1,AJ175,IF(AND($I176=-1,AH$9=$Q175),$J176,IF($I176=-1,AI175,""))))))))</f>
        <v/>
      </c>
      <c r="AJ176" t="str">
        <f ca="1">IF($E175="","",IF($G176="",AJ175,IF(AND($N176=1,AJ$9&gt;$B$9),"",IF(AND($N176=1,AJ$9&lt;=$B$9),LOOKUP(AJ$9,$A$12:$A$111,$B$12:$B$111),IF(AND($I176=1,AK$9=$Q175),"",IF($I176=1,AK175,IF(AND($I176=-1,AI$9=$Q175),$J176,IF($I176=-1,AJ175,""))))))))</f>
        <v/>
      </c>
      <c r="AK176" t="str">
        <f ca="1">IF($E175="","",IF($G176="",AK175,IF(AND($N176=1,AK$9&gt;$B$9),"",IF(AND($N176=1,AK$9&lt;=$B$9),LOOKUP(AK$9,$A$12:$A$111,$B$12:$B$111),IF(AND($I176=1,AL$9=$Q175),"",IF($I176=1,AL175,IF(AND($I176=-1,AJ$9=$Q175),$J176,IF($I176=-1,AK175,""))))))))</f>
        <v/>
      </c>
      <c r="AL176" t="str">
        <f ca="1">IF($E175="","",IF($G176="",AL175,IF(AND($N176=1,AL$9&gt;$B$9),"",IF(AND($N176=1,AL$9&lt;=$B$9),LOOKUP(AL$9,$A$12:$A$111,$B$12:$B$111),IF(AND($I176=1,AM$9=$Q175),"",IF($I176=1,AM175,IF(AND($I176=-1,AK$9=$Q175),$J176,IF($I176=-1,AL175,""))))))))</f>
        <v/>
      </c>
      <c r="AM176" t="str">
        <f ca="1">IF($E175="","",IF($G176="",AM175,IF(AND($N176=1,AM$9&gt;$B$9),"",IF(AND($N176=1,AM$9&lt;=$B$9),LOOKUP(AM$9,$A$12:$A$111,$B$12:$B$111),IF(AND($I176=1,AN$9=$Q175),"",IF($I176=1,AN175,IF(AND($I176=-1,AL$9=$Q175),$J176,IF($I176=-1,AM175,""))))))))</f>
        <v/>
      </c>
      <c r="AN176" t="str">
        <f ca="1">IF($E175="","",IF($G176="",AN175,IF(AND($N176=1,AN$9&gt;$B$9),"",IF(AND($N176=1,AN$9&lt;=$B$9),LOOKUP(AN$9,$A$12:$A$111,$B$12:$B$111),IF(AND($I176=1,AO$9=$Q175),"",IF($I176=1,AO175,IF(AND($I176=-1,AM$9=$Q175),$J176,IF($I176=-1,AN175,""))))))))</f>
        <v/>
      </c>
      <c r="AO176" t="str">
        <f ca="1">IF($E175="","",IF($G176="",AO175,IF(AND($N176=1,AO$9&gt;$B$9),"",IF(AND($N176=1,AO$9&lt;=$B$9),LOOKUP(AO$9,$A$12:$A$111,$B$12:$B$111),IF(AND($I176=1,AP$9=$Q175),"",IF($I176=1,AP175,IF(AND($I176=-1,AN$9=$Q175),$J176,IF($I176=-1,AO175,""))))))))</f>
        <v/>
      </c>
      <c r="AP176" t="str">
        <f ca="1">IF($E175="","",IF($G176="",AP175,IF(AND($N176=1,AP$9&gt;$B$9),"",IF(AND($N176=1,AP$9&lt;=$B$9),LOOKUP(AP$9,$A$12:$A$111,$B$12:$B$111),IF(AND($I176=1,AQ$9=$Q175),"",IF($I176=1,AQ175,IF(AND($I176=-1,AO$9=$Q175),$J176,IF($I176=-1,AP175,""))))))))</f>
        <v/>
      </c>
      <c r="AQ176" t="str">
        <f ca="1">IF($E175="","",IF($G176="",AQ175,IF(AND($N176=1,AQ$9&gt;$B$9),"",IF(AND($N176=1,AQ$9&lt;=$B$9),LOOKUP(AQ$9,$A$12:$A$111,$B$12:$B$111),IF(AND($I176=1,AR$9=$Q175),"",IF($I176=1,AR175,IF(AND($I176=-1,AP$9=$Q175),$J176,IF($I176=-1,AQ175,""))))))))</f>
        <v/>
      </c>
      <c r="AR176" t="str">
        <f ca="1">IF($E175="","",IF($G176="",AR175,IF(AND($N176=1,AR$9&gt;$B$9),"",IF(AND($N176=1,AR$9&lt;=$B$9),LOOKUP(AR$9,$A$12:$A$111,$B$12:$B$111),IF(AND($I176=1,AS$9=$Q175),"",IF($I176=1,AS175,IF(AND($I176=-1,AQ$9=$Q175),$J176,IF($I176=-1,AR175,""))))))))</f>
        <v/>
      </c>
      <c r="AS176" t="str">
        <f ca="1">IF($E175="","",IF($G176="",AS175,IF(AND($N176=1,AS$9&gt;$B$9),"",IF(AND($N176=1,AS$9&lt;=$B$9),LOOKUP(AS$9,$A$12:$A$111,$B$12:$B$111),IF(AND($I176=1,AT$9=$Q175),"",IF($I176=1,AT175,IF(AND($I176=-1,AR$9=$Q175),$J176,IF($I176=-1,AS175,""))))))))</f>
        <v/>
      </c>
      <c r="AT176" t="str">
        <f ca="1">IF($E175="","",IF($G176="",AT175,IF(AND($N176=1,AT$9&gt;$B$9),"",IF(AND($N176=1,AT$9&lt;=$B$9),LOOKUP(AT$9,$A$12:$A$111,$B$12:$B$111),IF(AND($I176=1,AU$9=$Q175),"",IF($I176=1,AU175,IF(AND($I176=-1,AS$9=$Q175),$J176,IF($I176=-1,AT175,""))))))))</f>
        <v/>
      </c>
      <c r="AU176" t="str">
        <f ca="1">IF($E175="","",IF($G176="",AU175,IF(AND($N176=1,AU$9&gt;$B$9),"",IF(AND($N176=1,AU$9&lt;=$B$9),LOOKUP(AU$9,$A$12:$A$111,$B$12:$B$111),IF(AND($I176=1,AV$9=$Q175),"",IF($I176=1,AV175,IF(AND($I176=-1,AT$9=$Q175),$J176,IF($I176=-1,AU175,""))))))))</f>
        <v/>
      </c>
      <c r="AV176" t="str">
        <f ca="1">IF($E175="","",IF($G176="",AV175,IF(AND($N176=1,AV$9&gt;$B$9),"",IF(AND($N176=1,AV$9&lt;=$B$9),LOOKUP(AV$9,$A$12:$A$111,$B$12:$B$111),IF(AND($I176=1,AW$9=$Q175),"",IF($I176=1,AW175,IF(AND($I176=-1,AU$9=$Q175),$J176,IF($I176=-1,AV175,""))))))))</f>
        <v/>
      </c>
      <c r="AW176" t="str">
        <f ca="1">IF($E175="","",IF($G176="",AW175,IF(AND($N176=1,AW$9&gt;$B$9),"",IF(AND($N176=1,AW$9&lt;=$B$9),LOOKUP(AW$9,$A$12:$A$111,$B$12:$B$111),IF(AND($I176=1,AX$9=$Q175),"",IF($I176=1,AX175,IF(AND($I176=-1,AV$9=$Q175),$J176,IF($I176=-1,AW175,""))))))))</f>
        <v/>
      </c>
      <c r="AX176" t="str">
        <f ca="1">IF($E175="","",IF($G176="",AX175,IF(AND($N176=1,AX$9&gt;$B$9),"",IF(AND($N176=1,AX$9&lt;=$B$9),LOOKUP(AX$9,$A$12:$A$111,$B$12:$B$111),IF(AND($I176=1,AY$9=$Q175),"",IF($I176=1,AY175,IF(AND($I176=-1,AW$9=$Q175),$J176,IF($I176=-1,AX175,""))))))))</f>
        <v/>
      </c>
      <c r="AY176" t="str">
        <f ca="1">IF($E175="","",IF($G176="",AY175,IF(AND($N176=1,AY$9&gt;$B$9),"",IF(AND($N176=1,AY$9&lt;=$B$9),LOOKUP(AY$9,$A$12:$A$111,$B$12:$B$111),IF(AND($I176=1,AZ$9=$Q175),"",IF($I176=1,AZ175,IF(AND($I176=-1,AX$9=$Q175),$J176,IF($I176=-1,AY175,""))))))))</f>
        <v/>
      </c>
      <c r="AZ176" t="str">
        <f ca="1">IF($E175="","",IF($G176="",AZ175,IF(AND($N176=1,AZ$9&gt;$B$9),"",IF(AND($N176=1,AZ$9&lt;=$B$9),LOOKUP(AZ$9,$A$12:$A$111,$B$12:$B$111),IF(AND($I176=1,BA$9=$Q175),"",IF($I176=1,BA175,IF(AND($I176=-1,AY$9=$Q175),$J176,IF($I176=-1,AZ175,""))))))))</f>
        <v/>
      </c>
      <c r="BA176" t="str">
        <f ca="1">IF($E175="","",IF($G176="",BA175,IF(AND($N176=1,BA$9&gt;$B$9),"",IF(AND($N176=1,BA$9&lt;=$B$9),LOOKUP(BA$9,$A$12:$A$111,$B$12:$B$111),IF(AND($I176=1,BB$9=$Q175),"",IF($I176=1,BB175,IF(AND($I176=-1,AZ$9=$Q175),$J176,IF($I176=-1,BA175,""))))))))</f>
        <v/>
      </c>
      <c r="BB176" t="str">
        <f ca="1">IF($E175="","",IF($G176="",BB175,IF(AND($N176=1,BB$9&gt;$B$9),"",IF(AND($N176=1,BB$9&lt;=$B$9),LOOKUP(BB$9,$A$12:$A$111,$B$12:$B$111),IF(AND($I176=1,BC$9=$Q175),"",IF($I176=1,BC175,IF(AND($I176=-1,BA$9=$Q175),$J176,IF($I176=-1,BB175,""))))))))</f>
        <v/>
      </c>
      <c r="BC176" t="str">
        <f ca="1">IF($E175="","",IF($G176="",BC175,IF(AND($N176=1,BC$9&gt;$B$9),"",IF(AND($N176=1,BC$9&lt;=$B$9),LOOKUP(BC$9,$A$12:$A$111,$B$12:$B$111),IF(AND($I176=1,BD$9=$Q175),"",IF($I176=1,BD175,IF(AND($I176=-1,BB$9=$Q175),$J176,IF($I176=-1,BC175,""))))))))</f>
        <v/>
      </c>
      <c r="BD176" t="str">
        <f ca="1">IF($E175="","",IF($G176="",BD175,IF(AND($N176=1,BD$9&gt;$B$9),"",IF(AND($N176=1,BD$9&lt;=$B$9),LOOKUP(BD$9,$A$12:$A$111,$B$12:$B$111),IF(AND($I176=1,BE$9=$Q175),"",IF($I176=1,BE175,IF(AND($I176=-1,BC$9=$Q175),$J176,IF($I176=-1,BD175,""))))))))</f>
        <v/>
      </c>
      <c r="BE176" t="str">
        <f ca="1">IF($E175="","",IF($G176="",BE175,IF(AND($N176=1,BE$9&gt;$B$9),"",IF(AND($N176=1,BE$9&lt;=$B$9),LOOKUP(BE$9,$A$12:$A$111,$B$12:$B$111),IF(AND($I176=1,BF$9=$Q175),"",IF($I176=1,BF175,IF(AND($I176=-1,BD$9=$Q175),$J176,IF($I176=-1,BE175,""))))))))</f>
        <v/>
      </c>
      <c r="BF176" t="str">
        <f ca="1">IF($E175="","",IF($G176="",BF175,IF(AND($N176=1,BF$9&gt;$B$9),"",IF(AND($N176=1,BF$9&lt;=$B$9),LOOKUP(BF$9,$A$12:$A$111,$B$12:$B$111),IF(AND($I176=1,BG$9=$Q175),"",IF($I176=1,BG175,IF(AND($I176=-1,BE$9=$Q175),$J176,IF($I176=-1,BF175,""))))))))</f>
        <v/>
      </c>
      <c r="BG176" t="str">
        <f ca="1">IF($E175="","",IF($G176="",BG175,IF(AND($N176=1,BG$9&gt;$B$9),"",IF(AND($N176=1,BG$9&lt;=$B$9),LOOKUP(BG$9,$A$12:$A$111,$B$12:$B$111),IF(AND($I176=1,BH$9=$Q175),"",IF($I176=1,BH175,IF(AND($I176=-1,BF$9=$Q175),$J176,IF($I176=-1,BG175,""))))))))</f>
        <v/>
      </c>
      <c r="BH176" t="str">
        <f ca="1">IF($E175="","",IF($G176="",BH175,IF(AND($N176=1,BH$9&gt;$B$9),"",IF(AND($N176=1,BH$9&lt;=$B$9),LOOKUP(BH$9,$A$12:$A$111,$B$12:$B$111),IF(AND($I176=1,BI$9=$Q175),"",IF($I176=1,BI175,IF(AND($I176=-1,BG$9=$Q175),$J176,IF($I176=-1,BH175,""))))))))</f>
        <v/>
      </c>
      <c r="BI176" t="str">
        <f ca="1">IF($E175="","",IF($G176="",BI175,IF(AND($N176=1,BI$9&gt;$B$9),"",IF(AND($N176=1,BI$9&lt;=$B$9),LOOKUP(BI$9,$A$12:$A$111,$B$12:$B$111),IF(AND($I176=1,BJ$9=$Q175),"",IF($I176=1,BJ175,IF(AND($I176=-1,BH$9=$Q175),$J176,IF($I176=-1,BI175,""))))))))</f>
        <v/>
      </c>
      <c r="BJ176" t="str">
        <f ca="1">IF($E175="","",IF($G176="",BJ175,IF(AND($N176=1,BJ$9&gt;$B$9),"",IF(AND($N176=1,BJ$9&lt;=$B$9),LOOKUP(BJ$9,$A$12:$A$111,$B$12:$B$111),IF(AND($I176=1,BK$9=$Q175),"",IF($I176=1,BK175,IF(AND($I176=-1,BI$9=$Q175),$J176,IF($I176=-1,BJ175,""))))))))</f>
        <v/>
      </c>
      <c r="BK176" t="str">
        <f ca="1">IF($E175="","",IF($G176="",BK175,IF(AND($N176=1,BK$9&gt;$B$9),"",IF(AND($N176=1,BK$9&lt;=$B$9),LOOKUP(BK$9,$A$12:$A$111,$B$12:$B$111),IF(AND($I176=1,BL$9=$Q175),"",IF($I176=1,BL175,IF(AND($I176=-1,BJ$9=$Q175),$J176,IF($I176=-1,BK175,""))))))))</f>
        <v/>
      </c>
      <c r="BL176">
        <f ca="1">IF($E175="","",IF($G176="",BL175,IF(AND($N176=1,BL$9&gt;$B$9),"",IF(AND($N176=1,BL$9&lt;=$B$9),LOOKUP(BL$9,$A$12:$A$111,$B$12:$B$111),IF(AND($I176=1,BM$9=$Q175),"",IF($I176=1,BM175,IF(AND($I176=-1,BK$9=$Q175),$J176,IF($I176=-1,BL175,""))))))))</f>
        <v>0</v>
      </c>
      <c r="BM176">
        <f ca="1">IF($E175="","",IF($G176="",BM175,IF(AND($N176=1,BM$9&gt;$B$9),"",IF(AND($N176=1,BM$9&lt;=$B$9),LOOKUP(BM$9,$A$12:$A$111,$B$12:$B$111),IF(AND($I176=1,BN$9=$Q175),"",IF($I176=1,BN175,IF(AND($I176=-1,BL$9=$Q175),$J176,IF($I176=-1,BM175,""))))))))</f>
        <v>0</v>
      </c>
      <c r="BN176">
        <f ca="1">IF($E175="","",IF($G176="",BN175,IF(AND($N176=1,BN$9&gt;$B$9),"",IF(AND($N176=1,BN$9&lt;=$B$9),LOOKUP(BN$9,$A$12:$A$111,$B$12:$B$111),IF(AND($I176=1,BO$9=$Q175),"",IF($I176=1,BO175,IF(AND($I176=-1,BM$9=$Q175),$J176,IF($I176=-1,BN175,""))))))))</f>
        <v>0</v>
      </c>
      <c r="BO176">
        <f ca="1">IF($E175="","",IF($G176="",BO175,IF(AND($N176=1,BO$9&gt;$B$9),"",IF(AND($N176=1,BO$9&lt;=$B$9),LOOKUP(BO$9,$A$12:$A$111,$B$12:$B$111),IF(AND($I176=1,BP$9=$Q175),"",IF($I176=1,BP175,IF(AND($I176=-1,BN$9=$Q175),$J176,IF($I176=-1,BO175,""))))))))</f>
        <v>0</v>
      </c>
    </row>
    <row r="177" spans="4:67" x14ac:dyDescent="0.25">
      <c r="D177" s="4">
        <v>167</v>
      </c>
      <c r="E177" s="1">
        <f t="shared" ca="1" si="16"/>
        <v>10</v>
      </c>
      <c r="G177" t="str">
        <f ca="1">IF(E176="","",IF($B$3=Refs!$B$11,Labouchere!F177,IF(AND(B$3="Last",H176="Zero"),G176,IF(B$3="Last",H176,IF(B$3="2nd last","",IF(AND(B$3="Opposite",H176="Zero"),G176,IF(AND(B$3="Opposite",H176="Red"),"Black",IF(AND(B$3="Opposite",H176="Black"),"Red",IF(AND(B$3="Opposite",H176="Odd"),"Even",IF(AND(B$3="Opposite",H176="Even"),"Odd",IF(AND(B$3="Opposite",H176="High"),"Low",IF(AND(B$3="Opposite",H176="Low"),"High",IF(COUNTIF(Refs!$E$5:$I$6,B$3)=1,Labouchere!B$3,"")))))))))))))</f>
        <v>High</v>
      </c>
      <c r="H177" t="str">
        <f ca="1">IF(E177="","",IF(B$2="Red/Black",LOOKUP(E177,Refs!D:D,Refs!F:F),IF(B$2="High/Low",LOOKUP(E177,Refs!D:D,Refs!H:H),IF(B$2="Odd/Even",LOOKUP(E177,Refs!D:D,Refs!J:J),""))))</f>
        <v>Low</v>
      </c>
      <c r="I177">
        <f t="shared" ca="1" si="12"/>
        <v>-1</v>
      </c>
      <c r="J177">
        <f ca="1">IF(E176="","",IF(G177="","",IF(AND(Q176&gt;1,O176+P176&gt;=$B$4),$B$4,IF(Q176=1,O176,O176+P176))))</f>
        <v>20</v>
      </c>
      <c r="K177">
        <f t="shared" ca="1" si="13"/>
        <v>-20</v>
      </c>
      <c r="L177">
        <f t="shared" ca="1" si="14"/>
        <v>-130</v>
      </c>
      <c r="M177">
        <f t="shared" ca="1" si="15"/>
        <v>20</v>
      </c>
      <c r="N177">
        <f ca="1">IF(E176="","",IF(OR(AND($A$6="Yes",$M177&gt;$M176),AND($A$8="Yes",$O176+$P176&gt;=$B$4),AND($Q176&lt;=2,$I177=1)),1,0))</f>
        <v>0</v>
      </c>
      <c r="O177">
        <f ca="1">IF(E177="","",R177)</f>
        <v>5</v>
      </c>
      <c r="P177">
        <f ca="1">IF(E177="","",MAX(R177:DM177))</f>
        <v>20</v>
      </c>
      <c r="Q177" s="2">
        <f ca="1">IF(E177="","",COUNTIF(R177:DM177,"&gt;0"))</f>
        <v>8</v>
      </c>
      <c r="R177" s="4">
        <f ca="1">IF(E176="","",IF($G177="",R176,IF($N177=1,LOOKUP(R$9,$A$12:$A$111,$B$12:$B$111),IF(AND($I177=1,S$9=$Q176),"",IF($I177=1,S176,IF($I177=-1,R176))))))</f>
        <v>5</v>
      </c>
      <c r="S177">
        <f ca="1">IF($E176="","",IF($G177="",S176,IF(AND($N177=1,S$9&gt;$B$9),"",IF(AND($N177=1,S$9&lt;=$B$9),LOOKUP(S$9,$A$12:$A$111,$B$12:$B$111),IF(AND($I177=1,T$9=$Q176),"",IF($I177=1,T176,IF(AND($I177=-1,R$9=$Q176),$J177,IF($I177=-1,S176,""))))))))</f>
        <v>6</v>
      </c>
      <c r="T177">
        <f ca="1">IF($E176="","",IF($G177="",T176,IF(AND($N177=1,T$9&gt;$B$9),"",IF(AND($N177=1,T$9&lt;=$B$9),LOOKUP(T$9,$A$12:$A$111,$B$12:$B$111),IF(AND($I177=1,U$9=$Q176),"",IF($I177=1,U176,IF(AND($I177=-1,S$9=$Q176),$J177,IF($I177=-1,T176,""))))))))</f>
        <v>7</v>
      </c>
      <c r="U177">
        <f ca="1">IF($E176="","",IF($G177="",U176,IF(AND($N177=1,U$9&gt;$B$9),"",IF(AND($N177=1,U$9&lt;=$B$9),LOOKUP(U$9,$A$12:$A$111,$B$12:$B$111),IF(AND($I177=1,V$9=$Q176),"",IF($I177=1,V176,IF(AND($I177=-1,T$9=$Q176),$J177,IF($I177=-1,U176,""))))))))</f>
        <v>8</v>
      </c>
      <c r="V177">
        <f ca="1">IF($E176="","",IF($G177="",V176,IF(AND($N177=1,V$9&gt;$B$9),"",IF(AND($N177=1,V$9&lt;=$B$9),LOOKUP(V$9,$A$12:$A$111,$B$12:$B$111),IF(AND($I177=1,W$9=$Q176),"",IF($I177=1,W176,IF(AND($I177=-1,U$9=$Q176),$J177,IF($I177=-1,V176,""))))))))</f>
        <v>9</v>
      </c>
      <c r="W177">
        <f ca="1">IF($E176="","",IF($G177="",W176,IF(AND($N177=1,W$9&gt;$B$9),"",IF(AND($N177=1,W$9&lt;=$B$9),LOOKUP(W$9,$A$12:$A$111,$B$12:$B$111),IF(AND($I177=1,X$9=$Q176),"",IF($I177=1,X176,IF(AND($I177=-1,V$9=$Q176),$J177,IF($I177=-1,W176,""))))))))</f>
        <v>12</v>
      </c>
      <c r="X177">
        <f ca="1">IF($E176="","",IF($G177="",X176,IF(AND($N177=1,X$9&gt;$B$9),"",IF(AND($N177=1,X$9&lt;=$B$9),LOOKUP(X$9,$A$12:$A$111,$B$12:$B$111),IF(AND($I177=1,Y$9=$Q176),"",IF($I177=1,Y176,IF(AND($I177=-1,W$9=$Q176),$J177,IF($I177=-1,X176,""))))))))</f>
        <v>15</v>
      </c>
      <c r="Y177">
        <f ca="1">IF($E176="","",IF($G177="",Y176,IF(AND($N177=1,Y$9&gt;$B$9),"",IF(AND($N177=1,Y$9&lt;=$B$9),LOOKUP(Y$9,$A$12:$A$111,$B$12:$B$111),IF(AND($I177=1,Z$9=$Q176),"",IF($I177=1,Z176,IF(AND($I177=-1,X$9=$Q176),$J177,IF($I177=-1,Y176,""))))))))</f>
        <v>20</v>
      </c>
      <c r="Z177" t="str">
        <f ca="1">IF($E176="","",IF($G177="",Z176,IF(AND($N177=1,Z$9&gt;$B$9),"",IF(AND($N177=1,Z$9&lt;=$B$9),LOOKUP(Z$9,$A$12:$A$111,$B$12:$B$111),IF(AND($I177=1,AA$9=$Q176),"",IF($I177=1,AA176,IF(AND($I177=-1,Y$9=$Q176),$J177,IF($I177=-1,Z176,""))))))))</f>
        <v/>
      </c>
      <c r="AA177" t="str">
        <f ca="1">IF($E176="","",IF($G177="",AA176,IF(AND($N177=1,AA$9&gt;$B$9),"",IF(AND($N177=1,AA$9&lt;=$B$9),LOOKUP(AA$9,$A$12:$A$111,$B$12:$B$111),IF(AND($I177=1,AB$9=$Q176),"",IF($I177=1,AB176,IF(AND($I177=-1,Z$9=$Q176),$J177,IF($I177=-1,AA176,""))))))))</f>
        <v/>
      </c>
      <c r="AB177" t="str">
        <f ca="1">IF($E176="","",IF($G177="",AB176,IF(AND($N177=1,AB$9&gt;$B$9),"",IF(AND($N177=1,AB$9&lt;=$B$9),LOOKUP(AB$9,$A$12:$A$111,$B$12:$B$111),IF(AND($I177=1,AC$9=$Q176),"",IF($I177=1,AC176,IF(AND($I177=-1,AA$9=$Q176),$J177,IF($I177=-1,AB176,""))))))))</f>
        <v/>
      </c>
      <c r="AC177" t="str">
        <f ca="1">IF($E176="","",IF($G177="",AC176,IF(AND($N177=1,AC$9&gt;$B$9),"",IF(AND($N177=1,AC$9&lt;=$B$9),LOOKUP(AC$9,$A$12:$A$111,$B$12:$B$111),IF(AND($I177=1,AD$9=$Q176),"",IF($I177=1,AD176,IF(AND($I177=-1,AB$9=$Q176),$J177,IF($I177=-1,AC176,""))))))))</f>
        <v/>
      </c>
      <c r="AD177" t="str">
        <f ca="1">IF($E176="","",IF($G177="",AD176,IF(AND($N177=1,AD$9&gt;$B$9),"",IF(AND($N177=1,AD$9&lt;=$B$9),LOOKUP(AD$9,$A$12:$A$111,$B$12:$B$111),IF(AND($I177=1,AE$9=$Q176),"",IF($I177=1,AE176,IF(AND($I177=-1,AC$9=$Q176),$J177,IF($I177=-1,AD176,""))))))))</f>
        <v/>
      </c>
      <c r="AE177" t="str">
        <f ca="1">IF($E176="","",IF($G177="",AE176,IF(AND($N177=1,AE$9&gt;$B$9),"",IF(AND($N177=1,AE$9&lt;=$B$9),LOOKUP(AE$9,$A$12:$A$111,$B$12:$B$111),IF(AND($I177=1,AF$9=$Q176),"",IF($I177=1,AF176,IF(AND($I177=-1,AD$9=$Q176),$J177,IF($I177=-1,AE176,""))))))))</f>
        <v/>
      </c>
      <c r="AF177" t="str">
        <f ca="1">IF($E176="","",IF($G177="",AF176,IF(AND($N177=1,AF$9&gt;$B$9),"",IF(AND($N177=1,AF$9&lt;=$B$9),LOOKUP(AF$9,$A$12:$A$111,$B$12:$B$111),IF(AND($I177=1,AG$9=$Q176),"",IF($I177=1,AG176,IF(AND($I177=-1,AE$9=$Q176),$J177,IF($I177=-1,AF176,""))))))))</f>
        <v/>
      </c>
      <c r="AG177" t="str">
        <f ca="1">IF($E176="","",IF($G177="",AG176,IF(AND($N177=1,AG$9&gt;$B$9),"",IF(AND($N177=1,AG$9&lt;=$B$9),LOOKUP(AG$9,$A$12:$A$111,$B$12:$B$111),IF(AND($I177=1,AH$9=$Q176),"",IF($I177=1,AH176,IF(AND($I177=-1,AF$9=$Q176),$J177,IF($I177=-1,AG176,""))))))))</f>
        <v/>
      </c>
      <c r="AH177" t="str">
        <f ca="1">IF($E176="","",IF($G177="",AH176,IF(AND($N177=1,AH$9&gt;$B$9),"",IF(AND($N177=1,AH$9&lt;=$B$9),LOOKUP(AH$9,$A$12:$A$111,$B$12:$B$111),IF(AND($I177=1,AI$9=$Q176),"",IF($I177=1,AI176,IF(AND($I177=-1,AG$9=$Q176),$J177,IF($I177=-1,AH176,""))))))))</f>
        <v/>
      </c>
      <c r="AI177" t="str">
        <f ca="1">IF($E176="","",IF($G177="",AI176,IF(AND($N177=1,AI$9&gt;$B$9),"",IF(AND($N177=1,AI$9&lt;=$B$9),LOOKUP(AI$9,$A$12:$A$111,$B$12:$B$111),IF(AND($I177=1,AJ$9=$Q176),"",IF($I177=1,AJ176,IF(AND($I177=-1,AH$9=$Q176),$J177,IF($I177=-1,AI176,""))))))))</f>
        <v/>
      </c>
      <c r="AJ177" t="str">
        <f ca="1">IF($E176="","",IF($G177="",AJ176,IF(AND($N177=1,AJ$9&gt;$B$9),"",IF(AND($N177=1,AJ$9&lt;=$B$9),LOOKUP(AJ$9,$A$12:$A$111,$B$12:$B$111),IF(AND($I177=1,AK$9=$Q176),"",IF($I177=1,AK176,IF(AND($I177=-1,AI$9=$Q176),$J177,IF($I177=-1,AJ176,""))))))))</f>
        <v/>
      </c>
      <c r="AK177" t="str">
        <f ca="1">IF($E176="","",IF($G177="",AK176,IF(AND($N177=1,AK$9&gt;$B$9),"",IF(AND($N177=1,AK$9&lt;=$B$9),LOOKUP(AK$9,$A$12:$A$111,$B$12:$B$111),IF(AND($I177=1,AL$9=$Q176),"",IF($I177=1,AL176,IF(AND($I177=-1,AJ$9=$Q176),$J177,IF($I177=-1,AK176,""))))))))</f>
        <v/>
      </c>
      <c r="AL177" t="str">
        <f ca="1">IF($E176="","",IF($G177="",AL176,IF(AND($N177=1,AL$9&gt;$B$9),"",IF(AND($N177=1,AL$9&lt;=$B$9),LOOKUP(AL$9,$A$12:$A$111,$B$12:$B$111),IF(AND($I177=1,AM$9=$Q176),"",IF($I177=1,AM176,IF(AND($I177=-1,AK$9=$Q176),$J177,IF($I177=-1,AL176,""))))))))</f>
        <v/>
      </c>
      <c r="AM177" t="str">
        <f ca="1">IF($E176="","",IF($G177="",AM176,IF(AND($N177=1,AM$9&gt;$B$9),"",IF(AND($N177=1,AM$9&lt;=$B$9),LOOKUP(AM$9,$A$12:$A$111,$B$12:$B$111),IF(AND($I177=1,AN$9=$Q176),"",IF($I177=1,AN176,IF(AND($I177=-1,AL$9=$Q176),$J177,IF($I177=-1,AM176,""))))))))</f>
        <v/>
      </c>
      <c r="AN177" t="str">
        <f ca="1">IF($E176="","",IF($G177="",AN176,IF(AND($N177=1,AN$9&gt;$B$9),"",IF(AND($N177=1,AN$9&lt;=$B$9),LOOKUP(AN$9,$A$12:$A$111,$B$12:$B$111),IF(AND($I177=1,AO$9=$Q176),"",IF($I177=1,AO176,IF(AND($I177=-1,AM$9=$Q176),$J177,IF($I177=-1,AN176,""))))))))</f>
        <v/>
      </c>
      <c r="AO177" t="str">
        <f ca="1">IF($E176="","",IF($G177="",AO176,IF(AND($N177=1,AO$9&gt;$B$9),"",IF(AND($N177=1,AO$9&lt;=$B$9),LOOKUP(AO$9,$A$12:$A$111,$B$12:$B$111),IF(AND($I177=1,AP$9=$Q176),"",IF($I177=1,AP176,IF(AND($I177=-1,AN$9=$Q176),$J177,IF($I177=-1,AO176,""))))))))</f>
        <v/>
      </c>
      <c r="AP177" t="str">
        <f ca="1">IF($E176="","",IF($G177="",AP176,IF(AND($N177=1,AP$9&gt;$B$9),"",IF(AND($N177=1,AP$9&lt;=$B$9),LOOKUP(AP$9,$A$12:$A$111,$B$12:$B$111),IF(AND($I177=1,AQ$9=$Q176),"",IF($I177=1,AQ176,IF(AND($I177=-1,AO$9=$Q176),$J177,IF($I177=-1,AP176,""))))))))</f>
        <v/>
      </c>
      <c r="AQ177" t="str">
        <f ca="1">IF($E176="","",IF($G177="",AQ176,IF(AND($N177=1,AQ$9&gt;$B$9),"",IF(AND($N177=1,AQ$9&lt;=$B$9),LOOKUP(AQ$9,$A$12:$A$111,$B$12:$B$111),IF(AND($I177=1,AR$9=$Q176),"",IF($I177=1,AR176,IF(AND($I177=-1,AP$9=$Q176),$J177,IF($I177=-1,AQ176,""))))))))</f>
        <v/>
      </c>
      <c r="AR177" t="str">
        <f ca="1">IF($E176="","",IF($G177="",AR176,IF(AND($N177=1,AR$9&gt;$B$9),"",IF(AND($N177=1,AR$9&lt;=$B$9),LOOKUP(AR$9,$A$12:$A$111,$B$12:$B$111),IF(AND($I177=1,AS$9=$Q176),"",IF($I177=1,AS176,IF(AND($I177=-1,AQ$9=$Q176),$J177,IF($I177=-1,AR176,""))))))))</f>
        <v/>
      </c>
      <c r="AS177" t="str">
        <f ca="1">IF($E176="","",IF($G177="",AS176,IF(AND($N177=1,AS$9&gt;$B$9),"",IF(AND($N177=1,AS$9&lt;=$B$9),LOOKUP(AS$9,$A$12:$A$111,$B$12:$B$111),IF(AND($I177=1,AT$9=$Q176),"",IF($I177=1,AT176,IF(AND($I177=-1,AR$9=$Q176),$J177,IF($I177=-1,AS176,""))))))))</f>
        <v/>
      </c>
      <c r="AT177" t="str">
        <f ca="1">IF($E176="","",IF($G177="",AT176,IF(AND($N177=1,AT$9&gt;$B$9),"",IF(AND($N177=1,AT$9&lt;=$B$9),LOOKUP(AT$9,$A$12:$A$111,$B$12:$B$111),IF(AND($I177=1,AU$9=$Q176),"",IF($I177=1,AU176,IF(AND($I177=-1,AS$9=$Q176),$J177,IF($I177=-1,AT176,""))))))))</f>
        <v/>
      </c>
      <c r="AU177" t="str">
        <f ca="1">IF($E176="","",IF($G177="",AU176,IF(AND($N177=1,AU$9&gt;$B$9),"",IF(AND($N177=1,AU$9&lt;=$B$9),LOOKUP(AU$9,$A$12:$A$111,$B$12:$B$111),IF(AND($I177=1,AV$9=$Q176),"",IF($I177=1,AV176,IF(AND($I177=-1,AT$9=$Q176),$J177,IF($I177=-1,AU176,""))))))))</f>
        <v/>
      </c>
      <c r="AV177" t="str">
        <f ca="1">IF($E176="","",IF($G177="",AV176,IF(AND($N177=1,AV$9&gt;$B$9),"",IF(AND($N177=1,AV$9&lt;=$B$9),LOOKUP(AV$9,$A$12:$A$111,$B$12:$B$111),IF(AND($I177=1,AW$9=$Q176),"",IF($I177=1,AW176,IF(AND($I177=-1,AU$9=$Q176),$J177,IF($I177=-1,AV176,""))))))))</f>
        <v/>
      </c>
      <c r="AW177" t="str">
        <f ca="1">IF($E176="","",IF($G177="",AW176,IF(AND($N177=1,AW$9&gt;$B$9),"",IF(AND($N177=1,AW$9&lt;=$B$9),LOOKUP(AW$9,$A$12:$A$111,$B$12:$B$111),IF(AND($I177=1,AX$9=$Q176),"",IF($I177=1,AX176,IF(AND($I177=-1,AV$9=$Q176),$J177,IF($I177=-1,AW176,""))))))))</f>
        <v/>
      </c>
      <c r="AX177" t="str">
        <f ca="1">IF($E176="","",IF($G177="",AX176,IF(AND($N177=1,AX$9&gt;$B$9),"",IF(AND($N177=1,AX$9&lt;=$B$9),LOOKUP(AX$9,$A$12:$A$111,$B$12:$B$111),IF(AND($I177=1,AY$9=$Q176),"",IF($I177=1,AY176,IF(AND($I177=-1,AW$9=$Q176),$J177,IF($I177=-1,AX176,""))))))))</f>
        <v/>
      </c>
      <c r="AY177" t="str">
        <f ca="1">IF($E176="","",IF($G177="",AY176,IF(AND($N177=1,AY$9&gt;$B$9),"",IF(AND($N177=1,AY$9&lt;=$B$9),LOOKUP(AY$9,$A$12:$A$111,$B$12:$B$111),IF(AND($I177=1,AZ$9=$Q176),"",IF($I177=1,AZ176,IF(AND($I177=-1,AX$9=$Q176),$J177,IF($I177=-1,AY176,""))))))))</f>
        <v/>
      </c>
      <c r="AZ177" t="str">
        <f ca="1">IF($E176="","",IF($G177="",AZ176,IF(AND($N177=1,AZ$9&gt;$B$9),"",IF(AND($N177=1,AZ$9&lt;=$B$9),LOOKUP(AZ$9,$A$12:$A$111,$B$12:$B$111),IF(AND($I177=1,BA$9=$Q176),"",IF($I177=1,BA176,IF(AND($I177=-1,AY$9=$Q176),$J177,IF($I177=-1,AZ176,""))))))))</f>
        <v/>
      </c>
      <c r="BA177" t="str">
        <f ca="1">IF($E176="","",IF($G177="",BA176,IF(AND($N177=1,BA$9&gt;$B$9),"",IF(AND($N177=1,BA$9&lt;=$B$9),LOOKUP(BA$9,$A$12:$A$111,$B$12:$B$111),IF(AND($I177=1,BB$9=$Q176),"",IF($I177=1,BB176,IF(AND($I177=-1,AZ$9=$Q176),$J177,IF($I177=-1,BA176,""))))))))</f>
        <v/>
      </c>
      <c r="BB177" t="str">
        <f ca="1">IF($E176="","",IF($G177="",BB176,IF(AND($N177=1,BB$9&gt;$B$9),"",IF(AND($N177=1,BB$9&lt;=$B$9),LOOKUP(BB$9,$A$12:$A$111,$B$12:$B$111),IF(AND($I177=1,BC$9=$Q176),"",IF($I177=1,BC176,IF(AND($I177=-1,BA$9=$Q176),$J177,IF($I177=-1,BB176,""))))))))</f>
        <v/>
      </c>
      <c r="BC177" t="str">
        <f ca="1">IF($E176="","",IF($G177="",BC176,IF(AND($N177=1,BC$9&gt;$B$9),"",IF(AND($N177=1,BC$9&lt;=$B$9),LOOKUP(BC$9,$A$12:$A$111,$B$12:$B$111),IF(AND($I177=1,BD$9=$Q176),"",IF($I177=1,BD176,IF(AND($I177=-1,BB$9=$Q176),$J177,IF($I177=-1,BC176,""))))))))</f>
        <v/>
      </c>
      <c r="BD177" t="str">
        <f ca="1">IF($E176="","",IF($G177="",BD176,IF(AND($N177=1,BD$9&gt;$B$9),"",IF(AND($N177=1,BD$9&lt;=$B$9),LOOKUP(BD$9,$A$12:$A$111,$B$12:$B$111),IF(AND($I177=1,BE$9=$Q176),"",IF($I177=1,BE176,IF(AND($I177=-1,BC$9=$Q176),$J177,IF($I177=-1,BD176,""))))))))</f>
        <v/>
      </c>
      <c r="BE177" t="str">
        <f ca="1">IF($E176="","",IF($G177="",BE176,IF(AND($N177=1,BE$9&gt;$B$9),"",IF(AND($N177=1,BE$9&lt;=$B$9),LOOKUP(BE$9,$A$12:$A$111,$B$12:$B$111),IF(AND($I177=1,BF$9=$Q176),"",IF($I177=1,BF176,IF(AND($I177=-1,BD$9=$Q176),$J177,IF($I177=-1,BE176,""))))))))</f>
        <v/>
      </c>
      <c r="BF177" t="str">
        <f ca="1">IF($E176="","",IF($G177="",BF176,IF(AND($N177=1,BF$9&gt;$B$9),"",IF(AND($N177=1,BF$9&lt;=$B$9),LOOKUP(BF$9,$A$12:$A$111,$B$12:$B$111),IF(AND($I177=1,BG$9=$Q176),"",IF($I177=1,BG176,IF(AND($I177=-1,BE$9=$Q176),$J177,IF($I177=-1,BF176,""))))))))</f>
        <v/>
      </c>
      <c r="BG177" t="str">
        <f ca="1">IF($E176="","",IF($G177="",BG176,IF(AND($N177=1,BG$9&gt;$B$9),"",IF(AND($N177=1,BG$9&lt;=$B$9),LOOKUP(BG$9,$A$12:$A$111,$B$12:$B$111),IF(AND($I177=1,BH$9=$Q176),"",IF($I177=1,BH176,IF(AND($I177=-1,BF$9=$Q176),$J177,IF($I177=-1,BG176,""))))))))</f>
        <v/>
      </c>
      <c r="BH177" t="str">
        <f ca="1">IF($E176="","",IF($G177="",BH176,IF(AND($N177=1,BH$9&gt;$B$9),"",IF(AND($N177=1,BH$9&lt;=$B$9),LOOKUP(BH$9,$A$12:$A$111,$B$12:$B$111),IF(AND($I177=1,BI$9=$Q176),"",IF($I177=1,BI176,IF(AND($I177=-1,BG$9=$Q176),$J177,IF($I177=-1,BH176,""))))))))</f>
        <v/>
      </c>
      <c r="BI177" t="str">
        <f ca="1">IF($E176="","",IF($G177="",BI176,IF(AND($N177=1,BI$9&gt;$B$9),"",IF(AND($N177=1,BI$9&lt;=$B$9),LOOKUP(BI$9,$A$12:$A$111,$B$12:$B$111),IF(AND($I177=1,BJ$9=$Q176),"",IF($I177=1,BJ176,IF(AND($I177=-1,BH$9=$Q176),$J177,IF($I177=-1,BI176,""))))))))</f>
        <v/>
      </c>
      <c r="BJ177" t="str">
        <f ca="1">IF($E176="","",IF($G177="",BJ176,IF(AND($N177=1,BJ$9&gt;$B$9),"",IF(AND($N177=1,BJ$9&lt;=$B$9),LOOKUP(BJ$9,$A$12:$A$111,$B$12:$B$111),IF(AND($I177=1,BK$9=$Q176),"",IF($I177=1,BK176,IF(AND($I177=-1,BI$9=$Q176),$J177,IF($I177=-1,BJ176,""))))))))</f>
        <v/>
      </c>
      <c r="BK177" t="str">
        <f ca="1">IF($E176="","",IF($G177="",BK176,IF(AND($N177=1,BK$9&gt;$B$9),"",IF(AND($N177=1,BK$9&lt;=$B$9),LOOKUP(BK$9,$A$12:$A$111,$B$12:$B$111),IF(AND($I177=1,BL$9=$Q176),"",IF($I177=1,BL176,IF(AND($I177=-1,BJ$9=$Q176),$J177,IF($I177=-1,BK176,""))))))))</f>
        <v/>
      </c>
      <c r="BL177">
        <f ca="1">IF($E176="","",IF($G177="",BL176,IF(AND($N177=1,BL$9&gt;$B$9),"",IF(AND($N177=1,BL$9&lt;=$B$9),LOOKUP(BL$9,$A$12:$A$111,$B$12:$B$111),IF(AND($I177=1,BM$9=$Q176),"",IF($I177=1,BM176,IF(AND($I177=-1,BK$9=$Q176),$J177,IF($I177=-1,BL176,""))))))))</f>
        <v>0</v>
      </c>
      <c r="BM177">
        <f ca="1">IF($E176="","",IF($G177="",BM176,IF(AND($N177=1,BM$9&gt;$B$9),"",IF(AND($N177=1,BM$9&lt;=$B$9),LOOKUP(BM$9,$A$12:$A$111,$B$12:$B$111),IF(AND($I177=1,BN$9=$Q176),"",IF($I177=1,BN176,IF(AND($I177=-1,BL$9=$Q176),$J177,IF($I177=-1,BM176,""))))))))</f>
        <v>0</v>
      </c>
      <c r="BN177">
        <f ca="1">IF($E176="","",IF($G177="",BN176,IF(AND($N177=1,BN$9&gt;$B$9),"",IF(AND($N177=1,BN$9&lt;=$B$9),LOOKUP(BN$9,$A$12:$A$111,$B$12:$B$111),IF(AND($I177=1,BO$9=$Q176),"",IF($I177=1,BO176,IF(AND($I177=-1,BM$9=$Q176),$J177,IF($I177=-1,BN176,""))))))))</f>
        <v>0</v>
      </c>
      <c r="BO177">
        <f ca="1">IF($E176="","",IF($G177="",BO176,IF(AND($N177=1,BO$9&gt;$B$9),"",IF(AND($N177=1,BO$9&lt;=$B$9),LOOKUP(BO$9,$A$12:$A$111,$B$12:$B$111),IF(AND($I177=1,BP$9=$Q176),"",IF($I177=1,BP176,IF(AND($I177=-1,BN$9=$Q176),$J177,IF($I177=-1,BO176,""))))))))</f>
        <v>0</v>
      </c>
    </row>
    <row r="178" spans="4:67" x14ac:dyDescent="0.25">
      <c r="D178" s="4">
        <v>168</v>
      </c>
      <c r="E178" s="1">
        <f t="shared" ca="1" si="16"/>
        <v>15</v>
      </c>
      <c r="G178" t="str">
        <f ca="1">IF(E177="","",IF($B$3=Refs!$B$11,Labouchere!F178,IF(AND(B$3="Last",H177="Zero"),G177,IF(B$3="Last",H177,IF(B$3="2nd last","",IF(AND(B$3="Opposite",H177="Zero"),G177,IF(AND(B$3="Opposite",H177="Red"),"Black",IF(AND(B$3="Opposite",H177="Black"),"Red",IF(AND(B$3="Opposite",H177="Odd"),"Even",IF(AND(B$3="Opposite",H177="Even"),"Odd",IF(AND(B$3="Opposite",H177="High"),"Low",IF(AND(B$3="Opposite",H177="Low"),"High",IF(COUNTIF(Refs!$E$5:$I$6,B$3)=1,Labouchere!B$3,"")))))))))))))</f>
        <v>High</v>
      </c>
      <c r="H178" t="str">
        <f ca="1">IF(E178="","",IF(B$2="Red/Black",LOOKUP(E178,Refs!D:D,Refs!F:F),IF(B$2="High/Low",LOOKUP(E178,Refs!D:D,Refs!H:H),IF(B$2="Odd/Even",LOOKUP(E178,Refs!D:D,Refs!J:J),""))))</f>
        <v>Low</v>
      </c>
      <c r="I178">
        <f t="shared" ca="1" si="12"/>
        <v>-1</v>
      </c>
      <c r="J178">
        <f ca="1">IF(E177="","",IF(G178="","",IF(AND(Q177&gt;1,O177+P177&gt;=$B$4),$B$4,IF(Q177=1,O177,O177+P177))))</f>
        <v>25</v>
      </c>
      <c r="K178">
        <f t="shared" ca="1" si="13"/>
        <v>-25</v>
      </c>
      <c r="L178">
        <f t="shared" ca="1" si="14"/>
        <v>-155</v>
      </c>
      <c r="M178">
        <f t="shared" ca="1" si="15"/>
        <v>20</v>
      </c>
      <c r="N178">
        <f ca="1">IF(E177="","",IF(OR(AND($A$6="Yes",$M178&gt;$M177),AND($A$8="Yes",$O177+$P177&gt;=$B$4),AND($Q177&lt;=2,$I178=1)),1,0))</f>
        <v>0</v>
      </c>
      <c r="O178">
        <f ca="1">IF(E178="","",R178)</f>
        <v>5</v>
      </c>
      <c r="P178">
        <f ca="1">IF(E178="","",MAX(R178:DM178))</f>
        <v>25</v>
      </c>
      <c r="Q178" s="2">
        <f ca="1">IF(E178="","",COUNTIF(R178:DM178,"&gt;0"))</f>
        <v>9</v>
      </c>
      <c r="R178" s="4">
        <f ca="1">IF(E177="","",IF($G178="",R177,IF($N178=1,LOOKUP(R$9,$A$12:$A$111,$B$12:$B$111),IF(AND($I178=1,S$9=$Q177),"",IF($I178=1,S177,IF($I178=-1,R177))))))</f>
        <v>5</v>
      </c>
      <c r="S178">
        <f ca="1">IF($E177="","",IF($G178="",S177,IF(AND($N178=1,S$9&gt;$B$9),"",IF(AND($N178=1,S$9&lt;=$B$9),LOOKUP(S$9,$A$12:$A$111,$B$12:$B$111),IF(AND($I178=1,T$9=$Q177),"",IF($I178=1,T177,IF(AND($I178=-1,R$9=$Q177),$J178,IF($I178=-1,S177,""))))))))</f>
        <v>6</v>
      </c>
      <c r="T178">
        <f ca="1">IF($E177="","",IF($G178="",T177,IF(AND($N178=1,T$9&gt;$B$9),"",IF(AND($N178=1,T$9&lt;=$B$9),LOOKUP(T$9,$A$12:$A$111,$B$12:$B$111),IF(AND($I178=1,U$9=$Q177),"",IF($I178=1,U177,IF(AND($I178=-1,S$9=$Q177),$J178,IF($I178=-1,T177,""))))))))</f>
        <v>7</v>
      </c>
      <c r="U178">
        <f ca="1">IF($E177="","",IF($G178="",U177,IF(AND($N178=1,U$9&gt;$B$9),"",IF(AND($N178=1,U$9&lt;=$B$9),LOOKUP(U$9,$A$12:$A$111,$B$12:$B$111),IF(AND($I178=1,V$9=$Q177),"",IF($I178=1,V177,IF(AND($I178=-1,T$9=$Q177),$J178,IF($I178=-1,U177,""))))))))</f>
        <v>8</v>
      </c>
      <c r="V178">
        <f ca="1">IF($E177="","",IF($G178="",V177,IF(AND($N178=1,V$9&gt;$B$9),"",IF(AND($N178=1,V$9&lt;=$B$9),LOOKUP(V$9,$A$12:$A$111,$B$12:$B$111),IF(AND($I178=1,W$9=$Q177),"",IF($I178=1,W177,IF(AND($I178=-1,U$9=$Q177),$J178,IF($I178=-1,V177,""))))))))</f>
        <v>9</v>
      </c>
      <c r="W178">
        <f ca="1">IF($E177="","",IF($G178="",W177,IF(AND($N178=1,W$9&gt;$B$9),"",IF(AND($N178=1,W$9&lt;=$B$9),LOOKUP(W$9,$A$12:$A$111,$B$12:$B$111),IF(AND($I178=1,X$9=$Q177),"",IF($I178=1,X177,IF(AND($I178=-1,V$9=$Q177),$J178,IF($I178=-1,W177,""))))))))</f>
        <v>12</v>
      </c>
      <c r="X178">
        <f ca="1">IF($E177="","",IF($G178="",X177,IF(AND($N178=1,X$9&gt;$B$9),"",IF(AND($N178=1,X$9&lt;=$B$9),LOOKUP(X$9,$A$12:$A$111,$B$12:$B$111),IF(AND($I178=1,Y$9=$Q177),"",IF($I178=1,Y177,IF(AND($I178=-1,W$9=$Q177),$J178,IF($I178=-1,X177,""))))))))</f>
        <v>15</v>
      </c>
      <c r="Y178">
        <f ca="1">IF($E177="","",IF($G178="",Y177,IF(AND($N178=1,Y$9&gt;$B$9),"",IF(AND($N178=1,Y$9&lt;=$B$9),LOOKUP(Y$9,$A$12:$A$111,$B$12:$B$111),IF(AND($I178=1,Z$9=$Q177),"",IF($I178=1,Z177,IF(AND($I178=-1,X$9=$Q177),$J178,IF($I178=-1,Y177,""))))))))</f>
        <v>20</v>
      </c>
      <c r="Z178">
        <f ca="1">IF($E177="","",IF($G178="",Z177,IF(AND($N178=1,Z$9&gt;$B$9),"",IF(AND($N178=1,Z$9&lt;=$B$9),LOOKUP(Z$9,$A$12:$A$111,$B$12:$B$111),IF(AND($I178=1,AA$9=$Q177),"",IF($I178=1,AA177,IF(AND($I178=-1,Y$9=$Q177),$J178,IF($I178=-1,Z177,""))))))))</f>
        <v>25</v>
      </c>
      <c r="AA178" t="str">
        <f ca="1">IF($E177="","",IF($G178="",AA177,IF(AND($N178=1,AA$9&gt;$B$9),"",IF(AND($N178=1,AA$9&lt;=$B$9),LOOKUP(AA$9,$A$12:$A$111,$B$12:$B$111),IF(AND($I178=1,AB$9=$Q177),"",IF($I178=1,AB177,IF(AND($I178=-1,Z$9=$Q177),$J178,IF($I178=-1,AA177,""))))))))</f>
        <v/>
      </c>
      <c r="AB178" t="str">
        <f ca="1">IF($E177="","",IF($G178="",AB177,IF(AND($N178=1,AB$9&gt;$B$9),"",IF(AND($N178=1,AB$9&lt;=$B$9),LOOKUP(AB$9,$A$12:$A$111,$B$12:$B$111),IF(AND($I178=1,AC$9=$Q177),"",IF($I178=1,AC177,IF(AND($I178=-1,AA$9=$Q177),$J178,IF($I178=-1,AB177,""))))))))</f>
        <v/>
      </c>
      <c r="AC178" t="str">
        <f ca="1">IF($E177="","",IF($G178="",AC177,IF(AND($N178=1,AC$9&gt;$B$9),"",IF(AND($N178=1,AC$9&lt;=$B$9),LOOKUP(AC$9,$A$12:$A$111,$B$12:$B$111),IF(AND($I178=1,AD$9=$Q177),"",IF($I178=1,AD177,IF(AND($I178=-1,AB$9=$Q177),$J178,IF($I178=-1,AC177,""))))))))</f>
        <v/>
      </c>
      <c r="AD178" t="str">
        <f ca="1">IF($E177="","",IF($G178="",AD177,IF(AND($N178=1,AD$9&gt;$B$9),"",IF(AND($N178=1,AD$9&lt;=$B$9),LOOKUP(AD$9,$A$12:$A$111,$B$12:$B$111),IF(AND($I178=1,AE$9=$Q177),"",IF($I178=1,AE177,IF(AND($I178=-1,AC$9=$Q177),$J178,IF($I178=-1,AD177,""))))))))</f>
        <v/>
      </c>
      <c r="AE178" t="str">
        <f ca="1">IF($E177="","",IF($G178="",AE177,IF(AND($N178=1,AE$9&gt;$B$9),"",IF(AND($N178=1,AE$9&lt;=$B$9),LOOKUP(AE$9,$A$12:$A$111,$B$12:$B$111),IF(AND($I178=1,AF$9=$Q177),"",IF($I178=1,AF177,IF(AND($I178=-1,AD$9=$Q177),$J178,IF($I178=-1,AE177,""))))))))</f>
        <v/>
      </c>
      <c r="AF178" t="str">
        <f ca="1">IF($E177="","",IF($G178="",AF177,IF(AND($N178=1,AF$9&gt;$B$9),"",IF(AND($N178=1,AF$9&lt;=$B$9),LOOKUP(AF$9,$A$12:$A$111,$B$12:$B$111),IF(AND($I178=1,AG$9=$Q177),"",IF($I178=1,AG177,IF(AND($I178=-1,AE$9=$Q177),$J178,IF($I178=-1,AF177,""))))))))</f>
        <v/>
      </c>
      <c r="AG178" t="str">
        <f ca="1">IF($E177="","",IF($G178="",AG177,IF(AND($N178=1,AG$9&gt;$B$9),"",IF(AND($N178=1,AG$9&lt;=$B$9),LOOKUP(AG$9,$A$12:$A$111,$B$12:$B$111),IF(AND($I178=1,AH$9=$Q177),"",IF($I178=1,AH177,IF(AND($I178=-1,AF$9=$Q177),$J178,IF($I178=-1,AG177,""))))))))</f>
        <v/>
      </c>
      <c r="AH178" t="str">
        <f ca="1">IF($E177="","",IF($G178="",AH177,IF(AND($N178=1,AH$9&gt;$B$9),"",IF(AND($N178=1,AH$9&lt;=$B$9),LOOKUP(AH$9,$A$12:$A$111,$B$12:$B$111),IF(AND($I178=1,AI$9=$Q177),"",IF($I178=1,AI177,IF(AND($I178=-1,AG$9=$Q177),$J178,IF($I178=-1,AH177,""))))))))</f>
        <v/>
      </c>
      <c r="AI178" t="str">
        <f ca="1">IF($E177="","",IF($G178="",AI177,IF(AND($N178=1,AI$9&gt;$B$9),"",IF(AND($N178=1,AI$9&lt;=$B$9),LOOKUP(AI$9,$A$12:$A$111,$B$12:$B$111),IF(AND($I178=1,AJ$9=$Q177),"",IF($I178=1,AJ177,IF(AND($I178=-1,AH$9=$Q177),$J178,IF($I178=-1,AI177,""))))))))</f>
        <v/>
      </c>
      <c r="AJ178" t="str">
        <f ca="1">IF($E177="","",IF($G178="",AJ177,IF(AND($N178=1,AJ$9&gt;$B$9),"",IF(AND($N178=1,AJ$9&lt;=$B$9),LOOKUP(AJ$9,$A$12:$A$111,$B$12:$B$111),IF(AND($I178=1,AK$9=$Q177),"",IF($I178=1,AK177,IF(AND($I178=-1,AI$9=$Q177),$J178,IF($I178=-1,AJ177,""))))))))</f>
        <v/>
      </c>
      <c r="AK178" t="str">
        <f ca="1">IF($E177="","",IF($G178="",AK177,IF(AND($N178=1,AK$9&gt;$B$9),"",IF(AND($N178=1,AK$9&lt;=$B$9),LOOKUP(AK$9,$A$12:$A$111,$B$12:$B$111),IF(AND($I178=1,AL$9=$Q177),"",IF($I178=1,AL177,IF(AND($I178=-1,AJ$9=$Q177),$J178,IF($I178=-1,AK177,""))))))))</f>
        <v/>
      </c>
      <c r="AL178" t="str">
        <f ca="1">IF($E177="","",IF($G178="",AL177,IF(AND($N178=1,AL$9&gt;$B$9),"",IF(AND($N178=1,AL$9&lt;=$B$9),LOOKUP(AL$9,$A$12:$A$111,$B$12:$B$111),IF(AND($I178=1,AM$9=$Q177),"",IF($I178=1,AM177,IF(AND($I178=-1,AK$9=$Q177),$J178,IF($I178=-1,AL177,""))))))))</f>
        <v/>
      </c>
      <c r="AM178" t="str">
        <f ca="1">IF($E177="","",IF($G178="",AM177,IF(AND($N178=1,AM$9&gt;$B$9),"",IF(AND($N178=1,AM$9&lt;=$B$9),LOOKUP(AM$9,$A$12:$A$111,$B$12:$B$111),IF(AND($I178=1,AN$9=$Q177),"",IF($I178=1,AN177,IF(AND($I178=-1,AL$9=$Q177),$J178,IF($I178=-1,AM177,""))))))))</f>
        <v/>
      </c>
      <c r="AN178" t="str">
        <f ca="1">IF($E177="","",IF($G178="",AN177,IF(AND($N178=1,AN$9&gt;$B$9),"",IF(AND($N178=1,AN$9&lt;=$B$9),LOOKUP(AN$9,$A$12:$A$111,$B$12:$B$111),IF(AND($I178=1,AO$9=$Q177),"",IF($I178=1,AO177,IF(AND($I178=-1,AM$9=$Q177),$J178,IF($I178=-1,AN177,""))))))))</f>
        <v/>
      </c>
      <c r="AO178" t="str">
        <f ca="1">IF($E177="","",IF($G178="",AO177,IF(AND($N178=1,AO$9&gt;$B$9),"",IF(AND($N178=1,AO$9&lt;=$B$9),LOOKUP(AO$9,$A$12:$A$111,$B$12:$B$111),IF(AND($I178=1,AP$9=$Q177),"",IF($I178=1,AP177,IF(AND($I178=-1,AN$9=$Q177),$J178,IF($I178=-1,AO177,""))))))))</f>
        <v/>
      </c>
      <c r="AP178" t="str">
        <f ca="1">IF($E177="","",IF($G178="",AP177,IF(AND($N178=1,AP$9&gt;$B$9),"",IF(AND($N178=1,AP$9&lt;=$B$9),LOOKUP(AP$9,$A$12:$A$111,$B$12:$B$111),IF(AND($I178=1,AQ$9=$Q177),"",IF($I178=1,AQ177,IF(AND($I178=-1,AO$9=$Q177),$J178,IF($I178=-1,AP177,""))))))))</f>
        <v/>
      </c>
      <c r="AQ178" t="str">
        <f ca="1">IF($E177="","",IF($G178="",AQ177,IF(AND($N178=1,AQ$9&gt;$B$9),"",IF(AND($N178=1,AQ$9&lt;=$B$9),LOOKUP(AQ$9,$A$12:$A$111,$B$12:$B$111),IF(AND($I178=1,AR$9=$Q177),"",IF($I178=1,AR177,IF(AND($I178=-1,AP$9=$Q177),$J178,IF($I178=-1,AQ177,""))))))))</f>
        <v/>
      </c>
      <c r="AR178" t="str">
        <f ca="1">IF($E177="","",IF($G178="",AR177,IF(AND($N178=1,AR$9&gt;$B$9),"",IF(AND($N178=1,AR$9&lt;=$B$9),LOOKUP(AR$9,$A$12:$A$111,$B$12:$B$111),IF(AND($I178=1,AS$9=$Q177),"",IF($I178=1,AS177,IF(AND($I178=-1,AQ$9=$Q177),$J178,IF($I178=-1,AR177,""))))))))</f>
        <v/>
      </c>
      <c r="AS178" t="str">
        <f ca="1">IF($E177="","",IF($G178="",AS177,IF(AND($N178=1,AS$9&gt;$B$9),"",IF(AND($N178=1,AS$9&lt;=$B$9),LOOKUP(AS$9,$A$12:$A$111,$B$12:$B$111),IF(AND($I178=1,AT$9=$Q177),"",IF($I178=1,AT177,IF(AND($I178=-1,AR$9=$Q177),$J178,IF($I178=-1,AS177,""))))))))</f>
        <v/>
      </c>
      <c r="AT178" t="str">
        <f ca="1">IF($E177="","",IF($G178="",AT177,IF(AND($N178=1,AT$9&gt;$B$9),"",IF(AND($N178=1,AT$9&lt;=$B$9),LOOKUP(AT$9,$A$12:$A$111,$B$12:$B$111),IF(AND($I178=1,AU$9=$Q177),"",IF($I178=1,AU177,IF(AND($I178=-1,AS$9=$Q177),$J178,IF($I178=-1,AT177,""))))))))</f>
        <v/>
      </c>
      <c r="AU178" t="str">
        <f ca="1">IF($E177="","",IF($G178="",AU177,IF(AND($N178=1,AU$9&gt;$B$9),"",IF(AND($N178=1,AU$9&lt;=$B$9),LOOKUP(AU$9,$A$12:$A$111,$B$12:$B$111),IF(AND($I178=1,AV$9=$Q177),"",IF($I178=1,AV177,IF(AND($I178=-1,AT$9=$Q177),$J178,IF($I178=-1,AU177,""))))))))</f>
        <v/>
      </c>
      <c r="AV178" t="str">
        <f ca="1">IF($E177="","",IF($G178="",AV177,IF(AND($N178=1,AV$9&gt;$B$9),"",IF(AND($N178=1,AV$9&lt;=$B$9),LOOKUP(AV$9,$A$12:$A$111,$B$12:$B$111),IF(AND($I178=1,AW$9=$Q177),"",IF($I178=1,AW177,IF(AND($I178=-1,AU$9=$Q177),$J178,IF($I178=-1,AV177,""))))))))</f>
        <v/>
      </c>
      <c r="AW178" t="str">
        <f ca="1">IF($E177="","",IF($G178="",AW177,IF(AND($N178=1,AW$9&gt;$B$9),"",IF(AND($N178=1,AW$9&lt;=$B$9),LOOKUP(AW$9,$A$12:$A$111,$B$12:$B$111),IF(AND($I178=1,AX$9=$Q177),"",IF($I178=1,AX177,IF(AND($I178=-1,AV$9=$Q177),$J178,IF($I178=-1,AW177,""))))))))</f>
        <v/>
      </c>
      <c r="AX178" t="str">
        <f ca="1">IF($E177="","",IF($G178="",AX177,IF(AND($N178=1,AX$9&gt;$B$9),"",IF(AND($N178=1,AX$9&lt;=$B$9),LOOKUP(AX$9,$A$12:$A$111,$B$12:$B$111),IF(AND($I178=1,AY$9=$Q177),"",IF($I178=1,AY177,IF(AND($I178=-1,AW$9=$Q177),$J178,IF($I178=-1,AX177,""))))))))</f>
        <v/>
      </c>
      <c r="AY178" t="str">
        <f ca="1">IF($E177="","",IF($G178="",AY177,IF(AND($N178=1,AY$9&gt;$B$9),"",IF(AND($N178=1,AY$9&lt;=$B$9),LOOKUP(AY$9,$A$12:$A$111,$B$12:$B$111),IF(AND($I178=1,AZ$9=$Q177),"",IF($I178=1,AZ177,IF(AND($I178=-1,AX$9=$Q177),$J178,IF($I178=-1,AY177,""))))))))</f>
        <v/>
      </c>
      <c r="AZ178" t="str">
        <f ca="1">IF($E177="","",IF($G178="",AZ177,IF(AND($N178=1,AZ$9&gt;$B$9),"",IF(AND($N178=1,AZ$9&lt;=$B$9),LOOKUP(AZ$9,$A$12:$A$111,$B$12:$B$111),IF(AND($I178=1,BA$9=$Q177),"",IF($I178=1,BA177,IF(AND($I178=-1,AY$9=$Q177),$J178,IF($I178=-1,AZ177,""))))))))</f>
        <v/>
      </c>
      <c r="BA178" t="str">
        <f ca="1">IF($E177="","",IF($G178="",BA177,IF(AND($N178=1,BA$9&gt;$B$9),"",IF(AND($N178=1,BA$9&lt;=$B$9),LOOKUP(BA$9,$A$12:$A$111,$B$12:$B$111),IF(AND($I178=1,BB$9=$Q177),"",IF($I178=1,BB177,IF(AND($I178=-1,AZ$9=$Q177),$J178,IF($I178=-1,BA177,""))))))))</f>
        <v/>
      </c>
      <c r="BB178" t="str">
        <f ca="1">IF($E177="","",IF($G178="",BB177,IF(AND($N178=1,BB$9&gt;$B$9),"",IF(AND($N178=1,BB$9&lt;=$B$9),LOOKUP(BB$9,$A$12:$A$111,$B$12:$B$111),IF(AND($I178=1,BC$9=$Q177),"",IF($I178=1,BC177,IF(AND($I178=-1,BA$9=$Q177),$J178,IF($I178=-1,BB177,""))))))))</f>
        <v/>
      </c>
      <c r="BC178" t="str">
        <f ca="1">IF($E177="","",IF($G178="",BC177,IF(AND($N178=1,BC$9&gt;$B$9),"",IF(AND($N178=1,BC$9&lt;=$B$9),LOOKUP(BC$9,$A$12:$A$111,$B$12:$B$111),IF(AND($I178=1,BD$9=$Q177),"",IF($I178=1,BD177,IF(AND($I178=-1,BB$9=$Q177),$J178,IF($I178=-1,BC177,""))))))))</f>
        <v/>
      </c>
      <c r="BD178" t="str">
        <f ca="1">IF($E177="","",IF($G178="",BD177,IF(AND($N178=1,BD$9&gt;$B$9),"",IF(AND($N178=1,BD$9&lt;=$B$9),LOOKUP(BD$9,$A$12:$A$111,$B$12:$B$111),IF(AND($I178=1,BE$9=$Q177),"",IF($I178=1,BE177,IF(AND($I178=-1,BC$9=$Q177),$J178,IF($I178=-1,BD177,""))))))))</f>
        <v/>
      </c>
      <c r="BE178" t="str">
        <f ca="1">IF($E177="","",IF($G178="",BE177,IF(AND($N178=1,BE$9&gt;$B$9),"",IF(AND($N178=1,BE$9&lt;=$B$9),LOOKUP(BE$9,$A$12:$A$111,$B$12:$B$111),IF(AND($I178=1,BF$9=$Q177),"",IF($I178=1,BF177,IF(AND($I178=-1,BD$9=$Q177),$J178,IF($I178=-1,BE177,""))))))))</f>
        <v/>
      </c>
      <c r="BF178" t="str">
        <f ca="1">IF($E177="","",IF($G178="",BF177,IF(AND($N178=1,BF$9&gt;$B$9),"",IF(AND($N178=1,BF$9&lt;=$B$9),LOOKUP(BF$9,$A$12:$A$111,$B$12:$B$111),IF(AND($I178=1,BG$9=$Q177),"",IF($I178=1,BG177,IF(AND($I178=-1,BE$9=$Q177),$J178,IF($I178=-1,BF177,""))))))))</f>
        <v/>
      </c>
      <c r="BG178" t="str">
        <f ca="1">IF($E177="","",IF($G178="",BG177,IF(AND($N178=1,BG$9&gt;$B$9),"",IF(AND($N178=1,BG$9&lt;=$B$9),LOOKUP(BG$9,$A$12:$A$111,$B$12:$B$111),IF(AND($I178=1,BH$9=$Q177),"",IF($I178=1,BH177,IF(AND($I178=-1,BF$9=$Q177),$J178,IF($I178=-1,BG177,""))))))))</f>
        <v/>
      </c>
      <c r="BH178" t="str">
        <f ca="1">IF($E177="","",IF($G178="",BH177,IF(AND($N178=1,BH$9&gt;$B$9),"",IF(AND($N178=1,BH$9&lt;=$B$9),LOOKUP(BH$9,$A$12:$A$111,$B$12:$B$111),IF(AND($I178=1,BI$9=$Q177),"",IF($I178=1,BI177,IF(AND($I178=-1,BG$9=$Q177),$J178,IF($I178=-1,BH177,""))))))))</f>
        <v/>
      </c>
      <c r="BI178" t="str">
        <f ca="1">IF($E177="","",IF($G178="",BI177,IF(AND($N178=1,BI$9&gt;$B$9),"",IF(AND($N178=1,BI$9&lt;=$B$9),LOOKUP(BI$9,$A$12:$A$111,$B$12:$B$111),IF(AND($I178=1,BJ$9=$Q177),"",IF($I178=1,BJ177,IF(AND($I178=-1,BH$9=$Q177),$J178,IF($I178=-1,BI177,""))))))))</f>
        <v/>
      </c>
      <c r="BJ178" t="str">
        <f ca="1">IF($E177="","",IF($G178="",BJ177,IF(AND($N178=1,BJ$9&gt;$B$9),"",IF(AND($N178=1,BJ$9&lt;=$B$9),LOOKUP(BJ$9,$A$12:$A$111,$B$12:$B$111),IF(AND($I178=1,BK$9=$Q177),"",IF($I178=1,BK177,IF(AND($I178=-1,BI$9=$Q177),$J178,IF($I178=-1,BJ177,""))))))))</f>
        <v/>
      </c>
      <c r="BK178" t="str">
        <f ca="1">IF($E177="","",IF($G178="",BK177,IF(AND($N178=1,BK$9&gt;$B$9),"",IF(AND($N178=1,BK$9&lt;=$B$9),LOOKUP(BK$9,$A$12:$A$111,$B$12:$B$111),IF(AND($I178=1,BL$9=$Q177),"",IF($I178=1,BL177,IF(AND($I178=-1,BJ$9=$Q177),$J178,IF($I178=-1,BK177,""))))))))</f>
        <v/>
      </c>
      <c r="BL178">
        <f ca="1">IF($E177="","",IF($G178="",BL177,IF(AND($N178=1,BL$9&gt;$B$9),"",IF(AND($N178=1,BL$9&lt;=$B$9),LOOKUP(BL$9,$A$12:$A$111,$B$12:$B$111),IF(AND($I178=1,BM$9=$Q177),"",IF($I178=1,BM177,IF(AND($I178=-1,BK$9=$Q177),$J178,IF($I178=-1,BL177,""))))))))</f>
        <v>0</v>
      </c>
      <c r="BM178">
        <f ca="1">IF($E177="","",IF($G178="",BM177,IF(AND($N178=1,BM$9&gt;$B$9),"",IF(AND($N178=1,BM$9&lt;=$B$9),LOOKUP(BM$9,$A$12:$A$111,$B$12:$B$111),IF(AND($I178=1,BN$9=$Q177),"",IF($I178=1,BN177,IF(AND($I178=-1,BL$9=$Q177),$J178,IF($I178=-1,BM177,""))))))))</f>
        <v>0</v>
      </c>
      <c r="BN178">
        <f ca="1">IF($E177="","",IF($G178="",BN177,IF(AND($N178=1,BN$9&gt;$B$9),"",IF(AND($N178=1,BN$9&lt;=$B$9),LOOKUP(BN$9,$A$12:$A$111,$B$12:$B$111),IF(AND($I178=1,BO$9=$Q177),"",IF($I178=1,BO177,IF(AND($I178=-1,BM$9=$Q177),$J178,IF($I178=-1,BN177,""))))))))</f>
        <v>0</v>
      </c>
      <c r="BO178">
        <f ca="1">IF($E177="","",IF($G178="",BO177,IF(AND($N178=1,BO$9&gt;$B$9),"",IF(AND($N178=1,BO$9&lt;=$B$9),LOOKUP(BO$9,$A$12:$A$111,$B$12:$B$111),IF(AND($I178=1,BP$9=$Q177),"",IF($I178=1,BP177,IF(AND($I178=-1,BN$9=$Q177),$J178,IF($I178=-1,BO177,""))))))))</f>
        <v>0</v>
      </c>
    </row>
    <row r="179" spans="4:67" x14ac:dyDescent="0.25">
      <c r="D179" s="4">
        <v>169</v>
      </c>
      <c r="E179" s="1">
        <f t="shared" ca="1" si="16"/>
        <v>23</v>
      </c>
      <c r="G179" t="str">
        <f ca="1">IF(E178="","",IF($B$3=Refs!$B$11,Labouchere!F179,IF(AND(B$3="Last",H178="Zero"),G178,IF(B$3="Last",H178,IF(B$3="2nd last","",IF(AND(B$3="Opposite",H178="Zero"),G178,IF(AND(B$3="Opposite",H178="Red"),"Black",IF(AND(B$3="Opposite",H178="Black"),"Red",IF(AND(B$3="Opposite",H178="Odd"),"Even",IF(AND(B$3="Opposite",H178="Even"),"Odd",IF(AND(B$3="Opposite",H178="High"),"Low",IF(AND(B$3="Opposite",H178="Low"),"High",IF(COUNTIF(Refs!$E$5:$I$6,B$3)=1,Labouchere!B$3,"")))))))))))))</f>
        <v>High</v>
      </c>
      <c r="H179" t="str">
        <f ca="1">IF(E179="","",IF(B$2="Red/Black",LOOKUP(E179,Refs!D:D,Refs!F:F),IF(B$2="High/Low",LOOKUP(E179,Refs!D:D,Refs!H:H),IF(B$2="Odd/Even",LOOKUP(E179,Refs!D:D,Refs!J:J),""))))</f>
        <v>High</v>
      </c>
      <c r="I179">
        <f t="shared" ca="1" si="12"/>
        <v>1</v>
      </c>
      <c r="J179">
        <f ca="1">IF(E178="","",IF(G179="","",IF(AND(Q178&gt;1,O178+P178&gt;=$B$4),$B$4,IF(Q178=1,O178,O178+P178))))</f>
        <v>30</v>
      </c>
      <c r="K179">
        <f t="shared" ca="1" si="13"/>
        <v>30</v>
      </c>
      <c r="L179">
        <f t="shared" ca="1" si="14"/>
        <v>-125</v>
      </c>
      <c r="M179">
        <f t="shared" ca="1" si="15"/>
        <v>20</v>
      </c>
      <c r="N179">
        <f ca="1">IF(E178="","",IF(OR(AND($A$6="Yes",$M179&gt;$M178),AND($A$8="Yes",$O178+$P178&gt;=$B$4),AND($Q178&lt;=2,$I179=1)),1,0))</f>
        <v>0</v>
      </c>
      <c r="O179">
        <f ca="1">IF(E179="","",R179)</f>
        <v>6</v>
      </c>
      <c r="P179">
        <f ca="1">IF(E179="","",MAX(R179:DM179))</f>
        <v>20</v>
      </c>
      <c r="Q179" s="2">
        <f ca="1">IF(E179="","",COUNTIF(R179:DM179,"&gt;0"))</f>
        <v>7</v>
      </c>
      <c r="R179" s="4">
        <f ca="1">IF(E178="","",IF($G179="",R178,IF($N179=1,LOOKUP(R$9,$A$12:$A$111,$B$12:$B$111),IF(AND($I179=1,S$9=$Q178),"",IF($I179=1,S178,IF($I179=-1,R178))))))</f>
        <v>6</v>
      </c>
      <c r="S179">
        <f ca="1">IF($E178="","",IF($G179="",S178,IF(AND($N179=1,S$9&gt;$B$9),"",IF(AND($N179=1,S$9&lt;=$B$9),LOOKUP(S$9,$A$12:$A$111,$B$12:$B$111),IF(AND($I179=1,T$9=$Q178),"",IF($I179=1,T178,IF(AND($I179=-1,R$9=$Q178),$J179,IF($I179=-1,S178,""))))))))</f>
        <v>7</v>
      </c>
      <c r="T179">
        <f ca="1">IF($E178="","",IF($G179="",T178,IF(AND($N179=1,T$9&gt;$B$9),"",IF(AND($N179=1,T$9&lt;=$B$9),LOOKUP(T$9,$A$12:$A$111,$B$12:$B$111),IF(AND($I179=1,U$9=$Q178),"",IF($I179=1,U178,IF(AND($I179=-1,S$9=$Q178),$J179,IF($I179=-1,T178,""))))))))</f>
        <v>8</v>
      </c>
      <c r="U179">
        <f ca="1">IF($E178="","",IF($G179="",U178,IF(AND($N179=1,U$9&gt;$B$9),"",IF(AND($N179=1,U$9&lt;=$B$9),LOOKUP(U$9,$A$12:$A$111,$B$12:$B$111),IF(AND($I179=1,V$9=$Q178),"",IF($I179=1,V178,IF(AND($I179=-1,T$9=$Q178),$J179,IF($I179=-1,U178,""))))))))</f>
        <v>9</v>
      </c>
      <c r="V179">
        <f ca="1">IF($E178="","",IF($G179="",V178,IF(AND($N179=1,V$9&gt;$B$9),"",IF(AND($N179=1,V$9&lt;=$B$9),LOOKUP(V$9,$A$12:$A$111,$B$12:$B$111),IF(AND($I179=1,W$9=$Q178),"",IF($I179=1,W178,IF(AND($I179=-1,U$9=$Q178),$J179,IF($I179=-1,V178,""))))))))</f>
        <v>12</v>
      </c>
      <c r="W179">
        <f ca="1">IF($E178="","",IF($G179="",W178,IF(AND($N179=1,W$9&gt;$B$9),"",IF(AND($N179=1,W$9&lt;=$B$9),LOOKUP(W$9,$A$12:$A$111,$B$12:$B$111),IF(AND($I179=1,X$9=$Q178),"",IF($I179=1,X178,IF(AND($I179=-1,V$9=$Q178),$J179,IF($I179=-1,W178,""))))))))</f>
        <v>15</v>
      </c>
      <c r="X179">
        <f ca="1">IF($E178="","",IF($G179="",X178,IF(AND($N179=1,X$9&gt;$B$9),"",IF(AND($N179=1,X$9&lt;=$B$9),LOOKUP(X$9,$A$12:$A$111,$B$12:$B$111),IF(AND($I179=1,Y$9=$Q178),"",IF($I179=1,Y178,IF(AND($I179=-1,W$9=$Q178),$J179,IF($I179=-1,X178,""))))))))</f>
        <v>20</v>
      </c>
      <c r="Y179" t="str">
        <f ca="1">IF($E178="","",IF($G179="",Y178,IF(AND($N179=1,Y$9&gt;$B$9),"",IF(AND($N179=1,Y$9&lt;=$B$9),LOOKUP(Y$9,$A$12:$A$111,$B$12:$B$111),IF(AND($I179=1,Z$9=$Q178),"",IF($I179=1,Z178,IF(AND($I179=-1,X$9=$Q178),$J179,IF($I179=-1,Y178,""))))))))</f>
        <v/>
      </c>
      <c r="Z179" t="str">
        <f ca="1">IF($E178="","",IF($G179="",Z178,IF(AND($N179=1,Z$9&gt;$B$9),"",IF(AND($N179=1,Z$9&lt;=$B$9),LOOKUP(Z$9,$A$12:$A$111,$B$12:$B$111),IF(AND($I179=1,AA$9=$Q178),"",IF($I179=1,AA178,IF(AND($I179=-1,Y$9=$Q178),$J179,IF($I179=-1,Z178,""))))))))</f>
        <v/>
      </c>
      <c r="AA179" t="str">
        <f ca="1">IF($E178="","",IF($G179="",AA178,IF(AND($N179=1,AA$9&gt;$B$9),"",IF(AND($N179=1,AA$9&lt;=$B$9),LOOKUP(AA$9,$A$12:$A$111,$B$12:$B$111),IF(AND($I179=1,AB$9=$Q178),"",IF($I179=1,AB178,IF(AND($I179=-1,Z$9=$Q178),$J179,IF($I179=-1,AA178,""))))))))</f>
        <v/>
      </c>
      <c r="AB179" t="str">
        <f ca="1">IF($E178="","",IF($G179="",AB178,IF(AND($N179=1,AB$9&gt;$B$9),"",IF(AND($N179=1,AB$9&lt;=$B$9),LOOKUP(AB$9,$A$12:$A$111,$B$12:$B$111),IF(AND($I179=1,AC$9=$Q178),"",IF($I179=1,AC178,IF(AND($I179=-1,AA$9=$Q178),$J179,IF($I179=-1,AB178,""))))))))</f>
        <v/>
      </c>
      <c r="AC179" t="str">
        <f ca="1">IF($E178="","",IF($G179="",AC178,IF(AND($N179=1,AC$9&gt;$B$9),"",IF(AND($N179=1,AC$9&lt;=$B$9),LOOKUP(AC$9,$A$12:$A$111,$B$12:$B$111),IF(AND($I179=1,AD$9=$Q178),"",IF($I179=1,AD178,IF(AND($I179=-1,AB$9=$Q178),$J179,IF($I179=-1,AC178,""))))))))</f>
        <v/>
      </c>
      <c r="AD179" t="str">
        <f ca="1">IF($E178="","",IF($G179="",AD178,IF(AND($N179=1,AD$9&gt;$B$9),"",IF(AND($N179=1,AD$9&lt;=$B$9),LOOKUP(AD$9,$A$12:$A$111,$B$12:$B$111),IF(AND($I179=1,AE$9=$Q178),"",IF($I179=1,AE178,IF(AND($I179=-1,AC$9=$Q178),$J179,IF($I179=-1,AD178,""))))))))</f>
        <v/>
      </c>
      <c r="AE179" t="str">
        <f ca="1">IF($E178="","",IF($G179="",AE178,IF(AND($N179=1,AE$9&gt;$B$9),"",IF(AND($N179=1,AE$9&lt;=$B$9),LOOKUP(AE$9,$A$12:$A$111,$B$12:$B$111),IF(AND($I179=1,AF$9=$Q178),"",IF($I179=1,AF178,IF(AND($I179=-1,AD$9=$Q178),$J179,IF($I179=-1,AE178,""))))))))</f>
        <v/>
      </c>
      <c r="AF179" t="str">
        <f ca="1">IF($E178="","",IF($G179="",AF178,IF(AND($N179=1,AF$9&gt;$B$9),"",IF(AND($N179=1,AF$9&lt;=$B$9),LOOKUP(AF$9,$A$12:$A$111,$B$12:$B$111),IF(AND($I179=1,AG$9=$Q178),"",IF($I179=1,AG178,IF(AND($I179=-1,AE$9=$Q178),$J179,IF($I179=-1,AF178,""))))))))</f>
        <v/>
      </c>
      <c r="AG179" t="str">
        <f ca="1">IF($E178="","",IF($G179="",AG178,IF(AND($N179=1,AG$9&gt;$B$9),"",IF(AND($N179=1,AG$9&lt;=$B$9),LOOKUP(AG$9,$A$12:$A$111,$B$12:$B$111),IF(AND($I179=1,AH$9=$Q178),"",IF($I179=1,AH178,IF(AND($I179=-1,AF$9=$Q178),$J179,IF($I179=-1,AG178,""))))))))</f>
        <v/>
      </c>
      <c r="AH179" t="str">
        <f ca="1">IF($E178="","",IF($G179="",AH178,IF(AND($N179=1,AH$9&gt;$B$9),"",IF(AND($N179=1,AH$9&lt;=$B$9),LOOKUP(AH$9,$A$12:$A$111,$B$12:$B$111),IF(AND($I179=1,AI$9=$Q178),"",IF($I179=1,AI178,IF(AND($I179=-1,AG$9=$Q178),$J179,IF($I179=-1,AH178,""))))))))</f>
        <v/>
      </c>
      <c r="AI179" t="str">
        <f ca="1">IF($E178="","",IF($G179="",AI178,IF(AND($N179=1,AI$9&gt;$B$9),"",IF(AND($N179=1,AI$9&lt;=$B$9),LOOKUP(AI$9,$A$12:$A$111,$B$12:$B$111),IF(AND($I179=1,AJ$9=$Q178),"",IF($I179=1,AJ178,IF(AND($I179=-1,AH$9=$Q178),$J179,IF($I179=-1,AI178,""))))))))</f>
        <v/>
      </c>
      <c r="AJ179" t="str">
        <f ca="1">IF($E178="","",IF($G179="",AJ178,IF(AND($N179=1,AJ$9&gt;$B$9),"",IF(AND($N179=1,AJ$9&lt;=$B$9),LOOKUP(AJ$9,$A$12:$A$111,$B$12:$B$111),IF(AND($I179=1,AK$9=$Q178),"",IF($I179=1,AK178,IF(AND($I179=-1,AI$9=$Q178),$J179,IF($I179=-1,AJ178,""))))))))</f>
        <v/>
      </c>
      <c r="AK179" t="str">
        <f ca="1">IF($E178="","",IF($G179="",AK178,IF(AND($N179=1,AK$9&gt;$B$9),"",IF(AND($N179=1,AK$9&lt;=$B$9),LOOKUP(AK$9,$A$12:$A$111,$B$12:$B$111),IF(AND($I179=1,AL$9=$Q178),"",IF($I179=1,AL178,IF(AND($I179=-1,AJ$9=$Q178),$J179,IF($I179=-1,AK178,""))))))))</f>
        <v/>
      </c>
      <c r="AL179" t="str">
        <f ca="1">IF($E178="","",IF($G179="",AL178,IF(AND($N179=1,AL$9&gt;$B$9),"",IF(AND($N179=1,AL$9&lt;=$B$9),LOOKUP(AL$9,$A$12:$A$111,$B$12:$B$111),IF(AND($I179=1,AM$9=$Q178),"",IF($I179=1,AM178,IF(AND($I179=-1,AK$9=$Q178),$J179,IF($I179=-1,AL178,""))))))))</f>
        <v/>
      </c>
      <c r="AM179" t="str">
        <f ca="1">IF($E178="","",IF($G179="",AM178,IF(AND($N179=1,AM$9&gt;$B$9),"",IF(AND($N179=1,AM$9&lt;=$B$9),LOOKUP(AM$9,$A$12:$A$111,$B$12:$B$111),IF(AND($I179=1,AN$9=$Q178),"",IF($I179=1,AN178,IF(AND($I179=-1,AL$9=$Q178),$J179,IF($I179=-1,AM178,""))))))))</f>
        <v/>
      </c>
      <c r="AN179" t="str">
        <f ca="1">IF($E178="","",IF($G179="",AN178,IF(AND($N179=1,AN$9&gt;$B$9),"",IF(AND($N179=1,AN$9&lt;=$B$9),LOOKUP(AN$9,$A$12:$A$111,$B$12:$B$111),IF(AND($I179=1,AO$9=$Q178),"",IF($I179=1,AO178,IF(AND($I179=-1,AM$9=$Q178),$J179,IF($I179=-1,AN178,""))))))))</f>
        <v/>
      </c>
      <c r="AO179" t="str">
        <f ca="1">IF($E178="","",IF($G179="",AO178,IF(AND($N179=1,AO$9&gt;$B$9),"",IF(AND($N179=1,AO$9&lt;=$B$9),LOOKUP(AO$9,$A$12:$A$111,$B$12:$B$111),IF(AND($I179=1,AP$9=$Q178),"",IF($I179=1,AP178,IF(AND($I179=-1,AN$9=$Q178),$J179,IF($I179=-1,AO178,""))))))))</f>
        <v/>
      </c>
      <c r="AP179" t="str">
        <f ca="1">IF($E178="","",IF($G179="",AP178,IF(AND($N179=1,AP$9&gt;$B$9),"",IF(AND($N179=1,AP$9&lt;=$B$9),LOOKUP(AP$9,$A$12:$A$111,$B$12:$B$111),IF(AND($I179=1,AQ$9=$Q178),"",IF($I179=1,AQ178,IF(AND($I179=-1,AO$9=$Q178),$J179,IF($I179=-1,AP178,""))))))))</f>
        <v/>
      </c>
      <c r="AQ179" t="str">
        <f ca="1">IF($E178="","",IF($G179="",AQ178,IF(AND($N179=1,AQ$9&gt;$B$9),"",IF(AND($N179=1,AQ$9&lt;=$B$9),LOOKUP(AQ$9,$A$12:$A$111,$B$12:$B$111),IF(AND($I179=1,AR$9=$Q178),"",IF($I179=1,AR178,IF(AND($I179=-1,AP$9=$Q178),$J179,IF($I179=-1,AQ178,""))))))))</f>
        <v/>
      </c>
      <c r="AR179" t="str">
        <f ca="1">IF($E178="","",IF($G179="",AR178,IF(AND($N179=1,AR$9&gt;$B$9),"",IF(AND($N179=1,AR$9&lt;=$B$9),LOOKUP(AR$9,$A$12:$A$111,$B$12:$B$111),IF(AND($I179=1,AS$9=$Q178),"",IF($I179=1,AS178,IF(AND($I179=-1,AQ$9=$Q178),$J179,IF($I179=-1,AR178,""))))))))</f>
        <v/>
      </c>
      <c r="AS179" t="str">
        <f ca="1">IF($E178="","",IF($G179="",AS178,IF(AND($N179=1,AS$9&gt;$B$9),"",IF(AND($N179=1,AS$9&lt;=$B$9),LOOKUP(AS$9,$A$12:$A$111,$B$12:$B$111),IF(AND($I179=1,AT$9=$Q178),"",IF($I179=1,AT178,IF(AND($I179=-1,AR$9=$Q178),$J179,IF($I179=-1,AS178,""))))))))</f>
        <v/>
      </c>
      <c r="AT179" t="str">
        <f ca="1">IF($E178="","",IF($G179="",AT178,IF(AND($N179=1,AT$9&gt;$B$9),"",IF(AND($N179=1,AT$9&lt;=$B$9),LOOKUP(AT$9,$A$12:$A$111,$B$12:$B$111),IF(AND($I179=1,AU$9=$Q178),"",IF($I179=1,AU178,IF(AND($I179=-1,AS$9=$Q178),$J179,IF($I179=-1,AT178,""))))))))</f>
        <v/>
      </c>
      <c r="AU179" t="str">
        <f ca="1">IF($E178="","",IF($G179="",AU178,IF(AND($N179=1,AU$9&gt;$B$9),"",IF(AND($N179=1,AU$9&lt;=$B$9),LOOKUP(AU$9,$A$12:$A$111,$B$12:$B$111),IF(AND($I179=1,AV$9=$Q178),"",IF($I179=1,AV178,IF(AND($I179=-1,AT$9=$Q178),$J179,IF($I179=-1,AU178,""))))))))</f>
        <v/>
      </c>
      <c r="AV179" t="str">
        <f ca="1">IF($E178="","",IF($G179="",AV178,IF(AND($N179=1,AV$9&gt;$B$9),"",IF(AND($N179=1,AV$9&lt;=$B$9),LOOKUP(AV$9,$A$12:$A$111,$B$12:$B$111),IF(AND($I179=1,AW$9=$Q178),"",IF($I179=1,AW178,IF(AND($I179=-1,AU$9=$Q178),$J179,IF($I179=-1,AV178,""))))))))</f>
        <v/>
      </c>
      <c r="AW179" t="str">
        <f ca="1">IF($E178="","",IF($G179="",AW178,IF(AND($N179=1,AW$9&gt;$B$9),"",IF(AND($N179=1,AW$9&lt;=$B$9),LOOKUP(AW$9,$A$12:$A$111,$B$12:$B$111),IF(AND($I179=1,AX$9=$Q178),"",IF($I179=1,AX178,IF(AND($I179=-1,AV$9=$Q178),$J179,IF($I179=-1,AW178,""))))))))</f>
        <v/>
      </c>
      <c r="AX179" t="str">
        <f ca="1">IF($E178="","",IF($G179="",AX178,IF(AND($N179=1,AX$9&gt;$B$9),"",IF(AND($N179=1,AX$9&lt;=$B$9),LOOKUP(AX$9,$A$12:$A$111,$B$12:$B$111),IF(AND($I179=1,AY$9=$Q178),"",IF($I179=1,AY178,IF(AND($I179=-1,AW$9=$Q178),$J179,IF($I179=-1,AX178,""))))))))</f>
        <v/>
      </c>
      <c r="AY179" t="str">
        <f ca="1">IF($E178="","",IF($G179="",AY178,IF(AND($N179=1,AY$9&gt;$B$9),"",IF(AND($N179=1,AY$9&lt;=$B$9),LOOKUP(AY$9,$A$12:$A$111,$B$12:$B$111),IF(AND($I179=1,AZ$9=$Q178),"",IF($I179=1,AZ178,IF(AND($I179=-1,AX$9=$Q178),$J179,IF($I179=-1,AY178,""))))))))</f>
        <v/>
      </c>
      <c r="AZ179" t="str">
        <f ca="1">IF($E178="","",IF($G179="",AZ178,IF(AND($N179=1,AZ$9&gt;$B$9),"",IF(AND($N179=1,AZ$9&lt;=$B$9),LOOKUP(AZ$9,$A$12:$A$111,$B$12:$B$111),IF(AND($I179=1,BA$9=$Q178),"",IF($I179=1,BA178,IF(AND($I179=-1,AY$9=$Q178),$J179,IF($I179=-1,AZ178,""))))))))</f>
        <v/>
      </c>
      <c r="BA179" t="str">
        <f ca="1">IF($E178="","",IF($G179="",BA178,IF(AND($N179=1,BA$9&gt;$B$9),"",IF(AND($N179=1,BA$9&lt;=$B$9),LOOKUP(BA$9,$A$12:$A$111,$B$12:$B$111),IF(AND($I179=1,BB$9=$Q178),"",IF($I179=1,BB178,IF(AND($I179=-1,AZ$9=$Q178),$J179,IF($I179=-1,BA178,""))))))))</f>
        <v/>
      </c>
      <c r="BB179" t="str">
        <f ca="1">IF($E178="","",IF($G179="",BB178,IF(AND($N179=1,BB$9&gt;$B$9),"",IF(AND($N179=1,BB$9&lt;=$B$9),LOOKUP(BB$9,$A$12:$A$111,$B$12:$B$111),IF(AND($I179=1,BC$9=$Q178),"",IF($I179=1,BC178,IF(AND($I179=-1,BA$9=$Q178),$J179,IF($I179=-1,BB178,""))))))))</f>
        <v/>
      </c>
      <c r="BC179" t="str">
        <f ca="1">IF($E178="","",IF($G179="",BC178,IF(AND($N179=1,BC$9&gt;$B$9),"",IF(AND($N179=1,BC$9&lt;=$B$9),LOOKUP(BC$9,$A$12:$A$111,$B$12:$B$111),IF(AND($I179=1,BD$9=$Q178),"",IF($I179=1,BD178,IF(AND($I179=-1,BB$9=$Q178),$J179,IF($I179=-1,BC178,""))))))))</f>
        <v/>
      </c>
      <c r="BD179" t="str">
        <f ca="1">IF($E178="","",IF($G179="",BD178,IF(AND($N179=1,BD$9&gt;$B$9),"",IF(AND($N179=1,BD$9&lt;=$B$9),LOOKUP(BD$9,$A$12:$A$111,$B$12:$B$111),IF(AND($I179=1,BE$9=$Q178),"",IF($I179=1,BE178,IF(AND($I179=-1,BC$9=$Q178),$J179,IF($I179=-1,BD178,""))))))))</f>
        <v/>
      </c>
      <c r="BE179" t="str">
        <f ca="1">IF($E178="","",IF($G179="",BE178,IF(AND($N179=1,BE$9&gt;$B$9),"",IF(AND($N179=1,BE$9&lt;=$B$9),LOOKUP(BE$9,$A$12:$A$111,$B$12:$B$111),IF(AND($I179=1,BF$9=$Q178),"",IF($I179=1,BF178,IF(AND($I179=-1,BD$9=$Q178),$J179,IF($I179=-1,BE178,""))))))))</f>
        <v/>
      </c>
      <c r="BF179" t="str">
        <f ca="1">IF($E178="","",IF($G179="",BF178,IF(AND($N179=1,BF$9&gt;$B$9),"",IF(AND($N179=1,BF$9&lt;=$B$9),LOOKUP(BF$9,$A$12:$A$111,$B$12:$B$111),IF(AND($I179=1,BG$9=$Q178),"",IF($I179=1,BG178,IF(AND($I179=-1,BE$9=$Q178),$J179,IF($I179=-1,BF178,""))))))))</f>
        <v/>
      </c>
      <c r="BG179" t="str">
        <f ca="1">IF($E178="","",IF($G179="",BG178,IF(AND($N179=1,BG$9&gt;$B$9),"",IF(AND($N179=1,BG$9&lt;=$B$9),LOOKUP(BG$9,$A$12:$A$111,$B$12:$B$111),IF(AND($I179=1,BH$9=$Q178),"",IF($I179=1,BH178,IF(AND($I179=-1,BF$9=$Q178),$J179,IF($I179=-1,BG178,""))))))))</f>
        <v/>
      </c>
      <c r="BH179" t="str">
        <f ca="1">IF($E178="","",IF($G179="",BH178,IF(AND($N179=1,BH$9&gt;$B$9),"",IF(AND($N179=1,BH$9&lt;=$B$9),LOOKUP(BH$9,$A$12:$A$111,$B$12:$B$111),IF(AND($I179=1,BI$9=$Q178),"",IF($I179=1,BI178,IF(AND($I179=-1,BG$9=$Q178),$J179,IF($I179=-1,BH178,""))))))))</f>
        <v/>
      </c>
      <c r="BI179" t="str">
        <f ca="1">IF($E178="","",IF($G179="",BI178,IF(AND($N179=1,BI$9&gt;$B$9),"",IF(AND($N179=1,BI$9&lt;=$B$9),LOOKUP(BI$9,$A$12:$A$111,$B$12:$B$111),IF(AND($I179=1,BJ$9=$Q178),"",IF($I179=1,BJ178,IF(AND($I179=-1,BH$9=$Q178),$J179,IF($I179=-1,BI178,""))))))))</f>
        <v/>
      </c>
      <c r="BJ179" t="str">
        <f ca="1">IF($E178="","",IF($G179="",BJ178,IF(AND($N179=1,BJ$9&gt;$B$9),"",IF(AND($N179=1,BJ$9&lt;=$B$9),LOOKUP(BJ$9,$A$12:$A$111,$B$12:$B$111),IF(AND($I179=1,BK$9=$Q178),"",IF($I179=1,BK178,IF(AND($I179=-1,BI$9=$Q178),$J179,IF($I179=-1,BJ178,""))))))))</f>
        <v/>
      </c>
      <c r="BK179">
        <f ca="1">IF($E178="","",IF($G179="",BK178,IF(AND($N179=1,BK$9&gt;$B$9),"",IF(AND($N179=1,BK$9&lt;=$B$9),LOOKUP(BK$9,$A$12:$A$111,$B$12:$B$111),IF(AND($I179=1,BL$9=$Q178),"",IF($I179=1,BL178,IF(AND($I179=-1,BJ$9=$Q178),$J179,IF($I179=-1,BK178,""))))))))</f>
        <v>0</v>
      </c>
      <c r="BL179">
        <f ca="1">IF($E178="","",IF($G179="",BL178,IF(AND($N179=1,BL$9&gt;$B$9),"",IF(AND($N179=1,BL$9&lt;=$B$9),LOOKUP(BL$9,$A$12:$A$111,$B$12:$B$111),IF(AND($I179=1,BM$9=$Q178),"",IF($I179=1,BM178,IF(AND($I179=-1,BK$9=$Q178),$J179,IF($I179=-1,BL178,""))))))))</f>
        <v>0</v>
      </c>
      <c r="BM179">
        <f ca="1">IF($E178="","",IF($G179="",BM178,IF(AND($N179=1,BM$9&gt;$B$9),"",IF(AND($N179=1,BM$9&lt;=$B$9),LOOKUP(BM$9,$A$12:$A$111,$B$12:$B$111),IF(AND($I179=1,BN$9=$Q178),"",IF($I179=1,BN178,IF(AND($I179=-1,BL$9=$Q178),$J179,IF($I179=-1,BM178,""))))))))</f>
        <v>0</v>
      </c>
      <c r="BN179">
        <f ca="1">IF($E178="","",IF($G179="",BN178,IF(AND($N179=1,BN$9&gt;$B$9),"",IF(AND($N179=1,BN$9&lt;=$B$9),LOOKUP(BN$9,$A$12:$A$111,$B$12:$B$111),IF(AND($I179=1,BO$9=$Q178),"",IF($I179=1,BO178,IF(AND($I179=-1,BM$9=$Q178),$J179,IF($I179=-1,BN178,""))))))))</f>
        <v>0</v>
      </c>
      <c r="BO179">
        <f ca="1">IF($E178="","",IF($G179="",BO178,IF(AND($N179=1,BO$9&gt;$B$9),"",IF(AND($N179=1,BO$9&lt;=$B$9),LOOKUP(BO$9,$A$12:$A$111,$B$12:$B$111),IF(AND($I179=1,BP$9=$Q178),"",IF($I179=1,BP178,IF(AND($I179=-1,BN$9=$Q178),$J179,IF($I179=-1,BO178,""))))))))</f>
        <v>0</v>
      </c>
    </row>
    <row r="180" spans="4:67" x14ac:dyDescent="0.25">
      <c r="D180" s="4">
        <v>170</v>
      </c>
      <c r="E180" s="1">
        <f t="shared" ca="1" si="16"/>
        <v>22</v>
      </c>
      <c r="G180" t="str">
        <f ca="1">IF(E179="","",IF($B$3=Refs!$B$11,Labouchere!F180,IF(AND(B$3="Last",H179="Zero"),G179,IF(B$3="Last",H179,IF(B$3="2nd last","",IF(AND(B$3="Opposite",H179="Zero"),G179,IF(AND(B$3="Opposite",H179="Red"),"Black",IF(AND(B$3="Opposite",H179="Black"),"Red",IF(AND(B$3="Opposite",H179="Odd"),"Even",IF(AND(B$3="Opposite",H179="Even"),"Odd",IF(AND(B$3="Opposite",H179="High"),"Low",IF(AND(B$3="Opposite",H179="Low"),"High",IF(COUNTIF(Refs!$E$5:$I$6,B$3)=1,Labouchere!B$3,"")))))))))))))</f>
        <v>High</v>
      </c>
      <c r="H180" t="str">
        <f ca="1">IF(E180="","",IF(B$2="Red/Black",LOOKUP(E180,Refs!D:D,Refs!F:F),IF(B$2="High/Low",LOOKUP(E180,Refs!D:D,Refs!H:H),IF(B$2="Odd/Even",LOOKUP(E180,Refs!D:D,Refs!J:J),""))))</f>
        <v>High</v>
      </c>
      <c r="I180">
        <f t="shared" ca="1" si="12"/>
        <v>1</v>
      </c>
      <c r="J180">
        <f ca="1">IF(E179="","",IF(G180="","",IF(AND(Q179&gt;1,O179+P179&gt;=$B$4),$B$4,IF(Q179=1,O179,O179+P179))))</f>
        <v>26</v>
      </c>
      <c r="K180">
        <f t="shared" ca="1" si="13"/>
        <v>26</v>
      </c>
      <c r="L180">
        <f t="shared" ca="1" si="14"/>
        <v>-99</v>
      </c>
      <c r="M180">
        <f t="shared" ca="1" si="15"/>
        <v>20</v>
      </c>
      <c r="N180">
        <f ca="1">IF(E179="","",IF(OR(AND($A$6="Yes",$M180&gt;$M179),AND($A$8="Yes",$O179+$P179&gt;=$B$4),AND($Q179&lt;=2,$I180=1)),1,0))</f>
        <v>0</v>
      </c>
      <c r="O180">
        <f ca="1">IF(E180="","",R180)</f>
        <v>7</v>
      </c>
      <c r="P180">
        <f ca="1">IF(E180="","",MAX(R180:DM180))</f>
        <v>15</v>
      </c>
      <c r="Q180" s="2">
        <f ca="1">IF(E180="","",COUNTIF(R180:DM180,"&gt;0"))</f>
        <v>5</v>
      </c>
      <c r="R180" s="4">
        <f ca="1">IF(E179="","",IF($G180="",R179,IF($N180=1,LOOKUP(R$9,$A$12:$A$111,$B$12:$B$111),IF(AND($I180=1,S$9=$Q179),"",IF($I180=1,S179,IF($I180=-1,R179))))))</f>
        <v>7</v>
      </c>
      <c r="S180">
        <f ca="1">IF($E179="","",IF($G180="",S179,IF(AND($N180=1,S$9&gt;$B$9),"",IF(AND($N180=1,S$9&lt;=$B$9),LOOKUP(S$9,$A$12:$A$111,$B$12:$B$111),IF(AND($I180=1,T$9=$Q179),"",IF($I180=1,T179,IF(AND($I180=-1,R$9=$Q179),$J180,IF($I180=-1,S179,""))))))))</f>
        <v>8</v>
      </c>
      <c r="T180">
        <f ca="1">IF($E179="","",IF($G180="",T179,IF(AND($N180=1,T$9&gt;$B$9),"",IF(AND($N180=1,T$9&lt;=$B$9),LOOKUP(T$9,$A$12:$A$111,$B$12:$B$111),IF(AND($I180=1,U$9=$Q179),"",IF($I180=1,U179,IF(AND($I180=-1,S$9=$Q179),$J180,IF($I180=-1,T179,""))))))))</f>
        <v>9</v>
      </c>
      <c r="U180">
        <f ca="1">IF($E179="","",IF($G180="",U179,IF(AND($N180=1,U$9&gt;$B$9),"",IF(AND($N180=1,U$9&lt;=$B$9),LOOKUP(U$9,$A$12:$A$111,$B$12:$B$111),IF(AND($I180=1,V$9=$Q179),"",IF($I180=1,V179,IF(AND($I180=-1,T$9=$Q179),$J180,IF($I180=-1,U179,""))))))))</f>
        <v>12</v>
      </c>
      <c r="V180">
        <f ca="1">IF($E179="","",IF($G180="",V179,IF(AND($N180=1,V$9&gt;$B$9),"",IF(AND($N180=1,V$9&lt;=$B$9),LOOKUP(V$9,$A$12:$A$111,$B$12:$B$111),IF(AND($I180=1,W$9=$Q179),"",IF($I180=1,W179,IF(AND($I180=-1,U$9=$Q179),$J180,IF($I180=-1,V179,""))))))))</f>
        <v>15</v>
      </c>
      <c r="W180" t="str">
        <f ca="1">IF($E179="","",IF($G180="",W179,IF(AND($N180=1,W$9&gt;$B$9),"",IF(AND($N180=1,W$9&lt;=$B$9),LOOKUP(W$9,$A$12:$A$111,$B$12:$B$111),IF(AND($I180=1,X$9=$Q179),"",IF($I180=1,X179,IF(AND($I180=-1,V$9=$Q179),$J180,IF($I180=-1,W179,""))))))))</f>
        <v/>
      </c>
      <c r="X180" t="str">
        <f ca="1">IF($E179="","",IF($G180="",X179,IF(AND($N180=1,X$9&gt;$B$9),"",IF(AND($N180=1,X$9&lt;=$B$9),LOOKUP(X$9,$A$12:$A$111,$B$12:$B$111),IF(AND($I180=1,Y$9=$Q179),"",IF($I180=1,Y179,IF(AND($I180=-1,W$9=$Q179),$J180,IF($I180=-1,X179,""))))))))</f>
        <v/>
      </c>
      <c r="Y180" t="str">
        <f ca="1">IF($E179="","",IF($G180="",Y179,IF(AND($N180=1,Y$9&gt;$B$9),"",IF(AND($N180=1,Y$9&lt;=$B$9),LOOKUP(Y$9,$A$12:$A$111,$B$12:$B$111),IF(AND($I180=1,Z$9=$Q179),"",IF($I180=1,Z179,IF(AND($I180=-1,X$9=$Q179),$J180,IF($I180=-1,Y179,""))))))))</f>
        <v/>
      </c>
      <c r="Z180" t="str">
        <f ca="1">IF($E179="","",IF($G180="",Z179,IF(AND($N180=1,Z$9&gt;$B$9),"",IF(AND($N180=1,Z$9&lt;=$B$9),LOOKUP(Z$9,$A$12:$A$111,$B$12:$B$111),IF(AND($I180=1,AA$9=$Q179),"",IF($I180=1,AA179,IF(AND($I180=-1,Y$9=$Q179),$J180,IF($I180=-1,Z179,""))))))))</f>
        <v/>
      </c>
      <c r="AA180" t="str">
        <f ca="1">IF($E179="","",IF($G180="",AA179,IF(AND($N180=1,AA$9&gt;$B$9),"",IF(AND($N180=1,AA$9&lt;=$B$9),LOOKUP(AA$9,$A$12:$A$111,$B$12:$B$111),IF(AND($I180=1,AB$9=$Q179),"",IF($I180=1,AB179,IF(AND($I180=-1,Z$9=$Q179),$J180,IF($I180=-1,AA179,""))))))))</f>
        <v/>
      </c>
      <c r="AB180" t="str">
        <f ca="1">IF($E179="","",IF($G180="",AB179,IF(AND($N180=1,AB$9&gt;$B$9),"",IF(AND($N180=1,AB$9&lt;=$B$9),LOOKUP(AB$9,$A$12:$A$111,$B$12:$B$111),IF(AND($I180=1,AC$9=$Q179),"",IF($I180=1,AC179,IF(AND($I180=-1,AA$9=$Q179),$J180,IF($I180=-1,AB179,""))))))))</f>
        <v/>
      </c>
      <c r="AC180" t="str">
        <f ca="1">IF($E179="","",IF($G180="",AC179,IF(AND($N180=1,AC$9&gt;$B$9),"",IF(AND($N180=1,AC$9&lt;=$B$9),LOOKUP(AC$9,$A$12:$A$111,$B$12:$B$111),IF(AND($I180=1,AD$9=$Q179),"",IF($I180=1,AD179,IF(AND($I180=-1,AB$9=$Q179),$J180,IF($I180=-1,AC179,""))))))))</f>
        <v/>
      </c>
      <c r="AD180" t="str">
        <f ca="1">IF($E179="","",IF($G180="",AD179,IF(AND($N180=1,AD$9&gt;$B$9),"",IF(AND($N180=1,AD$9&lt;=$B$9),LOOKUP(AD$9,$A$12:$A$111,$B$12:$B$111),IF(AND($I180=1,AE$9=$Q179),"",IF($I180=1,AE179,IF(AND($I180=-1,AC$9=$Q179),$J180,IF($I180=-1,AD179,""))))))))</f>
        <v/>
      </c>
      <c r="AE180" t="str">
        <f ca="1">IF($E179="","",IF($G180="",AE179,IF(AND($N180=1,AE$9&gt;$B$9),"",IF(AND($N180=1,AE$9&lt;=$B$9),LOOKUP(AE$9,$A$12:$A$111,$B$12:$B$111),IF(AND($I180=1,AF$9=$Q179),"",IF($I180=1,AF179,IF(AND($I180=-1,AD$9=$Q179),$J180,IF($I180=-1,AE179,""))))))))</f>
        <v/>
      </c>
      <c r="AF180" t="str">
        <f ca="1">IF($E179="","",IF($G180="",AF179,IF(AND($N180=1,AF$9&gt;$B$9),"",IF(AND($N180=1,AF$9&lt;=$B$9),LOOKUP(AF$9,$A$12:$A$111,$B$12:$B$111),IF(AND($I180=1,AG$9=$Q179),"",IF($I180=1,AG179,IF(AND($I180=-1,AE$9=$Q179),$J180,IF($I180=-1,AF179,""))))))))</f>
        <v/>
      </c>
      <c r="AG180" t="str">
        <f ca="1">IF($E179="","",IF($G180="",AG179,IF(AND($N180=1,AG$9&gt;$B$9),"",IF(AND($N180=1,AG$9&lt;=$B$9),LOOKUP(AG$9,$A$12:$A$111,$B$12:$B$111),IF(AND($I180=1,AH$9=$Q179),"",IF($I180=1,AH179,IF(AND($I180=-1,AF$9=$Q179),$J180,IF($I180=-1,AG179,""))))))))</f>
        <v/>
      </c>
      <c r="AH180" t="str">
        <f ca="1">IF($E179="","",IF($G180="",AH179,IF(AND($N180=1,AH$9&gt;$B$9),"",IF(AND($N180=1,AH$9&lt;=$B$9),LOOKUP(AH$9,$A$12:$A$111,$B$12:$B$111),IF(AND($I180=1,AI$9=$Q179),"",IF($I180=1,AI179,IF(AND($I180=-1,AG$9=$Q179),$J180,IF($I180=-1,AH179,""))))))))</f>
        <v/>
      </c>
      <c r="AI180" t="str">
        <f ca="1">IF($E179="","",IF($G180="",AI179,IF(AND($N180=1,AI$9&gt;$B$9),"",IF(AND($N180=1,AI$9&lt;=$B$9),LOOKUP(AI$9,$A$12:$A$111,$B$12:$B$111),IF(AND($I180=1,AJ$9=$Q179),"",IF($I180=1,AJ179,IF(AND($I180=-1,AH$9=$Q179),$J180,IF($I180=-1,AI179,""))))))))</f>
        <v/>
      </c>
      <c r="AJ180" t="str">
        <f ca="1">IF($E179="","",IF($G180="",AJ179,IF(AND($N180=1,AJ$9&gt;$B$9),"",IF(AND($N180=1,AJ$9&lt;=$B$9),LOOKUP(AJ$9,$A$12:$A$111,$B$12:$B$111),IF(AND($I180=1,AK$9=$Q179),"",IF($I180=1,AK179,IF(AND($I180=-1,AI$9=$Q179),$J180,IF($I180=-1,AJ179,""))))))))</f>
        <v/>
      </c>
      <c r="AK180" t="str">
        <f ca="1">IF($E179="","",IF($G180="",AK179,IF(AND($N180=1,AK$9&gt;$B$9),"",IF(AND($N180=1,AK$9&lt;=$B$9),LOOKUP(AK$9,$A$12:$A$111,$B$12:$B$111),IF(AND($I180=1,AL$9=$Q179),"",IF($I180=1,AL179,IF(AND($I180=-1,AJ$9=$Q179),$J180,IF($I180=-1,AK179,""))))))))</f>
        <v/>
      </c>
      <c r="AL180" t="str">
        <f ca="1">IF($E179="","",IF($G180="",AL179,IF(AND($N180=1,AL$9&gt;$B$9),"",IF(AND($N180=1,AL$9&lt;=$B$9),LOOKUP(AL$9,$A$12:$A$111,$B$12:$B$111),IF(AND($I180=1,AM$9=$Q179),"",IF($I180=1,AM179,IF(AND($I180=-1,AK$9=$Q179),$J180,IF($I180=-1,AL179,""))))))))</f>
        <v/>
      </c>
      <c r="AM180" t="str">
        <f ca="1">IF($E179="","",IF($G180="",AM179,IF(AND($N180=1,AM$9&gt;$B$9),"",IF(AND($N180=1,AM$9&lt;=$B$9),LOOKUP(AM$9,$A$12:$A$111,$B$12:$B$111),IF(AND($I180=1,AN$9=$Q179),"",IF($I180=1,AN179,IF(AND($I180=-1,AL$9=$Q179),$J180,IF($I180=-1,AM179,""))))))))</f>
        <v/>
      </c>
      <c r="AN180" t="str">
        <f ca="1">IF($E179="","",IF($G180="",AN179,IF(AND($N180=1,AN$9&gt;$B$9),"",IF(AND($N180=1,AN$9&lt;=$B$9),LOOKUP(AN$9,$A$12:$A$111,$B$12:$B$111),IF(AND($I180=1,AO$9=$Q179),"",IF($I180=1,AO179,IF(AND($I180=-1,AM$9=$Q179),$J180,IF($I180=-1,AN179,""))))))))</f>
        <v/>
      </c>
      <c r="AO180" t="str">
        <f ca="1">IF($E179="","",IF($G180="",AO179,IF(AND($N180=1,AO$9&gt;$B$9),"",IF(AND($N180=1,AO$9&lt;=$B$9),LOOKUP(AO$9,$A$12:$A$111,$B$12:$B$111),IF(AND($I180=1,AP$9=$Q179),"",IF($I180=1,AP179,IF(AND($I180=-1,AN$9=$Q179),$J180,IF($I180=-1,AO179,""))))))))</f>
        <v/>
      </c>
      <c r="AP180" t="str">
        <f ca="1">IF($E179="","",IF($G180="",AP179,IF(AND($N180=1,AP$9&gt;$B$9),"",IF(AND($N180=1,AP$9&lt;=$B$9),LOOKUP(AP$9,$A$12:$A$111,$B$12:$B$111),IF(AND($I180=1,AQ$9=$Q179),"",IF($I180=1,AQ179,IF(AND($I180=-1,AO$9=$Q179),$J180,IF($I180=-1,AP179,""))))))))</f>
        <v/>
      </c>
      <c r="AQ180" t="str">
        <f ca="1">IF($E179="","",IF($G180="",AQ179,IF(AND($N180=1,AQ$9&gt;$B$9),"",IF(AND($N180=1,AQ$9&lt;=$B$9),LOOKUP(AQ$9,$A$12:$A$111,$B$12:$B$111),IF(AND($I180=1,AR$9=$Q179),"",IF($I180=1,AR179,IF(AND($I180=-1,AP$9=$Q179),$J180,IF($I180=-1,AQ179,""))))))))</f>
        <v/>
      </c>
      <c r="AR180" t="str">
        <f ca="1">IF($E179="","",IF($G180="",AR179,IF(AND($N180=1,AR$9&gt;$B$9),"",IF(AND($N180=1,AR$9&lt;=$B$9),LOOKUP(AR$9,$A$12:$A$111,$B$12:$B$111),IF(AND($I180=1,AS$9=$Q179),"",IF($I180=1,AS179,IF(AND($I180=-1,AQ$9=$Q179),$J180,IF($I180=-1,AR179,""))))))))</f>
        <v/>
      </c>
      <c r="AS180" t="str">
        <f ca="1">IF($E179="","",IF($G180="",AS179,IF(AND($N180=1,AS$9&gt;$B$9),"",IF(AND($N180=1,AS$9&lt;=$B$9),LOOKUP(AS$9,$A$12:$A$111,$B$12:$B$111),IF(AND($I180=1,AT$9=$Q179),"",IF($I180=1,AT179,IF(AND($I180=-1,AR$9=$Q179),$J180,IF($I180=-1,AS179,""))))))))</f>
        <v/>
      </c>
      <c r="AT180" t="str">
        <f ca="1">IF($E179="","",IF($G180="",AT179,IF(AND($N180=1,AT$9&gt;$B$9),"",IF(AND($N180=1,AT$9&lt;=$B$9),LOOKUP(AT$9,$A$12:$A$111,$B$12:$B$111),IF(AND($I180=1,AU$9=$Q179),"",IF($I180=1,AU179,IF(AND($I180=-1,AS$9=$Q179),$J180,IF($I180=-1,AT179,""))))))))</f>
        <v/>
      </c>
      <c r="AU180" t="str">
        <f ca="1">IF($E179="","",IF($G180="",AU179,IF(AND($N180=1,AU$9&gt;$B$9),"",IF(AND($N180=1,AU$9&lt;=$B$9),LOOKUP(AU$9,$A$12:$A$111,$B$12:$B$111),IF(AND($I180=1,AV$9=$Q179),"",IF($I180=1,AV179,IF(AND($I180=-1,AT$9=$Q179),$J180,IF($I180=-1,AU179,""))))))))</f>
        <v/>
      </c>
      <c r="AV180" t="str">
        <f ca="1">IF($E179="","",IF($G180="",AV179,IF(AND($N180=1,AV$9&gt;$B$9),"",IF(AND($N180=1,AV$9&lt;=$B$9),LOOKUP(AV$9,$A$12:$A$111,$B$12:$B$111),IF(AND($I180=1,AW$9=$Q179),"",IF($I180=1,AW179,IF(AND($I180=-1,AU$9=$Q179),$J180,IF($I180=-1,AV179,""))))))))</f>
        <v/>
      </c>
      <c r="AW180" t="str">
        <f ca="1">IF($E179="","",IF($G180="",AW179,IF(AND($N180=1,AW$9&gt;$B$9),"",IF(AND($N180=1,AW$9&lt;=$B$9),LOOKUP(AW$9,$A$12:$A$111,$B$12:$B$111),IF(AND($I180=1,AX$9=$Q179),"",IF($I180=1,AX179,IF(AND($I180=-1,AV$9=$Q179),$J180,IF($I180=-1,AW179,""))))))))</f>
        <v/>
      </c>
      <c r="AX180" t="str">
        <f ca="1">IF($E179="","",IF($G180="",AX179,IF(AND($N180=1,AX$9&gt;$B$9),"",IF(AND($N180=1,AX$9&lt;=$B$9),LOOKUP(AX$9,$A$12:$A$111,$B$12:$B$111),IF(AND($I180=1,AY$9=$Q179),"",IF($I180=1,AY179,IF(AND($I180=-1,AW$9=$Q179),$J180,IF($I180=-1,AX179,""))))))))</f>
        <v/>
      </c>
      <c r="AY180" t="str">
        <f ca="1">IF($E179="","",IF($G180="",AY179,IF(AND($N180=1,AY$9&gt;$B$9),"",IF(AND($N180=1,AY$9&lt;=$B$9),LOOKUP(AY$9,$A$12:$A$111,$B$12:$B$111),IF(AND($I180=1,AZ$9=$Q179),"",IF($I180=1,AZ179,IF(AND($I180=-1,AX$9=$Q179),$J180,IF($I180=-1,AY179,""))))))))</f>
        <v/>
      </c>
      <c r="AZ180" t="str">
        <f ca="1">IF($E179="","",IF($G180="",AZ179,IF(AND($N180=1,AZ$9&gt;$B$9),"",IF(AND($N180=1,AZ$9&lt;=$B$9),LOOKUP(AZ$9,$A$12:$A$111,$B$12:$B$111),IF(AND($I180=1,BA$9=$Q179),"",IF($I180=1,BA179,IF(AND($I180=-1,AY$9=$Q179),$J180,IF($I180=-1,AZ179,""))))))))</f>
        <v/>
      </c>
      <c r="BA180" t="str">
        <f ca="1">IF($E179="","",IF($G180="",BA179,IF(AND($N180=1,BA$9&gt;$B$9),"",IF(AND($N180=1,BA$9&lt;=$B$9),LOOKUP(BA$9,$A$12:$A$111,$B$12:$B$111),IF(AND($I180=1,BB$9=$Q179),"",IF($I180=1,BB179,IF(AND($I180=-1,AZ$9=$Q179),$J180,IF($I180=-1,BA179,""))))))))</f>
        <v/>
      </c>
      <c r="BB180" t="str">
        <f ca="1">IF($E179="","",IF($G180="",BB179,IF(AND($N180=1,BB$9&gt;$B$9),"",IF(AND($N180=1,BB$9&lt;=$B$9),LOOKUP(BB$9,$A$12:$A$111,$B$12:$B$111),IF(AND($I180=1,BC$9=$Q179),"",IF($I180=1,BC179,IF(AND($I180=-1,BA$9=$Q179),$J180,IF($I180=-1,BB179,""))))))))</f>
        <v/>
      </c>
      <c r="BC180" t="str">
        <f ca="1">IF($E179="","",IF($G180="",BC179,IF(AND($N180=1,BC$9&gt;$B$9),"",IF(AND($N180=1,BC$9&lt;=$B$9),LOOKUP(BC$9,$A$12:$A$111,$B$12:$B$111),IF(AND($I180=1,BD$9=$Q179),"",IF($I180=1,BD179,IF(AND($I180=-1,BB$9=$Q179),$J180,IF($I180=-1,BC179,""))))))))</f>
        <v/>
      </c>
      <c r="BD180" t="str">
        <f ca="1">IF($E179="","",IF($G180="",BD179,IF(AND($N180=1,BD$9&gt;$B$9),"",IF(AND($N180=1,BD$9&lt;=$B$9),LOOKUP(BD$9,$A$12:$A$111,$B$12:$B$111),IF(AND($I180=1,BE$9=$Q179),"",IF($I180=1,BE179,IF(AND($I180=-1,BC$9=$Q179),$J180,IF($I180=-1,BD179,""))))))))</f>
        <v/>
      </c>
      <c r="BE180" t="str">
        <f ca="1">IF($E179="","",IF($G180="",BE179,IF(AND($N180=1,BE$9&gt;$B$9),"",IF(AND($N180=1,BE$9&lt;=$B$9),LOOKUP(BE$9,$A$12:$A$111,$B$12:$B$111),IF(AND($I180=1,BF$9=$Q179),"",IF($I180=1,BF179,IF(AND($I180=-1,BD$9=$Q179),$J180,IF($I180=-1,BE179,""))))))))</f>
        <v/>
      </c>
      <c r="BF180" t="str">
        <f ca="1">IF($E179="","",IF($G180="",BF179,IF(AND($N180=1,BF$9&gt;$B$9),"",IF(AND($N180=1,BF$9&lt;=$B$9),LOOKUP(BF$9,$A$12:$A$111,$B$12:$B$111),IF(AND($I180=1,BG$9=$Q179),"",IF($I180=1,BG179,IF(AND($I180=-1,BE$9=$Q179),$J180,IF($I180=-1,BF179,""))))))))</f>
        <v/>
      </c>
      <c r="BG180" t="str">
        <f ca="1">IF($E179="","",IF($G180="",BG179,IF(AND($N180=1,BG$9&gt;$B$9),"",IF(AND($N180=1,BG$9&lt;=$B$9),LOOKUP(BG$9,$A$12:$A$111,$B$12:$B$111),IF(AND($I180=1,BH$9=$Q179),"",IF($I180=1,BH179,IF(AND($I180=-1,BF$9=$Q179),$J180,IF($I180=-1,BG179,""))))))))</f>
        <v/>
      </c>
      <c r="BH180" t="str">
        <f ca="1">IF($E179="","",IF($G180="",BH179,IF(AND($N180=1,BH$9&gt;$B$9),"",IF(AND($N180=1,BH$9&lt;=$B$9),LOOKUP(BH$9,$A$12:$A$111,$B$12:$B$111),IF(AND($I180=1,BI$9=$Q179),"",IF($I180=1,BI179,IF(AND($I180=-1,BG$9=$Q179),$J180,IF($I180=-1,BH179,""))))))))</f>
        <v/>
      </c>
      <c r="BI180" t="str">
        <f ca="1">IF($E179="","",IF($G180="",BI179,IF(AND($N180=1,BI$9&gt;$B$9),"",IF(AND($N180=1,BI$9&lt;=$B$9),LOOKUP(BI$9,$A$12:$A$111,$B$12:$B$111),IF(AND($I180=1,BJ$9=$Q179),"",IF($I180=1,BJ179,IF(AND($I180=-1,BH$9=$Q179),$J180,IF($I180=-1,BI179,""))))))))</f>
        <v/>
      </c>
      <c r="BJ180">
        <f ca="1">IF($E179="","",IF($G180="",BJ179,IF(AND($N180=1,BJ$9&gt;$B$9),"",IF(AND($N180=1,BJ$9&lt;=$B$9),LOOKUP(BJ$9,$A$12:$A$111,$B$12:$B$111),IF(AND($I180=1,BK$9=$Q179),"",IF($I180=1,BK179,IF(AND($I180=-1,BI$9=$Q179),$J180,IF($I180=-1,BJ179,""))))))))</f>
        <v>0</v>
      </c>
      <c r="BK180">
        <f ca="1">IF($E179="","",IF($G180="",BK179,IF(AND($N180=1,BK$9&gt;$B$9),"",IF(AND($N180=1,BK$9&lt;=$B$9),LOOKUP(BK$9,$A$12:$A$111,$B$12:$B$111),IF(AND($I180=1,BL$9=$Q179),"",IF($I180=1,BL179,IF(AND($I180=-1,BJ$9=$Q179),$J180,IF($I180=-1,BK179,""))))))))</f>
        <v>0</v>
      </c>
      <c r="BL180">
        <f ca="1">IF($E179="","",IF($G180="",BL179,IF(AND($N180=1,BL$9&gt;$B$9),"",IF(AND($N180=1,BL$9&lt;=$B$9),LOOKUP(BL$9,$A$12:$A$111,$B$12:$B$111),IF(AND($I180=1,BM$9=$Q179),"",IF($I180=1,BM179,IF(AND($I180=-1,BK$9=$Q179),$J180,IF($I180=-1,BL179,""))))))))</f>
        <v>0</v>
      </c>
      <c r="BM180">
        <f ca="1">IF($E179="","",IF($G180="",BM179,IF(AND($N180=1,BM$9&gt;$B$9),"",IF(AND($N180=1,BM$9&lt;=$B$9),LOOKUP(BM$9,$A$12:$A$111,$B$12:$B$111),IF(AND($I180=1,BN$9=$Q179),"",IF($I180=1,BN179,IF(AND($I180=-1,BL$9=$Q179),$J180,IF($I180=-1,BM179,""))))))))</f>
        <v>0</v>
      </c>
      <c r="BN180">
        <f ca="1">IF($E179="","",IF($G180="",BN179,IF(AND($N180=1,BN$9&gt;$B$9),"",IF(AND($N180=1,BN$9&lt;=$B$9),LOOKUP(BN$9,$A$12:$A$111,$B$12:$B$111),IF(AND($I180=1,BO$9=$Q179),"",IF($I180=1,BO179,IF(AND($I180=-1,BM$9=$Q179),$J180,IF($I180=-1,BN179,""))))))))</f>
        <v>0</v>
      </c>
      <c r="BO180">
        <f ca="1">IF($E179="","",IF($G180="",BO179,IF(AND($N180=1,BO$9&gt;$B$9),"",IF(AND($N180=1,BO$9&lt;=$B$9),LOOKUP(BO$9,$A$12:$A$111,$B$12:$B$111),IF(AND($I180=1,BP$9=$Q179),"",IF($I180=1,BP179,IF(AND($I180=-1,BN$9=$Q179),$J180,IF($I180=-1,BO179,""))))))))</f>
        <v>0</v>
      </c>
    </row>
    <row r="181" spans="4:67" x14ac:dyDescent="0.25">
      <c r="D181" s="4">
        <v>171</v>
      </c>
      <c r="E181" s="1">
        <f t="shared" ca="1" si="16"/>
        <v>9</v>
      </c>
      <c r="G181" t="str">
        <f ca="1">IF(E180="","",IF($B$3=Refs!$B$11,Labouchere!F181,IF(AND(B$3="Last",H180="Zero"),G180,IF(B$3="Last",H180,IF(B$3="2nd last","",IF(AND(B$3="Opposite",H180="Zero"),G180,IF(AND(B$3="Opposite",H180="Red"),"Black",IF(AND(B$3="Opposite",H180="Black"),"Red",IF(AND(B$3="Opposite",H180="Odd"),"Even",IF(AND(B$3="Opposite",H180="Even"),"Odd",IF(AND(B$3="Opposite",H180="High"),"Low",IF(AND(B$3="Opposite",H180="Low"),"High",IF(COUNTIF(Refs!$E$5:$I$6,B$3)=1,Labouchere!B$3,"")))))))))))))</f>
        <v>High</v>
      </c>
      <c r="H181" t="str">
        <f ca="1">IF(E181="","",IF(B$2="Red/Black",LOOKUP(E181,Refs!D:D,Refs!F:F),IF(B$2="High/Low",LOOKUP(E181,Refs!D:D,Refs!H:H),IF(B$2="Odd/Even",LOOKUP(E181,Refs!D:D,Refs!J:J),""))))</f>
        <v>Low</v>
      </c>
      <c r="I181">
        <f t="shared" ca="1" si="12"/>
        <v>-1</v>
      </c>
      <c r="J181">
        <f ca="1">IF(E180="","",IF(G181="","",IF(AND(Q180&gt;1,O180+P180&gt;=$B$4),$B$4,IF(Q180=1,O180,O180+P180))))</f>
        <v>22</v>
      </c>
      <c r="K181">
        <f t="shared" ca="1" si="13"/>
        <v>-22</v>
      </c>
      <c r="L181">
        <f t="shared" ca="1" si="14"/>
        <v>-121</v>
      </c>
      <c r="M181">
        <f t="shared" ca="1" si="15"/>
        <v>20</v>
      </c>
      <c r="N181">
        <f ca="1">IF(E180="","",IF(OR(AND($A$6="Yes",$M181&gt;$M180),AND($A$8="Yes",$O180+$P180&gt;=$B$4),AND($Q180&lt;=2,$I181=1)),1,0))</f>
        <v>0</v>
      </c>
      <c r="O181">
        <f ca="1">IF(E181="","",R181)</f>
        <v>7</v>
      </c>
      <c r="P181">
        <f ca="1">IF(E181="","",MAX(R181:DM181))</f>
        <v>22</v>
      </c>
      <c r="Q181" s="2">
        <f ca="1">IF(E181="","",COUNTIF(R181:DM181,"&gt;0"))</f>
        <v>6</v>
      </c>
      <c r="R181" s="4">
        <f ca="1">IF(E180="","",IF($G181="",R180,IF($N181=1,LOOKUP(R$9,$A$12:$A$111,$B$12:$B$111),IF(AND($I181=1,S$9=$Q180),"",IF($I181=1,S180,IF($I181=-1,R180))))))</f>
        <v>7</v>
      </c>
      <c r="S181">
        <f ca="1">IF($E180="","",IF($G181="",S180,IF(AND($N181=1,S$9&gt;$B$9),"",IF(AND($N181=1,S$9&lt;=$B$9),LOOKUP(S$9,$A$12:$A$111,$B$12:$B$111),IF(AND($I181=1,T$9=$Q180),"",IF($I181=1,T180,IF(AND($I181=-1,R$9=$Q180),$J181,IF($I181=-1,S180,""))))))))</f>
        <v>8</v>
      </c>
      <c r="T181">
        <f ca="1">IF($E180="","",IF($G181="",T180,IF(AND($N181=1,T$9&gt;$B$9),"",IF(AND($N181=1,T$9&lt;=$B$9),LOOKUP(T$9,$A$12:$A$111,$B$12:$B$111),IF(AND($I181=1,U$9=$Q180),"",IF($I181=1,U180,IF(AND($I181=-1,S$9=$Q180),$J181,IF($I181=-1,T180,""))))))))</f>
        <v>9</v>
      </c>
      <c r="U181">
        <f ca="1">IF($E180="","",IF($G181="",U180,IF(AND($N181=1,U$9&gt;$B$9),"",IF(AND($N181=1,U$9&lt;=$B$9),LOOKUP(U$9,$A$12:$A$111,$B$12:$B$111),IF(AND($I181=1,V$9=$Q180),"",IF($I181=1,V180,IF(AND($I181=-1,T$9=$Q180),$J181,IF($I181=-1,U180,""))))))))</f>
        <v>12</v>
      </c>
      <c r="V181">
        <f ca="1">IF($E180="","",IF($G181="",V180,IF(AND($N181=1,V$9&gt;$B$9),"",IF(AND($N181=1,V$9&lt;=$B$9),LOOKUP(V$9,$A$12:$A$111,$B$12:$B$111),IF(AND($I181=1,W$9=$Q180),"",IF($I181=1,W180,IF(AND($I181=-1,U$9=$Q180),$J181,IF($I181=-1,V180,""))))))))</f>
        <v>15</v>
      </c>
      <c r="W181">
        <f ca="1">IF($E180="","",IF($G181="",W180,IF(AND($N181=1,W$9&gt;$B$9),"",IF(AND($N181=1,W$9&lt;=$B$9),LOOKUP(W$9,$A$12:$A$111,$B$12:$B$111),IF(AND($I181=1,X$9=$Q180),"",IF($I181=1,X180,IF(AND($I181=-1,V$9=$Q180),$J181,IF($I181=-1,W180,""))))))))</f>
        <v>22</v>
      </c>
      <c r="X181" t="str">
        <f ca="1">IF($E180="","",IF($G181="",X180,IF(AND($N181=1,X$9&gt;$B$9),"",IF(AND($N181=1,X$9&lt;=$B$9),LOOKUP(X$9,$A$12:$A$111,$B$12:$B$111),IF(AND($I181=1,Y$9=$Q180),"",IF($I181=1,Y180,IF(AND($I181=-1,W$9=$Q180),$J181,IF($I181=-1,X180,""))))))))</f>
        <v/>
      </c>
      <c r="Y181" t="str">
        <f ca="1">IF($E180="","",IF($G181="",Y180,IF(AND($N181=1,Y$9&gt;$B$9),"",IF(AND($N181=1,Y$9&lt;=$B$9),LOOKUP(Y$9,$A$12:$A$111,$B$12:$B$111),IF(AND($I181=1,Z$9=$Q180),"",IF($I181=1,Z180,IF(AND($I181=-1,X$9=$Q180),$J181,IF($I181=-1,Y180,""))))))))</f>
        <v/>
      </c>
      <c r="Z181" t="str">
        <f ca="1">IF($E180="","",IF($G181="",Z180,IF(AND($N181=1,Z$9&gt;$B$9),"",IF(AND($N181=1,Z$9&lt;=$B$9),LOOKUP(Z$9,$A$12:$A$111,$B$12:$B$111),IF(AND($I181=1,AA$9=$Q180),"",IF($I181=1,AA180,IF(AND($I181=-1,Y$9=$Q180),$J181,IF($I181=-1,Z180,""))))))))</f>
        <v/>
      </c>
      <c r="AA181" t="str">
        <f ca="1">IF($E180="","",IF($G181="",AA180,IF(AND($N181=1,AA$9&gt;$B$9),"",IF(AND($N181=1,AA$9&lt;=$B$9),LOOKUP(AA$9,$A$12:$A$111,$B$12:$B$111),IF(AND($I181=1,AB$9=$Q180),"",IF($I181=1,AB180,IF(AND($I181=-1,Z$9=$Q180),$J181,IF($I181=-1,AA180,""))))))))</f>
        <v/>
      </c>
      <c r="AB181" t="str">
        <f ca="1">IF($E180="","",IF($G181="",AB180,IF(AND($N181=1,AB$9&gt;$B$9),"",IF(AND($N181=1,AB$9&lt;=$B$9),LOOKUP(AB$9,$A$12:$A$111,$B$12:$B$111),IF(AND($I181=1,AC$9=$Q180),"",IF($I181=1,AC180,IF(AND($I181=-1,AA$9=$Q180),$J181,IF($I181=-1,AB180,""))))))))</f>
        <v/>
      </c>
      <c r="AC181" t="str">
        <f ca="1">IF($E180="","",IF($G181="",AC180,IF(AND($N181=1,AC$9&gt;$B$9),"",IF(AND($N181=1,AC$9&lt;=$B$9),LOOKUP(AC$9,$A$12:$A$111,$B$12:$B$111),IF(AND($I181=1,AD$9=$Q180),"",IF($I181=1,AD180,IF(AND($I181=-1,AB$9=$Q180),$J181,IF($I181=-1,AC180,""))))))))</f>
        <v/>
      </c>
      <c r="AD181" t="str">
        <f ca="1">IF($E180="","",IF($G181="",AD180,IF(AND($N181=1,AD$9&gt;$B$9),"",IF(AND($N181=1,AD$9&lt;=$B$9),LOOKUP(AD$9,$A$12:$A$111,$B$12:$B$111),IF(AND($I181=1,AE$9=$Q180),"",IF($I181=1,AE180,IF(AND($I181=-1,AC$9=$Q180),$J181,IF($I181=-1,AD180,""))))))))</f>
        <v/>
      </c>
      <c r="AE181" t="str">
        <f ca="1">IF($E180="","",IF($G181="",AE180,IF(AND($N181=1,AE$9&gt;$B$9),"",IF(AND($N181=1,AE$9&lt;=$B$9),LOOKUP(AE$9,$A$12:$A$111,$B$12:$B$111),IF(AND($I181=1,AF$9=$Q180),"",IF($I181=1,AF180,IF(AND($I181=-1,AD$9=$Q180),$J181,IF($I181=-1,AE180,""))))))))</f>
        <v/>
      </c>
      <c r="AF181" t="str">
        <f ca="1">IF($E180="","",IF($G181="",AF180,IF(AND($N181=1,AF$9&gt;$B$9),"",IF(AND($N181=1,AF$9&lt;=$B$9),LOOKUP(AF$9,$A$12:$A$111,$B$12:$B$111),IF(AND($I181=1,AG$9=$Q180),"",IF($I181=1,AG180,IF(AND($I181=-1,AE$9=$Q180),$J181,IF($I181=-1,AF180,""))))))))</f>
        <v/>
      </c>
      <c r="AG181" t="str">
        <f ca="1">IF($E180="","",IF($G181="",AG180,IF(AND($N181=1,AG$9&gt;$B$9),"",IF(AND($N181=1,AG$9&lt;=$B$9),LOOKUP(AG$9,$A$12:$A$111,$B$12:$B$111),IF(AND($I181=1,AH$9=$Q180),"",IF($I181=1,AH180,IF(AND($I181=-1,AF$9=$Q180),$J181,IF($I181=-1,AG180,""))))))))</f>
        <v/>
      </c>
      <c r="AH181" t="str">
        <f ca="1">IF($E180="","",IF($G181="",AH180,IF(AND($N181=1,AH$9&gt;$B$9),"",IF(AND($N181=1,AH$9&lt;=$B$9),LOOKUP(AH$9,$A$12:$A$111,$B$12:$B$111),IF(AND($I181=1,AI$9=$Q180),"",IF($I181=1,AI180,IF(AND($I181=-1,AG$9=$Q180),$J181,IF($I181=-1,AH180,""))))))))</f>
        <v/>
      </c>
      <c r="AI181" t="str">
        <f ca="1">IF($E180="","",IF($G181="",AI180,IF(AND($N181=1,AI$9&gt;$B$9),"",IF(AND($N181=1,AI$9&lt;=$B$9),LOOKUP(AI$9,$A$12:$A$111,$B$12:$B$111),IF(AND($I181=1,AJ$9=$Q180),"",IF($I181=1,AJ180,IF(AND($I181=-1,AH$9=$Q180),$J181,IF($I181=-1,AI180,""))))))))</f>
        <v/>
      </c>
      <c r="AJ181" t="str">
        <f ca="1">IF($E180="","",IF($G181="",AJ180,IF(AND($N181=1,AJ$9&gt;$B$9),"",IF(AND($N181=1,AJ$9&lt;=$B$9),LOOKUP(AJ$9,$A$12:$A$111,$B$12:$B$111),IF(AND($I181=1,AK$9=$Q180),"",IF($I181=1,AK180,IF(AND($I181=-1,AI$9=$Q180),$J181,IF($I181=-1,AJ180,""))))))))</f>
        <v/>
      </c>
      <c r="AK181" t="str">
        <f ca="1">IF($E180="","",IF($G181="",AK180,IF(AND($N181=1,AK$9&gt;$B$9),"",IF(AND($N181=1,AK$9&lt;=$B$9),LOOKUP(AK$9,$A$12:$A$111,$B$12:$B$111),IF(AND($I181=1,AL$9=$Q180),"",IF($I181=1,AL180,IF(AND($I181=-1,AJ$9=$Q180),$J181,IF($I181=-1,AK180,""))))))))</f>
        <v/>
      </c>
      <c r="AL181" t="str">
        <f ca="1">IF($E180="","",IF($G181="",AL180,IF(AND($N181=1,AL$9&gt;$B$9),"",IF(AND($N181=1,AL$9&lt;=$B$9),LOOKUP(AL$9,$A$12:$A$111,$B$12:$B$111),IF(AND($I181=1,AM$9=$Q180),"",IF($I181=1,AM180,IF(AND($I181=-1,AK$9=$Q180),$J181,IF($I181=-1,AL180,""))))))))</f>
        <v/>
      </c>
      <c r="AM181" t="str">
        <f ca="1">IF($E180="","",IF($G181="",AM180,IF(AND($N181=1,AM$9&gt;$B$9),"",IF(AND($N181=1,AM$9&lt;=$B$9),LOOKUP(AM$9,$A$12:$A$111,$B$12:$B$111),IF(AND($I181=1,AN$9=$Q180),"",IF($I181=1,AN180,IF(AND($I181=-1,AL$9=$Q180),$J181,IF($I181=-1,AM180,""))))))))</f>
        <v/>
      </c>
      <c r="AN181" t="str">
        <f ca="1">IF($E180="","",IF($G181="",AN180,IF(AND($N181=1,AN$9&gt;$B$9),"",IF(AND($N181=1,AN$9&lt;=$B$9),LOOKUP(AN$9,$A$12:$A$111,$B$12:$B$111),IF(AND($I181=1,AO$9=$Q180),"",IF($I181=1,AO180,IF(AND($I181=-1,AM$9=$Q180),$J181,IF($I181=-1,AN180,""))))))))</f>
        <v/>
      </c>
      <c r="AO181" t="str">
        <f ca="1">IF($E180="","",IF($G181="",AO180,IF(AND($N181=1,AO$9&gt;$B$9),"",IF(AND($N181=1,AO$9&lt;=$B$9),LOOKUP(AO$9,$A$12:$A$111,$B$12:$B$111),IF(AND($I181=1,AP$9=$Q180),"",IF($I181=1,AP180,IF(AND($I181=-1,AN$9=$Q180),$J181,IF($I181=-1,AO180,""))))))))</f>
        <v/>
      </c>
      <c r="AP181" t="str">
        <f ca="1">IF($E180="","",IF($G181="",AP180,IF(AND($N181=1,AP$9&gt;$B$9),"",IF(AND($N181=1,AP$9&lt;=$B$9),LOOKUP(AP$9,$A$12:$A$111,$B$12:$B$111),IF(AND($I181=1,AQ$9=$Q180),"",IF($I181=1,AQ180,IF(AND($I181=-1,AO$9=$Q180),$J181,IF($I181=-1,AP180,""))))))))</f>
        <v/>
      </c>
      <c r="AQ181" t="str">
        <f ca="1">IF($E180="","",IF($G181="",AQ180,IF(AND($N181=1,AQ$9&gt;$B$9),"",IF(AND($N181=1,AQ$9&lt;=$B$9),LOOKUP(AQ$9,$A$12:$A$111,$B$12:$B$111),IF(AND($I181=1,AR$9=$Q180),"",IF($I181=1,AR180,IF(AND($I181=-1,AP$9=$Q180),$J181,IF($I181=-1,AQ180,""))))))))</f>
        <v/>
      </c>
      <c r="AR181" t="str">
        <f ca="1">IF($E180="","",IF($G181="",AR180,IF(AND($N181=1,AR$9&gt;$B$9),"",IF(AND($N181=1,AR$9&lt;=$B$9),LOOKUP(AR$9,$A$12:$A$111,$B$12:$B$111),IF(AND($I181=1,AS$9=$Q180),"",IF($I181=1,AS180,IF(AND($I181=-1,AQ$9=$Q180),$J181,IF($I181=-1,AR180,""))))))))</f>
        <v/>
      </c>
      <c r="AS181" t="str">
        <f ca="1">IF($E180="","",IF($G181="",AS180,IF(AND($N181=1,AS$9&gt;$B$9),"",IF(AND($N181=1,AS$9&lt;=$B$9),LOOKUP(AS$9,$A$12:$A$111,$B$12:$B$111),IF(AND($I181=1,AT$9=$Q180),"",IF($I181=1,AT180,IF(AND($I181=-1,AR$9=$Q180),$J181,IF($I181=-1,AS180,""))))))))</f>
        <v/>
      </c>
      <c r="AT181" t="str">
        <f ca="1">IF($E180="","",IF($G181="",AT180,IF(AND($N181=1,AT$9&gt;$B$9),"",IF(AND($N181=1,AT$9&lt;=$B$9),LOOKUP(AT$9,$A$12:$A$111,$B$12:$B$111),IF(AND($I181=1,AU$9=$Q180),"",IF($I181=1,AU180,IF(AND($I181=-1,AS$9=$Q180),$J181,IF($I181=-1,AT180,""))))))))</f>
        <v/>
      </c>
      <c r="AU181" t="str">
        <f ca="1">IF($E180="","",IF($G181="",AU180,IF(AND($N181=1,AU$9&gt;$B$9),"",IF(AND($N181=1,AU$9&lt;=$B$9),LOOKUP(AU$9,$A$12:$A$111,$B$12:$B$111),IF(AND($I181=1,AV$9=$Q180),"",IF($I181=1,AV180,IF(AND($I181=-1,AT$9=$Q180),$J181,IF($I181=-1,AU180,""))))))))</f>
        <v/>
      </c>
      <c r="AV181" t="str">
        <f ca="1">IF($E180="","",IF($G181="",AV180,IF(AND($N181=1,AV$9&gt;$B$9),"",IF(AND($N181=1,AV$9&lt;=$B$9),LOOKUP(AV$9,$A$12:$A$111,$B$12:$B$111),IF(AND($I181=1,AW$9=$Q180),"",IF($I181=1,AW180,IF(AND($I181=-1,AU$9=$Q180),$J181,IF($I181=-1,AV180,""))))))))</f>
        <v/>
      </c>
      <c r="AW181" t="str">
        <f ca="1">IF($E180="","",IF($G181="",AW180,IF(AND($N181=1,AW$9&gt;$B$9),"",IF(AND($N181=1,AW$9&lt;=$B$9),LOOKUP(AW$9,$A$12:$A$111,$B$12:$B$111),IF(AND($I181=1,AX$9=$Q180),"",IF($I181=1,AX180,IF(AND($I181=-1,AV$9=$Q180),$J181,IF($I181=-1,AW180,""))))))))</f>
        <v/>
      </c>
      <c r="AX181" t="str">
        <f ca="1">IF($E180="","",IF($G181="",AX180,IF(AND($N181=1,AX$9&gt;$B$9),"",IF(AND($N181=1,AX$9&lt;=$B$9),LOOKUP(AX$9,$A$12:$A$111,$B$12:$B$111),IF(AND($I181=1,AY$9=$Q180),"",IF($I181=1,AY180,IF(AND($I181=-1,AW$9=$Q180),$J181,IF($I181=-1,AX180,""))))))))</f>
        <v/>
      </c>
      <c r="AY181" t="str">
        <f ca="1">IF($E180="","",IF($G181="",AY180,IF(AND($N181=1,AY$9&gt;$B$9),"",IF(AND($N181=1,AY$9&lt;=$B$9),LOOKUP(AY$9,$A$12:$A$111,$B$12:$B$111),IF(AND($I181=1,AZ$9=$Q180),"",IF($I181=1,AZ180,IF(AND($I181=-1,AX$9=$Q180),$J181,IF($I181=-1,AY180,""))))))))</f>
        <v/>
      </c>
      <c r="AZ181" t="str">
        <f ca="1">IF($E180="","",IF($G181="",AZ180,IF(AND($N181=1,AZ$9&gt;$B$9),"",IF(AND($N181=1,AZ$9&lt;=$B$9),LOOKUP(AZ$9,$A$12:$A$111,$B$12:$B$111),IF(AND($I181=1,BA$9=$Q180),"",IF($I181=1,BA180,IF(AND($I181=-1,AY$9=$Q180),$J181,IF($I181=-1,AZ180,""))))))))</f>
        <v/>
      </c>
      <c r="BA181" t="str">
        <f ca="1">IF($E180="","",IF($G181="",BA180,IF(AND($N181=1,BA$9&gt;$B$9),"",IF(AND($N181=1,BA$9&lt;=$B$9),LOOKUP(BA$9,$A$12:$A$111,$B$12:$B$111),IF(AND($I181=1,BB$9=$Q180),"",IF($I181=1,BB180,IF(AND($I181=-1,AZ$9=$Q180),$J181,IF($I181=-1,BA180,""))))))))</f>
        <v/>
      </c>
      <c r="BB181" t="str">
        <f ca="1">IF($E180="","",IF($G181="",BB180,IF(AND($N181=1,BB$9&gt;$B$9),"",IF(AND($N181=1,BB$9&lt;=$B$9),LOOKUP(BB$9,$A$12:$A$111,$B$12:$B$111),IF(AND($I181=1,BC$9=$Q180),"",IF($I181=1,BC180,IF(AND($I181=-1,BA$9=$Q180),$J181,IF($I181=-1,BB180,""))))))))</f>
        <v/>
      </c>
      <c r="BC181" t="str">
        <f ca="1">IF($E180="","",IF($G181="",BC180,IF(AND($N181=1,BC$9&gt;$B$9),"",IF(AND($N181=1,BC$9&lt;=$B$9),LOOKUP(BC$9,$A$12:$A$111,$B$12:$B$111),IF(AND($I181=1,BD$9=$Q180),"",IF($I181=1,BD180,IF(AND($I181=-1,BB$9=$Q180),$J181,IF($I181=-1,BC180,""))))))))</f>
        <v/>
      </c>
      <c r="BD181" t="str">
        <f ca="1">IF($E180="","",IF($G181="",BD180,IF(AND($N181=1,BD$9&gt;$B$9),"",IF(AND($N181=1,BD$9&lt;=$B$9),LOOKUP(BD$9,$A$12:$A$111,$B$12:$B$111),IF(AND($I181=1,BE$9=$Q180),"",IF($I181=1,BE180,IF(AND($I181=-1,BC$9=$Q180),$J181,IF($I181=-1,BD180,""))))))))</f>
        <v/>
      </c>
      <c r="BE181" t="str">
        <f ca="1">IF($E180="","",IF($G181="",BE180,IF(AND($N181=1,BE$9&gt;$B$9),"",IF(AND($N181=1,BE$9&lt;=$B$9),LOOKUP(BE$9,$A$12:$A$111,$B$12:$B$111),IF(AND($I181=1,BF$9=$Q180),"",IF($I181=1,BF180,IF(AND($I181=-1,BD$9=$Q180),$J181,IF($I181=-1,BE180,""))))))))</f>
        <v/>
      </c>
      <c r="BF181" t="str">
        <f ca="1">IF($E180="","",IF($G181="",BF180,IF(AND($N181=1,BF$9&gt;$B$9),"",IF(AND($N181=1,BF$9&lt;=$B$9),LOOKUP(BF$9,$A$12:$A$111,$B$12:$B$111),IF(AND($I181=1,BG$9=$Q180),"",IF($I181=1,BG180,IF(AND($I181=-1,BE$9=$Q180),$J181,IF($I181=-1,BF180,""))))))))</f>
        <v/>
      </c>
      <c r="BG181" t="str">
        <f ca="1">IF($E180="","",IF($G181="",BG180,IF(AND($N181=1,BG$9&gt;$B$9),"",IF(AND($N181=1,BG$9&lt;=$B$9),LOOKUP(BG$9,$A$12:$A$111,$B$12:$B$111),IF(AND($I181=1,BH$9=$Q180),"",IF($I181=1,BH180,IF(AND($I181=-1,BF$9=$Q180),$J181,IF($I181=-1,BG180,""))))))))</f>
        <v/>
      </c>
      <c r="BH181" t="str">
        <f ca="1">IF($E180="","",IF($G181="",BH180,IF(AND($N181=1,BH$9&gt;$B$9),"",IF(AND($N181=1,BH$9&lt;=$B$9),LOOKUP(BH$9,$A$12:$A$111,$B$12:$B$111),IF(AND($I181=1,BI$9=$Q180),"",IF($I181=1,BI180,IF(AND($I181=-1,BG$9=$Q180),$J181,IF($I181=-1,BH180,""))))))))</f>
        <v/>
      </c>
      <c r="BI181" t="str">
        <f ca="1">IF($E180="","",IF($G181="",BI180,IF(AND($N181=1,BI$9&gt;$B$9),"",IF(AND($N181=1,BI$9&lt;=$B$9),LOOKUP(BI$9,$A$12:$A$111,$B$12:$B$111),IF(AND($I181=1,BJ$9=$Q180),"",IF($I181=1,BJ180,IF(AND($I181=-1,BH$9=$Q180),$J181,IF($I181=-1,BI180,""))))))))</f>
        <v/>
      </c>
      <c r="BJ181">
        <f ca="1">IF($E180="","",IF($G181="",BJ180,IF(AND($N181=1,BJ$9&gt;$B$9),"",IF(AND($N181=1,BJ$9&lt;=$B$9),LOOKUP(BJ$9,$A$12:$A$111,$B$12:$B$111),IF(AND($I181=1,BK$9=$Q180),"",IF($I181=1,BK180,IF(AND($I181=-1,BI$9=$Q180),$J181,IF($I181=-1,BJ180,""))))))))</f>
        <v>0</v>
      </c>
      <c r="BK181">
        <f ca="1">IF($E180="","",IF($G181="",BK180,IF(AND($N181=1,BK$9&gt;$B$9),"",IF(AND($N181=1,BK$9&lt;=$B$9),LOOKUP(BK$9,$A$12:$A$111,$B$12:$B$111),IF(AND($I181=1,BL$9=$Q180),"",IF($I181=1,BL180,IF(AND($I181=-1,BJ$9=$Q180),$J181,IF($I181=-1,BK180,""))))))))</f>
        <v>0</v>
      </c>
      <c r="BL181">
        <f ca="1">IF($E180="","",IF($G181="",BL180,IF(AND($N181=1,BL$9&gt;$B$9),"",IF(AND($N181=1,BL$9&lt;=$B$9),LOOKUP(BL$9,$A$12:$A$111,$B$12:$B$111),IF(AND($I181=1,BM$9=$Q180),"",IF($I181=1,BM180,IF(AND($I181=-1,BK$9=$Q180),$J181,IF($I181=-1,BL180,""))))))))</f>
        <v>0</v>
      </c>
      <c r="BM181">
        <f ca="1">IF($E180="","",IF($G181="",BM180,IF(AND($N181=1,BM$9&gt;$B$9),"",IF(AND($N181=1,BM$9&lt;=$B$9),LOOKUP(BM$9,$A$12:$A$111,$B$12:$B$111),IF(AND($I181=1,BN$9=$Q180),"",IF($I181=1,BN180,IF(AND($I181=-1,BL$9=$Q180),$J181,IF($I181=-1,BM180,""))))))))</f>
        <v>0</v>
      </c>
      <c r="BN181">
        <f ca="1">IF($E180="","",IF($G181="",BN180,IF(AND($N181=1,BN$9&gt;$B$9),"",IF(AND($N181=1,BN$9&lt;=$B$9),LOOKUP(BN$9,$A$12:$A$111,$B$12:$B$111),IF(AND($I181=1,BO$9=$Q180),"",IF($I181=1,BO180,IF(AND($I181=-1,BM$9=$Q180),$J181,IF($I181=-1,BN180,""))))))))</f>
        <v>0</v>
      </c>
      <c r="BO181">
        <f ca="1">IF($E180="","",IF($G181="",BO180,IF(AND($N181=1,BO$9&gt;$B$9),"",IF(AND($N181=1,BO$9&lt;=$B$9),LOOKUP(BO$9,$A$12:$A$111,$B$12:$B$111),IF(AND($I181=1,BP$9=$Q180),"",IF($I181=1,BP180,IF(AND($I181=-1,BN$9=$Q180),$J181,IF($I181=-1,BO180,""))))))))</f>
        <v>0</v>
      </c>
    </row>
    <row r="182" spans="4:67" x14ac:dyDescent="0.25">
      <c r="D182" s="4">
        <v>172</v>
      </c>
      <c r="E182" s="1">
        <f t="shared" ca="1" si="16"/>
        <v>6</v>
      </c>
      <c r="G182" t="str">
        <f ca="1">IF(E181="","",IF($B$3=Refs!$B$11,Labouchere!F182,IF(AND(B$3="Last",H181="Zero"),G181,IF(B$3="Last",H181,IF(B$3="2nd last","",IF(AND(B$3="Opposite",H181="Zero"),G181,IF(AND(B$3="Opposite",H181="Red"),"Black",IF(AND(B$3="Opposite",H181="Black"),"Red",IF(AND(B$3="Opposite",H181="Odd"),"Even",IF(AND(B$3="Opposite",H181="Even"),"Odd",IF(AND(B$3="Opposite",H181="High"),"Low",IF(AND(B$3="Opposite",H181="Low"),"High",IF(COUNTIF(Refs!$E$5:$I$6,B$3)=1,Labouchere!B$3,"")))))))))))))</f>
        <v>High</v>
      </c>
      <c r="H182" t="str">
        <f ca="1">IF(E182="","",IF(B$2="Red/Black",LOOKUP(E182,Refs!D:D,Refs!F:F),IF(B$2="High/Low",LOOKUP(E182,Refs!D:D,Refs!H:H),IF(B$2="Odd/Even",LOOKUP(E182,Refs!D:D,Refs!J:J),""))))</f>
        <v>Low</v>
      </c>
      <c r="I182">
        <f t="shared" ca="1" si="12"/>
        <v>-1</v>
      </c>
      <c r="J182">
        <f ca="1">IF(E181="","",IF(G182="","",IF(AND(Q181&gt;1,O181+P181&gt;=$B$4),$B$4,IF(Q181=1,O181,O181+P181))))</f>
        <v>29</v>
      </c>
      <c r="K182">
        <f t="shared" ca="1" si="13"/>
        <v>-29</v>
      </c>
      <c r="L182">
        <f t="shared" ca="1" si="14"/>
        <v>-150</v>
      </c>
      <c r="M182">
        <f t="shared" ca="1" si="15"/>
        <v>20</v>
      </c>
      <c r="N182">
        <f ca="1">IF(E181="","",IF(OR(AND($A$6="Yes",$M182&gt;$M181),AND($A$8="Yes",$O181+$P181&gt;=$B$4),AND($Q181&lt;=2,$I182=1)),1,0))</f>
        <v>0</v>
      </c>
      <c r="O182">
        <f ca="1">IF(E182="","",R182)</f>
        <v>7</v>
      </c>
      <c r="P182">
        <f ca="1">IF(E182="","",MAX(R182:DM182))</f>
        <v>29</v>
      </c>
      <c r="Q182" s="2">
        <f ca="1">IF(E182="","",COUNTIF(R182:DM182,"&gt;0"))</f>
        <v>7</v>
      </c>
      <c r="R182" s="4">
        <f ca="1">IF(E181="","",IF($G182="",R181,IF($N182=1,LOOKUP(R$9,$A$12:$A$111,$B$12:$B$111),IF(AND($I182=1,S$9=$Q181),"",IF($I182=1,S181,IF($I182=-1,R181))))))</f>
        <v>7</v>
      </c>
      <c r="S182">
        <f ca="1">IF($E181="","",IF($G182="",S181,IF(AND($N182=1,S$9&gt;$B$9),"",IF(AND($N182=1,S$9&lt;=$B$9),LOOKUP(S$9,$A$12:$A$111,$B$12:$B$111),IF(AND($I182=1,T$9=$Q181),"",IF($I182=1,T181,IF(AND($I182=-1,R$9=$Q181),$J182,IF($I182=-1,S181,""))))))))</f>
        <v>8</v>
      </c>
      <c r="T182">
        <f ca="1">IF($E181="","",IF($G182="",T181,IF(AND($N182=1,T$9&gt;$B$9),"",IF(AND($N182=1,T$9&lt;=$B$9),LOOKUP(T$9,$A$12:$A$111,$B$12:$B$111),IF(AND($I182=1,U$9=$Q181),"",IF($I182=1,U181,IF(AND($I182=-1,S$9=$Q181),$J182,IF($I182=-1,T181,""))))))))</f>
        <v>9</v>
      </c>
      <c r="U182">
        <f ca="1">IF($E181="","",IF($G182="",U181,IF(AND($N182=1,U$9&gt;$B$9),"",IF(AND($N182=1,U$9&lt;=$B$9),LOOKUP(U$9,$A$12:$A$111,$B$12:$B$111),IF(AND($I182=1,V$9=$Q181),"",IF($I182=1,V181,IF(AND($I182=-1,T$9=$Q181),$J182,IF($I182=-1,U181,""))))))))</f>
        <v>12</v>
      </c>
      <c r="V182">
        <f ca="1">IF($E181="","",IF($G182="",V181,IF(AND($N182=1,V$9&gt;$B$9),"",IF(AND($N182=1,V$9&lt;=$B$9),LOOKUP(V$9,$A$12:$A$111,$B$12:$B$111),IF(AND($I182=1,W$9=$Q181),"",IF($I182=1,W181,IF(AND($I182=-1,U$9=$Q181),$J182,IF($I182=-1,V181,""))))))))</f>
        <v>15</v>
      </c>
      <c r="W182">
        <f ca="1">IF($E181="","",IF($G182="",W181,IF(AND($N182=1,W$9&gt;$B$9),"",IF(AND($N182=1,W$9&lt;=$B$9),LOOKUP(W$9,$A$12:$A$111,$B$12:$B$111),IF(AND($I182=1,X$9=$Q181),"",IF($I182=1,X181,IF(AND($I182=-1,V$9=$Q181),$J182,IF($I182=-1,W181,""))))))))</f>
        <v>22</v>
      </c>
      <c r="X182">
        <f ca="1">IF($E181="","",IF($G182="",X181,IF(AND($N182=1,X$9&gt;$B$9),"",IF(AND($N182=1,X$9&lt;=$B$9),LOOKUP(X$9,$A$12:$A$111,$B$12:$B$111),IF(AND($I182=1,Y$9=$Q181),"",IF($I182=1,Y181,IF(AND($I182=-1,W$9=$Q181),$J182,IF($I182=-1,X181,""))))))))</f>
        <v>29</v>
      </c>
      <c r="Y182" t="str">
        <f ca="1">IF($E181="","",IF($G182="",Y181,IF(AND($N182=1,Y$9&gt;$B$9),"",IF(AND($N182=1,Y$9&lt;=$B$9),LOOKUP(Y$9,$A$12:$A$111,$B$12:$B$111),IF(AND($I182=1,Z$9=$Q181),"",IF($I182=1,Z181,IF(AND($I182=-1,X$9=$Q181),$J182,IF($I182=-1,Y181,""))))))))</f>
        <v/>
      </c>
      <c r="Z182" t="str">
        <f ca="1">IF($E181="","",IF($G182="",Z181,IF(AND($N182=1,Z$9&gt;$B$9),"",IF(AND($N182=1,Z$9&lt;=$B$9),LOOKUP(Z$9,$A$12:$A$111,$B$12:$B$111),IF(AND($I182=1,AA$9=$Q181),"",IF($I182=1,AA181,IF(AND($I182=-1,Y$9=$Q181),$J182,IF($I182=-1,Z181,""))))))))</f>
        <v/>
      </c>
      <c r="AA182" t="str">
        <f ca="1">IF($E181="","",IF($G182="",AA181,IF(AND($N182=1,AA$9&gt;$B$9),"",IF(AND($N182=1,AA$9&lt;=$B$9),LOOKUP(AA$9,$A$12:$A$111,$B$12:$B$111),IF(AND($I182=1,AB$9=$Q181),"",IF($I182=1,AB181,IF(AND($I182=-1,Z$9=$Q181),$J182,IF($I182=-1,AA181,""))))))))</f>
        <v/>
      </c>
      <c r="AB182" t="str">
        <f ca="1">IF($E181="","",IF($G182="",AB181,IF(AND($N182=1,AB$9&gt;$B$9),"",IF(AND($N182=1,AB$9&lt;=$B$9),LOOKUP(AB$9,$A$12:$A$111,$B$12:$B$111),IF(AND($I182=1,AC$9=$Q181),"",IF($I182=1,AC181,IF(AND($I182=-1,AA$9=$Q181),$J182,IF($I182=-1,AB181,""))))))))</f>
        <v/>
      </c>
      <c r="AC182" t="str">
        <f ca="1">IF($E181="","",IF($G182="",AC181,IF(AND($N182=1,AC$9&gt;$B$9),"",IF(AND($N182=1,AC$9&lt;=$B$9),LOOKUP(AC$9,$A$12:$A$111,$B$12:$B$111),IF(AND($I182=1,AD$9=$Q181),"",IF($I182=1,AD181,IF(AND($I182=-1,AB$9=$Q181),$J182,IF($I182=-1,AC181,""))))))))</f>
        <v/>
      </c>
      <c r="AD182" t="str">
        <f ca="1">IF($E181="","",IF($G182="",AD181,IF(AND($N182=1,AD$9&gt;$B$9),"",IF(AND($N182=1,AD$9&lt;=$B$9),LOOKUP(AD$9,$A$12:$A$111,$B$12:$B$111),IF(AND($I182=1,AE$9=$Q181),"",IF($I182=1,AE181,IF(AND($I182=-1,AC$9=$Q181),$J182,IF($I182=-1,AD181,""))))))))</f>
        <v/>
      </c>
      <c r="AE182" t="str">
        <f ca="1">IF($E181="","",IF($G182="",AE181,IF(AND($N182=1,AE$9&gt;$B$9),"",IF(AND($N182=1,AE$9&lt;=$B$9),LOOKUP(AE$9,$A$12:$A$111,$B$12:$B$111),IF(AND($I182=1,AF$9=$Q181),"",IF($I182=1,AF181,IF(AND($I182=-1,AD$9=$Q181),$J182,IF($I182=-1,AE181,""))))))))</f>
        <v/>
      </c>
      <c r="AF182" t="str">
        <f ca="1">IF($E181="","",IF($G182="",AF181,IF(AND($N182=1,AF$9&gt;$B$9),"",IF(AND($N182=1,AF$9&lt;=$B$9),LOOKUP(AF$9,$A$12:$A$111,$B$12:$B$111),IF(AND($I182=1,AG$9=$Q181),"",IF($I182=1,AG181,IF(AND($I182=-1,AE$9=$Q181),$J182,IF($I182=-1,AF181,""))))))))</f>
        <v/>
      </c>
      <c r="AG182" t="str">
        <f ca="1">IF($E181="","",IF($G182="",AG181,IF(AND($N182=1,AG$9&gt;$B$9),"",IF(AND($N182=1,AG$9&lt;=$B$9),LOOKUP(AG$9,$A$12:$A$111,$B$12:$B$111),IF(AND($I182=1,AH$9=$Q181),"",IF($I182=1,AH181,IF(AND($I182=-1,AF$9=$Q181),$J182,IF($I182=-1,AG181,""))))))))</f>
        <v/>
      </c>
      <c r="AH182" t="str">
        <f ca="1">IF($E181="","",IF($G182="",AH181,IF(AND($N182=1,AH$9&gt;$B$9),"",IF(AND($N182=1,AH$9&lt;=$B$9),LOOKUP(AH$9,$A$12:$A$111,$B$12:$B$111),IF(AND($I182=1,AI$9=$Q181),"",IF($I182=1,AI181,IF(AND($I182=-1,AG$9=$Q181),$J182,IF($I182=-1,AH181,""))))))))</f>
        <v/>
      </c>
      <c r="AI182" t="str">
        <f ca="1">IF($E181="","",IF($G182="",AI181,IF(AND($N182=1,AI$9&gt;$B$9),"",IF(AND($N182=1,AI$9&lt;=$B$9),LOOKUP(AI$9,$A$12:$A$111,$B$12:$B$111),IF(AND($I182=1,AJ$9=$Q181),"",IF($I182=1,AJ181,IF(AND($I182=-1,AH$9=$Q181),$J182,IF($I182=-1,AI181,""))))))))</f>
        <v/>
      </c>
      <c r="AJ182" t="str">
        <f ca="1">IF($E181="","",IF($G182="",AJ181,IF(AND($N182=1,AJ$9&gt;$B$9),"",IF(AND($N182=1,AJ$9&lt;=$B$9),LOOKUP(AJ$9,$A$12:$A$111,$B$12:$B$111),IF(AND($I182=1,AK$9=$Q181),"",IF($I182=1,AK181,IF(AND($I182=-1,AI$9=$Q181),$J182,IF($I182=-1,AJ181,""))))))))</f>
        <v/>
      </c>
      <c r="AK182" t="str">
        <f ca="1">IF($E181="","",IF($G182="",AK181,IF(AND($N182=1,AK$9&gt;$B$9),"",IF(AND($N182=1,AK$9&lt;=$B$9),LOOKUP(AK$9,$A$12:$A$111,$B$12:$B$111),IF(AND($I182=1,AL$9=$Q181),"",IF($I182=1,AL181,IF(AND($I182=-1,AJ$9=$Q181),$J182,IF($I182=-1,AK181,""))))))))</f>
        <v/>
      </c>
      <c r="AL182" t="str">
        <f ca="1">IF($E181="","",IF($G182="",AL181,IF(AND($N182=1,AL$9&gt;$B$9),"",IF(AND($N182=1,AL$9&lt;=$B$9),LOOKUP(AL$9,$A$12:$A$111,$B$12:$B$111),IF(AND($I182=1,AM$9=$Q181),"",IF($I182=1,AM181,IF(AND($I182=-1,AK$9=$Q181),$J182,IF($I182=-1,AL181,""))))))))</f>
        <v/>
      </c>
      <c r="AM182" t="str">
        <f ca="1">IF($E181="","",IF($G182="",AM181,IF(AND($N182=1,AM$9&gt;$B$9),"",IF(AND($N182=1,AM$9&lt;=$B$9),LOOKUP(AM$9,$A$12:$A$111,$B$12:$B$111),IF(AND($I182=1,AN$9=$Q181),"",IF($I182=1,AN181,IF(AND($I182=-1,AL$9=$Q181),$J182,IF($I182=-1,AM181,""))))))))</f>
        <v/>
      </c>
      <c r="AN182" t="str">
        <f ca="1">IF($E181="","",IF($G182="",AN181,IF(AND($N182=1,AN$9&gt;$B$9),"",IF(AND($N182=1,AN$9&lt;=$B$9),LOOKUP(AN$9,$A$12:$A$111,$B$12:$B$111),IF(AND($I182=1,AO$9=$Q181),"",IF($I182=1,AO181,IF(AND($I182=-1,AM$9=$Q181),$J182,IF($I182=-1,AN181,""))))))))</f>
        <v/>
      </c>
      <c r="AO182" t="str">
        <f ca="1">IF($E181="","",IF($G182="",AO181,IF(AND($N182=1,AO$9&gt;$B$9),"",IF(AND($N182=1,AO$9&lt;=$B$9),LOOKUP(AO$9,$A$12:$A$111,$B$12:$B$111),IF(AND($I182=1,AP$9=$Q181),"",IF($I182=1,AP181,IF(AND($I182=-1,AN$9=$Q181),$J182,IF($I182=-1,AO181,""))))))))</f>
        <v/>
      </c>
      <c r="AP182" t="str">
        <f ca="1">IF($E181="","",IF($G182="",AP181,IF(AND($N182=1,AP$9&gt;$B$9),"",IF(AND($N182=1,AP$9&lt;=$B$9),LOOKUP(AP$9,$A$12:$A$111,$B$12:$B$111),IF(AND($I182=1,AQ$9=$Q181),"",IF($I182=1,AQ181,IF(AND($I182=-1,AO$9=$Q181),$J182,IF($I182=-1,AP181,""))))))))</f>
        <v/>
      </c>
      <c r="AQ182" t="str">
        <f ca="1">IF($E181="","",IF($G182="",AQ181,IF(AND($N182=1,AQ$9&gt;$B$9),"",IF(AND($N182=1,AQ$9&lt;=$B$9),LOOKUP(AQ$9,$A$12:$A$111,$B$12:$B$111),IF(AND($I182=1,AR$9=$Q181),"",IF($I182=1,AR181,IF(AND($I182=-1,AP$9=$Q181),$J182,IF($I182=-1,AQ181,""))))))))</f>
        <v/>
      </c>
      <c r="AR182" t="str">
        <f ca="1">IF($E181="","",IF($G182="",AR181,IF(AND($N182=1,AR$9&gt;$B$9),"",IF(AND($N182=1,AR$9&lt;=$B$9),LOOKUP(AR$9,$A$12:$A$111,$B$12:$B$111),IF(AND($I182=1,AS$9=$Q181),"",IF($I182=1,AS181,IF(AND($I182=-1,AQ$9=$Q181),$J182,IF($I182=-1,AR181,""))))))))</f>
        <v/>
      </c>
      <c r="AS182" t="str">
        <f ca="1">IF($E181="","",IF($G182="",AS181,IF(AND($N182=1,AS$9&gt;$B$9),"",IF(AND($N182=1,AS$9&lt;=$B$9),LOOKUP(AS$9,$A$12:$A$111,$B$12:$B$111),IF(AND($I182=1,AT$9=$Q181),"",IF($I182=1,AT181,IF(AND($I182=-1,AR$9=$Q181),$J182,IF($I182=-1,AS181,""))))))))</f>
        <v/>
      </c>
      <c r="AT182" t="str">
        <f ca="1">IF($E181="","",IF($G182="",AT181,IF(AND($N182=1,AT$9&gt;$B$9),"",IF(AND($N182=1,AT$9&lt;=$B$9),LOOKUP(AT$9,$A$12:$A$111,$B$12:$B$111),IF(AND($I182=1,AU$9=$Q181),"",IF($I182=1,AU181,IF(AND($I182=-1,AS$9=$Q181),$J182,IF($I182=-1,AT181,""))))))))</f>
        <v/>
      </c>
      <c r="AU182" t="str">
        <f ca="1">IF($E181="","",IF($G182="",AU181,IF(AND($N182=1,AU$9&gt;$B$9),"",IF(AND($N182=1,AU$9&lt;=$B$9),LOOKUP(AU$9,$A$12:$A$111,$B$12:$B$111),IF(AND($I182=1,AV$9=$Q181),"",IF($I182=1,AV181,IF(AND($I182=-1,AT$9=$Q181),$J182,IF($I182=-1,AU181,""))))))))</f>
        <v/>
      </c>
      <c r="AV182" t="str">
        <f ca="1">IF($E181="","",IF($G182="",AV181,IF(AND($N182=1,AV$9&gt;$B$9),"",IF(AND($N182=1,AV$9&lt;=$B$9),LOOKUP(AV$9,$A$12:$A$111,$B$12:$B$111),IF(AND($I182=1,AW$9=$Q181),"",IF($I182=1,AW181,IF(AND($I182=-1,AU$9=$Q181),$J182,IF($I182=-1,AV181,""))))))))</f>
        <v/>
      </c>
      <c r="AW182" t="str">
        <f ca="1">IF($E181="","",IF($G182="",AW181,IF(AND($N182=1,AW$9&gt;$B$9),"",IF(AND($N182=1,AW$9&lt;=$B$9),LOOKUP(AW$9,$A$12:$A$111,$B$12:$B$111),IF(AND($I182=1,AX$9=$Q181),"",IF($I182=1,AX181,IF(AND($I182=-1,AV$9=$Q181),$J182,IF($I182=-1,AW181,""))))))))</f>
        <v/>
      </c>
      <c r="AX182" t="str">
        <f ca="1">IF($E181="","",IF($G182="",AX181,IF(AND($N182=1,AX$9&gt;$B$9),"",IF(AND($N182=1,AX$9&lt;=$B$9),LOOKUP(AX$9,$A$12:$A$111,$B$12:$B$111),IF(AND($I182=1,AY$9=$Q181),"",IF($I182=1,AY181,IF(AND($I182=-1,AW$9=$Q181),$J182,IF($I182=-1,AX181,""))))))))</f>
        <v/>
      </c>
      <c r="AY182" t="str">
        <f ca="1">IF($E181="","",IF($G182="",AY181,IF(AND($N182=1,AY$9&gt;$B$9),"",IF(AND($N182=1,AY$9&lt;=$B$9),LOOKUP(AY$9,$A$12:$A$111,$B$12:$B$111),IF(AND($I182=1,AZ$9=$Q181),"",IF($I182=1,AZ181,IF(AND($I182=-1,AX$9=$Q181),$J182,IF($I182=-1,AY181,""))))))))</f>
        <v/>
      </c>
      <c r="AZ182" t="str">
        <f ca="1">IF($E181="","",IF($G182="",AZ181,IF(AND($N182=1,AZ$9&gt;$B$9),"",IF(AND($N182=1,AZ$9&lt;=$B$9),LOOKUP(AZ$9,$A$12:$A$111,$B$12:$B$111),IF(AND($I182=1,BA$9=$Q181),"",IF($I182=1,BA181,IF(AND($I182=-1,AY$9=$Q181),$J182,IF($I182=-1,AZ181,""))))))))</f>
        <v/>
      </c>
      <c r="BA182" t="str">
        <f ca="1">IF($E181="","",IF($G182="",BA181,IF(AND($N182=1,BA$9&gt;$B$9),"",IF(AND($N182=1,BA$9&lt;=$B$9),LOOKUP(BA$9,$A$12:$A$111,$B$12:$B$111),IF(AND($I182=1,BB$9=$Q181),"",IF($I182=1,BB181,IF(AND($I182=-1,AZ$9=$Q181),$J182,IF($I182=-1,BA181,""))))))))</f>
        <v/>
      </c>
      <c r="BB182" t="str">
        <f ca="1">IF($E181="","",IF($G182="",BB181,IF(AND($N182=1,BB$9&gt;$B$9),"",IF(AND($N182=1,BB$9&lt;=$B$9),LOOKUP(BB$9,$A$12:$A$111,$B$12:$B$111),IF(AND($I182=1,BC$9=$Q181),"",IF($I182=1,BC181,IF(AND($I182=-1,BA$9=$Q181),$J182,IF($I182=-1,BB181,""))))))))</f>
        <v/>
      </c>
      <c r="BC182" t="str">
        <f ca="1">IF($E181="","",IF($G182="",BC181,IF(AND($N182=1,BC$9&gt;$B$9),"",IF(AND($N182=1,BC$9&lt;=$B$9),LOOKUP(BC$9,$A$12:$A$111,$B$12:$B$111),IF(AND($I182=1,BD$9=$Q181),"",IF($I182=1,BD181,IF(AND($I182=-1,BB$9=$Q181),$J182,IF($I182=-1,BC181,""))))))))</f>
        <v/>
      </c>
      <c r="BD182" t="str">
        <f ca="1">IF($E181="","",IF($G182="",BD181,IF(AND($N182=1,BD$9&gt;$B$9),"",IF(AND($N182=1,BD$9&lt;=$B$9),LOOKUP(BD$9,$A$12:$A$111,$B$12:$B$111),IF(AND($I182=1,BE$9=$Q181),"",IF($I182=1,BE181,IF(AND($I182=-1,BC$9=$Q181),$J182,IF($I182=-1,BD181,""))))))))</f>
        <v/>
      </c>
      <c r="BE182" t="str">
        <f ca="1">IF($E181="","",IF($G182="",BE181,IF(AND($N182=1,BE$9&gt;$B$9),"",IF(AND($N182=1,BE$9&lt;=$B$9),LOOKUP(BE$9,$A$12:$A$111,$B$12:$B$111),IF(AND($I182=1,BF$9=$Q181),"",IF($I182=1,BF181,IF(AND($I182=-1,BD$9=$Q181),$J182,IF($I182=-1,BE181,""))))))))</f>
        <v/>
      </c>
      <c r="BF182" t="str">
        <f ca="1">IF($E181="","",IF($G182="",BF181,IF(AND($N182=1,BF$9&gt;$B$9),"",IF(AND($N182=1,BF$9&lt;=$B$9),LOOKUP(BF$9,$A$12:$A$111,$B$12:$B$111),IF(AND($I182=1,BG$9=$Q181),"",IF($I182=1,BG181,IF(AND($I182=-1,BE$9=$Q181),$J182,IF($I182=-1,BF181,""))))))))</f>
        <v/>
      </c>
      <c r="BG182" t="str">
        <f ca="1">IF($E181="","",IF($G182="",BG181,IF(AND($N182=1,BG$9&gt;$B$9),"",IF(AND($N182=1,BG$9&lt;=$B$9),LOOKUP(BG$9,$A$12:$A$111,$B$12:$B$111),IF(AND($I182=1,BH$9=$Q181),"",IF($I182=1,BH181,IF(AND($I182=-1,BF$9=$Q181),$J182,IF($I182=-1,BG181,""))))))))</f>
        <v/>
      </c>
      <c r="BH182" t="str">
        <f ca="1">IF($E181="","",IF($G182="",BH181,IF(AND($N182=1,BH$9&gt;$B$9),"",IF(AND($N182=1,BH$9&lt;=$B$9),LOOKUP(BH$9,$A$12:$A$111,$B$12:$B$111),IF(AND($I182=1,BI$9=$Q181),"",IF($I182=1,BI181,IF(AND($I182=-1,BG$9=$Q181),$J182,IF($I182=-1,BH181,""))))))))</f>
        <v/>
      </c>
      <c r="BI182" t="str">
        <f ca="1">IF($E181="","",IF($G182="",BI181,IF(AND($N182=1,BI$9&gt;$B$9),"",IF(AND($N182=1,BI$9&lt;=$B$9),LOOKUP(BI$9,$A$12:$A$111,$B$12:$B$111),IF(AND($I182=1,BJ$9=$Q181),"",IF($I182=1,BJ181,IF(AND($I182=-1,BH$9=$Q181),$J182,IF($I182=-1,BI181,""))))))))</f>
        <v/>
      </c>
      <c r="BJ182">
        <f ca="1">IF($E181="","",IF($G182="",BJ181,IF(AND($N182=1,BJ$9&gt;$B$9),"",IF(AND($N182=1,BJ$9&lt;=$B$9),LOOKUP(BJ$9,$A$12:$A$111,$B$12:$B$111),IF(AND($I182=1,BK$9=$Q181),"",IF($I182=1,BK181,IF(AND($I182=-1,BI$9=$Q181),$J182,IF($I182=-1,BJ181,""))))))))</f>
        <v>0</v>
      </c>
      <c r="BK182">
        <f ca="1">IF($E181="","",IF($G182="",BK181,IF(AND($N182=1,BK$9&gt;$B$9),"",IF(AND($N182=1,BK$9&lt;=$B$9),LOOKUP(BK$9,$A$12:$A$111,$B$12:$B$111),IF(AND($I182=1,BL$9=$Q181),"",IF($I182=1,BL181,IF(AND($I182=-1,BJ$9=$Q181),$J182,IF($I182=-1,BK181,""))))))))</f>
        <v>0</v>
      </c>
      <c r="BL182">
        <f ca="1">IF($E181="","",IF($G182="",BL181,IF(AND($N182=1,BL$9&gt;$B$9),"",IF(AND($N182=1,BL$9&lt;=$B$9),LOOKUP(BL$9,$A$12:$A$111,$B$12:$B$111),IF(AND($I182=1,BM$9=$Q181),"",IF($I182=1,BM181,IF(AND($I182=-1,BK$9=$Q181),$J182,IF($I182=-1,BL181,""))))))))</f>
        <v>0</v>
      </c>
      <c r="BM182">
        <f ca="1">IF($E181="","",IF($G182="",BM181,IF(AND($N182=1,BM$9&gt;$B$9),"",IF(AND($N182=1,BM$9&lt;=$B$9),LOOKUP(BM$9,$A$12:$A$111,$B$12:$B$111),IF(AND($I182=1,BN$9=$Q181),"",IF($I182=1,BN181,IF(AND($I182=-1,BL$9=$Q181),$J182,IF($I182=-1,BM181,""))))))))</f>
        <v>0</v>
      </c>
      <c r="BN182">
        <f ca="1">IF($E181="","",IF($G182="",BN181,IF(AND($N182=1,BN$9&gt;$B$9),"",IF(AND($N182=1,BN$9&lt;=$B$9),LOOKUP(BN$9,$A$12:$A$111,$B$12:$B$111),IF(AND($I182=1,BO$9=$Q181),"",IF($I182=1,BO181,IF(AND($I182=-1,BM$9=$Q181),$J182,IF($I182=-1,BN181,""))))))))</f>
        <v>0</v>
      </c>
      <c r="BO182">
        <f ca="1">IF($E181="","",IF($G182="",BO181,IF(AND($N182=1,BO$9&gt;$B$9),"",IF(AND($N182=1,BO$9&lt;=$B$9),LOOKUP(BO$9,$A$12:$A$111,$B$12:$B$111),IF(AND($I182=1,BP$9=$Q181),"",IF($I182=1,BP181,IF(AND($I182=-1,BN$9=$Q181),$J182,IF($I182=-1,BO181,""))))))))</f>
        <v>0</v>
      </c>
    </row>
    <row r="183" spans="4:67" x14ac:dyDescent="0.25">
      <c r="D183" s="4">
        <v>173</v>
      </c>
      <c r="E183" s="1">
        <f t="shared" ca="1" si="16"/>
        <v>22</v>
      </c>
      <c r="G183" t="str">
        <f ca="1">IF(E182="","",IF($B$3=Refs!$B$11,Labouchere!F183,IF(AND(B$3="Last",H182="Zero"),G182,IF(B$3="Last",H182,IF(B$3="2nd last","",IF(AND(B$3="Opposite",H182="Zero"),G182,IF(AND(B$3="Opposite",H182="Red"),"Black",IF(AND(B$3="Opposite",H182="Black"),"Red",IF(AND(B$3="Opposite",H182="Odd"),"Even",IF(AND(B$3="Opposite",H182="Even"),"Odd",IF(AND(B$3="Opposite",H182="High"),"Low",IF(AND(B$3="Opposite",H182="Low"),"High",IF(COUNTIF(Refs!$E$5:$I$6,B$3)=1,Labouchere!B$3,"")))))))))))))</f>
        <v>High</v>
      </c>
      <c r="H183" t="str">
        <f ca="1">IF(E183="","",IF(B$2="Red/Black",LOOKUP(E183,Refs!D:D,Refs!F:F),IF(B$2="High/Low",LOOKUP(E183,Refs!D:D,Refs!H:H),IF(B$2="Odd/Even",LOOKUP(E183,Refs!D:D,Refs!J:J),""))))</f>
        <v>High</v>
      </c>
      <c r="I183">
        <f t="shared" ca="1" si="12"/>
        <v>1</v>
      </c>
      <c r="J183">
        <f ca="1">IF(E182="","",IF(G183="","",IF(AND(Q182&gt;1,O182+P182&gt;=$B$4),$B$4,IF(Q182=1,O182,O182+P182))))</f>
        <v>36</v>
      </c>
      <c r="K183">
        <f t="shared" ca="1" si="13"/>
        <v>36</v>
      </c>
      <c r="L183">
        <f t="shared" ca="1" si="14"/>
        <v>-114</v>
      </c>
      <c r="M183">
        <f t="shared" ca="1" si="15"/>
        <v>20</v>
      </c>
      <c r="N183">
        <f ca="1">IF(E182="","",IF(OR(AND($A$6="Yes",$M183&gt;$M182),AND($A$8="Yes",$O182+$P182&gt;=$B$4),AND($Q182&lt;=2,$I183=1)),1,0))</f>
        <v>0</v>
      </c>
      <c r="O183">
        <f ca="1">IF(E183="","",R183)</f>
        <v>8</v>
      </c>
      <c r="P183">
        <f ca="1">IF(E183="","",MAX(R183:DM183))</f>
        <v>22</v>
      </c>
      <c r="Q183" s="2">
        <f ca="1">IF(E183="","",COUNTIF(R183:DM183,"&gt;0"))</f>
        <v>5</v>
      </c>
      <c r="R183" s="4">
        <f ca="1">IF(E182="","",IF($G183="",R182,IF($N183=1,LOOKUP(R$9,$A$12:$A$111,$B$12:$B$111),IF(AND($I183=1,S$9=$Q182),"",IF($I183=1,S182,IF($I183=-1,R182))))))</f>
        <v>8</v>
      </c>
      <c r="S183">
        <f ca="1">IF($E182="","",IF($G183="",S182,IF(AND($N183=1,S$9&gt;$B$9),"",IF(AND($N183=1,S$9&lt;=$B$9),LOOKUP(S$9,$A$12:$A$111,$B$12:$B$111),IF(AND($I183=1,T$9=$Q182),"",IF($I183=1,T182,IF(AND($I183=-1,R$9=$Q182),$J183,IF($I183=-1,S182,""))))))))</f>
        <v>9</v>
      </c>
      <c r="T183">
        <f ca="1">IF($E182="","",IF($G183="",T182,IF(AND($N183=1,T$9&gt;$B$9),"",IF(AND($N183=1,T$9&lt;=$B$9),LOOKUP(T$9,$A$12:$A$111,$B$12:$B$111),IF(AND($I183=1,U$9=$Q182),"",IF($I183=1,U182,IF(AND($I183=-1,S$9=$Q182),$J183,IF($I183=-1,T182,""))))))))</f>
        <v>12</v>
      </c>
      <c r="U183">
        <f ca="1">IF($E182="","",IF($G183="",U182,IF(AND($N183=1,U$9&gt;$B$9),"",IF(AND($N183=1,U$9&lt;=$B$9),LOOKUP(U$9,$A$12:$A$111,$B$12:$B$111),IF(AND($I183=1,V$9=$Q182),"",IF($I183=1,V182,IF(AND($I183=-1,T$9=$Q182),$J183,IF($I183=-1,U182,""))))))))</f>
        <v>15</v>
      </c>
      <c r="V183">
        <f ca="1">IF($E182="","",IF($G183="",V182,IF(AND($N183=1,V$9&gt;$B$9),"",IF(AND($N183=1,V$9&lt;=$B$9),LOOKUP(V$9,$A$12:$A$111,$B$12:$B$111),IF(AND($I183=1,W$9=$Q182),"",IF($I183=1,W182,IF(AND($I183=-1,U$9=$Q182),$J183,IF($I183=-1,V182,""))))))))</f>
        <v>22</v>
      </c>
      <c r="W183" t="str">
        <f ca="1">IF($E182="","",IF($G183="",W182,IF(AND($N183=1,W$9&gt;$B$9),"",IF(AND($N183=1,W$9&lt;=$B$9),LOOKUP(W$9,$A$12:$A$111,$B$12:$B$111),IF(AND($I183=1,X$9=$Q182),"",IF($I183=1,X182,IF(AND($I183=-1,V$9=$Q182),$J183,IF($I183=-1,W182,""))))))))</f>
        <v/>
      </c>
      <c r="X183" t="str">
        <f ca="1">IF($E182="","",IF($G183="",X182,IF(AND($N183=1,X$9&gt;$B$9),"",IF(AND($N183=1,X$9&lt;=$B$9),LOOKUP(X$9,$A$12:$A$111,$B$12:$B$111),IF(AND($I183=1,Y$9=$Q182),"",IF($I183=1,Y182,IF(AND($I183=-1,W$9=$Q182),$J183,IF($I183=-1,X182,""))))))))</f>
        <v/>
      </c>
      <c r="Y183" t="str">
        <f ca="1">IF($E182="","",IF($G183="",Y182,IF(AND($N183=1,Y$9&gt;$B$9),"",IF(AND($N183=1,Y$9&lt;=$B$9),LOOKUP(Y$9,$A$12:$A$111,$B$12:$B$111),IF(AND($I183=1,Z$9=$Q182),"",IF($I183=1,Z182,IF(AND($I183=-1,X$9=$Q182),$J183,IF($I183=-1,Y182,""))))))))</f>
        <v/>
      </c>
      <c r="Z183" t="str">
        <f ca="1">IF($E182="","",IF($G183="",Z182,IF(AND($N183=1,Z$9&gt;$B$9),"",IF(AND($N183=1,Z$9&lt;=$B$9),LOOKUP(Z$9,$A$12:$A$111,$B$12:$B$111),IF(AND($I183=1,AA$9=$Q182),"",IF($I183=1,AA182,IF(AND($I183=-1,Y$9=$Q182),$J183,IF($I183=-1,Z182,""))))))))</f>
        <v/>
      </c>
      <c r="AA183" t="str">
        <f ca="1">IF($E182="","",IF($G183="",AA182,IF(AND($N183=1,AA$9&gt;$B$9),"",IF(AND($N183=1,AA$9&lt;=$B$9),LOOKUP(AA$9,$A$12:$A$111,$B$12:$B$111),IF(AND($I183=1,AB$9=$Q182),"",IF($I183=1,AB182,IF(AND($I183=-1,Z$9=$Q182),$J183,IF($I183=-1,AA182,""))))))))</f>
        <v/>
      </c>
      <c r="AB183" t="str">
        <f ca="1">IF($E182="","",IF($G183="",AB182,IF(AND($N183=1,AB$9&gt;$B$9),"",IF(AND($N183=1,AB$9&lt;=$B$9),LOOKUP(AB$9,$A$12:$A$111,$B$12:$B$111),IF(AND($I183=1,AC$9=$Q182),"",IF($I183=1,AC182,IF(AND($I183=-1,AA$9=$Q182),$J183,IF($I183=-1,AB182,""))))))))</f>
        <v/>
      </c>
      <c r="AC183" t="str">
        <f ca="1">IF($E182="","",IF($G183="",AC182,IF(AND($N183=1,AC$9&gt;$B$9),"",IF(AND($N183=1,AC$9&lt;=$B$9),LOOKUP(AC$9,$A$12:$A$111,$B$12:$B$111),IF(AND($I183=1,AD$9=$Q182),"",IF($I183=1,AD182,IF(AND($I183=-1,AB$9=$Q182),$J183,IF($I183=-1,AC182,""))))))))</f>
        <v/>
      </c>
      <c r="AD183" t="str">
        <f ca="1">IF($E182="","",IF($G183="",AD182,IF(AND($N183=1,AD$9&gt;$B$9),"",IF(AND($N183=1,AD$9&lt;=$B$9),LOOKUP(AD$9,$A$12:$A$111,$B$12:$B$111),IF(AND($I183=1,AE$9=$Q182),"",IF($I183=1,AE182,IF(AND($I183=-1,AC$9=$Q182),$J183,IF($I183=-1,AD182,""))))))))</f>
        <v/>
      </c>
      <c r="AE183" t="str">
        <f ca="1">IF($E182="","",IF($G183="",AE182,IF(AND($N183=1,AE$9&gt;$B$9),"",IF(AND($N183=1,AE$9&lt;=$B$9),LOOKUP(AE$9,$A$12:$A$111,$B$12:$B$111),IF(AND($I183=1,AF$9=$Q182),"",IF($I183=1,AF182,IF(AND($I183=-1,AD$9=$Q182),$J183,IF($I183=-1,AE182,""))))))))</f>
        <v/>
      </c>
      <c r="AF183" t="str">
        <f ca="1">IF($E182="","",IF($G183="",AF182,IF(AND($N183=1,AF$9&gt;$B$9),"",IF(AND($N183=1,AF$9&lt;=$B$9),LOOKUP(AF$9,$A$12:$A$111,$B$12:$B$111),IF(AND($I183=1,AG$9=$Q182),"",IF($I183=1,AG182,IF(AND($I183=-1,AE$9=$Q182),$J183,IF($I183=-1,AF182,""))))))))</f>
        <v/>
      </c>
      <c r="AG183" t="str">
        <f ca="1">IF($E182="","",IF($G183="",AG182,IF(AND($N183=1,AG$9&gt;$B$9),"",IF(AND($N183=1,AG$9&lt;=$B$9),LOOKUP(AG$9,$A$12:$A$111,$B$12:$B$111),IF(AND($I183=1,AH$9=$Q182),"",IF($I183=1,AH182,IF(AND($I183=-1,AF$9=$Q182),$J183,IF($I183=-1,AG182,""))))))))</f>
        <v/>
      </c>
      <c r="AH183" t="str">
        <f ca="1">IF($E182="","",IF($G183="",AH182,IF(AND($N183=1,AH$9&gt;$B$9),"",IF(AND($N183=1,AH$9&lt;=$B$9),LOOKUP(AH$9,$A$12:$A$111,$B$12:$B$111),IF(AND($I183=1,AI$9=$Q182),"",IF($I183=1,AI182,IF(AND($I183=-1,AG$9=$Q182),$J183,IF($I183=-1,AH182,""))))))))</f>
        <v/>
      </c>
      <c r="AI183" t="str">
        <f ca="1">IF($E182="","",IF($G183="",AI182,IF(AND($N183=1,AI$9&gt;$B$9),"",IF(AND($N183=1,AI$9&lt;=$B$9),LOOKUP(AI$9,$A$12:$A$111,$B$12:$B$111),IF(AND($I183=1,AJ$9=$Q182),"",IF($I183=1,AJ182,IF(AND($I183=-1,AH$9=$Q182),$J183,IF($I183=-1,AI182,""))))))))</f>
        <v/>
      </c>
      <c r="AJ183" t="str">
        <f ca="1">IF($E182="","",IF($G183="",AJ182,IF(AND($N183=1,AJ$9&gt;$B$9),"",IF(AND($N183=1,AJ$9&lt;=$B$9),LOOKUP(AJ$9,$A$12:$A$111,$B$12:$B$111),IF(AND($I183=1,AK$9=$Q182),"",IF($I183=1,AK182,IF(AND($I183=-1,AI$9=$Q182),$J183,IF($I183=-1,AJ182,""))))))))</f>
        <v/>
      </c>
      <c r="AK183" t="str">
        <f ca="1">IF($E182="","",IF($G183="",AK182,IF(AND($N183=1,AK$9&gt;$B$9),"",IF(AND($N183=1,AK$9&lt;=$B$9),LOOKUP(AK$9,$A$12:$A$111,$B$12:$B$111),IF(AND($I183=1,AL$9=$Q182),"",IF($I183=1,AL182,IF(AND($I183=-1,AJ$9=$Q182),$J183,IF($I183=-1,AK182,""))))))))</f>
        <v/>
      </c>
      <c r="AL183" t="str">
        <f ca="1">IF($E182="","",IF($G183="",AL182,IF(AND($N183=1,AL$9&gt;$B$9),"",IF(AND($N183=1,AL$9&lt;=$B$9),LOOKUP(AL$9,$A$12:$A$111,$B$12:$B$111),IF(AND($I183=1,AM$9=$Q182),"",IF($I183=1,AM182,IF(AND($I183=-1,AK$9=$Q182),$J183,IF($I183=-1,AL182,""))))))))</f>
        <v/>
      </c>
      <c r="AM183" t="str">
        <f ca="1">IF($E182="","",IF($G183="",AM182,IF(AND($N183=1,AM$9&gt;$B$9),"",IF(AND($N183=1,AM$9&lt;=$B$9),LOOKUP(AM$9,$A$12:$A$111,$B$12:$B$111),IF(AND($I183=1,AN$9=$Q182),"",IF($I183=1,AN182,IF(AND($I183=-1,AL$9=$Q182),$J183,IF($I183=-1,AM182,""))))))))</f>
        <v/>
      </c>
      <c r="AN183" t="str">
        <f ca="1">IF($E182="","",IF($G183="",AN182,IF(AND($N183=1,AN$9&gt;$B$9),"",IF(AND($N183=1,AN$9&lt;=$B$9),LOOKUP(AN$9,$A$12:$A$111,$B$12:$B$111),IF(AND($I183=1,AO$9=$Q182),"",IF($I183=1,AO182,IF(AND($I183=-1,AM$9=$Q182),$J183,IF($I183=-1,AN182,""))))))))</f>
        <v/>
      </c>
      <c r="AO183" t="str">
        <f ca="1">IF($E182="","",IF($G183="",AO182,IF(AND($N183=1,AO$9&gt;$B$9),"",IF(AND($N183=1,AO$9&lt;=$B$9),LOOKUP(AO$9,$A$12:$A$111,$B$12:$B$111),IF(AND($I183=1,AP$9=$Q182),"",IF($I183=1,AP182,IF(AND($I183=-1,AN$9=$Q182),$J183,IF($I183=-1,AO182,""))))))))</f>
        <v/>
      </c>
      <c r="AP183" t="str">
        <f ca="1">IF($E182="","",IF($G183="",AP182,IF(AND($N183=1,AP$9&gt;$B$9),"",IF(AND($N183=1,AP$9&lt;=$B$9),LOOKUP(AP$9,$A$12:$A$111,$B$12:$B$111),IF(AND($I183=1,AQ$9=$Q182),"",IF($I183=1,AQ182,IF(AND($I183=-1,AO$9=$Q182),$J183,IF($I183=-1,AP182,""))))))))</f>
        <v/>
      </c>
      <c r="AQ183" t="str">
        <f ca="1">IF($E182="","",IF($G183="",AQ182,IF(AND($N183=1,AQ$9&gt;$B$9),"",IF(AND($N183=1,AQ$9&lt;=$B$9),LOOKUP(AQ$9,$A$12:$A$111,$B$12:$B$111),IF(AND($I183=1,AR$9=$Q182),"",IF($I183=1,AR182,IF(AND($I183=-1,AP$9=$Q182),$J183,IF($I183=-1,AQ182,""))))))))</f>
        <v/>
      </c>
      <c r="AR183" t="str">
        <f ca="1">IF($E182="","",IF($G183="",AR182,IF(AND($N183=1,AR$9&gt;$B$9),"",IF(AND($N183=1,AR$9&lt;=$B$9),LOOKUP(AR$9,$A$12:$A$111,$B$12:$B$111),IF(AND($I183=1,AS$9=$Q182),"",IF($I183=1,AS182,IF(AND($I183=-1,AQ$9=$Q182),$J183,IF($I183=-1,AR182,""))))))))</f>
        <v/>
      </c>
      <c r="AS183" t="str">
        <f ca="1">IF($E182="","",IF($G183="",AS182,IF(AND($N183=1,AS$9&gt;$B$9),"",IF(AND($N183=1,AS$9&lt;=$B$9),LOOKUP(AS$9,$A$12:$A$111,$B$12:$B$111),IF(AND($I183=1,AT$9=$Q182),"",IF($I183=1,AT182,IF(AND($I183=-1,AR$9=$Q182),$J183,IF($I183=-1,AS182,""))))))))</f>
        <v/>
      </c>
      <c r="AT183" t="str">
        <f ca="1">IF($E182="","",IF($G183="",AT182,IF(AND($N183=1,AT$9&gt;$B$9),"",IF(AND($N183=1,AT$9&lt;=$B$9),LOOKUP(AT$9,$A$12:$A$111,$B$12:$B$111),IF(AND($I183=1,AU$9=$Q182),"",IF($I183=1,AU182,IF(AND($I183=-1,AS$9=$Q182),$J183,IF($I183=-1,AT182,""))))))))</f>
        <v/>
      </c>
      <c r="AU183" t="str">
        <f ca="1">IF($E182="","",IF($G183="",AU182,IF(AND($N183=1,AU$9&gt;$B$9),"",IF(AND($N183=1,AU$9&lt;=$B$9),LOOKUP(AU$9,$A$12:$A$111,$B$12:$B$111),IF(AND($I183=1,AV$9=$Q182),"",IF($I183=1,AV182,IF(AND($I183=-1,AT$9=$Q182),$J183,IF($I183=-1,AU182,""))))))))</f>
        <v/>
      </c>
      <c r="AV183" t="str">
        <f ca="1">IF($E182="","",IF($G183="",AV182,IF(AND($N183=1,AV$9&gt;$B$9),"",IF(AND($N183=1,AV$9&lt;=$B$9),LOOKUP(AV$9,$A$12:$A$111,$B$12:$B$111),IF(AND($I183=1,AW$9=$Q182),"",IF($I183=1,AW182,IF(AND($I183=-1,AU$9=$Q182),$J183,IF($I183=-1,AV182,""))))))))</f>
        <v/>
      </c>
      <c r="AW183" t="str">
        <f ca="1">IF($E182="","",IF($G183="",AW182,IF(AND($N183=1,AW$9&gt;$B$9),"",IF(AND($N183=1,AW$9&lt;=$B$9),LOOKUP(AW$9,$A$12:$A$111,$B$12:$B$111),IF(AND($I183=1,AX$9=$Q182),"",IF($I183=1,AX182,IF(AND($I183=-1,AV$9=$Q182),$J183,IF($I183=-1,AW182,""))))))))</f>
        <v/>
      </c>
      <c r="AX183" t="str">
        <f ca="1">IF($E182="","",IF($G183="",AX182,IF(AND($N183=1,AX$9&gt;$B$9),"",IF(AND($N183=1,AX$9&lt;=$B$9),LOOKUP(AX$9,$A$12:$A$111,$B$12:$B$111),IF(AND($I183=1,AY$9=$Q182),"",IF($I183=1,AY182,IF(AND($I183=-1,AW$9=$Q182),$J183,IF($I183=-1,AX182,""))))))))</f>
        <v/>
      </c>
      <c r="AY183" t="str">
        <f ca="1">IF($E182="","",IF($G183="",AY182,IF(AND($N183=1,AY$9&gt;$B$9),"",IF(AND($N183=1,AY$9&lt;=$B$9),LOOKUP(AY$9,$A$12:$A$111,$B$12:$B$111),IF(AND($I183=1,AZ$9=$Q182),"",IF($I183=1,AZ182,IF(AND($I183=-1,AX$9=$Q182),$J183,IF($I183=-1,AY182,""))))))))</f>
        <v/>
      </c>
      <c r="AZ183" t="str">
        <f ca="1">IF($E182="","",IF($G183="",AZ182,IF(AND($N183=1,AZ$9&gt;$B$9),"",IF(AND($N183=1,AZ$9&lt;=$B$9),LOOKUP(AZ$9,$A$12:$A$111,$B$12:$B$111),IF(AND($I183=1,BA$9=$Q182),"",IF($I183=1,BA182,IF(AND($I183=-1,AY$9=$Q182),$J183,IF($I183=-1,AZ182,""))))))))</f>
        <v/>
      </c>
      <c r="BA183" t="str">
        <f ca="1">IF($E182="","",IF($G183="",BA182,IF(AND($N183=1,BA$9&gt;$B$9),"",IF(AND($N183=1,BA$9&lt;=$B$9),LOOKUP(BA$9,$A$12:$A$111,$B$12:$B$111),IF(AND($I183=1,BB$9=$Q182),"",IF($I183=1,BB182,IF(AND($I183=-1,AZ$9=$Q182),$J183,IF($I183=-1,BA182,""))))))))</f>
        <v/>
      </c>
      <c r="BB183" t="str">
        <f ca="1">IF($E182="","",IF($G183="",BB182,IF(AND($N183=1,BB$9&gt;$B$9),"",IF(AND($N183=1,BB$9&lt;=$B$9),LOOKUP(BB$9,$A$12:$A$111,$B$12:$B$111),IF(AND($I183=1,BC$9=$Q182),"",IF($I183=1,BC182,IF(AND($I183=-1,BA$9=$Q182),$J183,IF($I183=-1,BB182,""))))))))</f>
        <v/>
      </c>
      <c r="BC183" t="str">
        <f ca="1">IF($E182="","",IF($G183="",BC182,IF(AND($N183=1,BC$9&gt;$B$9),"",IF(AND($N183=1,BC$9&lt;=$B$9),LOOKUP(BC$9,$A$12:$A$111,$B$12:$B$111),IF(AND($I183=1,BD$9=$Q182),"",IF($I183=1,BD182,IF(AND($I183=-1,BB$9=$Q182),$J183,IF($I183=-1,BC182,""))))))))</f>
        <v/>
      </c>
      <c r="BD183" t="str">
        <f ca="1">IF($E182="","",IF($G183="",BD182,IF(AND($N183=1,BD$9&gt;$B$9),"",IF(AND($N183=1,BD$9&lt;=$B$9),LOOKUP(BD$9,$A$12:$A$111,$B$12:$B$111),IF(AND($I183=1,BE$9=$Q182),"",IF($I183=1,BE182,IF(AND($I183=-1,BC$9=$Q182),$J183,IF($I183=-1,BD182,""))))))))</f>
        <v/>
      </c>
      <c r="BE183" t="str">
        <f ca="1">IF($E182="","",IF($G183="",BE182,IF(AND($N183=1,BE$9&gt;$B$9),"",IF(AND($N183=1,BE$9&lt;=$B$9),LOOKUP(BE$9,$A$12:$A$111,$B$12:$B$111),IF(AND($I183=1,BF$9=$Q182),"",IF($I183=1,BF182,IF(AND($I183=-1,BD$9=$Q182),$J183,IF($I183=-1,BE182,""))))))))</f>
        <v/>
      </c>
      <c r="BF183" t="str">
        <f ca="1">IF($E182="","",IF($G183="",BF182,IF(AND($N183=1,BF$9&gt;$B$9),"",IF(AND($N183=1,BF$9&lt;=$B$9),LOOKUP(BF$9,$A$12:$A$111,$B$12:$B$111),IF(AND($I183=1,BG$9=$Q182),"",IF($I183=1,BG182,IF(AND($I183=-1,BE$9=$Q182),$J183,IF($I183=-1,BF182,""))))))))</f>
        <v/>
      </c>
      <c r="BG183" t="str">
        <f ca="1">IF($E182="","",IF($G183="",BG182,IF(AND($N183=1,BG$9&gt;$B$9),"",IF(AND($N183=1,BG$9&lt;=$B$9),LOOKUP(BG$9,$A$12:$A$111,$B$12:$B$111),IF(AND($I183=1,BH$9=$Q182),"",IF($I183=1,BH182,IF(AND($I183=-1,BF$9=$Q182),$J183,IF($I183=-1,BG182,""))))))))</f>
        <v/>
      </c>
      <c r="BH183" t="str">
        <f ca="1">IF($E182="","",IF($G183="",BH182,IF(AND($N183=1,BH$9&gt;$B$9),"",IF(AND($N183=1,BH$9&lt;=$B$9),LOOKUP(BH$9,$A$12:$A$111,$B$12:$B$111),IF(AND($I183=1,BI$9=$Q182),"",IF($I183=1,BI182,IF(AND($I183=-1,BG$9=$Q182),$J183,IF($I183=-1,BH182,""))))))))</f>
        <v/>
      </c>
      <c r="BI183">
        <f ca="1">IF($E182="","",IF($G183="",BI182,IF(AND($N183=1,BI$9&gt;$B$9),"",IF(AND($N183=1,BI$9&lt;=$B$9),LOOKUP(BI$9,$A$12:$A$111,$B$12:$B$111),IF(AND($I183=1,BJ$9=$Q182),"",IF($I183=1,BJ182,IF(AND($I183=-1,BH$9=$Q182),$J183,IF($I183=-1,BI182,""))))))))</f>
        <v>0</v>
      </c>
      <c r="BJ183">
        <f ca="1">IF($E182="","",IF($G183="",BJ182,IF(AND($N183=1,BJ$9&gt;$B$9),"",IF(AND($N183=1,BJ$9&lt;=$B$9),LOOKUP(BJ$9,$A$12:$A$111,$B$12:$B$111),IF(AND($I183=1,BK$9=$Q182),"",IF($I183=1,BK182,IF(AND($I183=-1,BI$9=$Q182),$J183,IF($I183=-1,BJ182,""))))))))</f>
        <v>0</v>
      </c>
      <c r="BK183">
        <f ca="1">IF($E182="","",IF($G183="",BK182,IF(AND($N183=1,BK$9&gt;$B$9),"",IF(AND($N183=1,BK$9&lt;=$B$9),LOOKUP(BK$9,$A$12:$A$111,$B$12:$B$111),IF(AND($I183=1,BL$9=$Q182),"",IF($I183=1,BL182,IF(AND($I183=-1,BJ$9=$Q182),$J183,IF($I183=-1,BK182,""))))))))</f>
        <v>0</v>
      </c>
      <c r="BL183">
        <f ca="1">IF($E182="","",IF($G183="",BL182,IF(AND($N183=1,BL$9&gt;$B$9),"",IF(AND($N183=1,BL$9&lt;=$B$9),LOOKUP(BL$9,$A$12:$A$111,$B$12:$B$111),IF(AND($I183=1,BM$9=$Q182),"",IF($I183=1,BM182,IF(AND($I183=-1,BK$9=$Q182),$J183,IF($I183=-1,BL182,""))))))))</f>
        <v>0</v>
      </c>
      <c r="BM183">
        <f ca="1">IF($E182="","",IF($G183="",BM182,IF(AND($N183=1,BM$9&gt;$B$9),"",IF(AND($N183=1,BM$9&lt;=$B$9),LOOKUP(BM$9,$A$12:$A$111,$B$12:$B$111),IF(AND($I183=1,BN$9=$Q182),"",IF($I183=1,BN182,IF(AND($I183=-1,BL$9=$Q182),$J183,IF($I183=-1,BM182,""))))))))</f>
        <v>0</v>
      </c>
      <c r="BN183">
        <f ca="1">IF($E182="","",IF($G183="",BN182,IF(AND($N183=1,BN$9&gt;$B$9),"",IF(AND($N183=1,BN$9&lt;=$B$9),LOOKUP(BN$9,$A$12:$A$111,$B$12:$B$111),IF(AND($I183=1,BO$9=$Q182),"",IF($I183=1,BO182,IF(AND($I183=-1,BM$9=$Q182),$J183,IF($I183=-1,BN182,""))))))))</f>
        <v>0</v>
      </c>
      <c r="BO183">
        <f ca="1">IF($E182="","",IF($G183="",BO182,IF(AND($N183=1,BO$9&gt;$B$9),"",IF(AND($N183=1,BO$9&lt;=$B$9),LOOKUP(BO$9,$A$12:$A$111,$B$12:$B$111),IF(AND($I183=1,BP$9=$Q182),"",IF($I183=1,BP182,IF(AND($I183=-1,BN$9=$Q182),$J183,IF($I183=-1,BO182,""))))))))</f>
        <v>0</v>
      </c>
    </row>
    <row r="184" spans="4:67" x14ac:dyDescent="0.25">
      <c r="D184" s="4">
        <v>174</v>
      </c>
      <c r="E184" s="1">
        <f t="shared" ca="1" si="16"/>
        <v>20</v>
      </c>
      <c r="G184" t="str">
        <f ca="1">IF(E183="","",IF($B$3=Refs!$B$11,Labouchere!F184,IF(AND(B$3="Last",H183="Zero"),G183,IF(B$3="Last",H183,IF(B$3="2nd last","",IF(AND(B$3="Opposite",H183="Zero"),G183,IF(AND(B$3="Opposite",H183="Red"),"Black",IF(AND(B$3="Opposite",H183="Black"),"Red",IF(AND(B$3="Opposite",H183="Odd"),"Even",IF(AND(B$3="Opposite",H183="Even"),"Odd",IF(AND(B$3="Opposite",H183="High"),"Low",IF(AND(B$3="Opposite",H183="Low"),"High",IF(COUNTIF(Refs!$E$5:$I$6,B$3)=1,Labouchere!B$3,"")))))))))))))</f>
        <v>High</v>
      </c>
      <c r="H184" t="str">
        <f ca="1">IF(E184="","",IF(B$2="Red/Black",LOOKUP(E184,Refs!D:D,Refs!F:F),IF(B$2="High/Low",LOOKUP(E184,Refs!D:D,Refs!H:H),IF(B$2="Odd/Even",LOOKUP(E184,Refs!D:D,Refs!J:J),""))))</f>
        <v>High</v>
      </c>
      <c r="I184">
        <f t="shared" ca="1" si="12"/>
        <v>1</v>
      </c>
      <c r="J184">
        <f ca="1">IF(E183="","",IF(G184="","",IF(AND(Q183&gt;1,O183+P183&gt;=$B$4),$B$4,IF(Q183=1,O183,O183+P183))))</f>
        <v>30</v>
      </c>
      <c r="K184">
        <f t="shared" ca="1" si="13"/>
        <v>30</v>
      </c>
      <c r="L184">
        <f t="shared" ca="1" si="14"/>
        <v>-84</v>
      </c>
      <c r="M184">
        <f t="shared" ca="1" si="15"/>
        <v>20</v>
      </c>
      <c r="N184">
        <f ca="1">IF(E183="","",IF(OR(AND($A$6="Yes",$M184&gt;$M183),AND($A$8="Yes",$O183+$P183&gt;=$B$4),AND($Q183&lt;=2,$I184=1)),1,0))</f>
        <v>0</v>
      </c>
      <c r="O184">
        <f ca="1">IF(E184="","",R184)</f>
        <v>9</v>
      </c>
      <c r="P184">
        <f ca="1">IF(E184="","",MAX(R184:DM184))</f>
        <v>15</v>
      </c>
      <c r="Q184" s="2">
        <f ca="1">IF(E184="","",COUNTIF(R184:DM184,"&gt;0"))</f>
        <v>3</v>
      </c>
      <c r="R184" s="4">
        <f ca="1">IF(E183="","",IF($G184="",R183,IF($N184=1,LOOKUP(R$9,$A$12:$A$111,$B$12:$B$111),IF(AND($I184=1,S$9=$Q183),"",IF($I184=1,S183,IF($I184=-1,R183))))))</f>
        <v>9</v>
      </c>
      <c r="S184">
        <f ca="1">IF($E183="","",IF($G184="",S183,IF(AND($N184=1,S$9&gt;$B$9),"",IF(AND($N184=1,S$9&lt;=$B$9),LOOKUP(S$9,$A$12:$A$111,$B$12:$B$111),IF(AND($I184=1,T$9=$Q183),"",IF($I184=1,T183,IF(AND($I184=-1,R$9=$Q183),$J184,IF($I184=-1,S183,""))))))))</f>
        <v>12</v>
      </c>
      <c r="T184">
        <f ca="1">IF($E183="","",IF($G184="",T183,IF(AND($N184=1,T$9&gt;$B$9),"",IF(AND($N184=1,T$9&lt;=$B$9),LOOKUP(T$9,$A$12:$A$111,$B$12:$B$111),IF(AND($I184=1,U$9=$Q183),"",IF($I184=1,U183,IF(AND($I184=-1,S$9=$Q183),$J184,IF($I184=-1,T183,""))))))))</f>
        <v>15</v>
      </c>
      <c r="U184" t="str">
        <f ca="1">IF($E183="","",IF($G184="",U183,IF(AND($N184=1,U$9&gt;$B$9),"",IF(AND($N184=1,U$9&lt;=$B$9),LOOKUP(U$9,$A$12:$A$111,$B$12:$B$111),IF(AND($I184=1,V$9=$Q183),"",IF($I184=1,V183,IF(AND($I184=-1,T$9=$Q183),$J184,IF($I184=-1,U183,""))))))))</f>
        <v/>
      </c>
      <c r="V184" t="str">
        <f ca="1">IF($E183="","",IF($G184="",V183,IF(AND($N184=1,V$9&gt;$B$9),"",IF(AND($N184=1,V$9&lt;=$B$9),LOOKUP(V$9,$A$12:$A$111,$B$12:$B$111),IF(AND($I184=1,W$9=$Q183),"",IF($I184=1,W183,IF(AND($I184=-1,U$9=$Q183),$J184,IF($I184=-1,V183,""))))))))</f>
        <v/>
      </c>
      <c r="W184" t="str">
        <f ca="1">IF($E183="","",IF($G184="",W183,IF(AND($N184=1,W$9&gt;$B$9),"",IF(AND($N184=1,W$9&lt;=$B$9),LOOKUP(W$9,$A$12:$A$111,$B$12:$B$111),IF(AND($I184=1,X$9=$Q183),"",IF($I184=1,X183,IF(AND($I184=-1,V$9=$Q183),$J184,IF($I184=-1,W183,""))))))))</f>
        <v/>
      </c>
      <c r="X184" t="str">
        <f ca="1">IF($E183="","",IF($G184="",X183,IF(AND($N184=1,X$9&gt;$B$9),"",IF(AND($N184=1,X$9&lt;=$B$9),LOOKUP(X$9,$A$12:$A$111,$B$12:$B$111),IF(AND($I184=1,Y$9=$Q183),"",IF($I184=1,Y183,IF(AND($I184=-1,W$9=$Q183),$J184,IF($I184=-1,X183,""))))))))</f>
        <v/>
      </c>
      <c r="Y184" t="str">
        <f ca="1">IF($E183="","",IF($G184="",Y183,IF(AND($N184=1,Y$9&gt;$B$9),"",IF(AND($N184=1,Y$9&lt;=$B$9),LOOKUP(Y$9,$A$12:$A$111,$B$12:$B$111),IF(AND($I184=1,Z$9=$Q183),"",IF($I184=1,Z183,IF(AND($I184=-1,X$9=$Q183),$J184,IF($I184=-1,Y183,""))))))))</f>
        <v/>
      </c>
      <c r="Z184" t="str">
        <f ca="1">IF($E183="","",IF($G184="",Z183,IF(AND($N184=1,Z$9&gt;$B$9),"",IF(AND($N184=1,Z$9&lt;=$B$9),LOOKUP(Z$9,$A$12:$A$111,$B$12:$B$111),IF(AND($I184=1,AA$9=$Q183),"",IF($I184=1,AA183,IF(AND($I184=-1,Y$9=$Q183),$J184,IF($I184=-1,Z183,""))))))))</f>
        <v/>
      </c>
      <c r="AA184" t="str">
        <f ca="1">IF($E183="","",IF($G184="",AA183,IF(AND($N184=1,AA$9&gt;$B$9),"",IF(AND($N184=1,AA$9&lt;=$B$9),LOOKUP(AA$9,$A$12:$A$111,$B$12:$B$111),IF(AND($I184=1,AB$9=$Q183),"",IF($I184=1,AB183,IF(AND($I184=-1,Z$9=$Q183),$J184,IF($I184=-1,AA183,""))))))))</f>
        <v/>
      </c>
      <c r="AB184" t="str">
        <f ca="1">IF($E183="","",IF($G184="",AB183,IF(AND($N184=1,AB$9&gt;$B$9),"",IF(AND($N184=1,AB$9&lt;=$B$9),LOOKUP(AB$9,$A$12:$A$111,$B$12:$B$111),IF(AND($I184=1,AC$9=$Q183),"",IF($I184=1,AC183,IF(AND($I184=-1,AA$9=$Q183),$J184,IF($I184=-1,AB183,""))))))))</f>
        <v/>
      </c>
      <c r="AC184" t="str">
        <f ca="1">IF($E183="","",IF($G184="",AC183,IF(AND($N184=1,AC$9&gt;$B$9),"",IF(AND($N184=1,AC$9&lt;=$B$9),LOOKUP(AC$9,$A$12:$A$111,$B$12:$B$111),IF(AND($I184=1,AD$9=$Q183),"",IF($I184=1,AD183,IF(AND($I184=-1,AB$9=$Q183),$J184,IF($I184=-1,AC183,""))))))))</f>
        <v/>
      </c>
      <c r="AD184" t="str">
        <f ca="1">IF($E183="","",IF($G184="",AD183,IF(AND($N184=1,AD$9&gt;$B$9),"",IF(AND($N184=1,AD$9&lt;=$B$9),LOOKUP(AD$9,$A$12:$A$111,$B$12:$B$111),IF(AND($I184=1,AE$9=$Q183),"",IF($I184=1,AE183,IF(AND($I184=-1,AC$9=$Q183),$J184,IF($I184=-1,AD183,""))))))))</f>
        <v/>
      </c>
      <c r="AE184" t="str">
        <f ca="1">IF($E183="","",IF($G184="",AE183,IF(AND($N184=1,AE$9&gt;$B$9),"",IF(AND($N184=1,AE$9&lt;=$B$9),LOOKUP(AE$9,$A$12:$A$111,$B$12:$B$111),IF(AND($I184=1,AF$9=$Q183),"",IF($I184=1,AF183,IF(AND($I184=-1,AD$9=$Q183),$J184,IF($I184=-1,AE183,""))))))))</f>
        <v/>
      </c>
      <c r="AF184" t="str">
        <f ca="1">IF($E183="","",IF($G184="",AF183,IF(AND($N184=1,AF$9&gt;$B$9),"",IF(AND($N184=1,AF$9&lt;=$B$9),LOOKUP(AF$9,$A$12:$A$111,$B$12:$B$111),IF(AND($I184=1,AG$9=$Q183),"",IF($I184=1,AG183,IF(AND($I184=-1,AE$9=$Q183),$J184,IF($I184=-1,AF183,""))))))))</f>
        <v/>
      </c>
      <c r="AG184" t="str">
        <f ca="1">IF($E183="","",IF($G184="",AG183,IF(AND($N184=1,AG$9&gt;$B$9),"",IF(AND($N184=1,AG$9&lt;=$B$9),LOOKUP(AG$9,$A$12:$A$111,$B$12:$B$111),IF(AND($I184=1,AH$9=$Q183),"",IF($I184=1,AH183,IF(AND($I184=-1,AF$9=$Q183),$J184,IF($I184=-1,AG183,""))))))))</f>
        <v/>
      </c>
      <c r="AH184" t="str">
        <f ca="1">IF($E183="","",IF($G184="",AH183,IF(AND($N184=1,AH$9&gt;$B$9),"",IF(AND($N184=1,AH$9&lt;=$B$9),LOOKUP(AH$9,$A$12:$A$111,$B$12:$B$111),IF(AND($I184=1,AI$9=$Q183),"",IF($I184=1,AI183,IF(AND($I184=-1,AG$9=$Q183),$J184,IF($I184=-1,AH183,""))))))))</f>
        <v/>
      </c>
      <c r="AI184" t="str">
        <f ca="1">IF($E183="","",IF($G184="",AI183,IF(AND($N184=1,AI$9&gt;$B$9),"",IF(AND($N184=1,AI$9&lt;=$B$9),LOOKUP(AI$9,$A$12:$A$111,$B$12:$B$111),IF(AND($I184=1,AJ$9=$Q183),"",IF($I184=1,AJ183,IF(AND($I184=-1,AH$9=$Q183),$J184,IF($I184=-1,AI183,""))))))))</f>
        <v/>
      </c>
      <c r="AJ184" t="str">
        <f ca="1">IF($E183="","",IF($G184="",AJ183,IF(AND($N184=1,AJ$9&gt;$B$9),"",IF(AND($N184=1,AJ$9&lt;=$B$9),LOOKUP(AJ$9,$A$12:$A$111,$B$12:$B$111),IF(AND($I184=1,AK$9=$Q183),"",IF($I184=1,AK183,IF(AND($I184=-1,AI$9=$Q183),$J184,IF($I184=-1,AJ183,""))))))))</f>
        <v/>
      </c>
      <c r="AK184" t="str">
        <f ca="1">IF($E183="","",IF($G184="",AK183,IF(AND($N184=1,AK$9&gt;$B$9),"",IF(AND($N184=1,AK$9&lt;=$B$9),LOOKUP(AK$9,$A$12:$A$111,$B$12:$B$111),IF(AND($I184=1,AL$9=$Q183),"",IF($I184=1,AL183,IF(AND($I184=-1,AJ$9=$Q183),$J184,IF($I184=-1,AK183,""))))))))</f>
        <v/>
      </c>
      <c r="AL184" t="str">
        <f ca="1">IF($E183="","",IF($G184="",AL183,IF(AND($N184=1,AL$9&gt;$B$9),"",IF(AND($N184=1,AL$9&lt;=$B$9),LOOKUP(AL$9,$A$12:$A$111,$B$12:$B$111),IF(AND($I184=1,AM$9=$Q183),"",IF($I184=1,AM183,IF(AND($I184=-1,AK$9=$Q183),$J184,IF($I184=-1,AL183,""))))))))</f>
        <v/>
      </c>
      <c r="AM184" t="str">
        <f ca="1">IF($E183="","",IF($G184="",AM183,IF(AND($N184=1,AM$9&gt;$B$9),"",IF(AND($N184=1,AM$9&lt;=$B$9),LOOKUP(AM$9,$A$12:$A$111,$B$12:$B$111),IF(AND($I184=1,AN$9=$Q183),"",IF($I184=1,AN183,IF(AND($I184=-1,AL$9=$Q183),$J184,IF($I184=-1,AM183,""))))))))</f>
        <v/>
      </c>
      <c r="AN184" t="str">
        <f ca="1">IF($E183="","",IF($G184="",AN183,IF(AND($N184=1,AN$9&gt;$B$9),"",IF(AND($N184=1,AN$9&lt;=$B$9),LOOKUP(AN$9,$A$12:$A$111,$B$12:$B$111),IF(AND($I184=1,AO$9=$Q183),"",IF($I184=1,AO183,IF(AND($I184=-1,AM$9=$Q183),$J184,IF($I184=-1,AN183,""))))))))</f>
        <v/>
      </c>
      <c r="AO184" t="str">
        <f ca="1">IF($E183="","",IF($G184="",AO183,IF(AND($N184=1,AO$9&gt;$B$9),"",IF(AND($N184=1,AO$9&lt;=$B$9),LOOKUP(AO$9,$A$12:$A$111,$B$12:$B$111),IF(AND($I184=1,AP$9=$Q183),"",IF($I184=1,AP183,IF(AND($I184=-1,AN$9=$Q183),$J184,IF($I184=-1,AO183,""))))))))</f>
        <v/>
      </c>
      <c r="AP184" t="str">
        <f ca="1">IF($E183="","",IF($G184="",AP183,IF(AND($N184=1,AP$9&gt;$B$9),"",IF(AND($N184=1,AP$9&lt;=$B$9),LOOKUP(AP$9,$A$12:$A$111,$B$12:$B$111),IF(AND($I184=1,AQ$9=$Q183),"",IF($I184=1,AQ183,IF(AND($I184=-1,AO$9=$Q183),$J184,IF($I184=-1,AP183,""))))))))</f>
        <v/>
      </c>
      <c r="AQ184" t="str">
        <f ca="1">IF($E183="","",IF($G184="",AQ183,IF(AND($N184=1,AQ$9&gt;$B$9),"",IF(AND($N184=1,AQ$9&lt;=$B$9),LOOKUP(AQ$9,$A$12:$A$111,$B$12:$B$111),IF(AND($I184=1,AR$9=$Q183),"",IF($I184=1,AR183,IF(AND($I184=-1,AP$9=$Q183),$J184,IF($I184=-1,AQ183,""))))))))</f>
        <v/>
      </c>
      <c r="AR184" t="str">
        <f ca="1">IF($E183="","",IF($G184="",AR183,IF(AND($N184=1,AR$9&gt;$B$9),"",IF(AND($N184=1,AR$9&lt;=$B$9),LOOKUP(AR$9,$A$12:$A$111,$B$12:$B$111),IF(AND($I184=1,AS$9=$Q183),"",IF($I184=1,AS183,IF(AND($I184=-1,AQ$9=$Q183),$J184,IF($I184=-1,AR183,""))))))))</f>
        <v/>
      </c>
      <c r="AS184" t="str">
        <f ca="1">IF($E183="","",IF($G184="",AS183,IF(AND($N184=1,AS$9&gt;$B$9),"",IF(AND($N184=1,AS$9&lt;=$B$9),LOOKUP(AS$9,$A$12:$A$111,$B$12:$B$111),IF(AND($I184=1,AT$9=$Q183),"",IF($I184=1,AT183,IF(AND($I184=-1,AR$9=$Q183),$J184,IF($I184=-1,AS183,""))))))))</f>
        <v/>
      </c>
      <c r="AT184" t="str">
        <f ca="1">IF($E183="","",IF($G184="",AT183,IF(AND($N184=1,AT$9&gt;$B$9),"",IF(AND($N184=1,AT$9&lt;=$B$9),LOOKUP(AT$9,$A$12:$A$111,$B$12:$B$111),IF(AND($I184=1,AU$9=$Q183),"",IF($I184=1,AU183,IF(AND($I184=-1,AS$9=$Q183),$J184,IF($I184=-1,AT183,""))))))))</f>
        <v/>
      </c>
      <c r="AU184" t="str">
        <f ca="1">IF($E183="","",IF($G184="",AU183,IF(AND($N184=1,AU$9&gt;$B$9),"",IF(AND($N184=1,AU$9&lt;=$B$9),LOOKUP(AU$9,$A$12:$A$111,$B$12:$B$111),IF(AND($I184=1,AV$9=$Q183),"",IF($I184=1,AV183,IF(AND($I184=-1,AT$9=$Q183),$J184,IF($I184=-1,AU183,""))))))))</f>
        <v/>
      </c>
      <c r="AV184" t="str">
        <f ca="1">IF($E183="","",IF($G184="",AV183,IF(AND($N184=1,AV$9&gt;$B$9),"",IF(AND($N184=1,AV$9&lt;=$B$9),LOOKUP(AV$9,$A$12:$A$111,$B$12:$B$111),IF(AND($I184=1,AW$9=$Q183),"",IF($I184=1,AW183,IF(AND($I184=-1,AU$9=$Q183),$J184,IF($I184=-1,AV183,""))))))))</f>
        <v/>
      </c>
      <c r="AW184" t="str">
        <f ca="1">IF($E183="","",IF($G184="",AW183,IF(AND($N184=1,AW$9&gt;$B$9),"",IF(AND($N184=1,AW$9&lt;=$B$9),LOOKUP(AW$9,$A$12:$A$111,$B$12:$B$111),IF(AND($I184=1,AX$9=$Q183),"",IF($I184=1,AX183,IF(AND($I184=-1,AV$9=$Q183),$J184,IF($I184=-1,AW183,""))))))))</f>
        <v/>
      </c>
      <c r="AX184" t="str">
        <f ca="1">IF($E183="","",IF($G184="",AX183,IF(AND($N184=1,AX$9&gt;$B$9),"",IF(AND($N184=1,AX$9&lt;=$B$9),LOOKUP(AX$9,$A$12:$A$111,$B$12:$B$111),IF(AND($I184=1,AY$9=$Q183),"",IF($I184=1,AY183,IF(AND($I184=-1,AW$9=$Q183),$J184,IF($I184=-1,AX183,""))))))))</f>
        <v/>
      </c>
      <c r="AY184" t="str">
        <f ca="1">IF($E183="","",IF($G184="",AY183,IF(AND($N184=1,AY$9&gt;$B$9),"",IF(AND($N184=1,AY$9&lt;=$B$9),LOOKUP(AY$9,$A$12:$A$111,$B$12:$B$111),IF(AND($I184=1,AZ$9=$Q183),"",IF($I184=1,AZ183,IF(AND($I184=-1,AX$9=$Q183),$J184,IF($I184=-1,AY183,""))))))))</f>
        <v/>
      </c>
      <c r="AZ184" t="str">
        <f ca="1">IF($E183="","",IF($G184="",AZ183,IF(AND($N184=1,AZ$9&gt;$B$9),"",IF(AND($N184=1,AZ$9&lt;=$B$9),LOOKUP(AZ$9,$A$12:$A$111,$B$12:$B$111),IF(AND($I184=1,BA$9=$Q183),"",IF($I184=1,BA183,IF(AND($I184=-1,AY$9=$Q183),$J184,IF($I184=-1,AZ183,""))))))))</f>
        <v/>
      </c>
      <c r="BA184" t="str">
        <f ca="1">IF($E183="","",IF($G184="",BA183,IF(AND($N184=1,BA$9&gt;$B$9),"",IF(AND($N184=1,BA$9&lt;=$B$9),LOOKUP(BA$9,$A$12:$A$111,$B$12:$B$111),IF(AND($I184=1,BB$9=$Q183),"",IF($I184=1,BB183,IF(AND($I184=-1,AZ$9=$Q183),$J184,IF($I184=-1,BA183,""))))))))</f>
        <v/>
      </c>
      <c r="BB184" t="str">
        <f ca="1">IF($E183="","",IF($G184="",BB183,IF(AND($N184=1,BB$9&gt;$B$9),"",IF(AND($N184=1,BB$9&lt;=$B$9),LOOKUP(BB$9,$A$12:$A$111,$B$12:$B$111),IF(AND($I184=1,BC$9=$Q183),"",IF($I184=1,BC183,IF(AND($I184=-1,BA$9=$Q183),$J184,IF($I184=-1,BB183,""))))))))</f>
        <v/>
      </c>
      <c r="BC184" t="str">
        <f ca="1">IF($E183="","",IF($G184="",BC183,IF(AND($N184=1,BC$9&gt;$B$9),"",IF(AND($N184=1,BC$9&lt;=$B$9),LOOKUP(BC$9,$A$12:$A$111,$B$12:$B$111),IF(AND($I184=1,BD$9=$Q183),"",IF($I184=1,BD183,IF(AND($I184=-1,BB$9=$Q183),$J184,IF($I184=-1,BC183,""))))))))</f>
        <v/>
      </c>
      <c r="BD184" t="str">
        <f ca="1">IF($E183="","",IF($G184="",BD183,IF(AND($N184=1,BD$9&gt;$B$9),"",IF(AND($N184=1,BD$9&lt;=$B$9),LOOKUP(BD$9,$A$12:$A$111,$B$12:$B$111),IF(AND($I184=1,BE$9=$Q183),"",IF($I184=1,BE183,IF(AND($I184=-1,BC$9=$Q183),$J184,IF($I184=-1,BD183,""))))))))</f>
        <v/>
      </c>
      <c r="BE184" t="str">
        <f ca="1">IF($E183="","",IF($G184="",BE183,IF(AND($N184=1,BE$9&gt;$B$9),"",IF(AND($N184=1,BE$9&lt;=$B$9),LOOKUP(BE$9,$A$12:$A$111,$B$12:$B$111),IF(AND($I184=1,BF$9=$Q183),"",IF($I184=1,BF183,IF(AND($I184=-1,BD$9=$Q183),$J184,IF($I184=-1,BE183,""))))))))</f>
        <v/>
      </c>
      <c r="BF184" t="str">
        <f ca="1">IF($E183="","",IF($G184="",BF183,IF(AND($N184=1,BF$9&gt;$B$9),"",IF(AND($N184=1,BF$9&lt;=$B$9),LOOKUP(BF$9,$A$12:$A$111,$B$12:$B$111),IF(AND($I184=1,BG$9=$Q183),"",IF($I184=1,BG183,IF(AND($I184=-1,BE$9=$Q183),$J184,IF($I184=-1,BF183,""))))))))</f>
        <v/>
      </c>
      <c r="BG184" t="str">
        <f ca="1">IF($E183="","",IF($G184="",BG183,IF(AND($N184=1,BG$9&gt;$B$9),"",IF(AND($N184=1,BG$9&lt;=$B$9),LOOKUP(BG$9,$A$12:$A$111,$B$12:$B$111),IF(AND($I184=1,BH$9=$Q183),"",IF($I184=1,BH183,IF(AND($I184=-1,BF$9=$Q183),$J184,IF($I184=-1,BG183,""))))))))</f>
        <v/>
      </c>
      <c r="BH184">
        <f ca="1">IF($E183="","",IF($G184="",BH183,IF(AND($N184=1,BH$9&gt;$B$9),"",IF(AND($N184=1,BH$9&lt;=$B$9),LOOKUP(BH$9,$A$12:$A$111,$B$12:$B$111),IF(AND($I184=1,BI$9=$Q183),"",IF($I184=1,BI183,IF(AND($I184=-1,BG$9=$Q183),$J184,IF($I184=-1,BH183,""))))))))</f>
        <v>0</v>
      </c>
      <c r="BI184">
        <f ca="1">IF($E183="","",IF($G184="",BI183,IF(AND($N184=1,BI$9&gt;$B$9),"",IF(AND($N184=1,BI$9&lt;=$B$9),LOOKUP(BI$9,$A$12:$A$111,$B$12:$B$111),IF(AND($I184=1,BJ$9=$Q183),"",IF($I184=1,BJ183,IF(AND($I184=-1,BH$9=$Q183),$J184,IF($I184=-1,BI183,""))))))))</f>
        <v>0</v>
      </c>
      <c r="BJ184">
        <f ca="1">IF($E183="","",IF($G184="",BJ183,IF(AND($N184=1,BJ$9&gt;$B$9),"",IF(AND($N184=1,BJ$9&lt;=$B$9),LOOKUP(BJ$9,$A$12:$A$111,$B$12:$B$111),IF(AND($I184=1,BK$9=$Q183),"",IF($I184=1,BK183,IF(AND($I184=-1,BI$9=$Q183),$J184,IF($I184=-1,BJ183,""))))))))</f>
        <v>0</v>
      </c>
      <c r="BK184">
        <f ca="1">IF($E183="","",IF($G184="",BK183,IF(AND($N184=1,BK$9&gt;$B$9),"",IF(AND($N184=1,BK$9&lt;=$B$9),LOOKUP(BK$9,$A$12:$A$111,$B$12:$B$111),IF(AND($I184=1,BL$9=$Q183),"",IF($I184=1,BL183,IF(AND($I184=-1,BJ$9=$Q183),$J184,IF($I184=-1,BK183,""))))))))</f>
        <v>0</v>
      </c>
      <c r="BL184">
        <f ca="1">IF($E183="","",IF($G184="",BL183,IF(AND($N184=1,BL$9&gt;$B$9),"",IF(AND($N184=1,BL$9&lt;=$B$9),LOOKUP(BL$9,$A$12:$A$111,$B$12:$B$111),IF(AND($I184=1,BM$9=$Q183),"",IF($I184=1,BM183,IF(AND($I184=-1,BK$9=$Q183),$J184,IF($I184=-1,BL183,""))))))))</f>
        <v>0</v>
      </c>
      <c r="BM184">
        <f ca="1">IF($E183="","",IF($G184="",BM183,IF(AND($N184=1,BM$9&gt;$B$9),"",IF(AND($N184=1,BM$9&lt;=$B$9),LOOKUP(BM$9,$A$12:$A$111,$B$12:$B$111),IF(AND($I184=1,BN$9=$Q183),"",IF($I184=1,BN183,IF(AND($I184=-1,BL$9=$Q183),$J184,IF($I184=-1,BM183,""))))))))</f>
        <v>0</v>
      </c>
      <c r="BN184">
        <f ca="1">IF($E183="","",IF($G184="",BN183,IF(AND($N184=1,BN$9&gt;$B$9),"",IF(AND($N184=1,BN$9&lt;=$B$9),LOOKUP(BN$9,$A$12:$A$111,$B$12:$B$111),IF(AND($I184=1,BO$9=$Q183),"",IF($I184=1,BO183,IF(AND($I184=-1,BM$9=$Q183),$J184,IF($I184=-1,BN183,""))))))))</f>
        <v>0</v>
      </c>
      <c r="BO184">
        <f ca="1">IF($E183="","",IF($G184="",BO183,IF(AND($N184=1,BO$9&gt;$B$9),"",IF(AND($N184=1,BO$9&lt;=$B$9),LOOKUP(BO$9,$A$12:$A$111,$B$12:$B$111),IF(AND($I184=1,BP$9=$Q183),"",IF($I184=1,BP183,IF(AND($I184=-1,BN$9=$Q183),$J184,IF($I184=-1,BO183,""))))))))</f>
        <v>0</v>
      </c>
    </row>
    <row r="185" spans="4:67" x14ac:dyDescent="0.25">
      <c r="D185" s="4">
        <v>175</v>
      </c>
      <c r="E185" s="1">
        <f t="shared" ca="1" si="16"/>
        <v>18</v>
      </c>
      <c r="G185" t="str">
        <f ca="1">IF(E184="","",IF($B$3=Refs!$B$11,Labouchere!F185,IF(AND(B$3="Last",H184="Zero"),G184,IF(B$3="Last",H184,IF(B$3="2nd last","",IF(AND(B$3="Opposite",H184="Zero"),G184,IF(AND(B$3="Opposite",H184="Red"),"Black",IF(AND(B$3="Opposite",H184="Black"),"Red",IF(AND(B$3="Opposite",H184="Odd"),"Even",IF(AND(B$3="Opposite",H184="Even"),"Odd",IF(AND(B$3="Opposite",H184="High"),"Low",IF(AND(B$3="Opposite",H184="Low"),"High",IF(COUNTIF(Refs!$E$5:$I$6,B$3)=1,Labouchere!B$3,"")))))))))))))</f>
        <v>High</v>
      </c>
      <c r="H185" t="str">
        <f ca="1">IF(E185="","",IF(B$2="Red/Black",LOOKUP(E185,Refs!D:D,Refs!F:F),IF(B$2="High/Low",LOOKUP(E185,Refs!D:D,Refs!H:H),IF(B$2="Odd/Even",LOOKUP(E185,Refs!D:D,Refs!J:J),""))))</f>
        <v>Low</v>
      </c>
      <c r="I185">
        <f t="shared" ca="1" si="12"/>
        <v>-1</v>
      </c>
      <c r="J185">
        <f ca="1">IF(E184="","",IF(G185="","",IF(AND(Q184&gt;1,O184+P184&gt;=$B$4),$B$4,IF(Q184=1,O184,O184+P184))))</f>
        <v>24</v>
      </c>
      <c r="K185">
        <f t="shared" ca="1" si="13"/>
        <v>-24</v>
      </c>
      <c r="L185">
        <f t="shared" ca="1" si="14"/>
        <v>-108</v>
      </c>
      <c r="M185">
        <f t="shared" ca="1" si="15"/>
        <v>20</v>
      </c>
      <c r="N185">
        <f ca="1">IF(E184="","",IF(OR(AND($A$6="Yes",$M185&gt;$M184),AND($A$8="Yes",$O184+$P184&gt;=$B$4),AND($Q184&lt;=2,$I185=1)),1,0))</f>
        <v>0</v>
      </c>
      <c r="O185">
        <f ca="1">IF(E185="","",R185)</f>
        <v>9</v>
      </c>
      <c r="P185">
        <f ca="1">IF(E185="","",MAX(R185:DM185))</f>
        <v>24</v>
      </c>
      <c r="Q185" s="2">
        <f ca="1">IF(E185="","",COUNTIF(R185:DM185,"&gt;0"))</f>
        <v>4</v>
      </c>
      <c r="R185" s="4">
        <f ca="1">IF(E184="","",IF($G185="",R184,IF($N185=1,LOOKUP(R$9,$A$12:$A$111,$B$12:$B$111),IF(AND($I185=1,S$9=$Q184),"",IF($I185=1,S184,IF($I185=-1,R184))))))</f>
        <v>9</v>
      </c>
      <c r="S185">
        <f ca="1">IF($E184="","",IF($G185="",S184,IF(AND($N185=1,S$9&gt;$B$9),"",IF(AND($N185=1,S$9&lt;=$B$9),LOOKUP(S$9,$A$12:$A$111,$B$12:$B$111),IF(AND($I185=1,T$9=$Q184),"",IF($I185=1,T184,IF(AND($I185=-1,R$9=$Q184),$J185,IF($I185=-1,S184,""))))))))</f>
        <v>12</v>
      </c>
      <c r="T185">
        <f ca="1">IF($E184="","",IF($G185="",T184,IF(AND($N185=1,T$9&gt;$B$9),"",IF(AND($N185=1,T$9&lt;=$B$9),LOOKUP(T$9,$A$12:$A$111,$B$12:$B$111),IF(AND($I185=1,U$9=$Q184),"",IF($I185=1,U184,IF(AND($I185=-1,S$9=$Q184),$J185,IF($I185=-1,T184,""))))))))</f>
        <v>15</v>
      </c>
      <c r="U185">
        <f ca="1">IF($E184="","",IF($G185="",U184,IF(AND($N185=1,U$9&gt;$B$9),"",IF(AND($N185=1,U$9&lt;=$B$9),LOOKUP(U$9,$A$12:$A$111,$B$12:$B$111),IF(AND($I185=1,V$9=$Q184),"",IF($I185=1,V184,IF(AND($I185=-1,T$9=$Q184),$J185,IF($I185=-1,U184,""))))))))</f>
        <v>24</v>
      </c>
      <c r="V185" t="str">
        <f ca="1">IF($E184="","",IF($G185="",V184,IF(AND($N185=1,V$9&gt;$B$9),"",IF(AND($N185=1,V$9&lt;=$B$9),LOOKUP(V$9,$A$12:$A$111,$B$12:$B$111),IF(AND($I185=1,W$9=$Q184),"",IF($I185=1,W184,IF(AND($I185=-1,U$9=$Q184),$J185,IF($I185=-1,V184,""))))))))</f>
        <v/>
      </c>
      <c r="W185" t="str">
        <f ca="1">IF($E184="","",IF($G185="",W184,IF(AND($N185=1,W$9&gt;$B$9),"",IF(AND($N185=1,W$9&lt;=$B$9),LOOKUP(W$9,$A$12:$A$111,$B$12:$B$111),IF(AND($I185=1,X$9=$Q184),"",IF($I185=1,X184,IF(AND($I185=-1,V$9=$Q184),$J185,IF($I185=-1,W184,""))))))))</f>
        <v/>
      </c>
      <c r="X185" t="str">
        <f ca="1">IF($E184="","",IF($G185="",X184,IF(AND($N185=1,X$9&gt;$B$9),"",IF(AND($N185=1,X$9&lt;=$B$9),LOOKUP(X$9,$A$12:$A$111,$B$12:$B$111),IF(AND($I185=1,Y$9=$Q184),"",IF($I185=1,Y184,IF(AND($I185=-1,W$9=$Q184),$J185,IF($I185=-1,X184,""))))))))</f>
        <v/>
      </c>
      <c r="Y185" t="str">
        <f ca="1">IF($E184="","",IF($G185="",Y184,IF(AND($N185=1,Y$9&gt;$B$9),"",IF(AND($N185=1,Y$9&lt;=$B$9),LOOKUP(Y$9,$A$12:$A$111,$B$12:$B$111),IF(AND($I185=1,Z$9=$Q184),"",IF($I185=1,Z184,IF(AND($I185=-1,X$9=$Q184),$J185,IF($I185=-1,Y184,""))))))))</f>
        <v/>
      </c>
      <c r="Z185" t="str">
        <f ca="1">IF($E184="","",IF($G185="",Z184,IF(AND($N185=1,Z$9&gt;$B$9),"",IF(AND($N185=1,Z$9&lt;=$B$9),LOOKUP(Z$9,$A$12:$A$111,$B$12:$B$111),IF(AND($I185=1,AA$9=$Q184),"",IF($I185=1,AA184,IF(AND($I185=-1,Y$9=$Q184),$J185,IF($I185=-1,Z184,""))))))))</f>
        <v/>
      </c>
      <c r="AA185" t="str">
        <f ca="1">IF($E184="","",IF($G185="",AA184,IF(AND($N185=1,AA$9&gt;$B$9),"",IF(AND($N185=1,AA$9&lt;=$B$9),LOOKUP(AA$9,$A$12:$A$111,$B$12:$B$111),IF(AND($I185=1,AB$9=$Q184),"",IF($I185=1,AB184,IF(AND($I185=-1,Z$9=$Q184),$J185,IF($I185=-1,AA184,""))))))))</f>
        <v/>
      </c>
      <c r="AB185" t="str">
        <f ca="1">IF($E184="","",IF($G185="",AB184,IF(AND($N185=1,AB$9&gt;$B$9),"",IF(AND($N185=1,AB$9&lt;=$B$9),LOOKUP(AB$9,$A$12:$A$111,$B$12:$B$111),IF(AND($I185=1,AC$9=$Q184),"",IF($I185=1,AC184,IF(AND($I185=-1,AA$9=$Q184),$J185,IF($I185=-1,AB184,""))))))))</f>
        <v/>
      </c>
      <c r="AC185" t="str">
        <f ca="1">IF($E184="","",IF($G185="",AC184,IF(AND($N185=1,AC$9&gt;$B$9),"",IF(AND($N185=1,AC$9&lt;=$B$9),LOOKUP(AC$9,$A$12:$A$111,$B$12:$B$111),IF(AND($I185=1,AD$9=$Q184),"",IF($I185=1,AD184,IF(AND($I185=-1,AB$9=$Q184),$J185,IF($I185=-1,AC184,""))))))))</f>
        <v/>
      </c>
      <c r="AD185" t="str">
        <f ca="1">IF($E184="","",IF($G185="",AD184,IF(AND($N185=1,AD$9&gt;$B$9),"",IF(AND($N185=1,AD$9&lt;=$B$9),LOOKUP(AD$9,$A$12:$A$111,$B$12:$B$111),IF(AND($I185=1,AE$9=$Q184),"",IF($I185=1,AE184,IF(AND($I185=-1,AC$9=$Q184),$J185,IF($I185=-1,AD184,""))))))))</f>
        <v/>
      </c>
      <c r="AE185" t="str">
        <f ca="1">IF($E184="","",IF($G185="",AE184,IF(AND($N185=1,AE$9&gt;$B$9),"",IF(AND($N185=1,AE$9&lt;=$B$9),LOOKUP(AE$9,$A$12:$A$111,$B$12:$B$111),IF(AND($I185=1,AF$9=$Q184),"",IF($I185=1,AF184,IF(AND($I185=-1,AD$9=$Q184),$J185,IF($I185=-1,AE184,""))))))))</f>
        <v/>
      </c>
      <c r="AF185" t="str">
        <f ca="1">IF($E184="","",IF($G185="",AF184,IF(AND($N185=1,AF$9&gt;$B$9),"",IF(AND($N185=1,AF$9&lt;=$B$9),LOOKUP(AF$9,$A$12:$A$111,$B$12:$B$111),IF(AND($I185=1,AG$9=$Q184),"",IF($I185=1,AG184,IF(AND($I185=-1,AE$9=$Q184),$J185,IF($I185=-1,AF184,""))))))))</f>
        <v/>
      </c>
      <c r="AG185" t="str">
        <f ca="1">IF($E184="","",IF($G185="",AG184,IF(AND($N185=1,AG$9&gt;$B$9),"",IF(AND($N185=1,AG$9&lt;=$B$9),LOOKUP(AG$9,$A$12:$A$111,$B$12:$B$111),IF(AND($I185=1,AH$9=$Q184),"",IF($I185=1,AH184,IF(AND($I185=-1,AF$9=$Q184),$J185,IF($I185=-1,AG184,""))))))))</f>
        <v/>
      </c>
      <c r="AH185" t="str">
        <f ca="1">IF($E184="","",IF($G185="",AH184,IF(AND($N185=1,AH$9&gt;$B$9),"",IF(AND($N185=1,AH$9&lt;=$B$9),LOOKUP(AH$9,$A$12:$A$111,$B$12:$B$111),IF(AND($I185=1,AI$9=$Q184),"",IF($I185=1,AI184,IF(AND($I185=-1,AG$9=$Q184),$J185,IF($I185=-1,AH184,""))))))))</f>
        <v/>
      </c>
      <c r="AI185" t="str">
        <f ca="1">IF($E184="","",IF($G185="",AI184,IF(AND($N185=1,AI$9&gt;$B$9),"",IF(AND($N185=1,AI$9&lt;=$B$9),LOOKUP(AI$9,$A$12:$A$111,$B$12:$B$111),IF(AND($I185=1,AJ$9=$Q184),"",IF($I185=1,AJ184,IF(AND($I185=-1,AH$9=$Q184),$J185,IF($I185=-1,AI184,""))))))))</f>
        <v/>
      </c>
      <c r="AJ185" t="str">
        <f ca="1">IF($E184="","",IF($G185="",AJ184,IF(AND($N185=1,AJ$9&gt;$B$9),"",IF(AND($N185=1,AJ$9&lt;=$B$9),LOOKUP(AJ$9,$A$12:$A$111,$B$12:$B$111),IF(AND($I185=1,AK$9=$Q184),"",IF($I185=1,AK184,IF(AND($I185=-1,AI$9=$Q184),$J185,IF($I185=-1,AJ184,""))))))))</f>
        <v/>
      </c>
      <c r="AK185" t="str">
        <f ca="1">IF($E184="","",IF($G185="",AK184,IF(AND($N185=1,AK$9&gt;$B$9),"",IF(AND($N185=1,AK$9&lt;=$B$9),LOOKUP(AK$9,$A$12:$A$111,$B$12:$B$111),IF(AND($I185=1,AL$9=$Q184),"",IF($I185=1,AL184,IF(AND($I185=-1,AJ$9=$Q184),$J185,IF($I185=-1,AK184,""))))))))</f>
        <v/>
      </c>
      <c r="AL185" t="str">
        <f ca="1">IF($E184="","",IF($G185="",AL184,IF(AND($N185=1,AL$9&gt;$B$9),"",IF(AND($N185=1,AL$9&lt;=$B$9),LOOKUP(AL$9,$A$12:$A$111,$B$12:$B$111),IF(AND($I185=1,AM$9=$Q184),"",IF($I185=1,AM184,IF(AND($I185=-1,AK$9=$Q184),$J185,IF($I185=-1,AL184,""))))))))</f>
        <v/>
      </c>
      <c r="AM185" t="str">
        <f ca="1">IF($E184="","",IF($G185="",AM184,IF(AND($N185=1,AM$9&gt;$B$9),"",IF(AND($N185=1,AM$9&lt;=$B$9),LOOKUP(AM$9,$A$12:$A$111,$B$12:$B$111),IF(AND($I185=1,AN$9=$Q184),"",IF($I185=1,AN184,IF(AND($I185=-1,AL$9=$Q184),$J185,IF($I185=-1,AM184,""))))))))</f>
        <v/>
      </c>
      <c r="AN185" t="str">
        <f ca="1">IF($E184="","",IF($G185="",AN184,IF(AND($N185=1,AN$9&gt;$B$9),"",IF(AND($N185=1,AN$9&lt;=$B$9),LOOKUP(AN$9,$A$12:$A$111,$B$12:$B$111),IF(AND($I185=1,AO$9=$Q184),"",IF($I185=1,AO184,IF(AND($I185=-1,AM$9=$Q184),$J185,IF($I185=-1,AN184,""))))))))</f>
        <v/>
      </c>
      <c r="AO185" t="str">
        <f ca="1">IF($E184="","",IF($G185="",AO184,IF(AND($N185=1,AO$9&gt;$B$9),"",IF(AND($N185=1,AO$9&lt;=$B$9),LOOKUP(AO$9,$A$12:$A$111,$B$12:$B$111),IF(AND($I185=1,AP$9=$Q184),"",IF($I185=1,AP184,IF(AND($I185=-1,AN$9=$Q184),$J185,IF($I185=-1,AO184,""))))))))</f>
        <v/>
      </c>
      <c r="AP185" t="str">
        <f ca="1">IF($E184="","",IF($G185="",AP184,IF(AND($N185=1,AP$9&gt;$B$9),"",IF(AND($N185=1,AP$9&lt;=$B$9),LOOKUP(AP$9,$A$12:$A$111,$B$12:$B$111),IF(AND($I185=1,AQ$9=$Q184),"",IF($I185=1,AQ184,IF(AND($I185=-1,AO$9=$Q184),$J185,IF($I185=-1,AP184,""))))))))</f>
        <v/>
      </c>
      <c r="AQ185" t="str">
        <f ca="1">IF($E184="","",IF($G185="",AQ184,IF(AND($N185=1,AQ$9&gt;$B$9),"",IF(AND($N185=1,AQ$9&lt;=$B$9),LOOKUP(AQ$9,$A$12:$A$111,$B$12:$B$111),IF(AND($I185=1,AR$9=$Q184),"",IF($I185=1,AR184,IF(AND($I185=-1,AP$9=$Q184),$J185,IF($I185=-1,AQ184,""))))))))</f>
        <v/>
      </c>
      <c r="AR185" t="str">
        <f ca="1">IF($E184="","",IF($G185="",AR184,IF(AND($N185=1,AR$9&gt;$B$9),"",IF(AND($N185=1,AR$9&lt;=$B$9),LOOKUP(AR$9,$A$12:$A$111,$B$12:$B$111),IF(AND($I185=1,AS$9=$Q184),"",IF($I185=1,AS184,IF(AND($I185=-1,AQ$9=$Q184),$J185,IF($I185=-1,AR184,""))))))))</f>
        <v/>
      </c>
      <c r="AS185" t="str">
        <f ca="1">IF($E184="","",IF($G185="",AS184,IF(AND($N185=1,AS$9&gt;$B$9),"",IF(AND($N185=1,AS$9&lt;=$B$9),LOOKUP(AS$9,$A$12:$A$111,$B$12:$B$111),IF(AND($I185=1,AT$9=$Q184),"",IF($I185=1,AT184,IF(AND($I185=-1,AR$9=$Q184),$J185,IF($I185=-1,AS184,""))))))))</f>
        <v/>
      </c>
      <c r="AT185" t="str">
        <f ca="1">IF($E184="","",IF($G185="",AT184,IF(AND($N185=1,AT$9&gt;$B$9),"",IF(AND($N185=1,AT$9&lt;=$B$9),LOOKUP(AT$9,$A$12:$A$111,$B$12:$B$111),IF(AND($I185=1,AU$9=$Q184),"",IF($I185=1,AU184,IF(AND($I185=-1,AS$9=$Q184),$J185,IF($I185=-1,AT184,""))))))))</f>
        <v/>
      </c>
      <c r="AU185" t="str">
        <f ca="1">IF($E184="","",IF($G185="",AU184,IF(AND($N185=1,AU$9&gt;$B$9),"",IF(AND($N185=1,AU$9&lt;=$B$9),LOOKUP(AU$9,$A$12:$A$111,$B$12:$B$111),IF(AND($I185=1,AV$9=$Q184),"",IF($I185=1,AV184,IF(AND($I185=-1,AT$9=$Q184),$J185,IF($I185=-1,AU184,""))))))))</f>
        <v/>
      </c>
      <c r="AV185" t="str">
        <f ca="1">IF($E184="","",IF($G185="",AV184,IF(AND($N185=1,AV$9&gt;$B$9),"",IF(AND($N185=1,AV$9&lt;=$B$9),LOOKUP(AV$9,$A$12:$A$111,$B$12:$B$111),IF(AND($I185=1,AW$9=$Q184),"",IF($I185=1,AW184,IF(AND($I185=-1,AU$9=$Q184),$J185,IF($I185=-1,AV184,""))))))))</f>
        <v/>
      </c>
      <c r="AW185" t="str">
        <f ca="1">IF($E184="","",IF($G185="",AW184,IF(AND($N185=1,AW$9&gt;$B$9),"",IF(AND($N185=1,AW$9&lt;=$B$9),LOOKUP(AW$9,$A$12:$A$111,$B$12:$B$111),IF(AND($I185=1,AX$9=$Q184),"",IF($I185=1,AX184,IF(AND($I185=-1,AV$9=$Q184),$J185,IF($I185=-1,AW184,""))))))))</f>
        <v/>
      </c>
      <c r="AX185" t="str">
        <f ca="1">IF($E184="","",IF($G185="",AX184,IF(AND($N185=1,AX$9&gt;$B$9),"",IF(AND($N185=1,AX$9&lt;=$B$9),LOOKUP(AX$9,$A$12:$A$111,$B$12:$B$111),IF(AND($I185=1,AY$9=$Q184),"",IF($I185=1,AY184,IF(AND($I185=-1,AW$9=$Q184),$J185,IF($I185=-1,AX184,""))))))))</f>
        <v/>
      </c>
      <c r="AY185" t="str">
        <f ca="1">IF($E184="","",IF($G185="",AY184,IF(AND($N185=1,AY$9&gt;$B$9),"",IF(AND($N185=1,AY$9&lt;=$B$9),LOOKUP(AY$9,$A$12:$A$111,$B$12:$B$111),IF(AND($I185=1,AZ$9=$Q184),"",IF($I185=1,AZ184,IF(AND($I185=-1,AX$9=$Q184),$J185,IF($I185=-1,AY184,""))))))))</f>
        <v/>
      </c>
      <c r="AZ185" t="str">
        <f ca="1">IF($E184="","",IF($G185="",AZ184,IF(AND($N185=1,AZ$9&gt;$B$9),"",IF(AND($N185=1,AZ$9&lt;=$B$9),LOOKUP(AZ$9,$A$12:$A$111,$B$12:$B$111),IF(AND($I185=1,BA$9=$Q184),"",IF($I185=1,BA184,IF(AND($I185=-1,AY$9=$Q184),$J185,IF($I185=-1,AZ184,""))))))))</f>
        <v/>
      </c>
      <c r="BA185" t="str">
        <f ca="1">IF($E184="","",IF($G185="",BA184,IF(AND($N185=1,BA$9&gt;$B$9),"",IF(AND($N185=1,BA$9&lt;=$B$9),LOOKUP(BA$9,$A$12:$A$111,$B$12:$B$111),IF(AND($I185=1,BB$9=$Q184),"",IF($I185=1,BB184,IF(AND($I185=-1,AZ$9=$Q184),$J185,IF($I185=-1,BA184,""))))))))</f>
        <v/>
      </c>
      <c r="BB185" t="str">
        <f ca="1">IF($E184="","",IF($G185="",BB184,IF(AND($N185=1,BB$9&gt;$B$9),"",IF(AND($N185=1,BB$9&lt;=$B$9),LOOKUP(BB$9,$A$12:$A$111,$B$12:$B$111),IF(AND($I185=1,BC$9=$Q184),"",IF($I185=1,BC184,IF(AND($I185=-1,BA$9=$Q184),$J185,IF($I185=-1,BB184,""))))))))</f>
        <v/>
      </c>
      <c r="BC185" t="str">
        <f ca="1">IF($E184="","",IF($G185="",BC184,IF(AND($N185=1,BC$9&gt;$B$9),"",IF(AND($N185=1,BC$9&lt;=$B$9),LOOKUP(BC$9,$A$12:$A$111,$B$12:$B$111),IF(AND($I185=1,BD$9=$Q184),"",IF($I185=1,BD184,IF(AND($I185=-1,BB$9=$Q184),$J185,IF($I185=-1,BC184,""))))))))</f>
        <v/>
      </c>
      <c r="BD185" t="str">
        <f ca="1">IF($E184="","",IF($G185="",BD184,IF(AND($N185=1,BD$9&gt;$B$9),"",IF(AND($N185=1,BD$9&lt;=$B$9),LOOKUP(BD$9,$A$12:$A$111,$B$12:$B$111),IF(AND($I185=1,BE$9=$Q184),"",IF($I185=1,BE184,IF(AND($I185=-1,BC$9=$Q184),$J185,IF($I185=-1,BD184,""))))))))</f>
        <v/>
      </c>
      <c r="BE185" t="str">
        <f ca="1">IF($E184="","",IF($G185="",BE184,IF(AND($N185=1,BE$9&gt;$B$9),"",IF(AND($N185=1,BE$9&lt;=$B$9),LOOKUP(BE$9,$A$12:$A$111,$B$12:$B$111),IF(AND($I185=1,BF$9=$Q184),"",IF($I185=1,BF184,IF(AND($I185=-1,BD$9=$Q184),$J185,IF($I185=-1,BE184,""))))))))</f>
        <v/>
      </c>
      <c r="BF185" t="str">
        <f ca="1">IF($E184="","",IF($G185="",BF184,IF(AND($N185=1,BF$9&gt;$B$9),"",IF(AND($N185=1,BF$9&lt;=$B$9),LOOKUP(BF$9,$A$12:$A$111,$B$12:$B$111),IF(AND($I185=1,BG$9=$Q184),"",IF($I185=1,BG184,IF(AND($I185=-1,BE$9=$Q184),$J185,IF($I185=-1,BF184,""))))))))</f>
        <v/>
      </c>
      <c r="BG185" t="str">
        <f ca="1">IF($E184="","",IF($G185="",BG184,IF(AND($N185=1,BG$9&gt;$B$9),"",IF(AND($N185=1,BG$9&lt;=$B$9),LOOKUP(BG$9,$A$12:$A$111,$B$12:$B$111),IF(AND($I185=1,BH$9=$Q184),"",IF($I185=1,BH184,IF(AND($I185=-1,BF$9=$Q184),$J185,IF($I185=-1,BG184,""))))))))</f>
        <v/>
      </c>
      <c r="BH185">
        <f ca="1">IF($E184="","",IF($G185="",BH184,IF(AND($N185=1,BH$9&gt;$B$9),"",IF(AND($N185=1,BH$9&lt;=$B$9),LOOKUP(BH$9,$A$12:$A$111,$B$12:$B$111),IF(AND($I185=1,BI$9=$Q184),"",IF($I185=1,BI184,IF(AND($I185=-1,BG$9=$Q184),$J185,IF($I185=-1,BH184,""))))))))</f>
        <v>0</v>
      </c>
      <c r="BI185">
        <f ca="1">IF($E184="","",IF($G185="",BI184,IF(AND($N185=1,BI$9&gt;$B$9),"",IF(AND($N185=1,BI$9&lt;=$B$9),LOOKUP(BI$9,$A$12:$A$111,$B$12:$B$111),IF(AND($I185=1,BJ$9=$Q184),"",IF($I185=1,BJ184,IF(AND($I185=-1,BH$9=$Q184),$J185,IF($I185=-1,BI184,""))))))))</f>
        <v>0</v>
      </c>
      <c r="BJ185">
        <f ca="1">IF($E184="","",IF($G185="",BJ184,IF(AND($N185=1,BJ$9&gt;$B$9),"",IF(AND($N185=1,BJ$9&lt;=$B$9),LOOKUP(BJ$9,$A$12:$A$111,$B$12:$B$111),IF(AND($I185=1,BK$9=$Q184),"",IF($I185=1,BK184,IF(AND($I185=-1,BI$9=$Q184),$J185,IF($I185=-1,BJ184,""))))))))</f>
        <v>0</v>
      </c>
      <c r="BK185">
        <f ca="1">IF($E184="","",IF($G185="",BK184,IF(AND($N185=1,BK$9&gt;$B$9),"",IF(AND($N185=1,BK$9&lt;=$B$9),LOOKUP(BK$9,$A$12:$A$111,$B$12:$B$111),IF(AND($I185=1,BL$9=$Q184),"",IF($I185=1,BL184,IF(AND($I185=-1,BJ$9=$Q184),$J185,IF($I185=-1,BK184,""))))))))</f>
        <v>0</v>
      </c>
      <c r="BL185">
        <f ca="1">IF($E184="","",IF($G185="",BL184,IF(AND($N185=1,BL$9&gt;$B$9),"",IF(AND($N185=1,BL$9&lt;=$B$9),LOOKUP(BL$9,$A$12:$A$111,$B$12:$B$111),IF(AND($I185=1,BM$9=$Q184),"",IF($I185=1,BM184,IF(AND($I185=-1,BK$9=$Q184),$J185,IF($I185=-1,BL184,""))))))))</f>
        <v>0</v>
      </c>
      <c r="BM185">
        <f ca="1">IF($E184="","",IF($G185="",BM184,IF(AND($N185=1,BM$9&gt;$B$9),"",IF(AND($N185=1,BM$9&lt;=$B$9),LOOKUP(BM$9,$A$12:$A$111,$B$12:$B$111),IF(AND($I185=1,BN$9=$Q184),"",IF($I185=1,BN184,IF(AND($I185=-1,BL$9=$Q184),$J185,IF($I185=-1,BM184,""))))))))</f>
        <v>0</v>
      </c>
      <c r="BN185">
        <f ca="1">IF($E184="","",IF($G185="",BN184,IF(AND($N185=1,BN$9&gt;$B$9),"",IF(AND($N185=1,BN$9&lt;=$B$9),LOOKUP(BN$9,$A$12:$A$111,$B$12:$B$111),IF(AND($I185=1,BO$9=$Q184),"",IF($I185=1,BO184,IF(AND($I185=-1,BM$9=$Q184),$J185,IF($I185=-1,BN184,""))))))))</f>
        <v>0</v>
      </c>
      <c r="BO185">
        <f ca="1">IF($E184="","",IF($G185="",BO184,IF(AND($N185=1,BO$9&gt;$B$9),"",IF(AND($N185=1,BO$9&lt;=$B$9),LOOKUP(BO$9,$A$12:$A$111,$B$12:$B$111),IF(AND($I185=1,BP$9=$Q184),"",IF($I185=1,BP184,IF(AND($I185=-1,BN$9=$Q184),$J185,IF($I185=-1,BO184,""))))))))</f>
        <v>0</v>
      </c>
    </row>
    <row r="186" spans="4:67" x14ac:dyDescent="0.25">
      <c r="D186" s="4">
        <v>176</v>
      </c>
      <c r="E186" s="1">
        <f t="shared" ca="1" si="16"/>
        <v>11</v>
      </c>
      <c r="G186" t="str">
        <f ca="1">IF(E185="","",IF($B$3=Refs!$B$11,Labouchere!F186,IF(AND(B$3="Last",H185="Zero"),G185,IF(B$3="Last",H185,IF(B$3="2nd last","",IF(AND(B$3="Opposite",H185="Zero"),G185,IF(AND(B$3="Opposite",H185="Red"),"Black",IF(AND(B$3="Opposite",H185="Black"),"Red",IF(AND(B$3="Opposite",H185="Odd"),"Even",IF(AND(B$3="Opposite",H185="Even"),"Odd",IF(AND(B$3="Opposite",H185="High"),"Low",IF(AND(B$3="Opposite",H185="Low"),"High",IF(COUNTIF(Refs!$E$5:$I$6,B$3)=1,Labouchere!B$3,"")))))))))))))</f>
        <v>High</v>
      </c>
      <c r="H186" t="str">
        <f ca="1">IF(E186="","",IF(B$2="Red/Black",LOOKUP(E186,Refs!D:D,Refs!F:F),IF(B$2="High/Low",LOOKUP(E186,Refs!D:D,Refs!H:H),IF(B$2="Odd/Even",LOOKUP(E186,Refs!D:D,Refs!J:J),""))))</f>
        <v>Low</v>
      </c>
      <c r="I186">
        <f t="shared" ca="1" si="12"/>
        <v>-1</v>
      </c>
      <c r="J186">
        <f ca="1">IF(E185="","",IF(G186="","",IF(AND(Q185&gt;1,O185+P185&gt;=$B$4),$B$4,IF(Q185=1,O185,O185+P185))))</f>
        <v>33</v>
      </c>
      <c r="K186">
        <f t="shared" ca="1" si="13"/>
        <v>-33</v>
      </c>
      <c r="L186">
        <f t="shared" ca="1" si="14"/>
        <v>-141</v>
      </c>
      <c r="M186">
        <f t="shared" ca="1" si="15"/>
        <v>20</v>
      </c>
      <c r="N186">
        <f ca="1">IF(E185="","",IF(OR(AND($A$6="Yes",$M186&gt;$M185),AND($A$8="Yes",$O185+$P185&gt;=$B$4),AND($Q185&lt;=2,$I186=1)),1,0))</f>
        <v>0</v>
      </c>
      <c r="O186">
        <f ca="1">IF(E186="","",R186)</f>
        <v>9</v>
      </c>
      <c r="P186">
        <f ca="1">IF(E186="","",MAX(R186:DM186))</f>
        <v>33</v>
      </c>
      <c r="Q186" s="2">
        <f ca="1">IF(E186="","",COUNTIF(R186:DM186,"&gt;0"))</f>
        <v>5</v>
      </c>
      <c r="R186" s="4">
        <f ca="1">IF(E185="","",IF($G186="",R185,IF($N186=1,LOOKUP(R$9,$A$12:$A$111,$B$12:$B$111),IF(AND($I186=1,S$9=$Q185),"",IF($I186=1,S185,IF($I186=-1,R185))))))</f>
        <v>9</v>
      </c>
      <c r="S186">
        <f ca="1">IF($E185="","",IF($G186="",S185,IF(AND($N186=1,S$9&gt;$B$9),"",IF(AND($N186=1,S$9&lt;=$B$9),LOOKUP(S$9,$A$12:$A$111,$B$12:$B$111),IF(AND($I186=1,T$9=$Q185),"",IF($I186=1,T185,IF(AND($I186=-1,R$9=$Q185),$J186,IF($I186=-1,S185,""))))))))</f>
        <v>12</v>
      </c>
      <c r="T186">
        <f ca="1">IF($E185="","",IF($G186="",T185,IF(AND($N186=1,T$9&gt;$B$9),"",IF(AND($N186=1,T$9&lt;=$B$9),LOOKUP(T$9,$A$12:$A$111,$B$12:$B$111),IF(AND($I186=1,U$9=$Q185),"",IF($I186=1,U185,IF(AND($I186=-1,S$9=$Q185),$J186,IF($I186=-1,T185,""))))))))</f>
        <v>15</v>
      </c>
      <c r="U186">
        <f ca="1">IF($E185="","",IF($G186="",U185,IF(AND($N186=1,U$9&gt;$B$9),"",IF(AND($N186=1,U$9&lt;=$B$9),LOOKUP(U$9,$A$12:$A$111,$B$12:$B$111),IF(AND($I186=1,V$9=$Q185),"",IF($I186=1,V185,IF(AND($I186=-1,T$9=$Q185),$J186,IF($I186=-1,U185,""))))))))</f>
        <v>24</v>
      </c>
      <c r="V186">
        <f ca="1">IF($E185="","",IF($G186="",V185,IF(AND($N186=1,V$9&gt;$B$9),"",IF(AND($N186=1,V$9&lt;=$B$9),LOOKUP(V$9,$A$12:$A$111,$B$12:$B$111),IF(AND($I186=1,W$9=$Q185),"",IF($I186=1,W185,IF(AND($I186=-1,U$9=$Q185),$J186,IF($I186=-1,V185,""))))))))</f>
        <v>33</v>
      </c>
      <c r="W186" t="str">
        <f ca="1">IF($E185="","",IF($G186="",W185,IF(AND($N186=1,W$9&gt;$B$9),"",IF(AND($N186=1,W$9&lt;=$B$9),LOOKUP(W$9,$A$12:$A$111,$B$12:$B$111),IF(AND($I186=1,X$9=$Q185),"",IF($I186=1,X185,IF(AND($I186=-1,V$9=$Q185),$J186,IF($I186=-1,W185,""))))))))</f>
        <v/>
      </c>
      <c r="X186" t="str">
        <f ca="1">IF($E185="","",IF($G186="",X185,IF(AND($N186=1,X$9&gt;$B$9),"",IF(AND($N186=1,X$9&lt;=$B$9),LOOKUP(X$9,$A$12:$A$111,$B$12:$B$111),IF(AND($I186=1,Y$9=$Q185),"",IF($I186=1,Y185,IF(AND($I186=-1,W$9=$Q185),$J186,IF($I186=-1,X185,""))))))))</f>
        <v/>
      </c>
      <c r="Y186" t="str">
        <f ca="1">IF($E185="","",IF($G186="",Y185,IF(AND($N186=1,Y$9&gt;$B$9),"",IF(AND($N186=1,Y$9&lt;=$B$9),LOOKUP(Y$9,$A$12:$A$111,$B$12:$B$111),IF(AND($I186=1,Z$9=$Q185),"",IF($I186=1,Z185,IF(AND($I186=-1,X$9=$Q185),$J186,IF($I186=-1,Y185,""))))))))</f>
        <v/>
      </c>
      <c r="Z186" t="str">
        <f ca="1">IF($E185="","",IF($G186="",Z185,IF(AND($N186=1,Z$9&gt;$B$9),"",IF(AND($N186=1,Z$9&lt;=$B$9),LOOKUP(Z$9,$A$12:$A$111,$B$12:$B$111),IF(AND($I186=1,AA$9=$Q185),"",IF($I186=1,AA185,IF(AND($I186=-1,Y$9=$Q185),$J186,IF($I186=-1,Z185,""))))))))</f>
        <v/>
      </c>
      <c r="AA186" t="str">
        <f ca="1">IF($E185="","",IF($G186="",AA185,IF(AND($N186=1,AA$9&gt;$B$9),"",IF(AND($N186=1,AA$9&lt;=$B$9),LOOKUP(AA$9,$A$12:$A$111,$B$12:$B$111),IF(AND($I186=1,AB$9=$Q185),"",IF($I186=1,AB185,IF(AND($I186=-1,Z$9=$Q185),$J186,IF($I186=-1,AA185,""))))))))</f>
        <v/>
      </c>
      <c r="AB186" t="str">
        <f ca="1">IF($E185="","",IF($G186="",AB185,IF(AND($N186=1,AB$9&gt;$B$9),"",IF(AND($N186=1,AB$9&lt;=$B$9),LOOKUP(AB$9,$A$12:$A$111,$B$12:$B$111),IF(AND($I186=1,AC$9=$Q185),"",IF($I186=1,AC185,IF(AND($I186=-1,AA$9=$Q185),$J186,IF($I186=-1,AB185,""))))))))</f>
        <v/>
      </c>
      <c r="AC186" t="str">
        <f ca="1">IF($E185="","",IF($G186="",AC185,IF(AND($N186=1,AC$9&gt;$B$9),"",IF(AND($N186=1,AC$9&lt;=$B$9),LOOKUP(AC$9,$A$12:$A$111,$B$12:$B$111),IF(AND($I186=1,AD$9=$Q185),"",IF($I186=1,AD185,IF(AND($I186=-1,AB$9=$Q185),$J186,IF($I186=-1,AC185,""))))))))</f>
        <v/>
      </c>
      <c r="AD186" t="str">
        <f ca="1">IF($E185="","",IF($G186="",AD185,IF(AND($N186=1,AD$9&gt;$B$9),"",IF(AND($N186=1,AD$9&lt;=$B$9),LOOKUP(AD$9,$A$12:$A$111,$B$12:$B$111),IF(AND($I186=1,AE$9=$Q185),"",IF($I186=1,AE185,IF(AND($I186=-1,AC$9=$Q185),$J186,IF($I186=-1,AD185,""))))))))</f>
        <v/>
      </c>
      <c r="AE186" t="str">
        <f ca="1">IF($E185="","",IF($G186="",AE185,IF(AND($N186=1,AE$9&gt;$B$9),"",IF(AND($N186=1,AE$9&lt;=$B$9),LOOKUP(AE$9,$A$12:$A$111,$B$12:$B$111),IF(AND($I186=1,AF$9=$Q185),"",IF($I186=1,AF185,IF(AND($I186=-1,AD$9=$Q185),$J186,IF($I186=-1,AE185,""))))))))</f>
        <v/>
      </c>
      <c r="AF186" t="str">
        <f ca="1">IF($E185="","",IF($G186="",AF185,IF(AND($N186=1,AF$9&gt;$B$9),"",IF(AND($N186=1,AF$9&lt;=$B$9),LOOKUP(AF$9,$A$12:$A$111,$B$12:$B$111),IF(AND($I186=1,AG$9=$Q185),"",IF($I186=1,AG185,IF(AND($I186=-1,AE$9=$Q185),$J186,IF($I186=-1,AF185,""))))))))</f>
        <v/>
      </c>
      <c r="AG186" t="str">
        <f ca="1">IF($E185="","",IF($G186="",AG185,IF(AND($N186=1,AG$9&gt;$B$9),"",IF(AND($N186=1,AG$9&lt;=$B$9),LOOKUP(AG$9,$A$12:$A$111,$B$12:$B$111),IF(AND($I186=1,AH$9=$Q185),"",IF($I186=1,AH185,IF(AND($I186=-1,AF$9=$Q185),$J186,IF($I186=-1,AG185,""))))))))</f>
        <v/>
      </c>
      <c r="AH186" t="str">
        <f ca="1">IF($E185="","",IF($G186="",AH185,IF(AND($N186=1,AH$9&gt;$B$9),"",IF(AND($N186=1,AH$9&lt;=$B$9),LOOKUP(AH$9,$A$12:$A$111,$B$12:$B$111),IF(AND($I186=1,AI$9=$Q185),"",IF($I186=1,AI185,IF(AND($I186=-1,AG$9=$Q185),$J186,IF($I186=-1,AH185,""))))))))</f>
        <v/>
      </c>
      <c r="AI186" t="str">
        <f ca="1">IF($E185="","",IF($G186="",AI185,IF(AND($N186=1,AI$9&gt;$B$9),"",IF(AND($N186=1,AI$9&lt;=$B$9),LOOKUP(AI$9,$A$12:$A$111,$B$12:$B$111),IF(AND($I186=1,AJ$9=$Q185),"",IF($I186=1,AJ185,IF(AND($I186=-1,AH$9=$Q185),$J186,IF($I186=-1,AI185,""))))))))</f>
        <v/>
      </c>
      <c r="AJ186" t="str">
        <f ca="1">IF($E185="","",IF($G186="",AJ185,IF(AND($N186=1,AJ$9&gt;$B$9),"",IF(AND($N186=1,AJ$9&lt;=$B$9),LOOKUP(AJ$9,$A$12:$A$111,$B$12:$B$111),IF(AND($I186=1,AK$9=$Q185),"",IF($I186=1,AK185,IF(AND($I186=-1,AI$9=$Q185),$J186,IF($I186=-1,AJ185,""))))))))</f>
        <v/>
      </c>
      <c r="AK186" t="str">
        <f ca="1">IF($E185="","",IF($G186="",AK185,IF(AND($N186=1,AK$9&gt;$B$9),"",IF(AND($N186=1,AK$9&lt;=$B$9),LOOKUP(AK$9,$A$12:$A$111,$B$12:$B$111),IF(AND($I186=1,AL$9=$Q185),"",IF($I186=1,AL185,IF(AND($I186=-1,AJ$9=$Q185),$J186,IF($I186=-1,AK185,""))))))))</f>
        <v/>
      </c>
      <c r="AL186" t="str">
        <f ca="1">IF($E185="","",IF($G186="",AL185,IF(AND($N186=1,AL$9&gt;$B$9),"",IF(AND($N186=1,AL$9&lt;=$B$9),LOOKUP(AL$9,$A$12:$A$111,$B$12:$B$111),IF(AND($I186=1,AM$9=$Q185),"",IF($I186=1,AM185,IF(AND($I186=-1,AK$9=$Q185),$J186,IF($I186=-1,AL185,""))))))))</f>
        <v/>
      </c>
      <c r="AM186" t="str">
        <f ca="1">IF($E185="","",IF($G186="",AM185,IF(AND($N186=1,AM$9&gt;$B$9),"",IF(AND($N186=1,AM$9&lt;=$B$9),LOOKUP(AM$9,$A$12:$A$111,$B$12:$B$111),IF(AND($I186=1,AN$9=$Q185),"",IF($I186=1,AN185,IF(AND($I186=-1,AL$9=$Q185),$J186,IF($I186=-1,AM185,""))))))))</f>
        <v/>
      </c>
      <c r="AN186" t="str">
        <f ca="1">IF($E185="","",IF($G186="",AN185,IF(AND($N186=1,AN$9&gt;$B$9),"",IF(AND($N186=1,AN$9&lt;=$B$9),LOOKUP(AN$9,$A$12:$A$111,$B$12:$B$111),IF(AND($I186=1,AO$9=$Q185),"",IF($I186=1,AO185,IF(AND($I186=-1,AM$9=$Q185),$J186,IF($I186=-1,AN185,""))))))))</f>
        <v/>
      </c>
      <c r="AO186" t="str">
        <f ca="1">IF($E185="","",IF($G186="",AO185,IF(AND($N186=1,AO$9&gt;$B$9),"",IF(AND($N186=1,AO$9&lt;=$B$9),LOOKUP(AO$9,$A$12:$A$111,$B$12:$B$111),IF(AND($I186=1,AP$9=$Q185),"",IF($I186=1,AP185,IF(AND($I186=-1,AN$9=$Q185),$J186,IF($I186=-1,AO185,""))))))))</f>
        <v/>
      </c>
      <c r="AP186" t="str">
        <f ca="1">IF($E185="","",IF($G186="",AP185,IF(AND($N186=1,AP$9&gt;$B$9),"",IF(AND($N186=1,AP$9&lt;=$B$9),LOOKUP(AP$9,$A$12:$A$111,$B$12:$B$111),IF(AND($I186=1,AQ$9=$Q185),"",IF($I186=1,AQ185,IF(AND($I186=-1,AO$9=$Q185),$J186,IF($I186=-1,AP185,""))))))))</f>
        <v/>
      </c>
      <c r="AQ186" t="str">
        <f ca="1">IF($E185="","",IF($G186="",AQ185,IF(AND($N186=1,AQ$9&gt;$B$9),"",IF(AND($N186=1,AQ$9&lt;=$B$9),LOOKUP(AQ$9,$A$12:$A$111,$B$12:$B$111),IF(AND($I186=1,AR$9=$Q185),"",IF($I186=1,AR185,IF(AND($I186=-1,AP$9=$Q185),$J186,IF($I186=-1,AQ185,""))))))))</f>
        <v/>
      </c>
      <c r="AR186" t="str">
        <f ca="1">IF($E185="","",IF($G186="",AR185,IF(AND($N186=1,AR$9&gt;$B$9),"",IF(AND($N186=1,AR$9&lt;=$B$9),LOOKUP(AR$9,$A$12:$A$111,$B$12:$B$111),IF(AND($I186=1,AS$9=$Q185),"",IF($I186=1,AS185,IF(AND($I186=-1,AQ$9=$Q185),$J186,IF($I186=-1,AR185,""))))))))</f>
        <v/>
      </c>
      <c r="AS186" t="str">
        <f ca="1">IF($E185="","",IF($G186="",AS185,IF(AND($N186=1,AS$9&gt;$B$9),"",IF(AND($N186=1,AS$9&lt;=$B$9),LOOKUP(AS$9,$A$12:$A$111,$B$12:$B$111),IF(AND($I186=1,AT$9=$Q185),"",IF($I186=1,AT185,IF(AND($I186=-1,AR$9=$Q185),$J186,IF($I186=-1,AS185,""))))))))</f>
        <v/>
      </c>
      <c r="AT186" t="str">
        <f ca="1">IF($E185="","",IF($G186="",AT185,IF(AND($N186=1,AT$9&gt;$B$9),"",IF(AND($N186=1,AT$9&lt;=$B$9),LOOKUP(AT$9,$A$12:$A$111,$B$12:$B$111),IF(AND($I186=1,AU$9=$Q185),"",IF($I186=1,AU185,IF(AND($I186=-1,AS$9=$Q185),$J186,IF($I186=-1,AT185,""))))))))</f>
        <v/>
      </c>
      <c r="AU186" t="str">
        <f ca="1">IF($E185="","",IF($G186="",AU185,IF(AND($N186=1,AU$9&gt;$B$9),"",IF(AND($N186=1,AU$9&lt;=$B$9),LOOKUP(AU$9,$A$12:$A$111,$B$12:$B$111),IF(AND($I186=1,AV$9=$Q185),"",IF($I186=1,AV185,IF(AND($I186=-1,AT$9=$Q185),$J186,IF($I186=-1,AU185,""))))))))</f>
        <v/>
      </c>
      <c r="AV186" t="str">
        <f ca="1">IF($E185="","",IF($G186="",AV185,IF(AND($N186=1,AV$9&gt;$B$9),"",IF(AND($N186=1,AV$9&lt;=$B$9),LOOKUP(AV$9,$A$12:$A$111,$B$12:$B$111),IF(AND($I186=1,AW$9=$Q185),"",IF($I186=1,AW185,IF(AND($I186=-1,AU$9=$Q185),$J186,IF($I186=-1,AV185,""))))))))</f>
        <v/>
      </c>
      <c r="AW186" t="str">
        <f ca="1">IF($E185="","",IF($G186="",AW185,IF(AND($N186=1,AW$9&gt;$B$9),"",IF(AND($N186=1,AW$9&lt;=$B$9),LOOKUP(AW$9,$A$12:$A$111,$B$12:$B$111),IF(AND($I186=1,AX$9=$Q185),"",IF($I186=1,AX185,IF(AND($I186=-1,AV$9=$Q185),$J186,IF($I186=-1,AW185,""))))))))</f>
        <v/>
      </c>
      <c r="AX186" t="str">
        <f ca="1">IF($E185="","",IF($G186="",AX185,IF(AND($N186=1,AX$9&gt;$B$9),"",IF(AND($N186=1,AX$9&lt;=$B$9),LOOKUP(AX$9,$A$12:$A$111,$B$12:$B$111),IF(AND($I186=1,AY$9=$Q185),"",IF($I186=1,AY185,IF(AND($I186=-1,AW$9=$Q185),$J186,IF($I186=-1,AX185,""))))))))</f>
        <v/>
      </c>
      <c r="AY186" t="str">
        <f ca="1">IF($E185="","",IF($G186="",AY185,IF(AND($N186=1,AY$9&gt;$B$9),"",IF(AND($N186=1,AY$9&lt;=$B$9),LOOKUP(AY$9,$A$12:$A$111,$B$12:$B$111),IF(AND($I186=1,AZ$9=$Q185),"",IF($I186=1,AZ185,IF(AND($I186=-1,AX$9=$Q185),$J186,IF($I186=-1,AY185,""))))))))</f>
        <v/>
      </c>
      <c r="AZ186" t="str">
        <f ca="1">IF($E185="","",IF($G186="",AZ185,IF(AND($N186=1,AZ$9&gt;$B$9),"",IF(AND($N186=1,AZ$9&lt;=$B$9),LOOKUP(AZ$9,$A$12:$A$111,$B$12:$B$111),IF(AND($I186=1,BA$9=$Q185),"",IF($I186=1,BA185,IF(AND($I186=-1,AY$9=$Q185),$J186,IF($I186=-1,AZ185,""))))))))</f>
        <v/>
      </c>
      <c r="BA186" t="str">
        <f ca="1">IF($E185="","",IF($G186="",BA185,IF(AND($N186=1,BA$9&gt;$B$9),"",IF(AND($N186=1,BA$9&lt;=$B$9),LOOKUP(BA$9,$A$12:$A$111,$B$12:$B$111),IF(AND($I186=1,BB$9=$Q185),"",IF($I186=1,BB185,IF(AND($I186=-1,AZ$9=$Q185),$J186,IF($I186=-1,BA185,""))))))))</f>
        <v/>
      </c>
      <c r="BB186" t="str">
        <f ca="1">IF($E185="","",IF($G186="",BB185,IF(AND($N186=1,BB$9&gt;$B$9),"",IF(AND($N186=1,BB$9&lt;=$B$9),LOOKUP(BB$9,$A$12:$A$111,$B$12:$B$111),IF(AND($I186=1,BC$9=$Q185),"",IF($I186=1,BC185,IF(AND($I186=-1,BA$9=$Q185),$J186,IF($I186=-1,BB185,""))))))))</f>
        <v/>
      </c>
      <c r="BC186" t="str">
        <f ca="1">IF($E185="","",IF($G186="",BC185,IF(AND($N186=1,BC$9&gt;$B$9),"",IF(AND($N186=1,BC$9&lt;=$B$9),LOOKUP(BC$9,$A$12:$A$111,$B$12:$B$111),IF(AND($I186=1,BD$9=$Q185),"",IF($I186=1,BD185,IF(AND($I186=-1,BB$9=$Q185),$J186,IF($I186=-1,BC185,""))))))))</f>
        <v/>
      </c>
      <c r="BD186" t="str">
        <f ca="1">IF($E185="","",IF($G186="",BD185,IF(AND($N186=1,BD$9&gt;$B$9),"",IF(AND($N186=1,BD$9&lt;=$B$9),LOOKUP(BD$9,$A$12:$A$111,$B$12:$B$111),IF(AND($I186=1,BE$9=$Q185),"",IF($I186=1,BE185,IF(AND($I186=-1,BC$9=$Q185),$J186,IF($I186=-1,BD185,""))))))))</f>
        <v/>
      </c>
      <c r="BE186" t="str">
        <f ca="1">IF($E185="","",IF($G186="",BE185,IF(AND($N186=1,BE$9&gt;$B$9),"",IF(AND($N186=1,BE$9&lt;=$B$9),LOOKUP(BE$9,$A$12:$A$111,$B$12:$B$111),IF(AND($I186=1,BF$9=$Q185),"",IF($I186=1,BF185,IF(AND($I186=-1,BD$9=$Q185),$J186,IF($I186=-1,BE185,""))))))))</f>
        <v/>
      </c>
      <c r="BF186" t="str">
        <f ca="1">IF($E185="","",IF($G186="",BF185,IF(AND($N186=1,BF$9&gt;$B$9),"",IF(AND($N186=1,BF$9&lt;=$B$9),LOOKUP(BF$9,$A$12:$A$111,$B$12:$B$111),IF(AND($I186=1,BG$9=$Q185),"",IF($I186=1,BG185,IF(AND($I186=-1,BE$9=$Q185),$J186,IF($I186=-1,BF185,""))))))))</f>
        <v/>
      </c>
      <c r="BG186" t="str">
        <f ca="1">IF($E185="","",IF($G186="",BG185,IF(AND($N186=1,BG$9&gt;$B$9),"",IF(AND($N186=1,BG$9&lt;=$B$9),LOOKUP(BG$9,$A$12:$A$111,$B$12:$B$111),IF(AND($I186=1,BH$9=$Q185),"",IF($I186=1,BH185,IF(AND($I186=-1,BF$9=$Q185),$J186,IF($I186=-1,BG185,""))))))))</f>
        <v/>
      </c>
      <c r="BH186">
        <f ca="1">IF($E185="","",IF($G186="",BH185,IF(AND($N186=1,BH$9&gt;$B$9),"",IF(AND($N186=1,BH$9&lt;=$B$9),LOOKUP(BH$9,$A$12:$A$111,$B$12:$B$111),IF(AND($I186=1,BI$9=$Q185),"",IF($I186=1,BI185,IF(AND($I186=-1,BG$9=$Q185),$J186,IF($I186=-1,BH185,""))))))))</f>
        <v>0</v>
      </c>
      <c r="BI186">
        <f ca="1">IF($E185="","",IF($G186="",BI185,IF(AND($N186=1,BI$9&gt;$B$9),"",IF(AND($N186=1,BI$9&lt;=$B$9),LOOKUP(BI$9,$A$12:$A$111,$B$12:$B$111),IF(AND($I186=1,BJ$9=$Q185),"",IF($I186=1,BJ185,IF(AND($I186=-1,BH$9=$Q185),$J186,IF($I186=-1,BI185,""))))))))</f>
        <v>0</v>
      </c>
      <c r="BJ186">
        <f ca="1">IF($E185="","",IF($G186="",BJ185,IF(AND($N186=1,BJ$9&gt;$B$9),"",IF(AND($N186=1,BJ$9&lt;=$B$9),LOOKUP(BJ$9,$A$12:$A$111,$B$12:$B$111),IF(AND($I186=1,BK$9=$Q185),"",IF($I186=1,BK185,IF(AND($I186=-1,BI$9=$Q185),$J186,IF($I186=-1,BJ185,""))))))))</f>
        <v>0</v>
      </c>
      <c r="BK186">
        <f ca="1">IF($E185="","",IF($G186="",BK185,IF(AND($N186=1,BK$9&gt;$B$9),"",IF(AND($N186=1,BK$9&lt;=$B$9),LOOKUP(BK$9,$A$12:$A$111,$B$12:$B$111),IF(AND($I186=1,BL$9=$Q185),"",IF($I186=1,BL185,IF(AND($I186=-1,BJ$9=$Q185),$J186,IF($I186=-1,BK185,""))))))))</f>
        <v>0</v>
      </c>
      <c r="BL186">
        <f ca="1">IF($E185="","",IF($G186="",BL185,IF(AND($N186=1,BL$9&gt;$B$9),"",IF(AND($N186=1,BL$9&lt;=$B$9),LOOKUP(BL$9,$A$12:$A$111,$B$12:$B$111),IF(AND($I186=1,BM$9=$Q185),"",IF($I186=1,BM185,IF(AND($I186=-1,BK$9=$Q185),$J186,IF($I186=-1,BL185,""))))))))</f>
        <v>0</v>
      </c>
      <c r="BM186">
        <f ca="1">IF($E185="","",IF($G186="",BM185,IF(AND($N186=1,BM$9&gt;$B$9),"",IF(AND($N186=1,BM$9&lt;=$B$9),LOOKUP(BM$9,$A$12:$A$111,$B$12:$B$111),IF(AND($I186=1,BN$9=$Q185),"",IF($I186=1,BN185,IF(AND($I186=-1,BL$9=$Q185),$J186,IF($I186=-1,BM185,""))))))))</f>
        <v>0</v>
      </c>
      <c r="BN186">
        <f ca="1">IF($E185="","",IF($G186="",BN185,IF(AND($N186=1,BN$9&gt;$B$9),"",IF(AND($N186=1,BN$9&lt;=$B$9),LOOKUP(BN$9,$A$12:$A$111,$B$12:$B$111),IF(AND($I186=1,BO$9=$Q185),"",IF($I186=1,BO185,IF(AND($I186=-1,BM$9=$Q185),$J186,IF($I186=-1,BN185,""))))))))</f>
        <v>0</v>
      </c>
      <c r="BO186">
        <f ca="1">IF($E185="","",IF($G186="",BO185,IF(AND($N186=1,BO$9&gt;$B$9),"",IF(AND($N186=1,BO$9&lt;=$B$9),LOOKUP(BO$9,$A$12:$A$111,$B$12:$B$111),IF(AND($I186=1,BP$9=$Q185),"",IF($I186=1,BP185,IF(AND($I186=-1,BN$9=$Q185),$J186,IF($I186=-1,BO185,""))))))))</f>
        <v>0</v>
      </c>
    </row>
    <row r="187" spans="4:67" x14ac:dyDescent="0.25">
      <c r="D187" s="4">
        <v>177</v>
      </c>
      <c r="E187" s="1">
        <f t="shared" ca="1" si="16"/>
        <v>33</v>
      </c>
      <c r="G187" t="str">
        <f ca="1">IF(E186="","",IF($B$3=Refs!$B$11,Labouchere!F187,IF(AND(B$3="Last",H186="Zero"),G186,IF(B$3="Last",H186,IF(B$3="2nd last","",IF(AND(B$3="Opposite",H186="Zero"),G186,IF(AND(B$3="Opposite",H186="Red"),"Black",IF(AND(B$3="Opposite",H186="Black"),"Red",IF(AND(B$3="Opposite",H186="Odd"),"Even",IF(AND(B$3="Opposite",H186="Even"),"Odd",IF(AND(B$3="Opposite",H186="High"),"Low",IF(AND(B$3="Opposite",H186="Low"),"High",IF(COUNTIF(Refs!$E$5:$I$6,B$3)=1,Labouchere!B$3,"")))))))))))))</f>
        <v>High</v>
      </c>
      <c r="H187" t="str">
        <f ca="1">IF(E187="","",IF(B$2="Red/Black",LOOKUP(E187,Refs!D:D,Refs!F:F),IF(B$2="High/Low",LOOKUP(E187,Refs!D:D,Refs!H:H),IF(B$2="Odd/Even",LOOKUP(E187,Refs!D:D,Refs!J:J),""))))</f>
        <v>High</v>
      </c>
      <c r="I187">
        <f t="shared" ca="1" si="12"/>
        <v>1</v>
      </c>
      <c r="J187">
        <f ca="1">IF(E186="","",IF(G187="","",IF(AND(Q186&gt;1,O186+P186&gt;=$B$4),$B$4,IF(Q186=1,O186,O186+P186))))</f>
        <v>42</v>
      </c>
      <c r="K187">
        <f t="shared" ca="1" si="13"/>
        <v>42</v>
      </c>
      <c r="L187">
        <f t="shared" ca="1" si="14"/>
        <v>-99</v>
      </c>
      <c r="M187">
        <f t="shared" ca="1" si="15"/>
        <v>20</v>
      </c>
      <c r="N187">
        <f ca="1">IF(E186="","",IF(OR(AND($A$6="Yes",$M187&gt;$M186),AND($A$8="Yes",$O186+$P186&gt;=$B$4),AND($Q186&lt;=2,$I187=1)),1,0))</f>
        <v>0</v>
      </c>
      <c r="O187">
        <f ca="1">IF(E187="","",R187)</f>
        <v>12</v>
      </c>
      <c r="P187">
        <f ca="1">IF(E187="","",MAX(R187:DM187))</f>
        <v>24</v>
      </c>
      <c r="Q187" s="2">
        <f ca="1">IF(E187="","",COUNTIF(R187:DM187,"&gt;0"))</f>
        <v>3</v>
      </c>
      <c r="R187" s="4">
        <f ca="1">IF(E186="","",IF($G187="",R186,IF($N187=1,LOOKUP(R$9,$A$12:$A$111,$B$12:$B$111),IF(AND($I187=1,S$9=$Q186),"",IF($I187=1,S186,IF($I187=-1,R186))))))</f>
        <v>12</v>
      </c>
      <c r="S187">
        <f ca="1">IF($E186="","",IF($G187="",S186,IF(AND($N187=1,S$9&gt;$B$9),"",IF(AND($N187=1,S$9&lt;=$B$9),LOOKUP(S$9,$A$12:$A$111,$B$12:$B$111),IF(AND($I187=1,T$9=$Q186),"",IF($I187=1,T186,IF(AND($I187=-1,R$9=$Q186),$J187,IF($I187=-1,S186,""))))))))</f>
        <v>15</v>
      </c>
      <c r="T187">
        <f ca="1">IF($E186="","",IF($G187="",T186,IF(AND($N187=1,T$9&gt;$B$9),"",IF(AND($N187=1,T$9&lt;=$B$9),LOOKUP(T$9,$A$12:$A$111,$B$12:$B$111),IF(AND($I187=1,U$9=$Q186),"",IF($I187=1,U186,IF(AND($I187=-1,S$9=$Q186),$J187,IF($I187=-1,T186,""))))))))</f>
        <v>24</v>
      </c>
      <c r="U187" t="str">
        <f ca="1">IF($E186="","",IF($G187="",U186,IF(AND($N187=1,U$9&gt;$B$9),"",IF(AND($N187=1,U$9&lt;=$B$9),LOOKUP(U$9,$A$12:$A$111,$B$12:$B$111),IF(AND($I187=1,V$9=$Q186),"",IF($I187=1,V186,IF(AND($I187=-1,T$9=$Q186),$J187,IF($I187=-1,U186,""))))))))</f>
        <v/>
      </c>
      <c r="V187" t="str">
        <f ca="1">IF($E186="","",IF($G187="",V186,IF(AND($N187=1,V$9&gt;$B$9),"",IF(AND($N187=1,V$9&lt;=$B$9),LOOKUP(V$9,$A$12:$A$111,$B$12:$B$111),IF(AND($I187=1,W$9=$Q186),"",IF($I187=1,W186,IF(AND($I187=-1,U$9=$Q186),$J187,IF($I187=-1,V186,""))))))))</f>
        <v/>
      </c>
      <c r="W187" t="str">
        <f ca="1">IF($E186="","",IF($G187="",W186,IF(AND($N187=1,W$9&gt;$B$9),"",IF(AND($N187=1,W$9&lt;=$B$9),LOOKUP(W$9,$A$12:$A$111,$B$12:$B$111),IF(AND($I187=1,X$9=$Q186),"",IF($I187=1,X186,IF(AND($I187=-1,V$9=$Q186),$J187,IF($I187=-1,W186,""))))))))</f>
        <v/>
      </c>
      <c r="X187" t="str">
        <f ca="1">IF($E186="","",IF($G187="",X186,IF(AND($N187=1,X$9&gt;$B$9),"",IF(AND($N187=1,X$9&lt;=$B$9),LOOKUP(X$9,$A$12:$A$111,$B$12:$B$111),IF(AND($I187=1,Y$9=$Q186),"",IF($I187=1,Y186,IF(AND($I187=-1,W$9=$Q186),$J187,IF($I187=-1,X186,""))))))))</f>
        <v/>
      </c>
      <c r="Y187" t="str">
        <f ca="1">IF($E186="","",IF($G187="",Y186,IF(AND($N187=1,Y$9&gt;$B$9),"",IF(AND($N187=1,Y$9&lt;=$B$9),LOOKUP(Y$9,$A$12:$A$111,$B$12:$B$111),IF(AND($I187=1,Z$9=$Q186),"",IF($I187=1,Z186,IF(AND($I187=-1,X$9=$Q186),$J187,IF($I187=-1,Y186,""))))))))</f>
        <v/>
      </c>
      <c r="Z187" t="str">
        <f ca="1">IF($E186="","",IF($G187="",Z186,IF(AND($N187=1,Z$9&gt;$B$9),"",IF(AND($N187=1,Z$9&lt;=$B$9),LOOKUP(Z$9,$A$12:$A$111,$B$12:$B$111),IF(AND($I187=1,AA$9=$Q186),"",IF($I187=1,AA186,IF(AND($I187=-1,Y$9=$Q186),$J187,IF($I187=-1,Z186,""))))))))</f>
        <v/>
      </c>
      <c r="AA187" t="str">
        <f ca="1">IF($E186="","",IF($G187="",AA186,IF(AND($N187=1,AA$9&gt;$B$9),"",IF(AND($N187=1,AA$9&lt;=$B$9),LOOKUP(AA$9,$A$12:$A$111,$B$12:$B$111),IF(AND($I187=1,AB$9=$Q186),"",IF($I187=1,AB186,IF(AND($I187=-1,Z$9=$Q186),$J187,IF($I187=-1,AA186,""))))))))</f>
        <v/>
      </c>
      <c r="AB187" t="str">
        <f ca="1">IF($E186="","",IF($G187="",AB186,IF(AND($N187=1,AB$9&gt;$B$9),"",IF(AND($N187=1,AB$9&lt;=$B$9),LOOKUP(AB$9,$A$12:$A$111,$B$12:$B$111),IF(AND($I187=1,AC$9=$Q186),"",IF($I187=1,AC186,IF(AND($I187=-1,AA$9=$Q186),$J187,IF($I187=-1,AB186,""))))))))</f>
        <v/>
      </c>
      <c r="AC187" t="str">
        <f ca="1">IF($E186="","",IF($G187="",AC186,IF(AND($N187=1,AC$9&gt;$B$9),"",IF(AND($N187=1,AC$9&lt;=$B$9),LOOKUP(AC$9,$A$12:$A$111,$B$12:$B$111),IF(AND($I187=1,AD$9=$Q186),"",IF($I187=1,AD186,IF(AND($I187=-1,AB$9=$Q186),$J187,IF($I187=-1,AC186,""))))))))</f>
        <v/>
      </c>
      <c r="AD187" t="str">
        <f ca="1">IF($E186="","",IF($G187="",AD186,IF(AND($N187=1,AD$9&gt;$B$9),"",IF(AND($N187=1,AD$9&lt;=$B$9),LOOKUP(AD$9,$A$12:$A$111,$B$12:$B$111),IF(AND($I187=1,AE$9=$Q186),"",IF($I187=1,AE186,IF(AND($I187=-1,AC$9=$Q186),$J187,IF($I187=-1,AD186,""))))))))</f>
        <v/>
      </c>
      <c r="AE187" t="str">
        <f ca="1">IF($E186="","",IF($G187="",AE186,IF(AND($N187=1,AE$9&gt;$B$9),"",IF(AND($N187=1,AE$9&lt;=$B$9),LOOKUP(AE$9,$A$12:$A$111,$B$12:$B$111),IF(AND($I187=1,AF$9=$Q186),"",IF($I187=1,AF186,IF(AND($I187=-1,AD$9=$Q186),$J187,IF($I187=-1,AE186,""))))))))</f>
        <v/>
      </c>
      <c r="AF187" t="str">
        <f ca="1">IF($E186="","",IF($G187="",AF186,IF(AND($N187=1,AF$9&gt;$B$9),"",IF(AND($N187=1,AF$9&lt;=$B$9),LOOKUP(AF$9,$A$12:$A$111,$B$12:$B$111),IF(AND($I187=1,AG$9=$Q186),"",IF($I187=1,AG186,IF(AND($I187=-1,AE$9=$Q186),$J187,IF($I187=-1,AF186,""))))))))</f>
        <v/>
      </c>
      <c r="AG187" t="str">
        <f ca="1">IF($E186="","",IF($G187="",AG186,IF(AND($N187=1,AG$9&gt;$B$9),"",IF(AND($N187=1,AG$9&lt;=$B$9),LOOKUP(AG$9,$A$12:$A$111,$B$12:$B$111),IF(AND($I187=1,AH$9=$Q186),"",IF($I187=1,AH186,IF(AND($I187=-1,AF$9=$Q186),$J187,IF($I187=-1,AG186,""))))))))</f>
        <v/>
      </c>
      <c r="AH187" t="str">
        <f ca="1">IF($E186="","",IF($G187="",AH186,IF(AND($N187=1,AH$9&gt;$B$9),"",IF(AND($N187=1,AH$9&lt;=$B$9),LOOKUP(AH$9,$A$12:$A$111,$B$12:$B$111),IF(AND($I187=1,AI$9=$Q186),"",IF($I187=1,AI186,IF(AND($I187=-1,AG$9=$Q186),$J187,IF($I187=-1,AH186,""))))))))</f>
        <v/>
      </c>
      <c r="AI187" t="str">
        <f ca="1">IF($E186="","",IF($G187="",AI186,IF(AND($N187=1,AI$9&gt;$B$9),"",IF(AND($N187=1,AI$9&lt;=$B$9),LOOKUP(AI$9,$A$12:$A$111,$B$12:$B$111),IF(AND($I187=1,AJ$9=$Q186),"",IF($I187=1,AJ186,IF(AND($I187=-1,AH$9=$Q186),$J187,IF($I187=-1,AI186,""))))))))</f>
        <v/>
      </c>
      <c r="AJ187" t="str">
        <f ca="1">IF($E186="","",IF($G187="",AJ186,IF(AND($N187=1,AJ$9&gt;$B$9),"",IF(AND($N187=1,AJ$9&lt;=$B$9),LOOKUP(AJ$9,$A$12:$A$111,$B$12:$B$111),IF(AND($I187=1,AK$9=$Q186),"",IF($I187=1,AK186,IF(AND($I187=-1,AI$9=$Q186),$J187,IF($I187=-1,AJ186,""))))))))</f>
        <v/>
      </c>
      <c r="AK187" t="str">
        <f ca="1">IF($E186="","",IF($G187="",AK186,IF(AND($N187=1,AK$9&gt;$B$9),"",IF(AND($N187=1,AK$9&lt;=$B$9),LOOKUP(AK$9,$A$12:$A$111,$B$12:$B$111),IF(AND($I187=1,AL$9=$Q186),"",IF($I187=1,AL186,IF(AND($I187=-1,AJ$9=$Q186),$J187,IF($I187=-1,AK186,""))))))))</f>
        <v/>
      </c>
      <c r="AL187" t="str">
        <f ca="1">IF($E186="","",IF($G187="",AL186,IF(AND($N187=1,AL$9&gt;$B$9),"",IF(AND($N187=1,AL$9&lt;=$B$9),LOOKUP(AL$9,$A$12:$A$111,$B$12:$B$111),IF(AND($I187=1,AM$9=$Q186),"",IF($I187=1,AM186,IF(AND($I187=-1,AK$9=$Q186),$J187,IF($I187=-1,AL186,""))))))))</f>
        <v/>
      </c>
      <c r="AM187" t="str">
        <f ca="1">IF($E186="","",IF($G187="",AM186,IF(AND($N187=1,AM$9&gt;$B$9),"",IF(AND($N187=1,AM$9&lt;=$B$9),LOOKUP(AM$9,$A$12:$A$111,$B$12:$B$111),IF(AND($I187=1,AN$9=$Q186),"",IF($I187=1,AN186,IF(AND($I187=-1,AL$9=$Q186),$J187,IF($I187=-1,AM186,""))))))))</f>
        <v/>
      </c>
      <c r="AN187" t="str">
        <f ca="1">IF($E186="","",IF($G187="",AN186,IF(AND($N187=1,AN$9&gt;$B$9),"",IF(AND($N187=1,AN$9&lt;=$B$9),LOOKUP(AN$9,$A$12:$A$111,$B$12:$B$111),IF(AND($I187=1,AO$9=$Q186),"",IF($I187=1,AO186,IF(AND($I187=-1,AM$9=$Q186),$J187,IF($I187=-1,AN186,""))))))))</f>
        <v/>
      </c>
      <c r="AO187" t="str">
        <f ca="1">IF($E186="","",IF($G187="",AO186,IF(AND($N187=1,AO$9&gt;$B$9),"",IF(AND($N187=1,AO$9&lt;=$B$9),LOOKUP(AO$9,$A$12:$A$111,$B$12:$B$111),IF(AND($I187=1,AP$9=$Q186),"",IF($I187=1,AP186,IF(AND($I187=-1,AN$9=$Q186),$J187,IF($I187=-1,AO186,""))))))))</f>
        <v/>
      </c>
      <c r="AP187" t="str">
        <f ca="1">IF($E186="","",IF($G187="",AP186,IF(AND($N187=1,AP$9&gt;$B$9),"",IF(AND($N187=1,AP$9&lt;=$B$9),LOOKUP(AP$9,$A$12:$A$111,$B$12:$B$111),IF(AND($I187=1,AQ$9=$Q186),"",IF($I187=1,AQ186,IF(AND($I187=-1,AO$9=$Q186),$J187,IF($I187=-1,AP186,""))))))))</f>
        <v/>
      </c>
      <c r="AQ187" t="str">
        <f ca="1">IF($E186="","",IF($G187="",AQ186,IF(AND($N187=1,AQ$9&gt;$B$9),"",IF(AND($N187=1,AQ$9&lt;=$B$9),LOOKUP(AQ$9,$A$12:$A$111,$B$12:$B$111),IF(AND($I187=1,AR$9=$Q186),"",IF($I187=1,AR186,IF(AND($I187=-1,AP$9=$Q186),$J187,IF($I187=-1,AQ186,""))))))))</f>
        <v/>
      </c>
      <c r="AR187" t="str">
        <f ca="1">IF($E186="","",IF($G187="",AR186,IF(AND($N187=1,AR$9&gt;$B$9),"",IF(AND($N187=1,AR$9&lt;=$B$9),LOOKUP(AR$9,$A$12:$A$111,$B$12:$B$111),IF(AND($I187=1,AS$9=$Q186),"",IF($I187=1,AS186,IF(AND($I187=-1,AQ$9=$Q186),$J187,IF($I187=-1,AR186,""))))))))</f>
        <v/>
      </c>
      <c r="AS187" t="str">
        <f ca="1">IF($E186="","",IF($G187="",AS186,IF(AND($N187=1,AS$9&gt;$B$9),"",IF(AND($N187=1,AS$9&lt;=$B$9),LOOKUP(AS$9,$A$12:$A$111,$B$12:$B$111),IF(AND($I187=1,AT$9=$Q186),"",IF($I187=1,AT186,IF(AND($I187=-1,AR$9=$Q186),$J187,IF($I187=-1,AS186,""))))))))</f>
        <v/>
      </c>
      <c r="AT187" t="str">
        <f ca="1">IF($E186="","",IF($G187="",AT186,IF(AND($N187=1,AT$9&gt;$B$9),"",IF(AND($N187=1,AT$9&lt;=$B$9),LOOKUP(AT$9,$A$12:$A$111,$B$12:$B$111),IF(AND($I187=1,AU$9=$Q186),"",IF($I187=1,AU186,IF(AND($I187=-1,AS$9=$Q186),$J187,IF($I187=-1,AT186,""))))))))</f>
        <v/>
      </c>
      <c r="AU187" t="str">
        <f ca="1">IF($E186="","",IF($G187="",AU186,IF(AND($N187=1,AU$9&gt;$B$9),"",IF(AND($N187=1,AU$9&lt;=$B$9),LOOKUP(AU$9,$A$12:$A$111,$B$12:$B$111),IF(AND($I187=1,AV$9=$Q186),"",IF($I187=1,AV186,IF(AND($I187=-1,AT$9=$Q186),$J187,IF($I187=-1,AU186,""))))))))</f>
        <v/>
      </c>
      <c r="AV187" t="str">
        <f ca="1">IF($E186="","",IF($G187="",AV186,IF(AND($N187=1,AV$9&gt;$B$9),"",IF(AND($N187=1,AV$9&lt;=$B$9),LOOKUP(AV$9,$A$12:$A$111,$B$12:$B$111),IF(AND($I187=1,AW$9=$Q186),"",IF($I187=1,AW186,IF(AND($I187=-1,AU$9=$Q186),$J187,IF($I187=-1,AV186,""))))))))</f>
        <v/>
      </c>
      <c r="AW187" t="str">
        <f ca="1">IF($E186="","",IF($G187="",AW186,IF(AND($N187=1,AW$9&gt;$B$9),"",IF(AND($N187=1,AW$9&lt;=$B$9),LOOKUP(AW$9,$A$12:$A$111,$B$12:$B$111),IF(AND($I187=1,AX$9=$Q186),"",IF($I187=1,AX186,IF(AND($I187=-1,AV$9=$Q186),$J187,IF($I187=-1,AW186,""))))))))</f>
        <v/>
      </c>
      <c r="AX187" t="str">
        <f ca="1">IF($E186="","",IF($G187="",AX186,IF(AND($N187=1,AX$9&gt;$B$9),"",IF(AND($N187=1,AX$9&lt;=$B$9),LOOKUP(AX$9,$A$12:$A$111,$B$12:$B$111),IF(AND($I187=1,AY$9=$Q186),"",IF($I187=1,AY186,IF(AND($I187=-1,AW$9=$Q186),$J187,IF($I187=-1,AX186,""))))))))</f>
        <v/>
      </c>
      <c r="AY187" t="str">
        <f ca="1">IF($E186="","",IF($G187="",AY186,IF(AND($N187=1,AY$9&gt;$B$9),"",IF(AND($N187=1,AY$9&lt;=$B$9),LOOKUP(AY$9,$A$12:$A$111,$B$12:$B$111),IF(AND($I187=1,AZ$9=$Q186),"",IF($I187=1,AZ186,IF(AND($I187=-1,AX$9=$Q186),$J187,IF($I187=-1,AY186,""))))))))</f>
        <v/>
      </c>
      <c r="AZ187" t="str">
        <f ca="1">IF($E186="","",IF($G187="",AZ186,IF(AND($N187=1,AZ$9&gt;$B$9),"",IF(AND($N187=1,AZ$9&lt;=$B$9),LOOKUP(AZ$9,$A$12:$A$111,$B$12:$B$111),IF(AND($I187=1,BA$9=$Q186),"",IF($I187=1,BA186,IF(AND($I187=-1,AY$9=$Q186),$J187,IF($I187=-1,AZ186,""))))))))</f>
        <v/>
      </c>
      <c r="BA187" t="str">
        <f ca="1">IF($E186="","",IF($G187="",BA186,IF(AND($N187=1,BA$9&gt;$B$9),"",IF(AND($N187=1,BA$9&lt;=$B$9),LOOKUP(BA$9,$A$12:$A$111,$B$12:$B$111),IF(AND($I187=1,BB$9=$Q186),"",IF($I187=1,BB186,IF(AND($I187=-1,AZ$9=$Q186),$J187,IF($I187=-1,BA186,""))))))))</f>
        <v/>
      </c>
      <c r="BB187" t="str">
        <f ca="1">IF($E186="","",IF($G187="",BB186,IF(AND($N187=1,BB$9&gt;$B$9),"",IF(AND($N187=1,BB$9&lt;=$B$9),LOOKUP(BB$9,$A$12:$A$111,$B$12:$B$111),IF(AND($I187=1,BC$9=$Q186),"",IF($I187=1,BC186,IF(AND($I187=-1,BA$9=$Q186),$J187,IF($I187=-1,BB186,""))))))))</f>
        <v/>
      </c>
      <c r="BC187" t="str">
        <f ca="1">IF($E186="","",IF($G187="",BC186,IF(AND($N187=1,BC$9&gt;$B$9),"",IF(AND($N187=1,BC$9&lt;=$B$9),LOOKUP(BC$9,$A$12:$A$111,$B$12:$B$111),IF(AND($I187=1,BD$9=$Q186),"",IF($I187=1,BD186,IF(AND($I187=-1,BB$9=$Q186),$J187,IF($I187=-1,BC186,""))))))))</f>
        <v/>
      </c>
      <c r="BD187" t="str">
        <f ca="1">IF($E186="","",IF($G187="",BD186,IF(AND($N187=1,BD$9&gt;$B$9),"",IF(AND($N187=1,BD$9&lt;=$B$9),LOOKUP(BD$9,$A$12:$A$111,$B$12:$B$111),IF(AND($I187=1,BE$9=$Q186),"",IF($I187=1,BE186,IF(AND($I187=-1,BC$9=$Q186),$J187,IF($I187=-1,BD186,""))))))))</f>
        <v/>
      </c>
      <c r="BE187" t="str">
        <f ca="1">IF($E186="","",IF($G187="",BE186,IF(AND($N187=1,BE$9&gt;$B$9),"",IF(AND($N187=1,BE$9&lt;=$B$9),LOOKUP(BE$9,$A$12:$A$111,$B$12:$B$111),IF(AND($I187=1,BF$9=$Q186),"",IF($I187=1,BF186,IF(AND($I187=-1,BD$9=$Q186),$J187,IF($I187=-1,BE186,""))))))))</f>
        <v/>
      </c>
      <c r="BF187" t="str">
        <f ca="1">IF($E186="","",IF($G187="",BF186,IF(AND($N187=1,BF$9&gt;$B$9),"",IF(AND($N187=1,BF$9&lt;=$B$9),LOOKUP(BF$9,$A$12:$A$111,$B$12:$B$111),IF(AND($I187=1,BG$9=$Q186),"",IF($I187=1,BG186,IF(AND($I187=-1,BE$9=$Q186),$J187,IF($I187=-1,BF186,""))))))))</f>
        <v/>
      </c>
      <c r="BG187">
        <f ca="1">IF($E186="","",IF($G187="",BG186,IF(AND($N187=1,BG$9&gt;$B$9),"",IF(AND($N187=1,BG$9&lt;=$B$9),LOOKUP(BG$9,$A$12:$A$111,$B$12:$B$111),IF(AND($I187=1,BH$9=$Q186),"",IF($I187=1,BH186,IF(AND($I187=-1,BF$9=$Q186),$J187,IF($I187=-1,BG186,""))))))))</f>
        <v>0</v>
      </c>
      <c r="BH187">
        <f ca="1">IF($E186="","",IF($G187="",BH186,IF(AND($N187=1,BH$9&gt;$B$9),"",IF(AND($N187=1,BH$9&lt;=$B$9),LOOKUP(BH$9,$A$12:$A$111,$B$12:$B$111),IF(AND($I187=1,BI$9=$Q186),"",IF($I187=1,BI186,IF(AND($I187=-1,BG$9=$Q186),$J187,IF($I187=-1,BH186,""))))))))</f>
        <v>0</v>
      </c>
      <c r="BI187">
        <f ca="1">IF($E186="","",IF($G187="",BI186,IF(AND($N187=1,BI$9&gt;$B$9),"",IF(AND($N187=1,BI$9&lt;=$B$9),LOOKUP(BI$9,$A$12:$A$111,$B$12:$B$111),IF(AND($I187=1,BJ$9=$Q186),"",IF($I187=1,BJ186,IF(AND($I187=-1,BH$9=$Q186),$J187,IF($I187=-1,BI186,""))))))))</f>
        <v>0</v>
      </c>
      <c r="BJ187">
        <f ca="1">IF($E186="","",IF($G187="",BJ186,IF(AND($N187=1,BJ$9&gt;$B$9),"",IF(AND($N187=1,BJ$9&lt;=$B$9),LOOKUP(BJ$9,$A$12:$A$111,$B$12:$B$111),IF(AND($I187=1,BK$9=$Q186),"",IF($I187=1,BK186,IF(AND($I187=-1,BI$9=$Q186),$J187,IF($I187=-1,BJ186,""))))))))</f>
        <v>0</v>
      </c>
      <c r="BK187">
        <f ca="1">IF($E186="","",IF($G187="",BK186,IF(AND($N187=1,BK$9&gt;$B$9),"",IF(AND($N187=1,BK$9&lt;=$B$9),LOOKUP(BK$9,$A$12:$A$111,$B$12:$B$111),IF(AND($I187=1,BL$9=$Q186),"",IF($I187=1,BL186,IF(AND($I187=-1,BJ$9=$Q186),$J187,IF($I187=-1,BK186,""))))))))</f>
        <v>0</v>
      </c>
      <c r="BL187">
        <f ca="1">IF($E186="","",IF($G187="",BL186,IF(AND($N187=1,BL$9&gt;$B$9),"",IF(AND($N187=1,BL$9&lt;=$B$9),LOOKUP(BL$9,$A$12:$A$111,$B$12:$B$111),IF(AND($I187=1,BM$9=$Q186),"",IF($I187=1,BM186,IF(AND($I187=-1,BK$9=$Q186),$J187,IF($I187=-1,BL186,""))))))))</f>
        <v>0</v>
      </c>
      <c r="BM187">
        <f ca="1">IF($E186="","",IF($G187="",BM186,IF(AND($N187=1,BM$9&gt;$B$9),"",IF(AND($N187=1,BM$9&lt;=$B$9),LOOKUP(BM$9,$A$12:$A$111,$B$12:$B$111),IF(AND($I187=1,BN$9=$Q186),"",IF($I187=1,BN186,IF(AND($I187=-1,BL$9=$Q186),$J187,IF($I187=-1,BM186,""))))))))</f>
        <v>0</v>
      </c>
      <c r="BN187">
        <f ca="1">IF($E186="","",IF($G187="",BN186,IF(AND($N187=1,BN$9&gt;$B$9),"",IF(AND($N187=1,BN$9&lt;=$B$9),LOOKUP(BN$9,$A$12:$A$111,$B$12:$B$111),IF(AND($I187=1,BO$9=$Q186),"",IF($I187=1,BO186,IF(AND($I187=-1,BM$9=$Q186),$J187,IF($I187=-1,BN186,""))))))))</f>
        <v>0</v>
      </c>
      <c r="BO187">
        <f ca="1">IF($E186="","",IF($G187="",BO186,IF(AND($N187=1,BO$9&gt;$B$9),"",IF(AND($N187=1,BO$9&lt;=$B$9),LOOKUP(BO$9,$A$12:$A$111,$B$12:$B$111),IF(AND($I187=1,BP$9=$Q186),"",IF($I187=1,BP186,IF(AND($I187=-1,BN$9=$Q186),$J187,IF($I187=-1,BO186,""))))))))</f>
        <v>0</v>
      </c>
    </row>
    <row r="188" spans="4:67" x14ac:dyDescent="0.25">
      <c r="D188" s="4">
        <v>178</v>
      </c>
      <c r="E188" s="1">
        <f t="shared" ca="1" si="16"/>
        <v>36</v>
      </c>
      <c r="G188" t="str">
        <f ca="1">IF(E187="","",IF($B$3=Refs!$B$11,Labouchere!F188,IF(AND(B$3="Last",H187="Zero"),G187,IF(B$3="Last",H187,IF(B$3="2nd last","",IF(AND(B$3="Opposite",H187="Zero"),G187,IF(AND(B$3="Opposite",H187="Red"),"Black",IF(AND(B$3="Opposite",H187="Black"),"Red",IF(AND(B$3="Opposite",H187="Odd"),"Even",IF(AND(B$3="Opposite",H187="Even"),"Odd",IF(AND(B$3="Opposite",H187="High"),"Low",IF(AND(B$3="Opposite",H187="Low"),"High",IF(COUNTIF(Refs!$E$5:$I$6,B$3)=1,Labouchere!B$3,"")))))))))))))</f>
        <v>High</v>
      </c>
      <c r="H188" t="str">
        <f ca="1">IF(E188="","",IF(B$2="Red/Black",LOOKUP(E188,Refs!D:D,Refs!F:F),IF(B$2="High/Low",LOOKUP(E188,Refs!D:D,Refs!H:H),IF(B$2="Odd/Even",LOOKUP(E188,Refs!D:D,Refs!J:J),""))))</f>
        <v>High</v>
      </c>
      <c r="I188">
        <f t="shared" ca="1" si="12"/>
        <v>1</v>
      </c>
      <c r="J188">
        <f ca="1">IF(E187="","",IF(G188="","",IF(AND(Q187&gt;1,O187+P187&gt;=$B$4),$B$4,IF(Q187=1,O187,O187+P187))))</f>
        <v>36</v>
      </c>
      <c r="K188">
        <f t="shared" ca="1" si="13"/>
        <v>36</v>
      </c>
      <c r="L188">
        <f t="shared" ca="1" si="14"/>
        <v>-63</v>
      </c>
      <c r="M188">
        <f t="shared" ca="1" si="15"/>
        <v>20</v>
      </c>
      <c r="N188">
        <f ca="1">IF(E187="","",IF(OR(AND($A$6="Yes",$M188&gt;$M187),AND($A$8="Yes",$O187+$P187&gt;=$B$4),AND($Q187&lt;=2,$I188=1)),1,0))</f>
        <v>0</v>
      </c>
      <c r="O188">
        <f ca="1">IF(E188="","",R188)</f>
        <v>15</v>
      </c>
      <c r="P188">
        <f ca="1">IF(E188="","",MAX(R188:DM188))</f>
        <v>15</v>
      </c>
      <c r="Q188" s="2">
        <f ca="1">IF(E188="","",COUNTIF(R188:DM188,"&gt;0"))</f>
        <v>1</v>
      </c>
      <c r="R188" s="4">
        <f ca="1">IF(E187="","",IF($G188="",R187,IF($N188=1,LOOKUP(R$9,$A$12:$A$111,$B$12:$B$111),IF(AND($I188=1,S$9=$Q187),"",IF($I188=1,S187,IF($I188=-1,R187))))))</f>
        <v>15</v>
      </c>
      <c r="S188" t="str">
        <f ca="1">IF($E187="","",IF($G188="",S187,IF(AND($N188=1,S$9&gt;$B$9),"",IF(AND($N188=1,S$9&lt;=$B$9),LOOKUP(S$9,$A$12:$A$111,$B$12:$B$111),IF(AND($I188=1,T$9=$Q187),"",IF($I188=1,T187,IF(AND($I188=-1,R$9=$Q187),$J188,IF($I188=-1,S187,""))))))))</f>
        <v/>
      </c>
      <c r="T188" t="str">
        <f ca="1">IF($E187="","",IF($G188="",T187,IF(AND($N188=1,T$9&gt;$B$9),"",IF(AND($N188=1,T$9&lt;=$B$9),LOOKUP(T$9,$A$12:$A$111,$B$12:$B$111),IF(AND($I188=1,U$9=$Q187),"",IF($I188=1,U187,IF(AND($I188=-1,S$9=$Q187),$J188,IF($I188=-1,T187,""))))))))</f>
        <v/>
      </c>
      <c r="U188" t="str">
        <f ca="1">IF($E187="","",IF($G188="",U187,IF(AND($N188=1,U$9&gt;$B$9),"",IF(AND($N188=1,U$9&lt;=$B$9),LOOKUP(U$9,$A$12:$A$111,$B$12:$B$111),IF(AND($I188=1,V$9=$Q187),"",IF($I188=1,V187,IF(AND($I188=-1,T$9=$Q187),$J188,IF($I188=-1,U187,""))))))))</f>
        <v/>
      </c>
      <c r="V188" t="str">
        <f ca="1">IF($E187="","",IF($G188="",V187,IF(AND($N188=1,V$9&gt;$B$9),"",IF(AND($N188=1,V$9&lt;=$B$9),LOOKUP(V$9,$A$12:$A$111,$B$12:$B$111),IF(AND($I188=1,W$9=$Q187),"",IF($I188=1,W187,IF(AND($I188=-1,U$9=$Q187),$J188,IF($I188=-1,V187,""))))))))</f>
        <v/>
      </c>
      <c r="W188" t="str">
        <f ca="1">IF($E187="","",IF($G188="",W187,IF(AND($N188=1,W$9&gt;$B$9),"",IF(AND($N188=1,W$9&lt;=$B$9),LOOKUP(W$9,$A$12:$A$111,$B$12:$B$111),IF(AND($I188=1,X$9=$Q187),"",IF($I188=1,X187,IF(AND($I188=-1,V$9=$Q187),$J188,IF($I188=-1,W187,""))))))))</f>
        <v/>
      </c>
      <c r="X188" t="str">
        <f ca="1">IF($E187="","",IF($G188="",X187,IF(AND($N188=1,X$9&gt;$B$9),"",IF(AND($N188=1,X$9&lt;=$B$9),LOOKUP(X$9,$A$12:$A$111,$B$12:$B$111),IF(AND($I188=1,Y$9=$Q187),"",IF($I188=1,Y187,IF(AND($I188=-1,W$9=$Q187),$J188,IF($I188=-1,X187,""))))))))</f>
        <v/>
      </c>
      <c r="Y188" t="str">
        <f ca="1">IF($E187="","",IF($G188="",Y187,IF(AND($N188=1,Y$9&gt;$B$9),"",IF(AND($N188=1,Y$9&lt;=$B$9),LOOKUP(Y$9,$A$12:$A$111,$B$12:$B$111),IF(AND($I188=1,Z$9=$Q187),"",IF($I188=1,Z187,IF(AND($I188=-1,X$9=$Q187),$J188,IF($I188=-1,Y187,""))))))))</f>
        <v/>
      </c>
      <c r="Z188" t="str">
        <f ca="1">IF($E187="","",IF($G188="",Z187,IF(AND($N188=1,Z$9&gt;$B$9),"",IF(AND($N188=1,Z$9&lt;=$B$9),LOOKUP(Z$9,$A$12:$A$111,$B$12:$B$111),IF(AND($I188=1,AA$9=$Q187),"",IF($I188=1,AA187,IF(AND($I188=-1,Y$9=$Q187),$J188,IF($I188=-1,Z187,""))))))))</f>
        <v/>
      </c>
      <c r="AA188" t="str">
        <f ca="1">IF($E187="","",IF($G188="",AA187,IF(AND($N188=1,AA$9&gt;$B$9),"",IF(AND($N188=1,AA$9&lt;=$B$9),LOOKUP(AA$9,$A$12:$A$111,$B$12:$B$111),IF(AND($I188=1,AB$9=$Q187),"",IF($I188=1,AB187,IF(AND($I188=-1,Z$9=$Q187),$J188,IF($I188=-1,AA187,""))))))))</f>
        <v/>
      </c>
      <c r="AB188" t="str">
        <f ca="1">IF($E187="","",IF($G188="",AB187,IF(AND($N188=1,AB$9&gt;$B$9),"",IF(AND($N188=1,AB$9&lt;=$B$9),LOOKUP(AB$9,$A$12:$A$111,$B$12:$B$111),IF(AND($I188=1,AC$9=$Q187),"",IF($I188=1,AC187,IF(AND($I188=-1,AA$9=$Q187),$J188,IF($I188=-1,AB187,""))))))))</f>
        <v/>
      </c>
      <c r="AC188" t="str">
        <f ca="1">IF($E187="","",IF($G188="",AC187,IF(AND($N188=1,AC$9&gt;$B$9),"",IF(AND($N188=1,AC$9&lt;=$B$9),LOOKUP(AC$9,$A$12:$A$111,$B$12:$B$111),IF(AND($I188=1,AD$9=$Q187),"",IF($I188=1,AD187,IF(AND($I188=-1,AB$9=$Q187),$J188,IF($I188=-1,AC187,""))))))))</f>
        <v/>
      </c>
      <c r="AD188" t="str">
        <f ca="1">IF($E187="","",IF($G188="",AD187,IF(AND($N188=1,AD$9&gt;$B$9),"",IF(AND($N188=1,AD$9&lt;=$B$9),LOOKUP(AD$9,$A$12:$A$111,$B$12:$B$111),IF(AND($I188=1,AE$9=$Q187),"",IF($I188=1,AE187,IF(AND($I188=-1,AC$9=$Q187),$J188,IF($I188=-1,AD187,""))))))))</f>
        <v/>
      </c>
      <c r="AE188" t="str">
        <f ca="1">IF($E187="","",IF($G188="",AE187,IF(AND($N188=1,AE$9&gt;$B$9),"",IF(AND($N188=1,AE$9&lt;=$B$9),LOOKUP(AE$9,$A$12:$A$111,$B$12:$B$111),IF(AND($I188=1,AF$9=$Q187),"",IF($I188=1,AF187,IF(AND($I188=-1,AD$9=$Q187),$J188,IF($I188=-1,AE187,""))))))))</f>
        <v/>
      </c>
      <c r="AF188" t="str">
        <f ca="1">IF($E187="","",IF($G188="",AF187,IF(AND($N188=1,AF$9&gt;$B$9),"",IF(AND($N188=1,AF$9&lt;=$B$9),LOOKUP(AF$9,$A$12:$A$111,$B$12:$B$111),IF(AND($I188=1,AG$9=$Q187),"",IF($I188=1,AG187,IF(AND($I188=-1,AE$9=$Q187),$J188,IF($I188=-1,AF187,""))))))))</f>
        <v/>
      </c>
      <c r="AG188" t="str">
        <f ca="1">IF($E187="","",IF($G188="",AG187,IF(AND($N188=1,AG$9&gt;$B$9),"",IF(AND($N188=1,AG$9&lt;=$B$9),LOOKUP(AG$9,$A$12:$A$111,$B$12:$B$111),IF(AND($I188=1,AH$9=$Q187),"",IF($I188=1,AH187,IF(AND($I188=-1,AF$9=$Q187),$J188,IF($I188=-1,AG187,""))))))))</f>
        <v/>
      </c>
      <c r="AH188" t="str">
        <f ca="1">IF($E187="","",IF($G188="",AH187,IF(AND($N188=1,AH$9&gt;$B$9),"",IF(AND($N188=1,AH$9&lt;=$B$9),LOOKUP(AH$9,$A$12:$A$111,$B$12:$B$111),IF(AND($I188=1,AI$9=$Q187),"",IF($I188=1,AI187,IF(AND($I188=-1,AG$9=$Q187),$J188,IF($I188=-1,AH187,""))))))))</f>
        <v/>
      </c>
      <c r="AI188" t="str">
        <f ca="1">IF($E187="","",IF($G188="",AI187,IF(AND($N188=1,AI$9&gt;$B$9),"",IF(AND($N188=1,AI$9&lt;=$B$9),LOOKUP(AI$9,$A$12:$A$111,$B$12:$B$111),IF(AND($I188=1,AJ$9=$Q187),"",IF($I188=1,AJ187,IF(AND($I188=-1,AH$9=$Q187),$J188,IF($I188=-1,AI187,""))))))))</f>
        <v/>
      </c>
      <c r="AJ188" t="str">
        <f ca="1">IF($E187="","",IF($G188="",AJ187,IF(AND($N188=1,AJ$9&gt;$B$9),"",IF(AND($N188=1,AJ$9&lt;=$B$9),LOOKUP(AJ$9,$A$12:$A$111,$B$12:$B$111),IF(AND($I188=1,AK$9=$Q187),"",IF($I188=1,AK187,IF(AND($I188=-1,AI$9=$Q187),$J188,IF($I188=-1,AJ187,""))))))))</f>
        <v/>
      </c>
      <c r="AK188" t="str">
        <f ca="1">IF($E187="","",IF($G188="",AK187,IF(AND($N188=1,AK$9&gt;$B$9),"",IF(AND($N188=1,AK$9&lt;=$B$9),LOOKUP(AK$9,$A$12:$A$111,$B$12:$B$111),IF(AND($I188=1,AL$9=$Q187),"",IF($I188=1,AL187,IF(AND($I188=-1,AJ$9=$Q187),$J188,IF($I188=-1,AK187,""))))))))</f>
        <v/>
      </c>
      <c r="AL188" t="str">
        <f ca="1">IF($E187="","",IF($G188="",AL187,IF(AND($N188=1,AL$9&gt;$B$9),"",IF(AND($N188=1,AL$9&lt;=$B$9),LOOKUP(AL$9,$A$12:$A$111,$B$12:$B$111),IF(AND($I188=1,AM$9=$Q187),"",IF($I188=1,AM187,IF(AND($I188=-1,AK$9=$Q187),$J188,IF($I188=-1,AL187,""))))))))</f>
        <v/>
      </c>
      <c r="AM188" t="str">
        <f ca="1">IF($E187="","",IF($G188="",AM187,IF(AND($N188=1,AM$9&gt;$B$9),"",IF(AND($N188=1,AM$9&lt;=$B$9),LOOKUP(AM$9,$A$12:$A$111,$B$12:$B$111),IF(AND($I188=1,AN$9=$Q187),"",IF($I188=1,AN187,IF(AND($I188=-1,AL$9=$Q187),$J188,IF($I188=-1,AM187,""))))))))</f>
        <v/>
      </c>
      <c r="AN188" t="str">
        <f ca="1">IF($E187="","",IF($G188="",AN187,IF(AND($N188=1,AN$9&gt;$B$9),"",IF(AND($N188=1,AN$9&lt;=$B$9),LOOKUP(AN$9,$A$12:$A$111,$B$12:$B$111),IF(AND($I188=1,AO$9=$Q187),"",IF($I188=1,AO187,IF(AND($I188=-1,AM$9=$Q187),$J188,IF($I188=-1,AN187,""))))))))</f>
        <v/>
      </c>
      <c r="AO188" t="str">
        <f ca="1">IF($E187="","",IF($G188="",AO187,IF(AND($N188=1,AO$9&gt;$B$9),"",IF(AND($N188=1,AO$9&lt;=$B$9),LOOKUP(AO$9,$A$12:$A$111,$B$12:$B$111),IF(AND($I188=1,AP$9=$Q187),"",IF($I188=1,AP187,IF(AND($I188=-1,AN$9=$Q187),$J188,IF($I188=-1,AO187,""))))))))</f>
        <v/>
      </c>
      <c r="AP188" t="str">
        <f ca="1">IF($E187="","",IF($G188="",AP187,IF(AND($N188=1,AP$9&gt;$B$9),"",IF(AND($N188=1,AP$9&lt;=$B$9),LOOKUP(AP$9,$A$12:$A$111,$B$12:$B$111),IF(AND($I188=1,AQ$9=$Q187),"",IF($I188=1,AQ187,IF(AND($I188=-1,AO$9=$Q187),$J188,IF($I188=-1,AP187,""))))))))</f>
        <v/>
      </c>
      <c r="AQ188" t="str">
        <f ca="1">IF($E187="","",IF($G188="",AQ187,IF(AND($N188=1,AQ$9&gt;$B$9),"",IF(AND($N188=1,AQ$9&lt;=$B$9),LOOKUP(AQ$9,$A$12:$A$111,$B$12:$B$111),IF(AND($I188=1,AR$9=$Q187),"",IF($I188=1,AR187,IF(AND($I188=-1,AP$9=$Q187),$J188,IF($I188=-1,AQ187,""))))))))</f>
        <v/>
      </c>
      <c r="AR188" t="str">
        <f ca="1">IF($E187="","",IF($G188="",AR187,IF(AND($N188=1,AR$9&gt;$B$9),"",IF(AND($N188=1,AR$9&lt;=$B$9),LOOKUP(AR$9,$A$12:$A$111,$B$12:$B$111),IF(AND($I188=1,AS$9=$Q187),"",IF($I188=1,AS187,IF(AND($I188=-1,AQ$9=$Q187),$J188,IF($I188=-1,AR187,""))))))))</f>
        <v/>
      </c>
      <c r="AS188" t="str">
        <f ca="1">IF($E187="","",IF($G188="",AS187,IF(AND($N188=1,AS$9&gt;$B$9),"",IF(AND($N188=1,AS$9&lt;=$B$9),LOOKUP(AS$9,$A$12:$A$111,$B$12:$B$111),IF(AND($I188=1,AT$9=$Q187),"",IF($I188=1,AT187,IF(AND($I188=-1,AR$9=$Q187),$J188,IF($I188=-1,AS187,""))))))))</f>
        <v/>
      </c>
      <c r="AT188" t="str">
        <f ca="1">IF($E187="","",IF($G188="",AT187,IF(AND($N188=1,AT$9&gt;$B$9),"",IF(AND($N188=1,AT$9&lt;=$B$9),LOOKUP(AT$9,$A$12:$A$111,$B$12:$B$111),IF(AND($I188=1,AU$9=$Q187),"",IF($I188=1,AU187,IF(AND($I188=-1,AS$9=$Q187),$J188,IF($I188=-1,AT187,""))))))))</f>
        <v/>
      </c>
      <c r="AU188" t="str">
        <f ca="1">IF($E187="","",IF($G188="",AU187,IF(AND($N188=1,AU$9&gt;$B$9),"",IF(AND($N188=1,AU$9&lt;=$B$9),LOOKUP(AU$9,$A$12:$A$111,$B$12:$B$111),IF(AND($I188=1,AV$9=$Q187),"",IF($I188=1,AV187,IF(AND($I188=-1,AT$9=$Q187),$J188,IF($I188=-1,AU187,""))))))))</f>
        <v/>
      </c>
      <c r="AV188" t="str">
        <f ca="1">IF($E187="","",IF($G188="",AV187,IF(AND($N188=1,AV$9&gt;$B$9),"",IF(AND($N188=1,AV$9&lt;=$B$9),LOOKUP(AV$9,$A$12:$A$111,$B$12:$B$111),IF(AND($I188=1,AW$9=$Q187),"",IF($I188=1,AW187,IF(AND($I188=-1,AU$9=$Q187),$J188,IF($I188=-1,AV187,""))))))))</f>
        <v/>
      </c>
      <c r="AW188" t="str">
        <f ca="1">IF($E187="","",IF($G188="",AW187,IF(AND($N188=1,AW$9&gt;$B$9),"",IF(AND($N188=1,AW$9&lt;=$B$9),LOOKUP(AW$9,$A$12:$A$111,$B$12:$B$111),IF(AND($I188=1,AX$9=$Q187),"",IF($I188=1,AX187,IF(AND($I188=-1,AV$9=$Q187),$J188,IF($I188=-1,AW187,""))))))))</f>
        <v/>
      </c>
      <c r="AX188" t="str">
        <f ca="1">IF($E187="","",IF($G188="",AX187,IF(AND($N188=1,AX$9&gt;$B$9),"",IF(AND($N188=1,AX$9&lt;=$B$9),LOOKUP(AX$9,$A$12:$A$111,$B$12:$B$111),IF(AND($I188=1,AY$9=$Q187),"",IF($I188=1,AY187,IF(AND($I188=-1,AW$9=$Q187),$J188,IF($I188=-1,AX187,""))))))))</f>
        <v/>
      </c>
      <c r="AY188" t="str">
        <f ca="1">IF($E187="","",IF($G188="",AY187,IF(AND($N188=1,AY$9&gt;$B$9),"",IF(AND($N188=1,AY$9&lt;=$B$9),LOOKUP(AY$9,$A$12:$A$111,$B$12:$B$111),IF(AND($I188=1,AZ$9=$Q187),"",IF($I188=1,AZ187,IF(AND($I188=-1,AX$9=$Q187),$J188,IF($I188=-1,AY187,""))))))))</f>
        <v/>
      </c>
      <c r="AZ188" t="str">
        <f ca="1">IF($E187="","",IF($G188="",AZ187,IF(AND($N188=1,AZ$9&gt;$B$9),"",IF(AND($N188=1,AZ$9&lt;=$B$9),LOOKUP(AZ$9,$A$12:$A$111,$B$12:$B$111),IF(AND($I188=1,BA$9=$Q187),"",IF($I188=1,BA187,IF(AND($I188=-1,AY$9=$Q187),$J188,IF($I188=-1,AZ187,""))))))))</f>
        <v/>
      </c>
      <c r="BA188" t="str">
        <f ca="1">IF($E187="","",IF($G188="",BA187,IF(AND($N188=1,BA$9&gt;$B$9),"",IF(AND($N188=1,BA$9&lt;=$B$9),LOOKUP(BA$9,$A$12:$A$111,$B$12:$B$111),IF(AND($I188=1,BB$9=$Q187),"",IF($I188=1,BB187,IF(AND($I188=-1,AZ$9=$Q187),$J188,IF($I188=-1,BA187,""))))))))</f>
        <v/>
      </c>
      <c r="BB188" t="str">
        <f ca="1">IF($E187="","",IF($G188="",BB187,IF(AND($N188=1,BB$9&gt;$B$9),"",IF(AND($N188=1,BB$9&lt;=$B$9),LOOKUP(BB$9,$A$12:$A$111,$B$12:$B$111),IF(AND($I188=1,BC$9=$Q187),"",IF($I188=1,BC187,IF(AND($I188=-1,BA$9=$Q187),$J188,IF($I188=-1,BB187,""))))))))</f>
        <v/>
      </c>
      <c r="BC188" t="str">
        <f ca="1">IF($E187="","",IF($G188="",BC187,IF(AND($N188=1,BC$9&gt;$B$9),"",IF(AND($N188=1,BC$9&lt;=$B$9),LOOKUP(BC$9,$A$12:$A$111,$B$12:$B$111),IF(AND($I188=1,BD$9=$Q187),"",IF($I188=1,BD187,IF(AND($I188=-1,BB$9=$Q187),$J188,IF($I188=-1,BC187,""))))))))</f>
        <v/>
      </c>
      <c r="BD188" t="str">
        <f ca="1">IF($E187="","",IF($G188="",BD187,IF(AND($N188=1,BD$9&gt;$B$9),"",IF(AND($N188=1,BD$9&lt;=$B$9),LOOKUP(BD$9,$A$12:$A$111,$B$12:$B$111),IF(AND($I188=1,BE$9=$Q187),"",IF($I188=1,BE187,IF(AND($I188=-1,BC$9=$Q187),$J188,IF($I188=-1,BD187,""))))))))</f>
        <v/>
      </c>
      <c r="BE188" t="str">
        <f ca="1">IF($E187="","",IF($G188="",BE187,IF(AND($N188=1,BE$9&gt;$B$9),"",IF(AND($N188=1,BE$9&lt;=$B$9),LOOKUP(BE$9,$A$12:$A$111,$B$12:$B$111),IF(AND($I188=1,BF$9=$Q187),"",IF($I188=1,BF187,IF(AND($I188=-1,BD$9=$Q187),$J188,IF($I188=-1,BE187,""))))))))</f>
        <v/>
      </c>
      <c r="BF188">
        <f ca="1">IF($E187="","",IF($G188="",BF187,IF(AND($N188=1,BF$9&gt;$B$9),"",IF(AND($N188=1,BF$9&lt;=$B$9),LOOKUP(BF$9,$A$12:$A$111,$B$12:$B$111),IF(AND($I188=1,BG$9=$Q187),"",IF($I188=1,BG187,IF(AND($I188=-1,BE$9=$Q187),$J188,IF($I188=-1,BF187,""))))))))</f>
        <v>0</v>
      </c>
      <c r="BG188">
        <f ca="1">IF($E187="","",IF($G188="",BG187,IF(AND($N188=1,BG$9&gt;$B$9),"",IF(AND($N188=1,BG$9&lt;=$B$9),LOOKUP(BG$9,$A$12:$A$111,$B$12:$B$111),IF(AND($I188=1,BH$9=$Q187),"",IF($I188=1,BH187,IF(AND($I188=-1,BF$9=$Q187),$J188,IF($I188=-1,BG187,""))))))))</f>
        <v>0</v>
      </c>
      <c r="BH188">
        <f ca="1">IF($E187="","",IF($G188="",BH187,IF(AND($N188=1,BH$9&gt;$B$9),"",IF(AND($N188=1,BH$9&lt;=$B$9),LOOKUP(BH$9,$A$12:$A$111,$B$12:$B$111),IF(AND($I188=1,BI$9=$Q187),"",IF($I188=1,BI187,IF(AND($I188=-1,BG$9=$Q187),$J188,IF($I188=-1,BH187,""))))))))</f>
        <v>0</v>
      </c>
      <c r="BI188">
        <f ca="1">IF($E187="","",IF($G188="",BI187,IF(AND($N188=1,BI$9&gt;$B$9),"",IF(AND($N188=1,BI$9&lt;=$B$9),LOOKUP(BI$9,$A$12:$A$111,$B$12:$B$111),IF(AND($I188=1,BJ$9=$Q187),"",IF($I188=1,BJ187,IF(AND($I188=-1,BH$9=$Q187),$J188,IF($I188=-1,BI187,""))))))))</f>
        <v>0</v>
      </c>
      <c r="BJ188">
        <f ca="1">IF($E187="","",IF($G188="",BJ187,IF(AND($N188=1,BJ$9&gt;$B$9),"",IF(AND($N188=1,BJ$9&lt;=$B$9),LOOKUP(BJ$9,$A$12:$A$111,$B$12:$B$111),IF(AND($I188=1,BK$9=$Q187),"",IF($I188=1,BK187,IF(AND($I188=-1,BI$9=$Q187),$J188,IF($I188=-1,BJ187,""))))))))</f>
        <v>0</v>
      </c>
      <c r="BK188">
        <f ca="1">IF($E187="","",IF($G188="",BK187,IF(AND($N188=1,BK$9&gt;$B$9),"",IF(AND($N188=1,BK$9&lt;=$B$9),LOOKUP(BK$9,$A$12:$A$111,$B$12:$B$111),IF(AND($I188=1,BL$9=$Q187),"",IF($I188=1,BL187,IF(AND($I188=-1,BJ$9=$Q187),$J188,IF($I188=-1,BK187,""))))))))</f>
        <v>0</v>
      </c>
      <c r="BL188">
        <f ca="1">IF($E187="","",IF($G188="",BL187,IF(AND($N188=1,BL$9&gt;$B$9),"",IF(AND($N188=1,BL$9&lt;=$B$9),LOOKUP(BL$9,$A$12:$A$111,$B$12:$B$111),IF(AND($I188=1,BM$9=$Q187),"",IF($I188=1,BM187,IF(AND($I188=-1,BK$9=$Q187),$J188,IF($I188=-1,BL187,""))))))))</f>
        <v>0</v>
      </c>
      <c r="BM188">
        <f ca="1">IF($E187="","",IF($G188="",BM187,IF(AND($N188=1,BM$9&gt;$B$9),"",IF(AND($N188=1,BM$9&lt;=$B$9),LOOKUP(BM$9,$A$12:$A$111,$B$12:$B$111),IF(AND($I188=1,BN$9=$Q187),"",IF($I188=1,BN187,IF(AND($I188=-1,BL$9=$Q187),$J188,IF($I188=-1,BM187,""))))))))</f>
        <v>0</v>
      </c>
      <c r="BN188">
        <f ca="1">IF($E187="","",IF($G188="",BN187,IF(AND($N188=1,BN$9&gt;$B$9),"",IF(AND($N188=1,BN$9&lt;=$B$9),LOOKUP(BN$9,$A$12:$A$111,$B$12:$B$111),IF(AND($I188=1,BO$9=$Q187),"",IF($I188=1,BO187,IF(AND($I188=-1,BM$9=$Q187),$J188,IF($I188=-1,BN187,""))))))))</f>
        <v>0</v>
      </c>
      <c r="BO188">
        <f ca="1">IF($E187="","",IF($G188="",BO187,IF(AND($N188=1,BO$9&gt;$B$9),"",IF(AND($N188=1,BO$9&lt;=$B$9),LOOKUP(BO$9,$A$12:$A$111,$B$12:$B$111),IF(AND($I188=1,BP$9=$Q187),"",IF($I188=1,BP187,IF(AND($I188=-1,BN$9=$Q187),$J188,IF($I188=-1,BO187,""))))))))</f>
        <v>0</v>
      </c>
    </row>
    <row r="189" spans="4:67" x14ac:dyDescent="0.25">
      <c r="D189" s="4">
        <v>179</v>
      </c>
      <c r="E189" s="1">
        <f t="shared" ca="1" si="16"/>
        <v>20</v>
      </c>
      <c r="G189" t="str">
        <f ca="1">IF(E188="","",IF($B$3=Refs!$B$11,Labouchere!F189,IF(AND(B$3="Last",H188="Zero"),G188,IF(B$3="Last",H188,IF(B$3="2nd last","",IF(AND(B$3="Opposite",H188="Zero"),G188,IF(AND(B$3="Opposite",H188="Red"),"Black",IF(AND(B$3="Opposite",H188="Black"),"Red",IF(AND(B$3="Opposite",H188="Odd"),"Even",IF(AND(B$3="Opposite",H188="Even"),"Odd",IF(AND(B$3="Opposite",H188="High"),"Low",IF(AND(B$3="Opposite",H188="Low"),"High",IF(COUNTIF(Refs!$E$5:$I$6,B$3)=1,Labouchere!B$3,"")))))))))))))</f>
        <v>High</v>
      </c>
      <c r="H189" t="str">
        <f ca="1">IF(E189="","",IF(B$2="Red/Black",LOOKUP(E189,Refs!D:D,Refs!F:F),IF(B$2="High/Low",LOOKUP(E189,Refs!D:D,Refs!H:H),IF(B$2="Odd/Even",LOOKUP(E189,Refs!D:D,Refs!J:J),""))))</f>
        <v>High</v>
      </c>
      <c r="I189">
        <f t="shared" ca="1" si="12"/>
        <v>1</v>
      </c>
      <c r="J189">
        <f ca="1">IF(E188="","",IF(G189="","",IF(AND(Q188&gt;1,O188+P188&gt;=$B$4),$B$4,IF(Q188=1,O188,O188+P188))))</f>
        <v>15</v>
      </c>
      <c r="K189">
        <f t="shared" ca="1" si="13"/>
        <v>15</v>
      </c>
      <c r="L189">
        <f t="shared" ca="1" si="14"/>
        <v>-48</v>
      </c>
      <c r="M189">
        <f t="shared" ca="1" si="15"/>
        <v>20</v>
      </c>
      <c r="N189">
        <f ca="1">IF(E188="","",IF(OR(AND($A$6="Yes",$M189&gt;$M188),AND($A$8="Yes",$O188+$P188&gt;=$B$4),AND($Q188&lt;=2,$I189=1)),1,0))</f>
        <v>1</v>
      </c>
      <c r="O189">
        <f ca="1">IF(E189="","",R189)</f>
        <v>1</v>
      </c>
      <c r="P189">
        <f ca="1">IF(E189="","",MAX(R189:DM189))</f>
        <v>4</v>
      </c>
      <c r="Q189" s="2">
        <f ca="1">IF(E189="","",COUNTIF(R189:DM189,"&gt;0"))</f>
        <v>4</v>
      </c>
      <c r="R189" s="4">
        <f ca="1">IF(E188="","",IF($G189="",R188,IF($N189=1,LOOKUP(R$9,$A$12:$A$111,$B$12:$B$111),IF(AND($I189=1,S$9=$Q188),"",IF($I189=1,S188,IF($I189=-1,R188))))))</f>
        <v>1</v>
      </c>
      <c r="S189">
        <f ca="1">IF($E188="","",IF($G189="",S188,IF(AND($N189=1,S$9&gt;$B$9),"",IF(AND($N189=1,S$9&lt;=$B$9),LOOKUP(S$9,$A$12:$A$111,$B$12:$B$111),IF(AND($I189=1,T$9=$Q188),"",IF($I189=1,T188,IF(AND($I189=-1,R$9=$Q188),$J189,IF($I189=-1,S188,""))))))))</f>
        <v>2</v>
      </c>
      <c r="T189">
        <f ca="1">IF($E188="","",IF($G189="",T188,IF(AND($N189=1,T$9&gt;$B$9),"",IF(AND($N189=1,T$9&lt;=$B$9),LOOKUP(T$9,$A$12:$A$111,$B$12:$B$111),IF(AND($I189=1,U$9=$Q188),"",IF($I189=1,U188,IF(AND($I189=-1,S$9=$Q188),$J189,IF($I189=-1,T188,""))))))))</f>
        <v>3</v>
      </c>
      <c r="U189">
        <f ca="1">IF($E188="","",IF($G189="",U188,IF(AND($N189=1,U$9&gt;$B$9),"",IF(AND($N189=1,U$9&lt;=$B$9),LOOKUP(U$9,$A$12:$A$111,$B$12:$B$111),IF(AND($I189=1,V$9=$Q188),"",IF($I189=1,V188,IF(AND($I189=-1,T$9=$Q188),$J189,IF($I189=-1,U188,""))))))))</f>
        <v>4</v>
      </c>
      <c r="V189" t="str">
        <f ca="1">IF($E188="","",IF($G189="",V188,IF(AND($N189=1,V$9&gt;$B$9),"",IF(AND($N189=1,V$9&lt;=$B$9),LOOKUP(V$9,$A$12:$A$111,$B$12:$B$111),IF(AND($I189=1,W$9=$Q188),"",IF($I189=1,W188,IF(AND($I189=-1,U$9=$Q188),$J189,IF($I189=-1,V188,""))))))))</f>
        <v/>
      </c>
      <c r="W189" t="str">
        <f ca="1">IF($E188="","",IF($G189="",W188,IF(AND($N189=1,W$9&gt;$B$9),"",IF(AND($N189=1,W$9&lt;=$B$9),LOOKUP(W$9,$A$12:$A$111,$B$12:$B$111),IF(AND($I189=1,X$9=$Q188),"",IF($I189=1,X188,IF(AND($I189=-1,V$9=$Q188),$J189,IF($I189=-1,W188,""))))))))</f>
        <v/>
      </c>
      <c r="X189" t="str">
        <f ca="1">IF($E188="","",IF($G189="",X188,IF(AND($N189=1,X$9&gt;$B$9),"",IF(AND($N189=1,X$9&lt;=$B$9),LOOKUP(X$9,$A$12:$A$111,$B$12:$B$111),IF(AND($I189=1,Y$9=$Q188),"",IF($I189=1,Y188,IF(AND($I189=-1,W$9=$Q188),$J189,IF($I189=-1,X188,""))))))))</f>
        <v/>
      </c>
      <c r="Y189" t="str">
        <f ca="1">IF($E188="","",IF($G189="",Y188,IF(AND($N189=1,Y$9&gt;$B$9),"",IF(AND($N189=1,Y$9&lt;=$B$9),LOOKUP(Y$9,$A$12:$A$111,$B$12:$B$111),IF(AND($I189=1,Z$9=$Q188),"",IF($I189=1,Z188,IF(AND($I189=-1,X$9=$Q188),$J189,IF($I189=-1,Y188,""))))))))</f>
        <v/>
      </c>
      <c r="Z189" t="str">
        <f ca="1">IF($E188="","",IF($G189="",Z188,IF(AND($N189=1,Z$9&gt;$B$9),"",IF(AND($N189=1,Z$9&lt;=$B$9),LOOKUP(Z$9,$A$12:$A$111,$B$12:$B$111),IF(AND($I189=1,AA$9=$Q188),"",IF($I189=1,AA188,IF(AND($I189=-1,Y$9=$Q188),$J189,IF($I189=-1,Z188,""))))))))</f>
        <v/>
      </c>
      <c r="AA189" t="str">
        <f ca="1">IF($E188="","",IF($G189="",AA188,IF(AND($N189=1,AA$9&gt;$B$9),"",IF(AND($N189=1,AA$9&lt;=$B$9),LOOKUP(AA$9,$A$12:$A$111,$B$12:$B$111),IF(AND($I189=1,AB$9=$Q188),"",IF($I189=1,AB188,IF(AND($I189=-1,Z$9=$Q188),$J189,IF($I189=-1,AA188,""))))))))</f>
        <v/>
      </c>
      <c r="AB189" t="str">
        <f ca="1">IF($E188="","",IF($G189="",AB188,IF(AND($N189=1,AB$9&gt;$B$9),"",IF(AND($N189=1,AB$9&lt;=$B$9),LOOKUP(AB$9,$A$12:$A$111,$B$12:$B$111),IF(AND($I189=1,AC$9=$Q188),"",IF($I189=1,AC188,IF(AND($I189=-1,AA$9=$Q188),$J189,IF($I189=-1,AB188,""))))))))</f>
        <v/>
      </c>
      <c r="AC189" t="str">
        <f ca="1">IF($E188="","",IF($G189="",AC188,IF(AND($N189=1,AC$9&gt;$B$9),"",IF(AND($N189=1,AC$9&lt;=$B$9),LOOKUP(AC$9,$A$12:$A$111,$B$12:$B$111),IF(AND($I189=1,AD$9=$Q188),"",IF($I189=1,AD188,IF(AND($I189=-1,AB$9=$Q188),$J189,IF($I189=-1,AC188,""))))))))</f>
        <v/>
      </c>
      <c r="AD189" t="str">
        <f ca="1">IF($E188="","",IF($G189="",AD188,IF(AND($N189=1,AD$9&gt;$B$9),"",IF(AND($N189=1,AD$9&lt;=$B$9),LOOKUP(AD$9,$A$12:$A$111,$B$12:$B$111),IF(AND($I189=1,AE$9=$Q188),"",IF($I189=1,AE188,IF(AND($I189=-1,AC$9=$Q188),$J189,IF($I189=-1,AD188,""))))))))</f>
        <v/>
      </c>
      <c r="AE189" t="str">
        <f ca="1">IF($E188="","",IF($G189="",AE188,IF(AND($N189=1,AE$9&gt;$B$9),"",IF(AND($N189=1,AE$9&lt;=$B$9),LOOKUP(AE$9,$A$12:$A$111,$B$12:$B$111),IF(AND($I189=1,AF$9=$Q188),"",IF($I189=1,AF188,IF(AND($I189=-1,AD$9=$Q188),$J189,IF($I189=-1,AE188,""))))))))</f>
        <v/>
      </c>
      <c r="AF189" t="str">
        <f ca="1">IF($E188="","",IF($G189="",AF188,IF(AND($N189=1,AF$9&gt;$B$9),"",IF(AND($N189=1,AF$9&lt;=$B$9),LOOKUP(AF$9,$A$12:$A$111,$B$12:$B$111),IF(AND($I189=1,AG$9=$Q188),"",IF($I189=1,AG188,IF(AND($I189=-1,AE$9=$Q188),$J189,IF($I189=-1,AF188,""))))))))</f>
        <v/>
      </c>
      <c r="AG189" t="str">
        <f ca="1">IF($E188="","",IF($G189="",AG188,IF(AND($N189=1,AG$9&gt;$B$9),"",IF(AND($N189=1,AG$9&lt;=$B$9),LOOKUP(AG$9,$A$12:$A$111,$B$12:$B$111),IF(AND($I189=1,AH$9=$Q188),"",IF($I189=1,AH188,IF(AND($I189=-1,AF$9=$Q188),$J189,IF($I189=-1,AG188,""))))))))</f>
        <v/>
      </c>
      <c r="AH189" t="str">
        <f ca="1">IF($E188="","",IF($G189="",AH188,IF(AND($N189=1,AH$9&gt;$B$9),"",IF(AND($N189=1,AH$9&lt;=$B$9),LOOKUP(AH$9,$A$12:$A$111,$B$12:$B$111),IF(AND($I189=1,AI$9=$Q188),"",IF($I189=1,AI188,IF(AND($I189=-1,AG$9=$Q188),$J189,IF($I189=-1,AH188,""))))))))</f>
        <v/>
      </c>
      <c r="AI189" t="str">
        <f ca="1">IF($E188="","",IF($G189="",AI188,IF(AND($N189=1,AI$9&gt;$B$9),"",IF(AND($N189=1,AI$9&lt;=$B$9),LOOKUP(AI$9,$A$12:$A$111,$B$12:$B$111),IF(AND($I189=1,AJ$9=$Q188),"",IF($I189=1,AJ188,IF(AND($I189=-1,AH$9=$Q188),$J189,IF($I189=-1,AI188,""))))))))</f>
        <v/>
      </c>
      <c r="AJ189" t="str">
        <f ca="1">IF($E188="","",IF($G189="",AJ188,IF(AND($N189=1,AJ$9&gt;$B$9),"",IF(AND($N189=1,AJ$9&lt;=$B$9),LOOKUP(AJ$9,$A$12:$A$111,$B$12:$B$111),IF(AND($I189=1,AK$9=$Q188),"",IF($I189=1,AK188,IF(AND($I189=-1,AI$9=$Q188),$J189,IF($I189=-1,AJ188,""))))))))</f>
        <v/>
      </c>
      <c r="AK189" t="str">
        <f ca="1">IF($E188="","",IF($G189="",AK188,IF(AND($N189=1,AK$9&gt;$B$9),"",IF(AND($N189=1,AK$9&lt;=$B$9),LOOKUP(AK$9,$A$12:$A$111,$B$12:$B$111),IF(AND($I189=1,AL$9=$Q188),"",IF($I189=1,AL188,IF(AND($I189=-1,AJ$9=$Q188),$J189,IF($I189=-1,AK188,""))))))))</f>
        <v/>
      </c>
      <c r="AL189" t="str">
        <f ca="1">IF($E188="","",IF($G189="",AL188,IF(AND($N189=1,AL$9&gt;$B$9),"",IF(AND($N189=1,AL$9&lt;=$B$9),LOOKUP(AL$9,$A$12:$A$111,$B$12:$B$111),IF(AND($I189=1,AM$9=$Q188),"",IF($I189=1,AM188,IF(AND($I189=-1,AK$9=$Q188),$J189,IF($I189=-1,AL188,""))))))))</f>
        <v/>
      </c>
      <c r="AM189" t="str">
        <f ca="1">IF($E188="","",IF($G189="",AM188,IF(AND($N189=1,AM$9&gt;$B$9),"",IF(AND($N189=1,AM$9&lt;=$B$9),LOOKUP(AM$9,$A$12:$A$111,$B$12:$B$111),IF(AND($I189=1,AN$9=$Q188),"",IF($I189=1,AN188,IF(AND($I189=-1,AL$9=$Q188),$J189,IF($I189=-1,AM188,""))))))))</f>
        <v/>
      </c>
      <c r="AN189" t="str">
        <f ca="1">IF($E188="","",IF($G189="",AN188,IF(AND($N189=1,AN$9&gt;$B$9),"",IF(AND($N189=1,AN$9&lt;=$B$9),LOOKUP(AN$9,$A$12:$A$111,$B$12:$B$111),IF(AND($I189=1,AO$9=$Q188),"",IF($I189=1,AO188,IF(AND($I189=-1,AM$9=$Q188),$J189,IF($I189=-1,AN188,""))))))))</f>
        <v/>
      </c>
      <c r="AO189" t="str">
        <f ca="1">IF($E188="","",IF($G189="",AO188,IF(AND($N189=1,AO$9&gt;$B$9),"",IF(AND($N189=1,AO$9&lt;=$B$9),LOOKUP(AO$9,$A$12:$A$111,$B$12:$B$111),IF(AND($I189=1,AP$9=$Q188),"",IF($I189=1,AP188,IF(AND($I189=-1,AN$9=$Q188),$J189,IF($I189=-1,AO188,""))))))))</f>
        <v/>
      </c>
      <c r="AP189" t="str">
        <f ca="1">IF($E188="","",IF($G189="",AP188,IF(AND($N189=1,AP$9&gt;$B$9),"",IF(AND($N189=1,AP$9&lt;=$B$9),LOOKUP(AP$9,$A$12:$A$111,$B$12:$B$111),IF(AND($I189=1,AQ$9=$Q188),"",IF($I189=1,AQ188,IF(AND($I189=-1,AO$9=$Q188),$J189,IF($I189=-1,AP188,""))))))))</f>
        <v/>
      </c>
      <c r="AQ189" t="str">
        <f ca="1">IF($E188="","",IF($G189="",AQ188,IF(AND($N189=1,AQ$9&gt;$B$9),"",IF(AND($N189=1,AQ$9&lt;=$B$9),LOOKUP(AQ$9,$A$12:$A$111,$B$12:$B$111),IF(AND($I189=1,AR$9=$Q188),"",IF($I189=1,AR188,IF(AND($I189=-1,AP$9=$Q188),$J189,IF($I189=-1,AQ188,""))))))))</f>
        <v/>
      </c>
      <c r="AR189" t="str">
        <f ca="1">IF($E188="","",IF($G189="",AR188,IF(AND($N189=1,AR$9&gt;$B$9),"",IF(AND($N189=1,AR$9&lt;=$B$9),LOOKUP(AR$9,$A$12:$A$111,$B$12:$B$111),IF(AND($I189=1,AS$9=$Q188),"",IF($I189=1,AS188,IF(AND($I189=-1,AQ$9=$Q188),$J189,IF($I189=-1,AR188,""))))))))</f>
        <v/>
      </c>
      <c r="AS189" t="str">
        <f ca="1">IF($E188="","",IF($G189="",AS188,IF(AND($N189=1,AS$9&gt;$B$9),"",IF(AND($N189=1,AS$9&lt;=$B$9),LOOKUP(AS$9,$A$12:$A$111,$B$12:$B$111),IF(AND($I189=1,AT$9=$Q188),"",IF($I189=1,AT188,IF(AND($I189=-1,AR$9=$Q188),$J189,IF($I189=-1,AS188,""))))))))</f>
        <v/>
      </c>
      <c r="AT189" t="str">
        <f ca="1">IF($E188="","",IF($G189="",AT188,IF(AND($N189=1,AT$9&gt;$B$9),"",IF(AND($N189=1,AT$9&lt;=$B$9),LOOKUP(AT$9,$A$12:$A$111,$B$12:$B$111),IF(AND($I189=1,AU$9=$Q188),"",IF($I189=1,AU188,IF(AND($I189=-1,AS$9=$Q188),$J189,IF($I189=-1,AT188,""))))))))</f>
        <v/>
      </c>
      <c r="AU189" t="str">
        <f ca="1">IF($E188="","",IF($G189="",AU188,IF(AND($N189=1,AU$9&gt;$B$9),"",IF(AND($N189=1,AU$9&lt;=$B$9),LOOKUP(AU$9,$A$12:$A$111,$B$12:$B$111),IF(AND($I189=1,AV$9=$Q188),"",IF($I189=1,AV188,IF(AND($I189=-1,AT$9=$Q188),$J189,IF($I189=-1,AU188,""))))))))</f>
        <v/>
      </c>
      <c r="AV189" t="str">
        <f ca="1">IF($E188="","",IF($G189="",AV188,IF(AND($N189=1,AV$9&gt;$B$9),"",IF(AND($N189=1,AV$9&lt;=$B$9),LOOKUP(AV$9,$A$12:$A$111,$B$12:$B$111),IF(AND($I189=1,AW$9=$Q188),"",IF($I189=1,AW188,IF(AND($I189=-1,AU$9=$Q188),$J189,IF($I189=-1,AV188,""))))))))</f>
        <v/>
      </c>
      <c r="AW189" t="str">
        <f ca="1">IF($E188="","",IF($G189="",AW188,IF(AND($N189=1,AW$9&gt;$B$9),"",IF(AND($N189=1,AW$9&lt;=$B$9),LOOKUP(AW$9,$A$12:$A$111,$B$12:$B$111),IF(AND($I189=1,AX$9=$Q188),"",IF($I189=1,AX188,IF(AND($I189=-1,AV$9=$Q188),$J189,IF($I189=-1,AW188,""))))))))</f>
        <v/>
      </c>
      <c r="AX189" t="str">
        <f ca="1">IF($E188="","",IF($G189="",AX188,IF(AND($N189=1,AX$9&gt;$B$9),"",IF(AND($N189=1,AX$9&lt;=$B$9),LOOKUP(AX$9,$A$12:$A$111,$B$12:$B$111),IF(AND($I189=1,AY$9=$Q188),"",IF($I189=1,AY188,IF(AND($I189=-1,AW$9=$Q188),$J189,IF($I189=-1,AX188,""))))))))</f>
        <v/>
      </c>
      <c r="AY189" t="str">
        <f ca="1">IF($E188="","",IF($G189="",AY188,IF(AND($N189=1,AY$9&gt;$B$9),"",IF(AND($N189=1,AY$9&lt;=$B$9),LOOKUP(AY$9,$A$12:$A$111,$B$12:$B$111),IF(AND($I189=1,AZ$9=$Q188),"",IF($I189=1,AZ188,IF(AND($I189=-1,AX$9=$Q188),$J189,IF($I189=-1,AY188,""))))))))</f>
        <v/>
      </c>
      <c r="AZ189" t="str">
        <f ca="1">IF($E188="","",IF($G189="",AZ188,IF(AND($N189=1,AZ$9&gt;$B$9),"",IF(AND($N189=1,AZ$9&lt;=$B$9),LOOKUP(AZ$9,$A$12:$A$111,$B$12:$B$111),IF(AND($I189=1,BA$9=$Q188),"",IF($I189=1,BA188,IF(AND($I189=-1,AY$9=$Q188),$J189,IF($I189=-1,AZ188,""))))))))</f>
        <v/>
      </c>
      <c r="BA189" t="str">
        <f ca="1">IF($E188="","",IF($G189="",BA188,IF(AND($N189=1,BA$9&gt;$B$9),"",IF(AND($N189=1,BA$9&lt;=$B$9),LOOKUP(BA$9,$A$12:$A$111,$B$12:$B$111),IF(AND($I189=1,BB$9=$Q188),"",IF($I189=1,BB188,IF(AND($I189=-1,AZ$9=$Q188),$J189,IF($I189=-1,BA188,""))))))))</f>
        <v/>
      </c>
      <c r="BB189" t="str">
        <f ca="1">IF($E188="","",IF($G189="",BB188,IF(AND($N189=1,BB$9&gt;$B$9),"",IF(AND($N189=1,BB$9&lt;=$B$9),LOOKUP(BB$9,$A$12:$A$111,$B$12:$B$111),IF(AND($I189=1,BC$9=$Q188),"",IF($I189=1,BC188,IF(AND($I189=-1,BA$9=$Q188),$J189,IF($I189=-1,BB188,""))))))))</f>
        <v/>
      </c>
      <c r="BC189" t="str">
        <f ca="1">IF($E188="","",IF($G189="",BC188,IF(AND($N189=1,BC$9&gt;$B$9),"",IF(AND($N189=1,BC$9&lt;=$B$9),LOOKUP(BC$9,$A$12:$A$111,$B$12:$B$111),IF(AND($I189=1,BD$9=$Q188),"",IF($I189=1,BD188,IF(AND($I189=-1,BB$9=$Q188),$J189,IF($I189=-1,BC188,""))))))))</f>
        <v/>
      </c>
      <c r="BD189" t="str">
        <f ca="1">IF($E188="","",IF($G189="",BD188,IF(AND($N189=1,BD$9&gt;$B$9),"",IF(AND($N189=1,BD$9&lt;=$B$9),LOOKUP(BD$9,$A$12:$A$111,$B$12:$B$111),IF(AND($I189=1,BE$9=$Q188),"",IF($I189=1,BE188,IF(AND($I189=-1,BC$9=$Q188),$J189,IF($I189=-1,BD188,""))))))))</f>
        <v/>
      </c>
      <c r="BE189" t="str">
        <f ca="1">IF($E188="","",IF($G189="",BE188,IF(AND($N189=1,BE$9&gt;$B$9),"",IF(AND($N189=1,BE$9&lt;=$B$9),LOOKUP(BE$9,$A$12:$A$111,$B$12:$B$111),IF(AND($I189=1,BF$9=$Q188),"",IF($I189=1,BF188,IF(AND($I189=-1,BD$9=$Q188),$J189,IF($I189=-1,BE188,""))))))))</f>
        <v/>
      </c>
      <c r="BF189" t="str">
        <f ca="1">IF($E188="","",IF($G189="",BF188,IF(AND($N189=1,BF$9&gt;$B$9),"",IF(AND($N189=1,BF$9&lt;=$B$9),LOOKUP(BF$9,$A$12:$A$111,$B$12:$B$111),IF(AND($I189=1,BG$9=$Q188),"",IF($I189=1,BG188,IF(AND($I189=-1,BE$9=$Q188),$J189,IF($I189=-1,BF188,""))))))))</f>
        <v/>
      </c>
      <c r="BG189" t="str">
        <f ca="1">IF($E188="","",IF($G189="",BG188,IF(AND($N189=1,BG$9&gt;$B$9),"",IF(AND($N189=1,BG$9&lt;=$B$9),LOOKUP(BG$9,$A$12:$A$111,$B$12:$B$111),IF(AND($I189=1,BH$9=$Q188),"",IF($I189=1,BH188,IF(AND($I189=-1,BF$9=$Q188),$J189,IF($I189=-1,BG188,""))))))))</f>
        <v/>
      </c>
      <c r="BH189" t="str">
        <f ca="1">IF($E188="","",IF($G189="",BH188,IF(AND($N189=1,BH$9&gt;$B$9),"",IF(AND($N189=1,BH$9&lt;=$B$9),LOOKUP(BH$9,$A$12:$A$111,$B$12:$B$111),IF(AND($I189=1,BI$9=$Q188),"",IF($I189=1,BI188,IF(AND($I189=-1,BG$9=$Q188),$J189,IF($I189=-1,BH188,""))))))))</f>
        <v/>
      </c>
      <c r="BI189" t="str">
        <f ca="1">IF($E188="","",IF($G189="",BI188,IF(AND($N189=1,BI$9&gt;$B$9),"",IF(AND($N189=1,BI$9&lt;=$B$9),LOOKUP(BI$9,$A$12:$A$111,$B$12:$B$111),IF(AND($I189=1,BJ$9=$Q188),"",IF($I189=1,BJ188,IF(AND($I189=-1,BH$9=$Q188),$J189,IF($I189=-1,BI188,""))))))))</f>
        <v/>
      </c>
      <c r="BJ189" t="str">
        <f ca="1">IF($E188="","",IF($G189="",BJ188,IF(AND($N189=1,BJ$9&gt;$B$9),"",IF(AND($N189=1,BJ$9&lt;=$B$9),LOOKUP(BJ$9,$A$12:$A$111,$B$12:$B$111),IF(AND($I189=1,BK$9=$Q188),"",IF($I189=1,BK188,IF(AND($I189=-1,BI$9=$Q188),$J189,IF($I189=-1,BJ188,""))))))))</f>
        <v/>
      </c>
      <c r="BK189" t="str">
        <f ca="1">IF($E188="","",IF($G189="",BK188,IF(AND($N189=1,BK$9&gt;$B$9),"",IF(AND($N189=1,BK$9&lt;=$B$9),LOOKUP(BK$9,$A$12:$A$111,$B$12:$B$111),IF(AND($I189=1,BL$9=$Q188),"",IF($I189=1,BL188,IF(AND($I189=-1,BJ$9=$Q188),$J189,IF($I189=-1,BK188,""))))))))</f>
        <v/>
      </c>
      <c r="BL189" t="str">
        <f ca="1">IF($E188="","",IF($G189="",BL188,IF(AND($N189=1,BL$9&gt;$B$9),"",IF(AND($N189=1,BL$9&lt;=$B$9),LOOKUP(BL$9,$A$12:$A$111,$B$12:$B$111),IF(AND($I189=1,BM$9=$Q188),"",IF($I189=1,BM188,IF(AND($I189=-1,BK$9=$Q188),$J189,IF($I189=-1,BL188,""))))))))</f>
        <v/>
      </c>
      <c r="BM189" t="str">
        <f ca="1">IF($E188="","",IF($G189="",BM188,IF(AND($N189=1,BM$9&gt;$B$9),"",IF(AND($N189=1,BM$9&lt;=$B$9),LOOKUP(BM$9,$A$12:$A$111,$B$12:$B$111),IF(AND($I189=1,BN$9=$Q188),"",IF($I189=1,BN188,IF(AND($I189=-1,BL$9=$Q188),$J189,IF($I189=-1,BM188,""))))))))</f>
        <v/>
      </c>
      <c r="BN189" t="str">
        <f ca="1">IF($E188="","",IF($G189="",BN188,IF(AND($N189=1,BN$9&gt;$B$9),"",IF(AND($N189=1,BN$9&lt;=$B$9),LOOKUP(BN$9,$A$12:$A$111,$B$12:$B$111),IF(AND($I189=1,BO$9=$Q188),"",IF($I189=1,BO188,IF(AND($I189=-1,BM$9=$Q188),$J189,IF($I189=-1,BN188,""))))))))</f>
        <v/>
      </c>
      <c r="BO189" t="str">
        <f ca="1">IF($E188="","",IF($G189="",BO188,IF(AND($N189=1,BO$9&gt;$B$9),"",IF(AND($N189=1,BO$9&lt;=$B$9),LOOKUP(BO$9,$A$12:$A$111,$B$12:$B$111),IF(AND($I189=1,BP$9=$Q188),"",IF($I189=1,BP188,IF(AND($I189=-1,BN$9=$Q188),$J189,IF($I189=-1,BO188,""))))))))</f>
        <v/>
      </c>
    </row>
    <row r="190" spans="4:67" x14ac:dyDescent="0.25">
      <c r="D190" s="4">
        <v>180</v>
      </c>
      <c r="E190" s="1">
        <f t="shared" ca="1" si="16"/>
        <v>10</v>
      </c>
      <c r="G190" t="str">
        <f ca="1">IF(E189="","",IF($B$3=Refs!$B$11,Labouchere!F190,IF(AND(B$3="Last",H189="Zero"),G189,IF(B$3="Last",H189,IF(B$3="2nd last","",IF(AND(B$3="Opposite",H189="Zero"),G189,IF(AND(B$3="Opposite",H189="Red"),"Black",IF(AND(B$3="Opposite",H189="Black"),"Red",IF(AND(B$3="Opposite",H189="Odd"),"Even",IF(AND(B$3="Opposite",H189="Even"),"Odd",IF(AND(B$3="Opposite",H189="High"),"Low",IF(AND(B$3="Opposite",H189="Low"),"High",IF(COUNTIF(Refs!$E$5:$I$6,B$3)=1,Labouchere!B$3,"")))))))))))))</f>
        <v>High</v>
      </c>
      <c r="H190" t="str">
        <f ca="1">IF(E190="","",IF(B$2="Red/Black",LOOKUP(E190,Refs!D:D,Refs!F:F),IF(B$2="High/Low",LOOKUP(E190,Refs!D:D,Refs!H:H),IF(B$2="Odd/Even",LOOKUP(E190,Refs!D:D,Refs!J:J),""))))</f>
        <v>Low</v>
      </c>
      <c r="I190">
        <f t="shared" ca="1" si="12"/>
        <v>-1</v>
      </c>
      <c r="J190">
        <f ca="1">IF(E189="","",IF(G190="","",IF(AND(Q189&gt;1,O189+P189&gt;=$B$4),$B$4,IF(Q189=1,O189,O189+P189))))</f>
        <v>5</v>
      </c>
      <c r="K190">
        <f t="shared" ca="1" si="13"/>
        <v>-5</v>
      </c>
      <c r="L190">
        <f t="shared" ca="1" si="14"/>
        <v>-53</v>
      </c>
      <c r="M190">
        <f t="shared" ca="1" si="15"/>
        <v>20</v>
      </c>
      <c r="N190">
        <f ca="1">IF(E189="","",IF(OR(AND($A$6="Yes",$M190&gt;$M189),AND($A$8="Yes",$O189+$P189&gt;=$B$4),AND($Q189&lt;=2,$I190=1)),1,0))</f>
        <v>0</v>
      </c>
      <c r="O190">
        <f ca="1">IF(E190="","",R190)</f>
        <v>1</v>
      </c>
      <c r="P190">
        <f ca="1">IF(E190="","",MAX(R190:DM190))</f>
        <v>5</v>
      </c>
      <c r="Q190" s="2">
        <f ca="1">IF(E190="","",COUNTIF(R190:DM190,"&gt;0"))</f>
        <v>5</v>
      </c>
      <c r="R190" s="4">
        <f ca="1">IF(E189="","",IF($G190="",R189,IF($N190=1,LOOKUP(R$9,$A$12:$A$111,$B$12:$B$111),IF(AND($I190=1,S$9=$Q189),"",IF($I190=1,S189,IF($I190=-1,R189))))))</f>
        <v>1</v>
      </c>
      <c r="S190">
        <f ca="1">IF($E189="","",IF($G190="",S189,IF(AND($N190=1,S$9&gt;$B$9),"",IF(AND($N190=1,S$9&lt;=$B$9),LOOKUP(S$9,$A$12:$A$111,$B$12:$B$111),IF(AND($I190=1,T$9=$Q189),"",IF($I190=1,T189,IF(AND($I190=-1,R$9=$Q189),$J190,IF($I190=-1,S189,""))))))))</f>
        <v>2</v>
      </c>
      <c r="T190">
        <f ca="1">IF($E189="","",IF($G190="",T189,IF(AND($N190=1,T$9&gt;$B$9),"",IF(AND($N190=1,T$9&lt;=$B$9),LOOKUP(T$9,$A$12:$A$111,$B$12:$B$111),IF(AND($I190=1,U$9=$Q189),"",IF($I190=1,U189,IF(AND($I190=-1,S$9=$Q189),$J190,IF($I190=-1,T189,""))))))))</f>
        <v>3</v>
      </c>
      <c r="U190">
        <f ca="1">IF($E189="","",IF($G190="",U189,IF(AND($N190=1,U$9&gt;$B$9),"",IF(AND($N190=1,U$9&lt;=$B$9),LOOKUP(U$9,$A$12:$A$111,$B$12:$B$111),IF(AND($I190=1,V$9=$Q189),"",IF($I190=1,V189,IF(AND($I190=-1,T$9=$Q189),$J190,IF($I190=-1,U189,""))))))))</f>
        <v>4</v>
      </c>
      <c r="V190">
        <f ca="1">IF($E189="","",IF($G190="",V189,IF(AND($N190=1,V$9&gt;$B$9),"",IF(AND($N190=1,V$9&lt;=$B$9),LOOKUP(V$9,$A$12:$A$111,$B$12:$B$111),IF(AND($I190=1,W$9=$Q189),"",IF($I190=1,W189,IF(AND($I190=-1,U$9=$Q189),$J190,IF($I190=-1,V189,""))))))))</f>
        <v>5</v>
      </c>
      <c r="W190" t="str">
        <f ca="1">IF($E189="","",IF($G190="",W189,IF(AND($N190=1,W$9&gt;$B$9),"",IF(AND($N190=1,W$9&lt;=$B$9),LOOKUP(W$9,$A$12:$A$111,$B$12:$B$111),IF(AND($I190=1,X$9=$Q189),"",IF($I190=1,X189,IF(AND($I190=-1,V$9=$Q189),$J190,IF($I190=-1,W189,""))))))))</f>
        <v/>
      </c>
      <c r="X190" t="str">
        <f ca="1">IF($E189="","",IF($G190="",X189,IF(AND($N190=1,X$9&gt;$B$9),"",IF(AND($N190=1,X$9&lt;=$B$9),LOOKUP(X$9,$A$12:$A$111,$B$12:$B$111),IF(AND($I190=1,Y$9=$Q189),"",IF($I190=1,Y189,IF(AND($I190=-1,W$9=$Q189),$J190,IF($I190=-1,X189,""))))))))</f>
        <v/>
      </c>
      <c r="Y190" t="str">
        <f ca="1">IF($E189="","",IF($G190="",Y189,IF(AND($N190=1,Y$9&gt;$B$9),"",IF(AND($N190=1,Y$9&lt;=$B$9),LOOKUP(Y$9,$A$12:$A$111,$B$12:$B$111),IF(AND($I190=1,Z$9=$Q189),"",IF($I190=1,Z189,IF(AND($I190=-1,X$9=$Q189),$J190,IF($I190=-1,Y189,""))))))))</f>
        <v/>
      </c>
      <c r="Z190" t="str">
        <f ca="1">IF($E189="","",IF($G190="",Z189,IF(AND($N190=1,Z$9&gt;$B$9),"",IF(AND($N190=1,Z$9&lt;=$B$9),LOOKUP(Z$9,$A$12:$A$111,$B$12:$B$111),IF(AND($I190=1,AA$9=$Q189),"",IF($I190=1,AA189,IF(AND($I190=-1,Y$9=$Q189),$J190,IF($I190=-1,Z189,""))))))))</f>
        <v/>
      </c>
      <c r="AA190" t="str">
        <f ca="1">IF($E189="","",IF($G190="",AA189,IF(AND($N190=1,AA$9&gt;$B$9),"",IF(AND($N190=1,AA$9&lt;=$B$9),LOOKUP(AA$9,$A$12:$A$111,$B$12:$B$111),IF(AND($I190=1,AB$9=$Q189),"",IF($I190=1,AB189,IF(AND($I190=-1,Z$9=$Q189),$J190,IF($I190=-1,AA189,""))))))))</f>
        <v/>
      </c>
      <c r="AB190" t="str">
        <f ca="1">IF($E189="","",IF($G190="",AB189,IF(AND($N190=1,AB$9&gt;$B$9),"",IF(AND($N190=1,AB$9&lt;=$B$9),LOOKUP(AB$9,$A$12:$A$111,$B$12:$B$111),IF(AND($I190=1,AC$9=$Q189),"",IF($I190=1,AC189,IF(AND($I190=-1,AA$9=$Q189),$J190,IF($I190=-1,AB189,""))))))))</f>
        <v/>
      </c>
      <c r="AC190" t="str">
        <f ca="1">IF($E189="","",IF($G190="",AC189,IF(AND($N190=1,AC$9&gt;$B$9),"",IF(AND($N190=1,AC$9&lt;=$B$9),LOOKUP(AC$9,$A$12:$A$111,$B$12:$B$111),IF(AND($I190=1,AD$9=$Q189),"",IF($I190=1,AD189,IF(AND($I190=-1,AB$9=$Q189),$J190,IF($I190=-1,AC189,""))))))))</f>
        <v/>
      </c>
      <c r="AD190" t="str">
        <f ca="1">IF($E189="","",IF($G190="",AD189,IF(AND($N190=1,AD$9&gt;$B$9),"",IF(AND($N190=1,AD$9&lt;=$B$9),LOOKUP(AD$9,$A$12:$A$111,$B$12:$B$111),IF(AND($I190=1,AE$9=$Q189),"",IF($I190=1,AE189,IF(AND($I190=-1,AC$9=$Q189),$J190,IF($I190=-1,AD189,""))))))))</f>
        <v/>
      </c>
      <c r="AE190" t="str">
        <f ca="1">IF($E189="","",IF($G190="",AE189,IF(AND($N190=1,AE$9&gt;$B$9),"",IF(AND($N190=1,AE$9&lt;=$B$9),LOOKUP(AE$9,$A$12:$A$111,$B$12:$B$111),IF(AND($I190=1,AF$9=$Q189),"",IF($I190=1,AF189,IF(AND($I190=-1,AD$9=$Q189),$J190,IF($I190=-1,AE189,""))))))))</f>
        <v/>
      </c>
      <c r="AF190" t="str">
        <f ca="1">IF($E189="","",IF($G190="",AF189,IF(AND($N190=1,AF$9&gt;$B$9),"",IF(AND($N190=1,AF$9&lt;=$B$9),LOOKUP(AF$9,$A$12:$A$111,$B$12:$B$111),IF(AND($I190=1,AG$9=$Q189),"",IF($I190=1,AG189,IF(AND($I190=-1,AE$9=$Q189),$J190,IF($I190=-1,AF189,""))))))))</f>
        <v/>
      </c>
      <c r="AG190" t="str">
        <f ca="1">IF($E189="","",IF($G190="",AG189,IF(AND($N190=1,AG$9&gt;$B$9),"",IF(AND($N190=1,AG$9&lt;=$B$9),LOOKUP(AG$9,$A$12:$A$111,$B$12:$B$111),IF(AND($I190=1,AH$9=$Q189),"",IF($I190=1,AH189,IF(AND($I190=-1,AF$9=$Q189),$J190,IF($I190=-1,AG189,""))))))))</f>
        <v/>
      </c>
      <c r="AH190" t="str">
        <f ca="1">IF($E189="","",IF($G190="",AH189,IF(AND($N190=1,AH$9&gt;$B$9),"",IF(AND($N190=1,AH$9&lt;=$B$9),LOOKUP(AH$9,$A$12:$A$111,$B$12:$B$111),IF(AND($I190=1,AI$9=$Q189),"",IF($I190=1,AI189,IF(AND($I190=-1,AG$9=$Q189),$J190,IF($I190=-1,AH189,""))))))))</f>
        <v/>
      </c>
      <c r="AI190" t="str">
        <f ca="1">IF($E189="","",IF($G190="",AI189,IF(AND($N190=1,AI$9&gt;$B$9),"",IF(AND($N190=1,AI$9&lt;=$B$9),LOOKUP(AI$9,$A$12:$A$111,$B$12:$B$111),IF(AND($I190=1,AJ$9=$Q189),"",IF($I190=1,AJ189,IF(AND($I190=-1,AH$9=$Q189),$J190,IF($I190=-1,AI189,""))))))))</f>
        <v/>
      </c>
      <c r="AJ190" t="str">
        <f ca="1">IF($E189="","",IF($G190="",AJ189,IF(AND($N190=1,AJ$9&gt;$B$9),"",IF(AND($N190=1,AJ$9&lt;=$B$9),LOOKUP(AJ$9,$A$12:$A$111,$B$12:$B$111),IF(AND($I190=1,AK$9=$Q189),"",IF($I190=1,AK189,IF(AND($I190=-1,AI$9=$Q189),$J190,IF($I190=-1,AJ189,""))))))))</f>
        <v/>
      </c>
      <c r="AK190" t="str">
        <f ca="1">IF($E189="","",IF($G190="",AK189,IF(AND($N190=1,AK$9&gt;$B$9),"",IF(AND($N190=1,AK$9&lt;=$B$9),LOOKUP(AK$9,$A$12:$A$111,$B$12:$B$111),IF(AND($I190=1,AL$9=$Q189),"",IF($I190=1,AL189,IF(AND($I190=-1,AJ$9=$Q189),$J190,IF($I190=-1,AK189,""))))))))</f>
        <v/>
      </c>
      <c r="AL190" t="str">
        <f ca="1">IF($E189="","",IF($G190="",AL189,IF(AND($N190=1,AL$9&gt;$B$9),"",IF(AND($N190=1,AL$9&lt;=$B$9),LOOKUP(AL$9,$A$12:$A$111,$B$12:$B$111),IF(AND($I190=1,AM$9=$Q189),"",IF($I190=1,AM189,IF(AND($I190=-1,AK$9=$Q189),$J190,IF($I190=-1,AL189,""))))))))</f>
        <v/>
      </c>
      <c r="AM190" t="str">
        <f ca="1">IF($E189="","",IF($G190="",AM189,IF(AND($N190=1,AM$9&gt;$B$9),"",IF(AND($N190=1,AM$9&lt;=$B$9),LOOKUP(AM$9,$A$12:$A$111,$B$12:$B$111),IF(AND($I190=1,AN$9=$Q189),"",IF($I190=1,AN189,IF(AND($I190=-1,AL$9=$Q189),$J190,IF($I190=-1,AM189,""))))))))</f>
        <v/>
      </c>
      <c r="AN190" t="str">
        <f ca="1">IF($E189="","",IF($G190="",AN189,IF(AND($N190=1,AN$9&gt;$B$9),"",IF(AND($N190=1,AN$9&lt;=$B$9),LOOKUP(AN$9,$A$12:$A$111,$B$12:$B$111),IF(AND($I190=1,AO$9=$Q189),"",IF($I190=1,AO189,IF(AND($I190=-1,AM$9=$Q189),$J190,IF($I190=-1,AN189,""))))))))</f>
        <v/>
      </c>
      <c r="AO190" t="str">
        <f ca="1">IF($E189="","",IF($G190="",AO189,IF(AND($N190=1,AO$9&gt;$B$9),"",IF(AND($N190=1,AO$9&lt;=$B$9),LOOKUP(AO$9,$A$12:$A$111,$B$12:$B$111),IF(AND($I190=1,AP$9=$Q189),"",IF($I190=1,AP189,IF(AND($I190=-1,AN$9=$Q189),$J190,IF($I190=-1,AO189,""))))))))</f>
        <v/>
      </c>
      <c r="AP190" t="str">
        <f ca="1">IF($E189="","",IF($G190="",AP189,IF(AND($N190=1,AP$9&gt;$B$9),"",IF(AND($N190=1,AP$9&lt;=$B$9),LOOKUP(AP$9,$A$12:$A$111,$B$12:$B$111),IF(AND($I190=1,AQ$9=$Q189),"",IF($I190=1,AQ189,IF(AND($I190=-1,AO$9=$Q189),$J190,IF($I190=-1,AP189,""))))))))</f>
        <v/>
      </c>
      <c r="AQ190" t="str">
        <f ca="1">IF($E189="","",IF($G190="",AQ189,IF(AND($N190=1,AQ$9&gt;$B$9),"",IF(AND($N190=1,AQ$9&lt;=$B$9),LOOKUP(AQ$9,$A$12:$A$111,$B$12:$B$111),IF(AND($I190=1,AR$9=$Q189),"",IF($I190=1,AR189,IF(AND($I190=-1,AP$9=$Q189),$J190,IF($I190=-1,AQ189,""))))))))</f>
        <v/>
      </c>
      <c r="AR190" t="str">
        <f ca="1">IF($E189="","",IF($G190="",AR189,IF(AND($N190=1,AR$9&gt;$B$9),"",IF(AND($N190=1,AR$9&lt;=$B$9),LOOKUP(AR$9,$A$12:$A$111,$B$12:$B$111),IF(AND($I190=1,AS$9=$Q189),"",IF($I190=1,AS189,IF(AND($I190=-1,AQ$9=$Q189),$J190,IF($I190=-1,AR189,""))))))))</f>
        <v/>
      </c>
      <c r="AS190" t="str">
        <f ca="1">IF($E189="","",IF($G190="",AS189,IF(AND($N190=1,AS$9&gt;$B$9),"",IF(AND($N190=1,AS$9&lt;=$B$9),LOOKUP(AS$9,$A$12:$A$111,$B$12:$B$111),IF(AND($I190=1,AT$9=$Q189),"",IF($I190=1,AT189,IF(AND($I190=-1,AR$9=$Q189),$J190,IF($I190=-1,AS189,""))))))))</f>
        <v/>
      </c>
      <c r="AT190" t="str">
        <f ca="1">IF($E189="","",IF($G190="",AT189,IF(AND($N190=1,AT$9&gt;$B$9),"",IF(AND($N190=1,AT$9&lt;=$B$9),LOOKUP(AT$9,$A$12:$A$111,$B$12:$B$111),IF(AND($I190=1,AU$9=$Q189),"",IF($I190=1,AU189,IF(AND($I190=-1,AS$9=$Q189),$J190,IF($I190=-1,AT189,""))))))))</f>
        <v/>
      </c>
      <c r="AU190" t="str">
        <f ca="1">IF($E189="","",IF($G190="",AU189,IF(AND($N190=1,AU$9&gt;$B$9),"",IF(AND($N190=1,AU$9&lt;=$B$9),LOOKUP(AU$9,$A$12:$A$111,$B$12:$B$111),IF(AND($I190=1,AV$9=$Q189),"",IF($I190=1,AV189,IF(AND($I190=-1,AT$9=$Q189),$J190,IF($I190=-1,AU189,""))))))))</f>
        <v/>
      </c>
      <c r="AV190" t="str">
        <f ca="1">IF($E189="","",IF($G190="",AV189,IF(AND($N190=1,AV$9&gt;$B$9),"",IF(AND($N190=1,AV$9&lt;=$B$9),LOOKUP(AV$9,$A$12:$A$111,$B$12:$B$111),IF(AND($I190=1,AW$9=$Q189),"",IF($I190=1,AW189,IF(AND($I190=-1,AU$9=$Q189),$J190,IF($I190=-1,AV189,""))))))))</f>
        <v/>
      </c>
      <c r="AW190" t="str">
        <f ca="1">IF($E189="","",IF($G190="",AW189,IF(AND($N190=1,AW$9&gt;$B$9),"",IF(AND($N190=1,AW$9&lt;=$B$9),LOOKUP(AW$9,$A$12:$A$111,$B$12:$B$111),IF(AND($I190=1,AX$9=$Q189),"",IF($I190=1,AX189,IF(AND($I190=-1,AV$9=$Q189),$J190,IF($I190=-1,AW189,""))))))))</f>
        <v/>
      </c>
      <c r="AX190" t="str">
        <f ca="1">IF($E189="","",IF($G190="",AX189,IF(AND($N190=1,AX$9&gt;$B$9),"",IF(AND($N190=1,AX$9&lt;=$B$9),LOOKUP(AX$9,$A$12:$A$111,$B$12:$B$111),IF(AND($I190=1,AY$9=$Q189),"",IF($I190=1,AY189,IF(AND($I190=-1,AW$9=$Q189),$J190,IF($I190=-1,AX189,""))))))))</f>
        <v/>
      </c>
      <c r="AY190" t="str">
        <f ca="1">IF($E189="","",IF($G190="",AY189,IF(AND($N190=1,AY$9&gt;$B$9),"",IF(AND($N190=1,AY$9&lt;=$B$9),LOOKUP(AY$9,$A$12:$A$111,$B$12:$B$111),IF(AND($I190=1,AZ$9=$Q189),"",IF($I190=1,AZ189,IF(AND($I190=-1,AX$9=$Q189),$J190,IF($I190=-1,AY189,""))))))))</f>
        <v/>
      </c>
      <c r="AZ190" t="str">
        <f ca="1">IF($E189="","",IF($G190="",AZ189,IF(AND($N190=1,AZ$9&gt;$B$9),"",IF(AND($N190=1,AZ$9&lt;=$B$9),LOOKUP(AZ$9,$A$12:$A$111,$B$12:$B$111),IF(AND($I190=1,BA$9=$Q189),"",IF($I190=1,BA189,IF(AND($I190=-1,AY$9=$Q189),$J190,IF($I190=-1,AZ189,""))))))))</f>
        <v/>
      </c>
      <c r="BA190" t="str">
        <f ca="1">IF($E189="","",IF($G190="",BA189,IF(AND($N190=1,BA$9&gt;$B$9),"",IF(AND($N190=1,BA$9&lt;=$B$9),LOOKUP(BA$9,$A$12:$A$111,$B$12:$B$111),IF(AND($I190=1,BB$9=$Q189),"",IF($I190=1,BB189,IF(AND($I190=-1,AZ$9=$Q189),$J190,IF($I190=-1,BA189,""))))))))</f>
        <v/>
      </c>
      <c r="BB190" t="str">
        <f ca="1">IF($E189="","",IF($G190="",BB189,IF(AND($N190=1,BB$9&gt;$B$9),"",IF(AND($N190=1,BB$9&lt;=$B$9),LOOKUP(BB$9,$A$12:$A$111,$B$12:$B$111),IF(AND($I190=1,BC$9=$Q189),"",IF($I190=1,BC189,IF(AND($I190=-1,BA$9=$Q189),$J190,IF($I190=-1,BB189,""))))))))</f>
        <v/>
      </c>
      <c r="BC190" t="str">
        <f ca="1">IF($E189="","",IF($G190="",BC189,IF(AND($N190=1,BC$9&gt;$B$9),"",IF(AND($N190=1,BC$9&lt;=$B$9),LOOKUP(BC$9,$A$12:$A$111,$B$12:$B$111),IF(AND($I190=1,BD$9=$Q189),"",IF($I190=1,BD189,IF(AND($I190=-1,BB$9=$Q189),$J190,IF($I190=-1,BC189,""))))))))</f>
        <v/>
      </c>
      <c r="BD190" t="str">
        <f ca="1">IF($E189="","",IF($G190="",BD189,IF(AND($N190=1,BD$9&gt;$B$9),"",IF(AND($N190=1,BD$9&lt;=$B$9),LOOKUP(BD$9,$A$12:$A$111,$B$12:$B$111),IF(AND($I190=1,BE$9=$Q189),"",IF($I190=1,BE189,IF(AND($I190=-1,BC$9=$Q189),$J190,IF($I190=-1,BD189,""))))))))</f>
        <v/>
      </c>
      <c r="BE190" t="str">
        <f ca="1">IF($E189="","",IF($G190="",BE189,IF(AND($N190=1,BE$9&gt;$B$9),"",IF(AND($N190=1,BE$9&lt;=$B$9),LOOKUP(BE$9,$A$12:$A$111,$B$12:$B$111),IF(AND($I190=1,BF$9=$Q189),"",IF($I190=1,BF189,IF(AND($I190=-1,BD$9=$Q189),$J190,IF($I190=-1,BE189,""))))))))</f>
        <v/>
      </c>
      <c r="BF190" t="str">
        <f ca="1">IF($E189="","",IF($G190="",BF189,IF(AND($N190=1,BF$9&gt;$B$9),"",IF(AND($N190=1,BF$9&lt;=$B$9),LOOKUP(BF$9,$A$12:$A$111,$B$12:$B$111),IF(AND($I190=1,BG$9=$Q189),"",IF($I190=1,BG189,IF(AND($I190=-1,BE$9=$Q189),$J190,IF($I190=-1,BF189,""))))))))</f>
        <v/>
      </c>
      <c r="BG190" t="str">
        <f ca="1">IF($E189="","",IF($G190="",BG189,IF(AND($N190=1,BG$9&gt;$B$9),"",IF(AND($N190=1,BG$9&lt;=$B$9),LOOKUP(BG$9,$A$12:$A$111,$B$12:$B$111),IF(AND($I190=1,BH$9=$Q189),"",IF($I190=1,BH189,IF(AND($I190=-1,BF$9=$Q189),$J190,IF($I190=-1,BG189,""))))))))</f>
        <v/>
      </c>
      <c r="BH190" t="str">
        <f ca="1">IF($E189="","",IF($G190="",BH189,IF(AND($N190=1,BH$9&gt;$B$9),"",IF(AND($N190=1,BH$9&lt;=$B$9),LOOKUP(BH$9,$A$12:$A$111,$B$12:$B$111),IF(AND($I190=1,BI$9=$Q189),"",IF($I190=1,BI189,IF(AND($I190=-1,BG$9=$Q189),$J190,IF($I190=-1,BH189,""))))))))</f>
        <v/>
      </c>
      <c r="BI190" t="str">
        <f ca="1">IF($E189="","",IF($G190="",BI189,IF(AND($N190=1,BI$9&gt;$B$9),"",IF(AND($N190=1,BI$9&lt;=$B$9),LOOKUP(BI$9,$A$12:$A$111,$B$12:$B$111),IF(AND($I190=1,BJ$9=$Q189),"",IF($I190=1,BJ189,IF(AND($I190=-1,BH$9=$Q189),$J190,IF($I190=-1,BI189,""))))))))</f>
        <v/>
      </c>
      <c r="BJ190" t="str">
        <f ca="1">IF($E189="","",IF($G190="",BJ189,IF(AND($N190=1,BJ$9&gt;$B$9),"",IF(AND($N190=1,BJ$9&lt;=$B$9),LOOKUP(BJ$9,$A$12:$A$111,$B$12:$B$111),IF(AND($I190=1,BK$9=$Q189),"",IF($I190=1,BK189,IF(AND($I190=-1,BI$9=$Q189),$J190,IF($I190=-1,BJ189,""))))))))</f>
        <v/>
      </c>
      <c r="BK190" t="str">
        <f ca="1">IF($E189="","",IF($G190="",BK189,IF(AND($N190=1,BK$9&gt;$B$9),"",IF(AND($N190=1,BK$9&lt;=$B$9),LOOKUP(BK$9,$A$12:$A$111,$B$12:$B$111),IF(AND($I190=1,BL$9=$Q189),"",IF($I190=1,BL189,IF(AND($I190=-1,BJ$9=$Q189),$J190,IF($I190=-1,BK189,""))))))))</f>
        <v/>
      </c>
      <c r="BL190" t="str">
        <f ca="1">IF($E189="","",IF($G190="",BL189,IF(AND($N190=1,BL$9&gt;$B$9),"",IF(AND($N190=1,BL$9&lt;=$B$9),LOOKUP(BL$9,$A$12:$A$111,$B$12:$B$111),IF(AND($I190=1,BM$9=$Q189),"",IF($I190=1,BM189,IF(AND($I190=-1,BK$9=$Q189),$J190,IF($I190=-1,BL189,""))))))))</f>
        <v/>
      </c>
      <c r="BM190" t="str">
        <f ca="1">IF($E189="","",IF($G190="",BM189,IF(AND($N190=1,BM$9&gt;$B$9),"",IF(AND($N190=1,BM$9&lt;=$B$9),LOOKUP(BM$9,$A$12:$A$111,$B$12:$B$111),IF(AND($I190=1,BN$9=$Q189),"",IF($I190=1,BN189,IF(AND($I190=-1,BL$9=$Q189),$J190,IF($I190=-1,BM189,""))))))))</f>
        <v/>
      </c>
      <c r="BN190" t="str">
        <f ca="1">IF($E189="","",IF($G190="",BN189,IF(AND($N190=1,BN$9&gt;$B$9),"",IF(AND($N190=1,BN$9&lt;=$B$9),LOOKUP(BN$9,$A$12:$A$111,$B$12:$B$111),IF(AND($I190=1,BO$9=$Q189),"",IF($I190=1,BO189,IF(AND($I190=-1,BM$9=$Q189),$J190,IF($I190=-1,BN189,""))))))))</f>
        <v/>
      </c>
      <c r="BO190" t="str">
        <f ca="1">IF($E189="","",IF($G190="",BO189,IF(AND($N190=1,BO$9&gt;$B$9),"",IF(AND($N190=1,BO$9&lt;=$B$9),LOOKUP(BO$9,$A$12:$A$111,$B$12:$B$111),IF(AND($I190=1,BP$9=$Q189),"",IF($I190=1,BP189,IF(AND($I190=-1,BN$9=$Q189),$J190,IF($I190=-1,BO189,""))))))))</f>
        <v/>
      </c>
    </row>
    <row r="191" spans="4:67" x14ac:dyDescent="0.25">
      <c r="D191" s="4">
        <v>181</v>
      </c>
      <c r="E191" s="1">
        <f t="shared" ca="1" si="16"/>
        <v>3</v>
      </c>
      <c r="G191" t="str">
        <f ca="1">IF(E190="","",IF($B$3=Refs!$B$11,Labouchere!F191,IF(AND(B$3="Last",H190="Zero"),G190,IF(B$3="Last",H190,IF(B$3="2nd last","",IF(AND(B$3="Opposite",H190="Zero"),G190,IF(AND(B$3="Opposite",H190="Red"),"Black",IF(AND(B$3="Opposite",H190="Black"),"Red",IF(AND(B$3="Opposite",H190="Odd"),"Even",IF(AND(B$3="Opposite",H190="Even"),"Odd",IF(AND(B$3="Opposite",H190="High"),"Low",IF(AND(B$3="Opposite",H190="Low"),"High",IF(COUNTIF(Refs!$E$5:$I$6,B$3)=1,Labouchere!B$3,"")))))))))))))</f>
        <v>High</v>
      </c>
      <c r="H191" t="str">
        <f ca="1">IF(E191="","",IF(B$2="Red/Black",LOOKUP(E191,Refs!D:D,Refs!F:F),IF(B$2="High/Low",LOOKUP(E191,Refs!D:D,Refs!H:H),IF(B$2="Odd/Even",LOOKUP(E191,Refs!D:D,Refs!J:J),""))))</f>
        <v>Low</v>
      </c>
      <c r="I191">
        <f t="shared" ca="1" si="12"/>
        <v>-1</v>
      </c>
      <c r="J191">
        <f ca="1">IF(E190="","",IF(G191="","",IF(AND(Q190&gt;1,O190+P190&gt;=$B$4),$B$4,IF(Q190=1,O190,O190+P190))))</f>
        <v>6</v>
      </c>
      <c r="K191">
        <f t="shared" ca="1" si="13"/>
        <v>-6</v>
      </c>
      <c r="L191">
        <f t="shared" ca="1" si="14"/>
        <v>-59</v>
      </c>
      <c r="M191">
        <f t="shared" ca="1" si="15"/>
        <v>20</v>
      </c>
      <c r="N191">
        <f ca="1">IF(E190="","",IF(OR(AND($A$6="Yes",$M191&gt;$M190),AND($A$8="Yes",$O190+$P190&gt;=$B$4),AND($Q190&lt;=2,$I191=1)),1,0))</f>
        <v>0</v>
      </c>
      <c r="O191">
        <f ca="1">IF(E191="","",R191)</f>
        <v>1</v>
      </c>
      <c r="P191">
        <f ca="1">IF(E191="","",MAX(R191:DM191))</f>
        <v>6</v>
      </c>
      <c r="Q191" s="2">
        <f ca="1">IF(E191="","",COUNTIF(R191:DM191,"&gt;0"))</f>
        <v>6</v>
      </c>
      <c r="R191" s="4">
        <f ca="1">IF(E190="","",IF($G191="",R190,IF($N191=1,LOOKUP(R$9,$A$12:$A$111,$B$12:$B$111),IF(AND($I191=1,S$9=$Q190),"",IF($I191=1,S190,IF($I191=-1,R190))))))</f>
        <v>1</v>
      </c>
      <c r="S191">
        <f ca="1">IF($E190="","",IF($G191="",S190,IF(AND($N191=1,S$9&gt;$B$9),"",IF(AND($N191=1,S$9&lt;=$B$9),LOOKUP(S$9,$A$12:$A$111,$B$12:$B$111),IF(AND($I191=1,T$9=$Q190),"",IF($I191=1,T190,IF(AND($I191=-1,R$9=$Q190),$J191,IF($I191=-1,S190,""))))))))</f>
        <v>2</v>
      </c>
      <c r="T191">
        <f ca="1">IF($E190="","",IF($G191="",T190,IF(AND($N191=1,T$9&gt;$B$9),"",IF(AND($N191=1,T$9&lt;=$B$9),LOOKUP(T$9,$A$12:$A$111,$B$12:$B$111),IF(AND($I191=1,U$9=$Q190),"",IF($I191=1,U190,IF(AND($I191=-1,S$9=$Q190),$J191,IF($I191=-1,T190,""))))))))</f>
        <v>3</v>
      </c>
      <c r="U191">
        <f ca="1">IF($E190="","",IF($G191="",U190,IF(AND($N191=1,U$9&gt;$B$9),"",IF(AND($N191=1,U$9&lt;=$B$9),LOOKUP(U$9,$A$12:$A$111,$B$12:$B$111),IF(AND($I191=1,V$9=$Q190),"",IF($I191=1,V190,IF(AND($I191=-1,T$9=$Q190),$J191,IF($I191=-1,U190,""))))))))</f>
        <v>4</v>
      </c>
      <c r="V191">
        <f ca="1">IF($E190="","",IF($G191="",V190,IF(AND($N191=1,V$9&gt;$B$9),"",IF(AND($N191=1,V$9&lt;=$B$9),LOOKUP(V$9,$A$12:$A$111,$B$12:$B$111),IF(AND($I191=1,W$9=$Q190),"",IF($I191=1,W190,IF(AND($I191=-1,U$9=$Q190),$J191,IF($I191=-1,V190,""))))))))</f>
        <v>5</v>
      </c>
      <c r="W191">
        <f ca="1">IF($E190="","",IF($G191="",W190,IF(AND($N191=1,W$9&gt;$B$9),"",IF(AND($N191=1,W$9&lt;=$B$9),LOOKUP(W$9,$A$12:$A$111,$B$12:$B$111),IF(AND($I191=1,X$9=$Q190),"",IF($I191=1,X190,IF(AND($I191=-1,V$9=$Q190),$J191,IF($I191=-1,W190,""))))))))</f>
        <v>6</v>
      </c>
      <c r="X191" t="str">
        <f ca="1">IF($E190="","",IF($G191="",X190,IF(AND($N191=1,X$9&gt;$B$9),"",IF(AND($N191=1,X$9&lt;=$B$9),LOOKUP(X$9,$A$12:$A$111,$B$12:$B$111),IF(AND($I191=1,Y$9=$Q190),"",IF($I191=1,Y190,IF(AND($I191=-1,W$9=$Q190),$J191,IF($I191=-1,X190,""))))))))</f>
        <v/>
      </c>
      <c r="Y191" t="str">
        <f ca="1">IF($E190="","",IF($G191="",Y190,IF(AND($N191=1,Y$9&gt;$B$9),"",IF(AND($N191=1,Y$9&lt;=$B$9),LOOKUP(Y$9,$A$12:$A$111,$B$12:$B$111),IF(AND($I191=1,Z$9=$Q190),"",IF($I191=1,Z190,IF(AND($I191=-1,X$9=$Q190),$J191,IF($I191=-1,Y190,""))))))))</f>
        <v/>
      </c>
      <c r="Z191" t="str">
        <f ca="1">IF($E190="","",IF($G191="",Z190,IF(AND($N191=1,Z$9&gt;$B$9),"",IF(AND($N191=1,Z$9&lt;=$B$9),LOOKUP(Z$9,$A$12:$A$111,$B$12:$B$111),IF(AND($I191=1,AA$9=$Q190),"",IF($I191=1,AA190,IF(AND($I191=-1,Y$9=$Q190),$J191,IF($I191=-1,Z190,""))))))))</f>
        <v/>
      </c>
      <c r="AA191" t="str">
        <f ca="1">IF($E190="","",IF($G191="",AA190,IF(AND($N191=1,AA$9&gt;$B$9),"",IF(AND($N191=1,AA$9&lt;=$B$9),LOOKUP(AA$9,$A$12:$A$111,$B$12:$B$111),IF(AND($I191=1,AB$9=$Q190),"",IF($I191=1,AB190,IF(AND($I191=-1,Z$9=$Q190),$J191,IF($I191=-1,AA190,""))))))))</f>
        <v/>
      </c>
      <c r="AB191" t="str">
        <f ca="1">IF($E190="","",IF($G191="",AB190,IF(AND($N191=1,AB$9&gt;$B$9),"",IF(AND($N191=1,AB$9&lt;=$B$9),LOOKUP(AB$9,$A$12:$A$111,$B$12:$B$111),IF(AND($I191=1,AC$9=$Q190),"",IF($I191=1,AC190,IF(AND($I191=-1,AA$9=$Q190),$J191,IF($I191=-1,AB190,""))))))))</f>
        <v/>
      </c>
      <c r="AC191" t="str">
        <f ca="1">IF($E190="","",IF($G191="",AC190,IF(AND($N191=1,AC$9&gt;$B$9),"",IF(AND($N191=1,AC$9&lt;=$B$9),LOOKUP(AC$9,$A$12:$A$111,$B$12:$B$111),IF(AND($I191=1,AD$9=$Q190),"",IF($I191=1,AD190,IF(AND($I191=-1,AB$9=$Q190),$J191,IF($I191=-1,AC190,""))))))))</f>
        <v/>
      </c>
      <c r="AD191" t="str">
        <f ca="1">IF($E190="","",IF($G191="",AD190,IF(AND($N191=1,AD$9&gt;$B$9),"",IF(AND($N191=1,AD$9&lt;=$B$9),LOOKUP(AD$9,$A$12:$A$111,$B$12:$B$111),IF(AND($I191=1,AE$9=$Q190),"",IF($I191=1,AE190,IF(AND($I191=-1,AC$9=$Q190),$J191,IF($I191=-1,AD190,""))))))))</f>
        <v/>
      </c>
      <c r="AE191" t="str">
        <f ca="1">IF($E190="","",IF($G191="",AE190,IF(AND($N191=1,AE$9&gt;$B$9),"",IF(AND($N191=1,AE$9&lt;=$B$9),LOOKUP(AE$9,$A$12:$A$111,$B$12:$B$111),IF(AND($I191=1,AF$9=$Q190),"",IF($I191=1,AF190,IF(AND($I191=-1,AD$9=$Q190),$J191,IF($I191=-1,AE190,""))))))))</f>
        <v/>
      </c>
      <c r="AF191" t="str">
        <f ca="1">IF($E190="","",IF($G191="",AF190,IF(AND($N191=1,AF$9&gt;$B$9),"",IF(AND($N191=1,AF$9&lt;=$B$9),LOOKUP(AF$9,$A$12:$A$111,$B$12:$B$111),IF(AND($I191=1,AG$9=$Q190),"",IF($I191=1,AG190,IF(AND($I191=-1,AE$9=$Q190),$J191,IF($I191=-1,AF190,""))))))))</f>
        <v/>
      </c>
      <c r="AG191" t="str">
        <f ca="1">IF($E190="","",IF($G191="",AG190,IF(AND($N191=1,AG$9&gt;$B$9),"",IF(AND($N191=1,AG$9&lt;=$B$9),LOOKUP(AG$9,$A$12:$A$111,$B$12:$B$111),IF(AND($I191=1,AH$9=$Q190),"",IF($I191=1,AH190,IF(AND($I191=-1,AF$9=$Q190),$J191,IF($I191=-1,AG190,""))))))))</f>
        <v/>
      </c>
      <c r="AH191" t="str">
        <f ca="1">IF($E190="","",IF($G191="",AH190,IF(AND($N191=1,AH$9&gt;$B$9),"",IF(AND($N191=1,AH$9&lt;=$B$9),LOOKUP(AH$9,$A$12:$A$111,$B$12:$B$111),IF(AND($I191=1,AI$9=$Q190),"",IF($I191=1,AI190,IF(AND($I191=-1,AG$9=$Q190),$J191,IF($I191=-1,AH190,""))))))))</f>
        <v/>
      </c>
      <c r="AI191" t="str">
        <f ca="1">IF($E190="","",IF($G191="",AI190,IF(AND($N191=1,AI$9&gt;$B$9),"",IF(AND($N191=1,AI$9&lt;=$B$9),LOOKUP(AI$9,$A$12:$A$111,$B$12:$B$111),IF(AND($I191=1,AJ$9=$Q190),"",IF($I191=1,AJ190,IF(AND($I191=-1,AH$9=$Q190),$J191,IF($I191=-1,AI190,""))))))))</f>
        <v/>
      </c>
      <c r="AJ191" t="str">
        <f ca="1">IF($E190="","",IF($G191="",AJ190,IF(AND($N191=1,AJ$9&gt;$B$9),"",IF(AND($N191=1,AJ$9&lt;=$B$9),LOOKUP(AJ$9,$A$12:$A$111,$B$12:$B$111),IF(AND($I191=1,AK$9=$Q190),"",IF($I191=1,AK190,IF(AND($I191=-1,AI$9=$Q190),$J191,IF($I191=-1,AJ190,""))))))))</f>
        <v/>
      </c>
      <c r="AK191" t="str">
        <f ca="1">IF($E190="","",IF($G191="",AK190,IF(AND($N191=1,AK$9&gt;$B$9),"",IF(AND($N191=1,AK$9&lt;=$B$9),LOOKUP(AK$9,$A$12:$A$111,$B$12:$B$111),IF(AND($I191=1,AL$9=$Q190),"",IF($I191=1,AL190,IF(AND($I191=-1,AJ$9=$Q190),$J191,IF($I191=-1,AK190,""))))))))</f>
        <v/>
      </c>
      <c r="AL191" t="str">
        <f ca="1">IF($E190="","",IF($G191="",AL190,IF(AND($N191=1,AL$9&gt;$B$9),"",IF(AND($N191=1,AL$9&lt;=$B$9),LOOKUP(AL$9,$A$12:$A$111,$B$12:$B$111),IF(AND($I191=1,AM$9=$Q190),"",IF($I191=1,AM190,IF(AND($I191=-1,AK$9=$Q190),$J191,IF($I191=-1,AL190,""))))))))</f>
        <v/>
      </c>
      <c r="AM191" t="str">
        <f ca="1">IF($E190="","",IF($G191="",AM190,IF(AND($N191=1,AM$9&gt;$B$9),"",IF(AND($N191=1,AM$9&lt;=$B$9),LOOKUP(AM$9,$A$12:$A$111,$B$12:$B$111),IF(AND($I191=1,AN$9=$Q190),"",IF($I191=1,AN190,IF(AND($I191=-1,AL$9=$Q190),$J191,IF($I191=-1,AM190,""))))))))</f>
        <v/>
      </c>
      <c r="AN191" t="str">
        <f ca="1">IF($E190="","",IF($G191="",AN190,IF(AND($N191=1,AN$9&gt;$B$9),"",IF(AND($N191=1,AN$9&lt;=$B$9),LOOKUP(AN$9,$A$12:$A$111,$B$12:$B$111),IF(AND($I191=1,AO$9=$Q190),"",IF($I191=1,AO190,IF(AND($I191=-1,AM$9=$Q190),$J191,IF($I191=-1,AN190,""))))))))</f>
        <v/>
      </c>
      <c r="AO191" t="str">
        <f ca="1">IF($E190="","",IF($G191="",AO190,IF(AND($N191=1,AO$9&gt;$B$9),"",IF(AND($N191=1,AO$9&lt;=$B$9),LOOKUP(AO$9,$A$12:$A$111,$B$12:$B$111),IF(AND($I191=1,AP$9=$Q190),"",IF($I191=1,AP190,IF(AND($I191=-1,AN$9=$Q190),$J191,IF($I191=-1,AO190,""))))))))</f>
        <v/>
      </c>
      <c r="AP191" t="str">
        <f ca="1">IF($E190="","",IF($G191="",AP190,IF(AND($N191=1,AP$9&gt;$B$9),"",IF(AND($N191=1,AP$9&lt;=$B$9),LOOKUP(AP$9,$A$12:$A$111,$B$12:$B$111),IF(AND($I191=1,AQ$9=$Q190),"",IF($I191=1,AQ190,IF(AND($I191=-1,AO$9=$Q190),$J191,IF($I191=-1,AP190,""))))))))</f>
        <v/>
      </c>
      <c r="AQ191" t="str">
        <f ca="1">IF($E190="","",IF($G191="",AQ190,IF(AND($N191=1,AQ$9&gt;$B$9),"",IF(AND($N191=1,AQ$9&lt;=$B$9),LOOKUP(AQ$9,$A$12:$A$111,$B$12:$B$111),IF(AND($I191=1,AR$9=$Q190),"",IF($I191=1,AR190,IF(AND($I191=-1,AP$9=$Q190),$J191,IF($I191=-1,AQ190,""))))))))</f>
        <v/>
      </c>
      <c r="AR191" t="str">
        <f ca="1">IF($E190="","",IF($G191="",AR190,IF(AND($N191=1,AR$9&gt;$B$9),"",IF(AND($N191=1,AR$9&lt;=$B$9),LOOKUP(AR$9,$A$12:$A$111,$B$12:$B$111),IF(AND($I191=1,AS$9=$Q190),"",IF($I191=1,AS190,IF(AND($I191=-1,AQ$9=$Q190),$J191,IF($I191=-1,AR190,""))))))))</f>
        <v/>
      </c>
      <c r="AS191" t="str">
        <f ca="1">IF($E190="","",IF($G191="",AS190,IF(AND($N191=1,AS$9&gt;$B$9),"",IF(AND($N191=1,AS$9&lt;=$B$9),LOOKUP(AS$9,$A$12:$A$111,$B$12:$B$111),IF(AND($I191=1,AT$9=$Q190),"",IF($I191=1,AT190,IF(AND($I191=-1,AR$9=$Q190),$J191,IF($I191=-1,AS190,""))))))))</f>
        <v/>
      </c>
      <c r="AT191" t="str">
        <f ca="1">IF($E190="","",IF($G191="",AT190,IF(AND($N191=1,AT$9&gt;$B$9),"",IF(AND($N191=1,AT$9&lt;=$B$9),LOOKUP(AT$9,$A$12:$A$111,$B$12:$B$111),IF(AND($I191=1,AU$9=$Q190),"",IF($I191=1,AU190,IF(AND($I191=-1,AS$9=$Q190),$J191,IF($I191=-1,AT190,""))))))))</f>
        <v/>
      </c>
      <c r="AU191" t="str">
        <f ca="1">IF($E190="","",IF($G191="",AU190,IF(AND($N191=1,AU$9&gt;$B$9),"",IF(AND($N191=1,AU$9&lt;=$B$9),LOOKUP(AU$9,$A$12:$A$111,$B$12:$B$111),IF(AND($I191=1,AV$9=$Q190),"",IF($I191=1,AV190,IF(AND($I191=-1,AT$9=$Q190),$J191,IF($I191=-1,AU190,""))))))))</f>
        <v/>
      </c>
      <c r="AV191" t="str">
        <f ca="1">IF($E190="","",IF($G191="",AV190,IF(AND($N191=1,AV$9&gt;$B$9),"",IF(AND($N191=1,AV$9&lt;=$B$9),LOOKUP(AV$9,$A$12:$A$111,$B$12:$B$111),IF(AND($I191=1,AW$9=$Q190),"",IF($I191=1,AW190,IF(AND($I191=-1,AU$9=$Q190),$J191,IF($I191=-1,AV190,""))))))))</f>
        <v/>
      </c>
      <c r="AW191" t="str">
        <f ca="1">IF($E190="","",IF($G191="",AW190,IF(AND($N191=1,AW$9&gt;$B$9),"",IF(AND($N191=1,AW$9&lt;=$B$9),LOOKUP(AW$9,$A$12:$A$111,$B$12:$B$111),IF(AND($I191=1,AX$9=$Q190),"",IF($I191=1,AX190,IF(AND($I191=-1,AV$9=$Q190),$J191,IF($I191=-1,AW190,""))))))))</f>
        <v/>
      </c>
      <c r="AX191" t="str">
        <f ca="1">IF($E190="","",IF($G191="",AX190,IF(AND($N191=1,AX$9&gt;$B$9),"",IF(AND($N191=1,AX$9&lt;=$B$9),LOOKUP(AX$9,$A$12:$A$111,$B$12:$B$111),IF(AND($I191=1,AY$9=$Q190),"",IF($I191=1,AY190,IF(AND($I191=-1,AW$9=$Q190),$J191,IF($I191=-1,AX190,""))))))))</f>
        <v/>
      </c>
      <c r="AY191" t="str">
        <f ca="1">IF($E190="","",IF($G191="",AY190,IF(AND($N191=1,AY$9&gt;$B$9),"",IF(AND($N191=1,AY$9&lt;=$B$9),LOOKUP(AY$9,$A$12:$A$111,$B$12:$B$111),IF(AND($I191=1,AZ$9=$Q190),"",IF($I191=1,AZ190,IF(AND($I191=-1,AX$9=$Q190),$J191,IF($I191=-1,AY190,""))))))))</f>
        <v/>
      </c>
      <c r="AZ191" t="str">
        <f ca="1">IF($E190="","",IF($G191="",AZ190,IF(AND($N191=1,AZ$9&gt;$B$9),"",IF(AND($N191=1,AZ$9&lt;=$B$9),LOOKUP(AZ$9,$A$12:$A$111,$B$12:$B$111),IF(AND($I191=1,BA$9=$Q190),"",IF($I191=1,BA190,IF(AND($I191=-1,AY$9=$Q190),$J191,IF($I191=-1,AZ190,""))))))))</f>
        <v/>
      </c>
      <c r="BA191" t="str">
        <f ca="1">IF($E190="","",IF($G191="",BA190,IF(AND($N191=1,BA$9&gt;$B$9),"",IF(AND($N191=1,BA$9&lt;=$B$9),LOOKUP(BA$9,$A$12:$A$111,$B$12:$B$111),IF(AND($I191=1,BB$9=$Q190),"",IF($I191=1,BB190,IF(AND($I191=-1,AZ$9=$Q190),$J191,IF($I191=-1,BA190,""))))))))</f>
        <v/>
      </c>
      <c r="BB191" t="str">
        <f ca="1">IF($E190="","",IF($G191="",BB190,IF(AND($N191=1,BB$9&gt;$B$9),"",IF(AND($N191=1,BB$9&lt;=$B$9),LOOKUP(BB$9,$A$12:$A$111,$B$12:$B$111),IF(AND($I191=1,BC$9=$Q190),"",IF($I191=1,BC190,IF(AND($I191=-1,BA$9=$Q190),$J191,IF($I191=-1,BB190,""))))))))</f>
        <v/>
      </c>
      <c r="BC191" t="str">
        <f ca="1">IF($E190="","",IF($G191="",BC190,IF(AND($N191=1,BC$9&gt;$B$9),"",IF(AND($N191=1,BC$9&lt;=$B$9),LOOKUP(BC$9,$A$12:$A$111,$B$12:$B$111),IF(AND($I191=1,BD$9=$Q190),"",IF($I191=1,BD190,IF(AND($I191=-1,BB$9=$Q190),$J191,IF($I191=-1,BC190,""))))))))</f>
        <v/>
      </c>
      <c r="BD191" t="str">
        <f ca="1">IF($E190="","",IF($G191="",BD190,IF(AND($N191=1,BD$9&gt;$B$9),"",IF(AND($N191=1,BD$9&lt;=$B$9),LOOKUP(BD$9,$A$12:$A$111,$B$12:$B$111),IF(AND($I191=1,BE$9=$Q190),"",IF($I191=1,BE190,IF(AND($I191=-1,BC$9=$Q190),$J191,IF($I191=-1,BD190,""))))))))</f>
        <v/>
      </c>
      <c r="BE191" t="str">
        <f ca="1">IF($E190="","",IF($G191="",BE190,IF(AND($N191=1,BE$9&gt;$B$9),"",IF(AND($N191=1,BE$9&lt;=$B$9),LOOKUP(BE$9,$A$12:$A$111,$B$12:$B$111),IF(AND($I191=1,BF$9=$Q190),"",IF($I191=1,BF190,IF(AND($I191=-1,BD$9=$Q190),$J191,IF($I191=-1,BE190,""))))))))</f>
        <v/>
      </c>
      <c r="BF191" t="str">
        <f ca="1">IF($E190="","",IF($G191="",BF190,IF(AND($N191=1,BF$9&gt;$B$9),"",IF(AND($N191=1,BF$9&lt;=$B$9),LOOKUP(BF$9,$A$12:$A$111,$B$12:$B$111),IF(AND($I191=1,BG$9=$Q190),"",IF($I191=1,BG190,IF(AND($I191=-1,BE$9=$Q190),$J191,IF($I191=-1,BF190,""))))))))</f>
        <v/>
      </c>
      <c r="BG191" t="str">
        <f ca="1">IF($E190="","",IF($G191="",BG190,IF(AND($N191=1,BG$9&gt;$B$9),"",IF(AND($N191=1,BG$9&lt;=$B$9),LOOKUP(BG$9,$A$12:$A$111,$B$12:$B$111),IF(AND($I191=1,BH$9=$Q190),"",IF($I191=1,BH190,IF(AND($I191=-1,BF$9=$Q190),$J191,IF($I191=-1,BG190,""))))))))</f>
        <v/>
      </c>
      <c r="BH191" t="str">
        <f ca="1">IF($E190="","",IF($G191="",BH190,IF(AND($N191=1,BH$9&gt;$B$9),"",IF(AND($N191=1,BH$9&lt;=$B$9),LOOKUP(BH$9,$A$12:$A$111,$B$12:$B$111),IF(AND($I191=1,BI$9=$Q190),"",IF($I191=1,BI190,IF(AND($I191=-1,BG$9=$Q190),$J191,IF($I191=-1,BH190,""))))))))</f>
        <v/>
      </c>
      <c r="BI191" t="str">
        <f ca="1">IF($E190="","",IF($G191="",BI190,IF(AND($N191=1,BI$9&gt;$B$9),"",IF(AND($N191=1,BI$9&lt;=$B$9),LOOKUP(BI$9,$A$12:$A$111,$B$12:$B$111),IF(AND($I191=1,BJ$9=$Q190),"",IF($I191=1,BJ190,IF(AND($I191=-1,BH$9=$Q190),$J191,IF($I191=-1,BI190,""))))))))</f>
        <v/>
      </c>
      <c r="BJ191" t="str">
        <f ca="1">IF($E190="","",IF($G191="",BJ190,IF(AND($N191=1,BJ$9&gt;$B$9),"",IF(AND($N191=1,BJ$9&lt;=$B$9),LOOKUP(BJ$9,$A$12:$A$111,$B$12:$B$111),IF(AND($I191=1,BK$9=$Q190),"",IF($I191=1,BK190,IF(AND($I191=-1,BI$9=$Q190),$J191,IF($I191=-1,BJ190,""))))))))</f>
        <v/>
      </c>
      <c r="BK191" t="str">
        <f ca="1">IF($E190="","",IF($G191="",BK190,IF(AND($N191=1,BK$9&gt;$B$9),"",IF(AND($N191=1,BK$9&lt;=$B$9),LOOKUP(BK$9,$A$12:$A$111,$B$12:$B$111),IF(AND($I191=1,BL$9=$Q190),"",IF($I191=1,BL190,IF(AND($I191=-1,BJ$9=$Q190),$J191,IF($I191=-1,BK190,""))))))))</f>
        <v/>
      </c>
      <c r="BL191" t="str">
        <f ca="1">IF($E190="","",IF($G191="",BL190,IF(AND($N191=1,BL$9&gt;$B$9),"",IF(AND($N191=1,BL$9&lt;=$B$9),LOOKUP(BL$9,$A$12:$A$111,$B$12:$B$111),IF(AND($I191=1,BM$9=$Q190),"",IF($I191=1,BM190,IF(AND($I191=-1,BK$9=$Q190),$J191,IF($I191=-1,BL190,""))))))))</f>
        <v/>
      </c>
      <c r="BM191" t="str">
        <f ca="1">IF($E190="","",IF($G191="",BM190,IF(AND($N191=1,BM$9&gt;$B$9),"",IF(AND($N191=1,BM$9&lt;=$B$9),LOOKUP(BM$9,$A$12:$A$111,$B$12:$B$111),IF(AND($I191=1,BN$9=$Q190),"",IF($I191=1,BN190,IF(AND($I191=-1,BL$9=$Q190),$J191,IF($I191=-1,BM190,""))))))))</f>
        <v/>
      </c>
      <c r="BN191" t="str">
        <f ca="1">IF($E190="","",IF($G191="",BN190,IF(AND($N191=1,BN$9&gt;$B$9),"",IF(AND($N191=1,BN$9&lt;=$B$9),LOOKUP(BN$9,$A$12:$A$111,$B$12:$B$111),IF(AND($I191=1,BO$9=$Q190),"",IF($I191=1,BO190,IF(AND($I191=-1,BM$9=$Q190),$J191,IF($I191=-1,BN190,""))))))))</f>
        <v/>
      </c>
      <c r="BO191" t="str">
        <f ca="1">IF($E190="","",IF($G191="",BO190,IF(AND($N191=1,BO$9&gt;$B$9),"",IF(AND($N191=1,BO$9&lt;=$B$9),LOOKUP(BO$9,$A$12:$A$111,$B$12:$B$111),IF(AND($I191=1,BP$9=$Q190),"",IF($I191=1,BP190,IF(AND($I191=-1,BN$9=$Q190),$J191,IF($I191=-1,BO190,""))))))))</f>
        <v/>
      </c>
    </row>
    <row r="192" spans="4:67" x14ac:dyDescent="0.25">
      <c r="D192" s="4">
        <v>182</v>
      </c>
      <c r="E192" s="1">
        <f t="shared" ca="1" si="16"/>
        <v>31</v>
      </c>
      <c r="G192" t="str">
        <f ca="1">IF(E191="","",IF($B$3=Refs!$B$11,Labouchere!F192,IF(AND(B$3="Last",H191="Zero"),G191,IF(B$3="Last",H191,IF(B$3="2nd last","",IF(AND(B$3="Opposite",H191="Zero"),G191,IF(AND(B$3="Opposite",H191="Red"),"Black",IF(AND(B$3="Opposite",H191="Black"),"Red",IF(AND(B$3="Opposite",H191="Odd"),"Even",IF(AND(B$3="Opposite",H191="Even"),"Odd",IF(AND(B$3="Opposite",H191="High"),"Low",IF(AND(B$3="Opposite",H191="Low"),"High",IF(COUNTIF(Refs!$E$5:$I$6,B$3)=1,Labouchere!B$3,"")))))))))))))</f>
        <v>High</v>
      </c>
      <c r="H192" t="str">
        <f ca="1">IF(E192="","",IF(B$2="Red/Black",LOOKUP(E192,Refs!D:D,Refs!F:F),IF(B$2="High/Low",LOOKUP(E192,Refs!D:D,Refs!H:H),IF(B$2="Odd/Even",LOOKUP(E192,Refs!D:D,Refs!J:J),""))))</f>
        <v>High</v>
      </c>
      <c r="I192">
        <f t="shared" ca="1" si="12"/>
        <v>1</v>
      </c>
      <c r="J192">
        <f ca="1">IF(E191="","",IF(G192="","",IF(AND(Q191&gt;1,O191+P191&gt;=$B$4),$B$4,IF(Q191=1,O191,O191+P191))))</f>
        <v>7</v>
      </c>
      <c r="K192">
        <f t="shared" ca="1" si="13"/>
        <v>7</v>
      </c>
      <c r="L192">
        <f t="shared" ca="1" si="14"/>
        <v>-52</v>
      </c>
      <c r="M192">
        <f t="shared" ca="1" si="15"/>
        <v>20</v>
      </c>
      <c r="N192">
        <f ca="1">IF(E191="","",IF(OR(AND($A$6="Yes",$M192&gt;$M191),AND($A$8="Yes",$O191+$P191&gt;=$B$4),AND($Q191&lt;=2,$I192=1)),1,0))</f>
        <v>0</v>
      </c>
      <c r="O192">
        <f ca="1">IF(E192="","",R192)</f>
        <v>2</v>
      </c>
      <c r="P192">
        <f ca="1">IF(E192="","",MAX(R192:DM192))</f>
        <v>5</v>
      </c>
      <c r="Q192" s="2">
        <f ca="1">IF(E192="","",COUNTIF(R192:DM192,"&gt;0"))</f>
        <v>4</v>
      </c>
      <c r="R192" s="4">
        <f ca="1">IF(E191="","",IF($G192="",R191,IF($N192=1,LOOKUP(R$9,$A$12:$A$111,$B$12:$B$111),IF(AND($I192=1,S$9=$Q191),"",IF($I192=1,S191,IF($I192=-1,R191))))))</f>
        <v>2</v>
      </c>
      <c r="S192">
        <f ca="1">IF($E191="","",IF($G192="",S191,IF(AND($N192=1,S$9&gt;$B$9),"",IF(AND($N192=1,S$9&lt;=$B$9),LOOKUP(S$9,$A$12:$A$111,$B$12:$B$111),IF(AND($I192=1,T$9=$Q191),"",IF($I192=1,T191,IF(AND($I192=-1,R$9=$Q191),$J192,IF($I192=-1,S191,""))))))))</f>
        <v>3</v>
      </c>
      <c r="T192">
        <f ca="1">IF($E191="","",IF($G192="",T191,IF(AND($N192=1,T$9&gt;$B$9),"",IF(AND($N192=1,T$9&lt;=$B$9),LOOKUP(T$9,$A$12:$A$111,$B$12:$B$111),IF(AND($I192=1,U$9=$Q191),"",IF($I192=1,U191,IF(AND($I192=-1,S$9=$Q191),$J192,IF($I192=-1,T191,""))))))))</f>
        <v>4</v>
      </c>
      <c r="U192">
        <f ca="1">IF($E191="","",IF($G192="",U191,IF(AND($N192=1,U$9&gt;$B$9),"",IF(AND($N192=1,U$9&lt;=$B$9),LOOKUP(U$9,$A$12:$A$111,$B$12:$B$111),IF(AND($I192=1,V$9=$Q191),"",IF($I192=1,V191,IF(AND($I192=-1,T$9=$Q191),$J192,IF($I192=-1,U191,""))))))))</f>
        <v>5</v>
      </c>
      <c r="V192" t="str">
        <f ca="1">IF($E191="","",IF($G192="",V191,IF(AND($N192=1,V$9&gt;$B$9),"",IF(AND($N192=1,V$9&lt;=$B$9),LOOKUP(V$9,$A$12:$A$111,$B$12:$B$111),IF(AND($I192=1,W$9=$Q191),"",IF($I192=1,W191,IF(AND($I192=-1,U$9=$Q191),$J192,IF($I192=-1,V191,""))))))))</f>
        <v/>
      </c>
      <c r="W192" t="str">
        <f ca="1">IF($E191="","",IF($G192="",W191,IF(AND($N192=1,W$9&gt;$B$9),"",IF(AND($N192=1,W$9&lt;=$B$9),LOOKUP(W$9,$A$12:$A$111,$B$12:$B$111),IF(AND($I192=1,X$9=$Q191),"",IF($I192=1,X191,IF(AND($I192=-1,V$9=$Q191),$J192,IF($I192=-1,W191,""))))))))</f>
        <v/>
      </c>
      <c r="X192" t="str">
        <f ca="1">IF($E191="","",IF($G192="",X191,IF(AND($N192=1,X$9&gt;$B$9),"",IF(AND($N192=1,X$9&lt;=$B$9),LOOKUP(X$9,$A$12:$A$111,$B$12:$B$111),IF(AND($I192=1,Y$9=$Q191),"",IF($I192=1,Y191,IF(AND($I192=-1,W$9=$Q191),$J192,IF($I192=-1,X191,""))))))))</f>
        <v/>
      </c>
      <c r="Y192" t="str">
        <f ca="1">IF($E191="","",IF($G192="",Y191,IF(AND($N192=1,Y$9&gt;$B$9),"",IF(AND($N192=1,Y$9&lt;=$B$9),LOOKUP(Y$9,$A$12:$A$111,$B$12:$B$111),IF(AND($I192=1,Z$9=$Q191),"",IF($I192=1,Z191,IF(AND($I192=-1,X$9=$Q191),$J192,IF($I192=-1,Y191,""))))))))</f>
        <v/>
      </c>
      <c r="Z192" t="str">
        <f ca="1">IF($E191="","",IF($G192="",Z191,IF(AND($N192=1,Z$9&gt;$B$9),"",IF(AND($N192=1,Z$9&lt;=$B$9),LOOKUP(Z$9,$A$12:$A$111,$B$12:$B$111),IF(AND($I192=1,AA$9=$Q191),"",IF($I192=1,AA191,IF(AND($I192=-1,Y$9=$Q191),$J192,IF($I192=-1,Z191,""))))))))</f>
        <v/>
      </c>
      <c r="AA192" t="str">
        <f ca="1">IF($E191="","",IF($G192="",AA191,IF(AND($N192=1,AA$9&gt;$B$9),"",IF(AND($N192=1,AA$9&lt;=$B$9),LOOKUP(AA$9,$A$12:$A$111,$B$12:$B$111),IF(AND($I192=1,AB$9=$Q191),"",IF($I192=1,AB191,IF(AND($I192=-1,Z$9=$Q191),$J192,IF($I192=-1,AA191,""))))))))</f>
        <v/>
      </c>
      <c r="AB192" t="str">
        <f ca="1">IF($E191="","",IF($G192="",AB191,IF(AND($N192=1,AB$9&gt;$B$9),"",IF(AND($N192=1,AB$9&lt;=$B$9),LOOKUP(AB$9,$A$12:$A$111,$B$12:$B$111),IF(AND($I192=1,AC$9=$Q191),"",IF($I192=1,AC191,IF(AND($I192=-1,AA$9=$Q191),$J192,IF($I192=-1,AB191,""))))))))</f>
        <v/>
      </c>
      <c r="AC192" t="str">
        <f ca="1">IF($E191="","",IF($G192="",AC191,IF(AND($N192=1,AC$9&gt;$B$9),"",IF(AND($N192=1,AC$9&lt;=$B$9),LOOKUP(AC$9,$A$12:$A$111,$B$12:$B$111),IF(AND($I192=1,AD$9=$Q191),"",IF($I192=1,AD191,IF(AND($I192=-1,AB$9=$Q191),$J192,IF($I192=-1,AC191,""))))))))</f>
        <v/>
      </c>
      <c r="AD192" t="str">
        <f ca="1">IF($E191="","",IF($G192="",AD191,IF(AND($N192=1,AD$9&gt;$B$9),"",IF(AND($N192=1,AD$9&lt;=$B$9),LOOKUP(AD$9,$A$12:$A$111,$B$12:$B$111),IF(AND($I192=1,AE$9=$Q191),"",IF($I192=1,AE191,IF(AND($I192=-1,AC$9=$Q191),$J192,IF($I192=-1,AD191,""))))))))</f>
        <v/>
      </c>
      <c r="AE192" t="str">
        <f ca="1">IF($E191="","",IF($G192="",AE191,IF(AND($N192=1,AE$9&gt;$B$9),"",IF(AND($N192=1,AE$9&lt;=$B$9),LOOKUP(AE$9,$A$12:$A$111,$B$12:$B$111),IF(AND($I192=1,AF$9=$Q191),"",IF($I192=1,AF191,IF(AND($I192=-1,AD$9=$Q191),$J192,IF($I192=-1,AE191,""))))))))</f>
        <v/>
      </c>
      <c r="AF192" t="str">
        <f ca="1">IF($E191="","",IF($G192="",AF191,IF(AND($N192=1,AF$9&gt;$B$9),"",IF(AND($N192=1,AF$9&lt;=$B$9),LOOKUP(AF$9,$A$12:$A$111,$B$12:$B$111),IF(AND($I192=1,AG$9=$Q191),"",IF($I192=1,AG191,IF(AND($I192=-1,AE$9=$Q191),$J192,IF($I192=-1,AF191,""))))))))</f>
        <v/>
      </c>
      <c r="AG192" t="str">
        <f ca="1">IF($E191="","",IF($G192="",AG191,IF(AND($N192=1,AG$9&gt;$B$9),"",IF(AND($N192=1,AG$9&lt;=$B$9),LOOKUP(AG$9,$A$12:$A$111,$B$12:$B$111),IF(AND($I192=1,AH$9=$Q191),"",IF($I192=1,AH191,IF(AND($I192=-1,AF$9=$Q191),$J192,IF($I192=-1,AG191,""))))))))</f>
        <v/>
      </c>
      <c r="AH192" t="str">
        <f ca="1">IF($E191="","",IF($G192="",AH191,IF(AND($N192=1,AH$9&gt;$B$9),"",IF(AND($N192=1,AH$9&lt;=$B$9),LOOKUP(AH$9,$A$12:$A$111,$B$12:$B$111),IF(AND($I192=1,AI$9=$Q191),"",IF($I192=1,AI191,IF(AND($I192=-1,AG$9=$Q191),$J192,IF($I192=-1,AH191,""))))))))</f>
        <v/>
      </c>
      <c r="AI192" t="str">
        <f ca="1">IF($E191="","",IF($G192="",AI191,IF(AND($N192=1,AI$9&gt;$B$9),"",IF(AND($N192=1,AI$9&lt;=$B$9),LOOKUP(AI$9,$A$12:$A$111,$B$12:$B$111),IF(AND($I192=1,AJ$9=$Q191),"",IF($I192=1,AJ191,IF(AND($I192=-1,AH$9=$Q191),$J192,IF($I192=-1,AI191,""))))))))</f>
        <v/>
      </c>
      <c r="AJ192" t="str">
        <f ca="1">IF($E191="","",IF($G192="",AJ191,IF(AND($N192=1,AJ$9&gt;$B$9),"",IF(AND($N192=1,AJ$9&lt;=$B$9),LOOKUP(AJ$9,$A$12:$A$111,$B$12:$B$111),IF(AND($I192=1,AK$9=$Q191),"",IF($I192=1,AK191,IF(AND($I192=-1,AI$9=$Q191),$J192,IF($I192=-1,AJ191,""))))))))</f>
        <v/>
      </c>
      <c r="AK192" t="str">
        <f ca="1">IF($E191="","",IF($G192="",AK191,IF(AND($N192=1,AK$9&gt;$B$9),"",IF(AND($N192=1,AK$9&lt;=$B$9),LOOKUP(AK$9,$A$12:$A$111,$B$12:$B$111),IF(AND($I192=1,AL$9=$Q191),"",IF($I192=1,AL191,IF(AND($I192=-1,AJ$9=$Q191),$J192,IF($I192=-1,AK191,""))))))))</f>
        <v/>
      </c>
      <c r="AL192" t="str">
        <f ca="1">IF($E191="","",IF($G192="",AL191,IF(AND($N192=1,AL$9&gt;$B$9),"",IF(AND($N192=1,AL$9&lt;=$B$9),LOOKUP(AL$9,$A$12:$A$111,$B$12:$B$111),IF(AND($I192=1,AM$9=$Q191),"",IF($I192=1,AM191,IF(AND($I192=-1,AK$9=$Q191),$J192,IF($I192=-1,AL191,""))))))))</f>
        <v/>
      </c>
      <c r="AM192" t="str">
        <f ca="1">IF($E191="","",IF($G192="",AM191,IF(AND($N192=1,AM$9&gt;$B$9),"",IF(AND($N192=1,AM$9&lt;=$B$9),LOOKUP(AM$9,$A$12:$A$111,$B$12:$B$111),IF(AND($I192=1,AN$9=$Q191),"",IF($I192=1,AN191,IF(AND($I192=-1,AL$9=$Q191),$J192,IF($I192=-1,AM191,""))))))))</f>
        <v/>
      </c>
      <c r="AN192" t="str">
        <f ca="1">IF($E191="","",IF($G192="",AN191,IF(AND($N192=1,AN$9&gt;$B$9),"",IF(AND($N192=1,AN$9&lt;=$B$9),LOOKUP(AN$9,$A$12:$A$111,$B$12:$B$111),IF(AND($I192=1,AO$9=$Q191),"",IF($I192=1,AO191,IF(AND($I192=-1,AM$9=$Q191),$J192,IF($I192=-1,AN191,""))))))))</f>
        <v/>
      </c>
      <c r="AO192" t="str">
        <f ca="1">IF($E191="","",IF($G192="",AO191,IF(AND($N192=1,AO$9&gt;$B$9),"",IF(AND($N192=1,AO$9&lt;=$B$9),LOOKUP(AO$9,$A$12:$A$111,$B$12:$B$111),IF(AND($I192=1,AP$9=$Q191),"",IF($I192=1,AP191,IF(AND($I192=-1,AN$9=$Q191),$J192,IF($I192=-1,AO191,""))))))))</f>
        <v/>
      </c>
      <c r="AP192" t="str">
        <f ca="1">IF($E191="","",IF($G192="",AP191,IF(AND($N192=1,AP$9&gt;$B$9),"",IF(AND($N192=1,AP$9&lt;=$B$9),LOOKUP(AP$9,$A$12:$A$111,$B$12:$B$111),IF(AND($I192=1,AQ$9=$Q191),"",IF($I192=1,AQ191,IF(AND($I192=-1,AO$9=$Q191),$J192,IF($I192=-1,AP191,""))))))))</f>
        <v/>
      </c>
      <c r="AQ192" t="str">
        <f ca="1">IF($E191="","",IF($G192="",AQ191,IF(AND($N192=1,AQ$9&gt;$B$9),"",IF(AND($N192=1,AQ$9&lt;=$B$9),LOOKUP(AQ$9,$A$12:$A$111,$B$12:$B$111),IF(AND($I192=1,AR$9=$Q191),"",IF($I192=1,AR191,IF(AND($I192=-1,AP$9=$Q191),$J192,IF($I192=-1,AQ191,""))))))))</f>
        <v/>
      </c>
      <c r="AR192" t="str">
        <f ca="1">IF($E191="","",IF($G192="",AR191,IF(AND($N192=1,AR$9&gt;$B$9),"",IF(AND($N192=1,AR$9&lt;=$B$9),LOOKUP(AR$9,$A$12:$A$111,$B$12:$B$111),IF(AND($I192=1,AS$9=$Q191),"",IF($I192=1,AS191,IF(AND($I192=-1,AQ$9=$Q191),$J192,IF($I192=-1,AR191,""))))))))</f>
        <v/>
      </c>
      <c r="AS192" t="str">
        <f ca="1">IF($E191="","",IF($G192="",AS191,IF(AND($N192=1,AS$9&gt;$B$9),"",IF(AND($N192=1,AS$9&lt;=$B$9),LOOKUP(AS$9,$A$12:$A$111,$B$12:$B$111),IF(AND($I192=1,AT$9=$Q191),"",IF($I192=1,AT191,IF(AND($I192=-1,AR$9=$Q191),$J192,IF($I192=-1,AS191,""))))))))</f>
        <v/>
      </c>
      <c r="AT192" t="str">
        <f ca="1">IF($E191="","",IF($G192="",AT191,IF(AND($N192=1,AT$9&gt;$B$9),"",IF(AND($N192=1,AT$9&lt;=$B$9),LOOKUP(AT$9,$A$12:$A$111,$B$12:$B$111),IF(AND($I192=1,AU$9=$Q191),"",IF($I192=1,AU191,IF(AND($I192=-1,AS$9=$Q191),$J192,IF($I192=-1,AT191,""))))))))</f>
        <v/>
      </c>
      <c r="AU192" t="str">
        <f ca="1">IF($E191="","",IF($G192="",AU191,IF(AND($N192=1,AU$9&gt;$B$9),"",IF(AND($N192=1,AU$9&lt;=$B$9),LOOKUP(AU$9,$A$12:$A$111,$B$12:$B$111),IF(AND($I192=1,AV$9=$Q191),"",IF($I192=1,AV191,IF(AND($I192=-1,AT$9=$Q191),$J192,IF($I192=-1,AU191,""))))))))</f>
        <v/>
      </c>
      <c r="AV192" t="str">
        <f ca="1">IF($E191="","",IF($G192="",AV191,IF(AND($N192=1,AV$9&gt;$B$9),"",IF(AND($N192=1,AV$9&lt;=$B$9),LOOKUP(AV$9,$A$12:$A$111,$B$12:$B$111),IF(AND($I192=1,AW$9=$Q191),"",IF($I192=1,AW191,IF(AND($I192=-1,AU$9=$Q191),$J192,IF($I192=-1,AV191,""))))))))</f>
        <v/>
      </c>
      <c r="AW192" t="str">
        <f ca="1">IF($E191="","",IF($G192="",AW191,IF(AND($N192=1,AW$9&gt;$B$9),"",IF(AND($N192=1,AW$9&lt;=$B$9),LOOKUP(AW$9,$A$12:$A$111,$B$12:$B$111),IF(AND($I192=1,AX$9=$Q191),"",IF($I192=1,AX191,IF(AND($I192=-1,AV$9=$Q191),$J192,IF($I192=-1,AW191,""))))))))</f>
        <v/>
      </c>
      <c r="AX192" t="str">
        <f ca="1">IF($E191="","",IF($G192="",AX191,IF(AND($N192=1,AX$9&gt;$B$9),"",IF(AND($N192=1,AX$9&lt;=$B$9),LOOKUP(AX$9,$A$12:$A$111,$B$12:$B$111),IF(AND($I192=1,AY$9=$Q191),"",IF($I192=1,AY191,IF(AND($I192=-1,AW$9=$Q191),$J192,IF($I192=-1,AX191,""))))))))</f>
        <v/>
      </c>
      <c r="AY192" t="str">
        <f ca="1">IF($E191="","",IF($G192="",AY191,IF(AND($N192=1,AY$9&gt;$B$9),"",IF(AND($N192=1,AY$9&lt;=$B$9),LOOKUP(AY$9,$A$12:$A$111,$B$12:$B$111),IF(AND($I192=1,AZ$9=$Q191),"",IF($I192=1,AZ191,IF(AND($I192=-1,AX$9=$Q191),$J192,IF($I192=-1,AY191,""))))))))</f>
        <v/>
      </c>
      <c r="AZ192" t="str">
        <f ca="1">IF($E191="","",IF($G192="",AZ191,IF(AND($N192=1,AZ$9&gt;$B$9),"",IF(AND($N192=1,AZ$9&lt;=$B$9),LOOKUP(AZ$9,$A$12:$A$111,$B$12:$B$111),IF(AND($I192=1,BA$9=$Q191),"",IF($I192=1,BA191,IF(AND($I192=-1,AY$9=$Q191),$J192,IF($I192=-1,AZ191,""))))))))</f>
        <v/>
      </c>
      <c r="BA192" t="str">
        <f ca="1">IF($E191="","",IF($G192="",BA191,IF(AND($N192=1,BA$9&gt;$B$9),"",IF(AND($N192=1,BA$9&lt;=$B$9),LOOKUP(BA$9,$A$12:$A$111,$B$12:$B$111),IF(AND($I192=1,BB$9=$Q191),"",IF($I192=1,BB191,IF(AND($I192=-1,AZ$9=$Q191),$J192,IF($I192=-1,BA191,""))))))))</f>
        <v/>
      </c>
      <c r="BB192" t="str">
        <f ca="1">IF($E191="","",IF($G192="",BB191,IF(AND($N192=1,BB$9&gt;$B$9),"",IF(AND($N192=1,BB$9&lt;=$B$9),LOOKUP(BB$9,$A$12:$A$111,$B$12:$B$111),IF(AND($I192=1,BC$9=$Q191),"",IF($I192=1,BC191,IF(AND($I192=-1,BA$9=$Q191),$J192,IF($I192=-1,BB191,""))))))))</f>
        <v/>
      </c>
      <c r="BC192" t="str">
        <f ca="1">IF($E191="","",IF($G192="",BC191,IF(AND($N192=1,BC$9&gt;$B$9),"",IF(AND($N192=1,BC$9&lt;=$B$9),LOOKUP(BC$9,$A$12:$A$111,$B$12:$B$111),IF(AND($I192=1,BD$9=$Q191),"",IF($I192=1,BD191,IF(AND($I192=-1,BB$9=$Q191),$J192,IF($I192=-1,BC191,""))))))))</f>
        <v/>
      </c>
      <c r="BD192" t="str">
        <f ca="1">IF($E191="","",IF($G192="",BD191,IF(AND($N192=1,BD$9&gt;$B$9),"",IF(AND($N192=1,BD$9&lt;=$B$9),LOOKUP(BD$9,$A$12:$A$111,$B$12:$B$111),IF(AND($I192=1,BE$9=$Q191),"",IF($I192=1,BE191,IF(AND($I192=-1,BC$9=$Q191),$J192,IF($I192=-1,BD191,""))))))))</f>
        <v/>
      </c>
      <c r="BE192" t="str">
        <f ca="1">IF($E191="","",IF($G192="",BE191,IF(AND($N192=1,BE$9&gt;$B$9),"",IF(AND($N192=1,BE$9&lt;=$B$9),LOOKUP(BE$9,$A$12:$A$111,$B$12:$B$111),IF(AND($I192=1,BF$9=$Q191),"",IF($I192=1,BF191,IF(AND($I192=-1,BD$9=$Q191),$J192,IF($I192=-1,BE191,""))))))))</f>
        <v/>
      </c>
      <c r="BF192" t="str">
        <f ca="1">IF($E191="","",IF($G192="",BF191,IF(AND($N192=1,BF$9&gt;$B$9),"",IF(AND($N192=1,BF$9&lt;=$B$9),LOOKUP(BF$9,$A$12:$A$111,$B$12:$B$111),IF(AND($I192=1,BG$9=$Q191),"",IF($I192=1,BG191,IF(AND($I192=-1,BE$9=$Q191),$J192,IF($I192=-1,BF191,""))))))))</f>
        <v/>
      </c>
      <c r="BG192" t="str">
        <f ca="1">IF($E191="","",IF($G192="",BG191,IF(AND($N192=1,BG$9&gt;$B$9),"",IF(AND($N192=1,BG$9&lt;=$B$9),LOOKUP(BG$9,$A$12:$A$111,$B$12:$B$111),IF(AND($I192=1,BH$9=$Q191),"",IF($I192=1,BH191,IF(AND($I192=-1,BF$9=$Q191),$J192,IF($I192=-1,BG191,""))))))))</f>
        <v/>
      </c>
      <c r="BH192" t="str">
        <f ca="1">IF($E191="","",IF($G192="",BH191,IF(AND($N192=1,BH$9&gt;$B$9),"",IF(AND($N192=1,BH$9&lt;=$B$9),LOOKUP(BH$9,$A$12:$A$111,$B$12:$B$111),IF(AND($I192=1,BI$9=$Q191),"",IF($I192=1,BI191,IF(AND($I192=-1,BG$9=$Q191),$J192,IF($I192=-1,BH191,""))))))))</f>
        <v/>
      </c>
      <c r="BI192" t="str">
        <f ca="1">IF($E191="","",IF($G192="",BI191,IF(AND($N192=1,BI$9&gt;$B$9),"",IF(AND($N192=1,BI$9&lt;=$B$9),LOOKUP(BI$9,$A$12:$A$111,$B$12:$B$111),IF(AND($I192=1,BJ$9=$Q191),"",IF($I192=1,BJ191,IF(AND($I192=-1,BH$9=$Q191),$J192,IF($I192=-1,BI191,""))))))))</f>
        <v/>
      </c>
      <c r="BJ192" t="str">
        <f ca="1">IF($E191="","",IF($G192="",BJ191,IF(AND($N192=1,BJ$9&gt;$B$9),"",IF(AND($N192=1,BJ$9&lt;=$B$9),LOOKUP(BJ$9,$A$12:$A$111,$B$12:$B$111),IF(AND($I192=1,BK$9=$Q191),"",IF($I192=1,BK191,IF(AND($I192=-1,BI$9=$Q191),$J192,IF($I192=-1,BJ191,""))))))))</f>
        <v/>
      </c>
      <c r="BK192" t="str">
        <f ca="1">IF($E191="","",IF($G192="",BK191,IF(AND($N192=1,BK$9&gt;$B$9),"",IF(AND($N192=1,BK$9&lt;=$B$9),LOOKUP(BK$9,$A$12:$A$111,$B$12:$B$111),IF(AND($I192=1,BL$9=$Q191),"",IF($I192=1,BL191,IF(AND($I192=-1,BJ$9=$Q191),$J192,IF($I192=-1,BK191,""))))))))</f>
        <v/>
      </c>
      <c r="BL192" t="str">
        <f ca="1">IF($E191="","",IF($G192="",BL191,IF(AND($N192=1,BL$9&gt;$B$9),"",IF(AND($N192=1,BL$9&lt;=$B$9),LOOKUP(BL$9,$A$12:$A$111,$B$12:$B$111),IF(AND($I192=1,BM$9=$Q191),"",IF($I192=1,BM191,IF(AND($I192=-1,BK$9=$Q191),$J192,IF($I192=-1,BL191,""))))))))</f>
        <v/>
      </c>
      <c r="BM192" t="str">
        <f ca="1">IF($E191="","",IF($G192="",BM191,IF(AND($N192=1,BM$9&gt;$B$9),"",IF(AND($N192=1,BM$9&lt;=$B$9),LOOKUP(BM$9,$A$12:$A$111,$B$12:$B$111),IF(AND($I192=1,BN$9=$Q191),"",IF($I192=1,BN191,IF(AND($I192=-1,BL$9=$Q191),$J192,IF($I192=-1,BM191,""))))))))</f>
        <v/>
      </c>
      <c r="BN192" t="str">
        <f ca="1">IF($E191="","",IF($G192="",BN191,IF(AND($N192=1,BN$9&gt;$B$9),"",IF(AND($N192=1,BN$9&lt;=$B$9),LOOKUP(BN$9,$A$12:$A$111,$B$12:$B$111),IF(AND($I192=1,BO$9=$Q191),"",IF($I192=1,BO191,IF(AND($I192=-1,BM$9=$Q191),$J192,IF($I192=-1,BN191,""))))))))</f>
        <v/>
      </c>
      <c r="BO192">
        <f ca="1">IF($E191="","",IF($G192="",BO191,IF(AND($N192=1,BO$9&gt;$B$9),"",IF(AND($N192=1,BO$9&lt;=$B$9),LOOKUP(BO$9,$A$12:$A$111,$B$12:$B$111),IF(AND($I192=1,BP$9=$Q191),"",IF($I192=1,BP191,IF(AND($I192=-1,BN$9=$Q191),$J192,IF($I192=-1,BO191,""))))))))</f>
        <v>0</v>
      </c>
    </row>
    <row r="193" spans="4:67" x14ac:dyDescent="0.25">
      <c r="D193" s="4">
        <v>183</v>
      </c>
      <c r="E193" s="1">
        <f t="shared" ca="1" si="16"/>
        <v>21</v>
      </c>
      <c r="G193" t="str">
        <f ca="1">IF(E192="","",IF($B$3=Refs!$B$11,Labouchere!F193,IF(AND(B$3="Last",H192="Zero"),G192,IF(B$3="Last",H192,IF(B$3="2nd last","",IF(AND(B$3="Opposite",H192="Zero"),G192,IF(AND(B$3="Opposite",H192="Red"),"Black",IF(AND(B$3="Opposite",H192="Black"),"Red",IF(AND(B$3="Opposite",H192="Odd"),"Even",IF(AND(B$3="Opposite",H192="Even"),"Odd",IF(AND(B$3="Opposite",H192="High"),"Low",IF(AND(B$3="Opposite",H192="Low"),"High",IF(COUNTIF(Refs!$E$5:$I$6,B$3)=1,Labouchere!B$3,"")))))))))))))</f>
        <v>High</v>
      </c>
      <c r="H193" t="str">
        <f ca="1">IF(E193="","",IF(B$2="Red/Black",LOOKUP(E193,Refs!D:D,Refs!F:F),IF(B$2="High/Low",LOOKUP(E193,Refs!D:D,Refs!H:H),IF(B$2="Odd/Even",LOOKUP(E193,Refs!D:D,Refs!J:J),""))))</f>
        <v>High</v>
      </c>
      <c r="I193">
        <f t="shared" ca="1" si="12"/>
        <v>1</v>
      </c>
      <c r="J193">
        <f ca="1">IF(E192="","",IF(G193="","",IF(AND(Q192&gt;1,O192+P192&gt;=$B$4),$B$4,IF(Q192=1,O192,O192+P192))))</f>
        <v>7</v>
      </c>
      <c r="K193">
        <f t="shared" ca="1" si="13"/>
        <v>7</v>
      </c>
      <c r="L193">
        <f t="shared" ca="1" si="14"/>
        <v>-45</v>
      </c>
      <c r="M193">
        <f t="shared" ca="1" si="15"/>
        <v>20</v>
      </c>
      <c r="N193">
        <f ca="1">IF(E192="","",IF(OR(AND($A$6="Yes",$M193&gt;$M192),AND($A$8="Yes",$O192+$P192&gt;=$B$4),AND($Q192&lt;=2,$I193=1)),1,0))</f>
        <v>0</v>
      </c>
      <c r="O193">
        <f ca="1">IF(E193="","",R193)</f>
        <v>3</v>
      </c>
      <c r="P193">
        <f ca="1">IF(E193="","",MAX(R193:DM193))</f>
        <v>4</v>
      </c>
      <c r="Q193" s="2">
        <f ca="1">IF(E193="","",COUNTIF(R193:DM193,"&gt;0"))</f>
        <v>2</v>
      </c>
      <c r="R193" s="4">
        <f ca="1">IF(E192="","",IF($G193="",R192,IF($N193=1,LOOKUP(R$9,$A$12:$A$111,$B$12:$B$111),IF(AND($I193=1,S$9=$Q192),"",IF($I193=1,S192,IF($I193=-1,R192))))))</f>
        <v>3</v>
      </c>
      <c r="S193">
        <f ca="1">IF($E192="","",IF($G193="",S192,IF(AND($N193=1,S$9&gt;$B$9),"",IF(AND($N193=1,S$9&lt;=$B$9),LOOKUP(S$9,$A$12:$A$111,$B$12:$B$111),IF(AND($I193=1,T$9=$Q192),"",IF($I193=1,T192,IF(AND($I193=-1,R$9=$Q192),$J193,IF($I193=-1,S192,""))))))))</f>
        <v>4</v>
      </c>
      <c r="T193" t="str">
        <f ca="1">IF($E192="","",IF($G193="",T192,IF(AND($N193=1,T$9&gt;$B$9),"",IF(AND($N193=1,T$9&lt;=$B$9),LOOKUP(T$9,$A$12:$A$111,$B$12:$B$111),IF(AND($I193=1,U$9=$Q192),"",IF($I193=1,U192,IF(AND($I193=-1,S$9=$Q192),$J193,IF($I193=-1,T192,""))))))))</f>
        <v/>
      </c>
      <c r="U193" t="str">
        <f ca="1">IF($E192="","",IF($G193="",U192,IF(AND($N193=1,U$9&gt;$B$9),"",IF(AND($N193=1,U$9&lt;=$B$9),LOOKUP(U$9,$A$12:$A$111,$B$12:$B$111),IF(AND($I193=1,V$9=$Q192),"",IF($I193=1,V192,IF(AND($I193=-1,T$9=$Q192),$J193,IF($I193=-1,U192,""))))))))</f>
        <v/>
      </c>
      <c r="V193" t="str">
        <f ca="1">IF($E192="","",IF($G193="",V192,IF(AND($N193=1,V$9&gt;$B$9),"",IF(AND($N193=1,V$9&lt;=$B$9),LOOKUP(V$9,$A$12:$A$111,$B$12:$B$111),IF(AND($I193=1,W$9=$Q192),"",IF($I193=1,W192,IF(AND($I193=-1,U$9=$Q192),$J193,IF($I193=-1,V192,""))))))))</f>
        <v/>
      </c>
      <c r="W193" t="str">
        <f ca="1">IF($E192="","",IF($G193="",W192,IF(AND($N193=1,W$9&gt;$B$9),"",IF(AND($N193=1,W$9&lt;=$B$9),LOOKUP(W$9,$A$12:$A$111,$B$12:$B$111),IF(AND($I193=1,X$9=$Q192),"",IF($I193=1,X192,IF(AND($I193=-1,V$9=$Q192),$J193,IF($I193=-1,W192,""))))))))</f>
        <v/>
      </c>
      <c r="X193" t="str">
        <f ca="1">IF($E192="","",IF($G193="",X192,IF(AND($N193=1,X$9&gt;$B$9),"",IF(AND($N193=1,X$9&lt;=$B$9),LOOKUP(X$9,$A$12:$A$111,$B$12:$B$111),IF(AND($I193=1,Y$9=$Q192),"",IF($I193=1,Y192,IF(AND($I193=-1,W$9=$Q192),$J193,IF($I193=-1,X192,""))))))))</f>
        <v/>
      </c>
      <c r="Y193" t="str">
        <f ca="1">IF($E192="","",IF($G193="",Y192,IF(AND($N193=1,Y$9&gt;$B$9),"",IF(AND($N193=1,Y$9&lt;=$B$9),LOOKUP(Y$9,$A$12:$A$111,$B$12:$B$111),IF(AND($I193=1,Z$9=$Q192),"",IF($I193=1,Z192,IF(AND($I193=-1,X$9=$Q192),$J193,IF($I193=-1,Y192,""))))))))</f>
        <v/>
      </c>
      <c r="Z193" t="str">
        <f ca="1">IF($E192="","",IF($G193="",Z192,IF(AND($N193=1,Z$9&gt;$B$9),"",IF(AND($N193=1,Z$9&lt;=$B$9),LOOKUP(Z$9,$A$12:$A$111,$B$12:$B$111),IF(AND($I193=1,AA$9=$Q192),"",IF($I193=1,AA192,IF(AND($I193=-1,Y$9=$Q192),$J193,IF($I193=-1,Z192,""))))))))</f>
        <v/>
      </c>
      <c r="AA193" t="str">
        <f ca="1">IF($E192="","",IF($G193="",AA192,IF(AND($N193=1,AA$9&gt;$B$9),"",IF(AND($N193=1,AA$9&lt;=$B$9),LOOKUP(AA$9,$A$12:$A$111,$B$12:$B$111),IF(AND($I193=1,AB$9=$Q192),"",IF($I193=1,AB192,IF(AND($I193=-1,Z$9=$Q192),$J193,IF($I193=-1,AA192,""))))))))</f>
        <v/>
      </c>
      <c r="AB193" t="str">
        <f ca="1">IF($E192="","",IF($G193="",AB192,IF(AND($N193=1,AB$9&gt;$B$9),"",IF(AND($N193=1,AB$9&lt;=$B$9),LOOKUP(AB$9,$A$12:$A$111,$B$12:$B$111),IF(AND($I193=1,AC$9=$Q192),"",IF($I193=1,AC192,IF(AND($I193=-1,AA$9=$Q192),$J193,IF($I193=-1,AB192,""))))))))</f>
        <v/>
      </c>
      <c r="AC193" t="str">
        <f ca="1">IF($E192="","",IF($G193="",AC192,IF(AND($N193=1,AC$9&gt;$B$9),"",IF(AND($N193=1,AC$9&lt;=$B$9),LOOKUP(AC$9,$A$12:$A$111,$B$12:$B$111),IF(AND($I193=1,AD$9=$Q192),"",IF($I193=1,AD192,IF(AND($I193=-1,AB$9=$Q192),$J193,IF($I193=-1,AC192,""))))))))</f>
        <v/>
      </c>
      <c r="AD193" t="str">
        <f ca="1">IF($E192="","",IF($G193="",AD192,IF(AND($N193=1,AD$9&gt;$B$9),"",IF(AND($N193=1,AD$9&lt;=$B$9),LOOKUP(AD$9,$A$12:$A$111,$B$12:$B$111),IF(AND($I193=1,AE$9=$Q192),"",IF($I193=1,AE192,IF(AND($I193=-1,AC$9=$Q192),$J193,IF($I193=-1,AD192,""))))))))</f>
        <v/>
      </c>
      <c r="AE193" t="str">
        <f ca="1">IF($E192="","",IF($G193="",AE192,IF(AND($N193=1,AE$9&gt;$B$9),"",IF(AND($N193=1,AE$9&lt;=$B$9),LOOKUP(AE$9,$A$12:$A$111,$B$12:$B$111),IF(AND($I193=1,AF$9=$Q192),"",IF($I193=1,AF192,IF(AND($I193=-1,AD$9=$Q192),$J193,IF($I193=-1,AE192,""))))))))</f>
        <v/>
      </c>
      <c r="AF193" t="str">
        <f ca="1">IF($E192="","",IF($G193="",AF192,IF(AND($N193=1,AF$9&gt;$B$9),"",IF(AND($N193=1,AF$9&lt;=$B$9),LOOKUP(AF$9,$A$12:$A$111,$B$12:$B$111),IF(AND($I193=1,AG$9=$Q192),"",IF($I193=1,AG192,IF(AND($I193=-1,AE$9=$Q192),$J193,IF($I193=-1,AF192,""))))))))</f>
        <v/>
      </c>
      <c r="AG193" t="str">
        <f ca="1">IF($E192="","",IF($G193="",AG192,IF(AND($N193=1,AG$9&gt;$B$9),"",IF(AND($N193=1,AG$9&lt;=$B$9),LOOKUP(AG$9,$A$12:$A$111,$B$12:$B$111),IF(AND($I193=1,AH$9=$Q192),"",IF($I193=1,AH192,IF(AND($I193=-1,AF$9=$Q192),$J193,IF($I193=-1,AG192,""))))))))</f>
        <v/>
      </c>
      <c r="AH193" t="str">
        <f ca="1">IF($E192="","",IF($G193="",AH192,IF(AND($N193=1,AH$9&gt;$B$9),"",IF(AND($N193=1,AH$9&lt;=$B$9),LOOKUP(AH$9,$A$12:$A$111,$B$12:$B$111),IF(AND($I193=1,AI$9=$Q192),"",IF($I193=1,AI192,IF(AND($I193=-1,AG$9=$Q192),$J193,IF($I193=-1,AH192,""))))))))</f>
        <v/>
      </c>
      <c r="AI193" t="str">
        <f ca="1">IF($E192="","",IF($G193="",AI192,IF(AND($N193=1,AI$9&gt;$B$9),"",IF(AND($N193=1,AI$9&lt;=$B$9),LOOKUP(AI$9,$A$12:$A$111,$B$12:$B$111),IF(AND($I193=1,AJ$9=$Q192),"",IF($I193=1,AJ192,IF(AND($I193=-1,AH$9=$Q192),$J193,IF($I193=-1,AI192,""))))))))</f>
        <v/>
      </c>
      <c r="AJ193" t="str">
        <f ca="1">IF($E192="","",IF($G193="",AJ192,IF(AND($N193=1,AJ$9&gt;$B$9),"",IF(AND($N193=1,AJ$9&lt;=$B$9),LOOKUP(AJ$9,$A$12:$A$111,$B$12:$B$111),IF(AND($I193=1,AK$9=$Q192),"",IF($I193=1,AK192,IF(AND($I193=-1,AI$9=$Q192),$J193,IF($I193=-1,AJ192,""))))))))</f>
        <v/>
      </c>
      <c r="AK193" t="str">
        <f ca="1">IF($E192="","",IF($G193="",AK192,IF(AND($N193=1,AK$9&gt;$B$9),"",IF(AND($N193=1,AK$9&lt;=$B$9),LOOKUP(AK$9,$A$12:$A$111,$B$12:$B$111),IF(AND($I193=1,AL$9=$Q192),"",IF($I193=1,AL192,IF(AND($I193=-1,AJ$9=$Q192),$J193,IF($I193=-1,AK192,""))))))))</f>
        <v/>
      </c>
      <c r="AL193" t="str">
        <f ca="1">IF($E192="","",IF($G193="",AL192,IF(AND($N193=1,AL$9&gt;$B$9),"",IF(AND($N193=1,AL$9&lt;=$B$9),LOOKUP(AL$9,$A$12:$A$111,$B$12:$B$111),IF(AND($I193=1,AM$9=$Q192),"",IF($I193=1,AM192,IF(AND($I193=-1,AK$9=$Q192),$J193,IF($I193=-1,AL192,""))))))))</f>
        <v/>
      </c>
      <c r="AM193" t="str">
        <f ca="1">IF($E192="","",IF($G193="",AM192,IF(AND($N193=1,AM$9&gt;$B$9),"",IF(AND($N193=1,AM$9&lt;=$B$9),LOOKUP(AM$9,$A$12:$A$111,$B$12:$B$111),IF(AND($I193=1,AN$9=$Q192),"",IF($I193=1,AN192,IF(AND($I193=-1,AL$9=$Q192),$J193,IF($I193=-1,AM192,""))))))))</f>
        <v/>
      </c>
      <c r="AN193" t="str">
        <f ca="1">IF($E192="","",IF($G193="",AN192,IF(AND($N193=1,AN$9&gt;$B$9),"",IF(AND($N193=1,AN$9&lt;=$B$9),LOOKUP(AN$9,$A$12:$A$111,$B$12:$B$111),IF(AND($I193=1,AO$9=$Q192),"",IF($I193=1,AO192,IF(AND($I193=-1,AM$9=$Q192),$J193,IF($I193=-1,AN192,""))))))))</f>
        <v/>
      </c>
      <c r="AO193" t="str">
        <f ca="1">IF($E192="","",IF($G193="",AO192,IF(AND($N193=1,AO$9&gt;$B$9),"",IF(AND($N193=1,AO$9&lt;=$B$9),LOOKUP(AO$9,$A$12:$A$111,$B$12:$B$111),IF(AND($I193=1,AP$9=$Q192),"",IF($I193=1,AP192,IF(AND($I193=-1,AN$9=$Q192),$J193,IF($I193=-1,AO192,""))))))))</f>
        <v/>
      </c>
      <c r="AP193" t="str">
        <f ca="1">IF($E192="","",IF($G193="",AP192,IF(AND($N193=1,AP$9&gt;$B$9),"",IF(AND($N193=1,AP$9&lt;=$B$9),LOOKUP(AP$9,$A$12:$A$111,$B$12:$B$111),IF(AND($I193=1,AQ$9=$Q192),"",IF($I193=1,AQ192,IF(AND($I193=-1,AO$9=$Q192),$J193,IF($I193=-1,AP192,""))))))))</f>
        <v/>
      </c>
      <c r="AQ193" t="str">
        <f ca="1">IF($E192="","",IF($G193="",AQ192,IF(AND($N193=1,AQ$9&gt;$B$9),"",IF(AND($N193=1,AQ$9&lt;=$B$9),LOOKUP(AQ$9,$A$12:$A$111,$B$12:$B$111),IF(AND($I193=1,AR$9=$Q192),"",IF($I193=1,AR192,IF(AND($I193=-1,AP$9=$Q192),$J193,IF($I193=-1,AQ192,""))))))))</f>
        <v/>
      </c>
      <c r="AR193" t="str">
        <f ca="1">IF($E192="","",IF($G193="",AR192,IF(AND($N193=1,AR$9&gt;$B$9),"",IF(AND($N193=1,AR$9&lt;=$B$9),LOOKUP(AR$9,$A$12:$A$111,$B$12:$B$111),IF(AND($I193=1,AS$9=$Q192),"",IF($I193=1,AS192,IF(AND($I193=-1,AQ$9=$Q192),$J193,IF($I193=-1,AR192,""))))))))</f>
        <v/>
      </c>
      <c r="AS193" t="str">
        <f ca="1">IF($E192="","",IF($G193="",AS192,IF(AND($N193=1,AS$9&gt;$B$9),"",IF(AND($N193=1,AS$9&lt;=$B$9),LOOKUP(AS$9,$A$12:$A$111,$B$12:$B$111),IF(AND($I193=1,AT$9=$Q192),"",IF($I193=1,AT192,IF(AND($I193=-1,AR$9=$Q192),$J193,IF($I193=-1,AS192,""))))))))</f>
        <v/>
      </c>
      <c r="AT193" t="str">
        <f ca="1">IF($E192="","",IF($G193="",AT192,IF(AND($N193=1,AT$9&gt;$B$9),"",IF(AND($N193=1,AT$9&lt;=$B$9),LOOKUP(AT$9,$A$12:$A$111,$B$12:$B$111),IF(AND($I193=1,AU$9=$Q192),"",IF($I193=1,AU192,IF(AND($I193=-1,AS$9=$Q192),$J193,IF($I193=-1,AT192,""))))))))</f>
        <v/>
      </c>
      <c r="AU193" t="str">
        <f ca="1">IF($E192="","",IF($G193="",AU192,IF(AND($N193=1,AU$9&gt;$B$9),"",IF(AND($N193=1,AU$9&lt;=$B$9),LOOKUP(AU$9,$A$12:$A$111,$B$12:$B$111),IF(AND($I193=1,AV$9=$Q192),"",IF($I193=1,AV192,IF(AND($I193=-1,AT$9=$Q192),$J193,IF($I193=-1,AU192,""))))))))</f>
        <v/>
      </c>
      <c r="AV193" t="str">
        <f ca="1">IF($E192="","",IF($G193="",AV192,IF(AND($N193=1,AV$9&gt;$B$9),"",IF(AND($N193=1,AV$9&lt;=$B$9),LOOKUP(AV$9,$A$12:$A$111,$B$12:$B$111),IF(AND($I193=1,AW$9=$Q192),"",IF($I193=1,AW192,IF(AND($I193=-1,AU$9=$Q192),$J193,IF($I193=-1,AV192,""))))))))</f>
        <v/>
      </c>
      <c r="AW193" t="str">
        <f ca="1">IF($E192="","",IF($G193="",AW192,IF(AND($N193=1,AW$9&gt;$B$9),"",IF(AND($N193=1,AW$9&lt;=$B$9),LOOKUP(AW$9,$A$12:$A$111,$B$12:$B$111),IF(AND($I193=1,AX$9=$Q192),"",IF($I193=1,AX192,IF(AND($I193=-1,AV$9=$Q192),$J193,IF($I193=-1,AW192,""))))))))</f>
        <v/>
      </c>
      <c r="AX193" t="str">
        <f ca="1">IF($E192="","",IF($G193="",AX192,IF(AND($N193=1,AX$9&gt;$B$9),"",IF(AND($N193=1,AX$9&lt;=$B$9),LOOKUP(AX$9,$A$12:$A$111,$B$12:$B$111),IF(AND($I193=1,AY$9=$Q192),"",IF($I193=1,AY192,IF(AND($I193=-1,AW$9=$Q192),$J193,IF($I193=-1,AX192,""))))))))</f>
        <v/>
      </c>
      <c r="AY193" t="str">
        <f ca="1">IF($E192="","",IF($G193="",AY192,IF(AND($N193=1,AY$9&gt;$B$9),"",IF(AND($N193=1,AY$9&lt;=$B$9),LOOKUP(AY$9,$A$12:$A$111,$B$12:$B$111),IF(AND($I193=1,AZ$9=$Q192),"",IF($I193=1,AZ192,IF(AND($I193=-1,AX$9=$Q192),$J193,IF($I193=-1,AY192,""))))))))</f>
        <v/>
      </c>
      <c r="AZ193" t="str">
        <f ca="1">IF($E192="","",IF($G193="",AZ192,IF(AND($N193=1,AZ$9&gt;$B$9),"",IF(AND($N193=1,AZ$9&lt;=$B$9),LOOKUP(AZ$9,$A$12:$A$111,$B$12:$B$111),IF(AND($I193=1,BA$9=$Q192),"",IF($I193=1,BA192,IF(AND($I193=-1,AY$9=$Q192),$J193,IF($I193=-1,AZ192,""))))))))</f>
        <v/>
      </c>
      <c r="BA193" t="str">
        <f ca="1">IF($E192="","",IF($G193="",BA192,IF(AND($N193=1,BA$9&gt;$B$9),"",IF(AND($N193=1,BA$9&lt;=$B$9),LOOKUP(BA$9,$A$12:$A$111,$B$12:$B$111),IF(AND($I193=1,BB$9=$Q192),"",IF($I193=1,BB192,IF(AND($I193=-1,AZ$9=$Q192),$J193,IF($I193=-1,BA192,""))))))))</f>
        <v/>
      </c>
      <c r="BB193" t="str">
        <f ca="1">IF($E192="","",IF($G193="",BB192,IF(AND($N193=1,BB$9&gt;$B$9),"",IF(AND($N193=1,BB$9&lt;=$B$9),LOOKUP(BB$9,$A$12:$A$111,$B$12:$B$111),IF(AND($I193=1,BC$9=$Q192),"",IF($I193=1,BC192,IF(AND($I193=-1,BA$9=$Q192),$J193,IF($I193=-1,BB192,""))))))))</f>
        <v/>
      </c>
      <c r="BC193" t="str">
        <f ca="1">IF($E192="","",IF($G193="",BC192,IF(AND($N193=1,BC$9&gt;$B$9),"",IF(AND($N193=1,BC$9&lt;=$B$9),LOOKUP(BC$9,$A$12:$A$111,$B$12:$B$111),IF(AND($I193=1,BD$9=$Q192),"",IF($I193=1,BD192,IF(AND($I193=-1,BB$9=$Q192),$J193,IF($I193=-1,BC192,""))))))))</f>
        <v/>
      </c>
      <c r="BD193" t="str">
        <f ca="1">IF($E192="","",IF($G193="",BD192,IF(AND($N193=1,BD$9&gt;$B$9),"",IF(AND($N193=1,BD$9&lt;=$B$9),LOOKUP(BD$9,$A$12:$A$111,$B$12:$B$111),IF(AND($I193=1,BE$9=$Q192),"",IF($I193=1,BE192,IF(AND($I193=-1,BC$9=$Q192),$J193,IF($I193=-1,BD192,""))))))))</f>
        <v/>
      </c>
      <c r="BE193" t="str">
        <f ca="1">IF($E192="","",IF($G193="",BE192,IF(AND($N193=1,BE$9&gt;$B$9),"",IF(AND($N193=1,BE$9&lt;=$B$9),LOOKUP(BE$9,$A$12:$A$111,$B$12:$B$111),IF(AND($I193=1,BF$9=$Q192),"",IF($I193=1,BF192,IF(AND($I193=-1,BD$9=$Q192),$J193,IF($I193=-1,BE192,""))))))))</f>
        <v/>
      </c>
      <c r="BF193" t="str">
        <f ca="1">IF($E192="","",IF($G193="",BF192,IF(AND($N193=1,BF$9&gt;$B$9),"",IF(AND($N193=1,BF$9&lt;=$B$9),LOOKUP(BF$9,$A$12:$A$111,$B$12:$B$111),IF(AND($I193=1,BG$9=$Q192),"",IF($I193=1,BG192,IF(AND($I193=-1,BE$9=$Q192),$J193,IF($I193=-1,BF192,""))))))))</f>
        <v/>
      </c>
      <c r="BG193" t="str">
        <f ca="1">IF($E192="","",IF($G193="",BG192,IF(AND($N193=1,BG$9&gt;$B$9),"",IF(AND($N193=1,BG$9&lt;=$B$9),LOOKUP(BG$9,$A$12:$A$111,$B$12:$B$111),IF(AND($I193=1,BH$9=$Q192),"",IF($I193=1,BH192,IF(AND($I193=-1,BF$9=$Q192),$J193,IF($I193=-1,BG192,""))))))))</f>
        <v/>
      </c>
      <c r="BH193" t="str">
        <f ca="1">IF($E192="","",IF($G193="",BH192,IF(AND($N193=1,BH$9&gt;$B$9),"",IF(AND($N193=1,BH$9&lt;=$B$9),LOOKUP(BH$9,$A$12:$A$111,$B$12:$B$111),IF(AND($I193=1,BI$9=$Q192),"",IF($I193=1,BI192,IF(AND($I193=-1,BG$9=$Q192),$J193,IF($I193=-1,BH192,""))))))))</f>
        <v/>
      </c>
      <c r="BI193" t="str">
        <f ca="1">IF($E192="","",IF($G193="",BI192,IF(AND($N193=1,BI$9&gt;$B$9),"",IF(AND($N193=1,BI$9&lt;=$B$9),LOOKUP(BI$9,$A$12:$A$111,$B$12:$B$111),IF(AND($I193=1,BJ$9=$Q192),"",IF($I193=1,BJ192,IF(AND($I193=-1,BH$9=$Q192),$J193,IF($I193=-1,BI192,""))))))))</f>
        <v/>
      </c>
      <c r="BJ193" t="str">
        <f ca="1">IF($E192="","",IF($G193="",BJ192,IF(AND($N193=1,BJ$9&gt;$B$9),"",IF(AND($N193=1,BJ$9&lt;=$B$9),LOOKUP(BJ$9,$A$12:$A$111,$B$12:$B$111),IF(AND($I193=1,BK$9=$Q192),"",IF($I193=1,BK192,IF(AND($I193=-1,BI$9=$Q192),$J193,IF($I193=-1,BJ192,""))))))))</f>
        <v/>
      </c>
      <c r="BK193" t="str">
        <f ca="1">IF($E192="","",IF($G193="",BK192,IF(AND($N193=1,BK$9&gt;$B$9),"",IF(AND($N193=1,BK$9&lt;=$B$9),LOOKUP(BK$9,$A$12:$A$111,$B$12:$B$111),IF(AND($I193=1,BL$9=$Q192),"",IF($I193=1,BL192,IF(AND($I193=-1,BJ$9=$Q192),$J193,IF($I193=-1,BK192,""))))))))</f>
        <v/>
      </c>
      <c r="BL193" t="str">
        <f ca="1">IF($E192="","",IF($G193="",BL192,IF(AND($N193=1,BL$9&gt;$B$9),"",IF(AND($N193=1,BL$9&lt;=$B$9),LOOKUP(BL$9,$A$12:$A$111,$B$12:$B$111),IF(AND($I193=1,BM$9=$Q192),"",IF($I193=1,BM192,IF(AND($I193=-1,BK$9=$Q192),$J193,IF($I193=-1,BL192,""))))))))</f>
        <v/>
      </c>
      <c r="BM193" t="str">
        <f ca="1">IF($E192="","",IF($G193="",BM192,IF(AND($N193=1,BM$9&gt;$B$9),"",IF(AND($N193=1,BM$9&lt;=$B$9),LOOKUP(BM$9,$A$12:$A$111,$B$12:$B$111),IF(AND($I193=1,BN$9=$Q192),"",IF($I193=1,BN192,IF(AND($I193=-1,BL$9=$Q192),$J193,IF($I193=-1,BM192,""))))))))</f>
        <v/>
      </c>
      <c r="BN193">
        <f ca="1">IF($E192="","",IF($G193="",BN192,IF(AND($N193=1,BN$9&gt;$B$9),"",IF(AND($N193=1,BN$9&lt;=$B$9),LOOKUP(BN$9,$A$12:$A$111,$B$12:$B$111),IF(AND($I193=1,BO$9=$Q192),"",IF($I193=1,BO192,IF(AND($I193=-1,BM$9=$Q192),$J193,IF($I193=-1,BN192,""))))))))</f>
        <v>0</v>
      </c>
      <c r="BO193">
        <f ca="1">IF($E192="","",IF($G193="",BO192,IF(AND($N193=1,BO$9&gt;$B$9),"",IF(AND($N193=1,BO$9&lt;=$B$9),LOOKUP(BO$9,$A$12:$A$111,$B$12:$B$111),IF(AND($I193=1,BP$9=$Q192),"",IF($I193=1,BP192,IF(AND($I193=-1,BN$9=$Q192),$J193,IF($I193=-1,BO192,""))))))))</f>
        <v>0</v>
      </c>
    </row>
    <row r="194" spans="4:67" x14ac:dyDescent="0.25">
      <c r="D194" s="4">
        <v>184</v>
      </c>
      <c r="E194" s="1">
        <f t="shared" ca="1" si="16"/>
        <v>23</v>
      </c>
      <c r="G194" t="str">
        <f ca="1">IF(E193="","",IF($B$3=Refs!$B$11,Labouchere!F194,IF(AND(B$3="Last",H193="Zero"),G193,IF(B$3="Last",H193,IF(B$3="2nd last","",IF(AND(B$3="Opposite",H193="Zero"),G193,IF(AND(B$3="Opposite",H193="Red"),"Black",IF(AND(B$3="Opposite",H193="Black"),"Red",IF(AND(B$3="Opposite",H193="Odd"),"Even",IF(AND(B$3="Opposite",H193="Even"),"Odd",IF(AND(B$3="Opposite",H193="High"),"Low",IF(AND(B$3="Opposite",H193="Low"),"High",IF(COUNTIF(Refs!$E$5:$I$6,B$3)=1,Labouchere!B$3,"")))))))))))))</f>
        <v>High</v>
      </c>
      <c r="H194" t="str">
        <f ca="1">IF(E194="","",IF(B$2="Red/Black",LOOKUP(E194,Refs!D:D,Refs!F:F),IF(B$2="High/Low",LOOKUP(E194,Refs!D:D,Refs!H:H),IF(B$2="Odd/Even",LOOKUP(E194,Refs!D:D,Refs!J:J),""))))</f>
        <v>High</v>
      </c>
      <c r="I194">
        <f t="shared" ca="1" si="12"/>
        <v>1</v>
      </c>
      <c r="J194">
        <f ca="1">IF(E193="","",IF(G194="","",IF(AND(Q193&gt;1,O193+P193&gt;=$B$4),$B$4,IF(Q193=1,O193,O193+P193))))</f>
        <v>7</v>
      </c>
      <c r="K194">
        <f t="shared" ca="1" si="13"/>
        <v>7</v>
      </c>
      <c r="L194">
        <f t="shared" ca="1" si="14"/>
        <v>-38</v>
      </c>
      <c r="M194">
        <f t="shared" ca="1" si="15"/>
        <v>20</v>
      </c>
      <c r="N194">
        <f ca="1">IF(E193="","",IF(OR(AND($A$6="Yes",$M194&gt;$M193),AND($A$8="Yes",$O193+$P193&gt;=$B$4),AND($Q193&lt;=2,$I194=1)),1,0))</f>
        <v>1</v>
      </c>
      <c r="O194">
        <f ca="1">IF(E194="","",R194)</f>
        <v>1</v>
      </c>
      <c r="P194">
        <f ca="1">IF(E194="","",MAX(R194:DM194))</f>
        <v>4</v>
      </c>
      <c r="Q194" s="2">
        <f ca="1">IF(E194="","",COUNTIF(R194:DM194,"&gt;0"))</f>
        <v>4</v>
      </c>
      <c r="R194" s="4">
        <f ca="1">IF(E193="","",IF($G194="",R193,IF($N194=1,LOOKUP(R$9,$A$12:$A$111,$B$12:$B$111),IF(AND($I194=1,S$9=$Q193),"",IF($I194=1,S193,IF($I194=-1,R193))))))</f>
        <v>1</v>
      </c>
      <c r="S194">
        <f ca="1">IF($E193="","",IF($G194="",S193,IF(AND($N194=1,S$9&gt;$B$9),"",IF(AND($N194=1,S$9&lt;=$B$9),LOOKUP(S$9,$A$12:$A$111,$B$12:$B$111),IF(AND($I194=1,T$9=$Q193),"",IF($I194=1,T193,IF(AND($I194=-1,R$9=$Q193),$J194,IF($I194=-1,S193,""))))))))</f>
        <v>2</v>
      </c>
      <c r="T194">
        <f ca="1">IF($E193="","",IF($G194="",T193,IF(AND($N194=1,T$9&gt;$B$9),"",IF(AND($N194=1,T$9&lt;=$B$9),LOOKUP(T$9,$A$12:$A$111,$B$12:$B$111),IF(AND($I194=1,U$9=$Q193),"",IF($I194=1,U193,IF(AND($I194=-1,S$9=$Q193),$J194,IF($I194=-1,T193,""))))))))</f>
        <v>3</v>
      </c>
      <c r="U194">
        <f ca="1">IF($E193="","",IF($G194="",U193,IF(AND($N194=1,U$9&gt;$B$9),"",IF(AND($N194=1,U$9&lt;=$B$9),LOOKUP(U$9,$A$12:$A$111,$B$12:$B$111),IF(AND($I194=1,V$9=$Q193),"",IF($I194=1,V193,IF(AND($I194=-1,T$9=$Q193),$J194,IF($I194=-1,U193,""))))))))</f>
        <v>4</v>
      </c>
      <c r="V194" t="str">
        <f ca="1">IF($E193="","",IF($G194="",V193,IF(AND($N194=1,V$9&gt;$B$9),"",IF(AND($N194=1,V$9&lt;=$B$9),LOOKUP(V$9,$A$12:$A$111,$B$12:$B$111),IF(AND($I194=1,W$9=$Q193),"",IF($I194=1,W193,IF(AND($I194=-1,U$9=$Q193),$J194,IF($I194=-1,V193,""))))))))</f>
        <v/>
      </c>
      <c r="W194" t="str">
        <f ca="1">IF($E193="","",IF($G194="",W193,IF(AND($N194=1,W$9&gt;$B$9),"",IF(AND($N194=1,W$9&lt;=$B$9),LOOKUP(W$9,$A$12:$A$111,$B$12:$B$111),IF(AND($I194=1,X$9=$Q193),"",IF($I194=1,X193,IF(AND($I194=-1,V$9=$Q193),$J194,IF($I194=-1,W193,""))))))))</f>
        <v/>
      </c>
      <c r="X194" t="str">
        <f ca="1">IF($E193="","",IF($G194="",X193,IF(AND($N194=1,X$9&gt;$B$9),"",IF(AND($N194=1,X$9&lt;=$B$9),LOOKUP(X$9,$A$12:$A$111,$B$12:$B$111),IF(AND($I194=1,Y$9=$Q193),"",IF($I194=1,Y193,IF(AND($I194=-1,W$9=$Q193),$J194,IF($I194=-1,X193,""))))))))</f>
        <v/>
      </c>
      <c r="Y194" t="str">
        <f ca="1">IF($E193="","",IF($G194="",Y193,IF(AND($N194=1,Y$9&gt;$B$9),"",IF(AND($N194=1,Y$9&lt;=$B$9),LOOKUP(Y$9,$A$12:$A$111,$B$12:$B$111),IF(AND($I194=1,Z$9=$Q193),"",IF($I194=1,Z193,IF(AND($I194=-1,X$9=$Q193),$J194,IF($I194=-1,Y193,""))))))))</f>
        <v/>
      </c>
      <c r="Z194" t="str">
        <f ca="1">IF($E193="","",IF($G194="",Z193,IF(AND($N194=1,Z$9&gt;$B$9),"",IF(AND($N194=1,Z$9&lt;=$B$9),LOOKUP(Z$9,$A$12:$A$111,$B$12:$B$111),IF(AND($I194=1,AA$9=$Q193),"",IF($I194=1,AA193,IF(AND($I194=-1,Y$9=$Q193),$J194,IF($I194=-1,Z193,""))))))))</f>
        <v/>
      </c>
      <c r="AA194" t="str">
        <f ca="1">IF($E193="","",IF($G194="",AA193,IF(AND($N194=1,AA$9&gt;$B$9),"",IF(AND($N194=1,AA$9&lt;=$B$9),LOOKUP(AA$9,$A$12:$A$111,$B$12:$B$111),IF(AND($I194=1,AB$9=$Q193),"",IF($I194=1,AB193,IF(AND($I194=-1,Z$9=$Q193),$J194,IF($I194=-1,AA193,""))))))))</f>
        <v/>
      </c>
      <c r="AB194" t="str">
        <f ca="1">IF($E193="","",IF($G194="",AB193,IF(AND($N194=1,AB$9&gt;$B$9),"",IF(AND($N194=1,AB$9&lt;=$B$9),LOOKUP(AB$9,$A$12:$A$111,$B$12:$B$111),IF(AND($I194=1,AC$9=$Q193),"",IF($I194=1,AC193,IF(AND($I194=-1,AA$9=$Q193),$J194,IF($I194=-1,AB193,""))))))))</f>
        <v/>
      </c>
      <c r="AC194" t="str">
        <f ca="1">IF($E193="","",IF($G194="",AC193,IF(AND($N194=1,AC$9&gt;$B$9),"",IF(AND($N194=1,AC$9&lt;=$B$9),LOOKUP(AC$9,$A$12:$A$111,$B$12:$B$111),IF(AND($I194=1,AD$9=$Q193),"",IF($I194=1,AD193,IF(AND($I194=-1,AB$9=$Q193),$J194,IF($I194=-1,AC193,""))))))))</f>
        <v/>
      </c>
      <c r="AD194" t="str">
        <f ca="1">IF($E193="","",IF($G194="",AD193,IF(AND($N194=1,AD$9&gt;$B$9),"",IF(AND($N194=1,AD$9&lt;=$B$9),LOOKUP(AD$9,$A$12:$A$111,$B$12:$B$111),IF(AND($I194=1,AE$9=$Q193),"",IF($I194=1,AE193,IF(AND($I194=-1,AC$9=$Q193),$J194,IF($I194=-1,AD193,""))))))))</f>
        <v/>
      </c>
      <c r="AE194" t="str">
        <f ca="1">IF($E193="","",IF($G194="",AE193,IF(AND($N194=1,AE$9&gt;$B$9),"",IF(AND($N194=1,AE$9&lt;=$B$9),LOOKUP(AE$9,$A$12:$A$111,$B$12:$B$111),IF(AND($I194=1,AF$9=$Q193),"",IF($I194=1,AF193,IF(AND($I194=-1,AD$9=$Q193),$J194,IF($I194=-1,AE193,""))))))))</f>
        <v/>
      </c>
      <c r="AF194" t="str">
        <f ca="1">IF($E193="","",IF($G194="",AF193,IF(AND($N194=1,AF$9&gt;$B$9),"",IF(AND($N194=1,AF$9&lt;=$B$9),LOOKUP(AF$9,$A$12:$A$111,$B$12:$B$111),IF(AND($I194=1,AG$9=$Q193),"",IF($I194=1,AG193,IF(AND($I194=-1,AE$9=$Q193),$J194,IF($I194=-1,AF193,""))))))))</f>
        <v/>
      </c>
      <c r="AG194" t="str">
        <f ca="1">IF($E193="","",IF($G194="",AG193,IF(AND($N194=1,AG$9&gt;$B$9),"",IF(AND($N194=1,AG$9&lt;=$B$9),LOOKUP(AG$9,$A$12:$A$111,$B$12:$B$111),IF(AND($I194=1,AH$9=$Q193),"",IF($I194=1,AH193,IF(AND($I194=-1,AF$9=$Q193),$J194,IF($I194=-1,AG193,""))))))))</f>
        <v/>
      </c>
      <c r="AH194" t="str">
        <f ca="1">IF($E193="","",IF($G194="",AH193,IF(AND($N194=1,AH$9&gt;$B$9),"",IF(AND($N194=1,AH$9&lt;=$B$9),LOOKUP(AH$9,$A$12:$A$111,$B$12:$B$111),IF(AND($I194=1,AI$9=$Q193),"",IF($I194=1,AI193,IF(AND($I194=-1,AG$9=$Q193),$J194,IF($I194=-1,AH193,""))))))))</f>
        <v/>
      </c>
      <c r="AI194" t="str">
        <f ca="1">IF($E193="","",IF($G194="",AI193,IF(AND($N194=1,AI$9&gt;$B$9),"",IF(AND($N194=1,AI$9&lt;=$B$9),LOOKUP(AI$9,$A$12:$A$111,$B$12:$B$111),IF(AND($I194=1,AJ$9=$Q193),"",IF($I194=1,AJ193,IF(AND($I194=-1,AH$9=$Q193),$J194,IF($I194=-1,AI193,""))))))))</f>
        <v/>
      </c>
      <c r="AJ194" t="str">
        <f ca="1">IF($E193="","",IF($G194="",AJ193,IF(AND($N194=1,AJ$9&gt;$B$9),"",IF(AND($N194=1,AJ$9&lt;=$B$9),LOOKUP(AJ$9,$A$12:$A$111,$B$12:$B$111),IF(AND($I194=1,AK$9=$Q193),"",IF($I194=1,AK193,IF(AND($I194=-1,AI$9=$Q193),$J194,IF($I194=-1,AJ193,""))))))))</f>
        <v/>
      </c>
      <c r="AK194" t="str">
        <f ca="1">IF($E193="","",IF($G194="",AK193,IF(AND($N194=1,AK$9&gt;$B$9),"",IF(AND($N194=1,AK$9&lt;=$B$9),LOOKUP(AK$9,$A$12:$A$111,$B$12:$B$111),IF(AND($I194=1,AL$9=$Q193),"",IF($I194=1,AL193,IF(AND($I194=-1,AJ$9=$Q193),$J194,IF($I194=-1,AK193,""))))))))</f>
        <v/>
      </c>
      <c r="AL194" t="str">
        <f ca="1">IF($E193="","",IF($G194="",AL193,IF(AND($N194=1,AL$9&gt;$B$9),"",IF(AND($N194=1,AL$9&lt;=$B$9),LOOKUP(AL$9,$A$12:$A$111,$B$12:$B$111),IF(AND($I194=1,AM$9=$Q193),"",IF($I194=1,AM193,IF(AND($I194=-1,AK$9=$Q193),$J194,IF($I194=-1,AL193,""))))))))</f>
        <v/>
      </c>
      <c r="AM194" t="str">
        <f ca="1">IF($E193="","",IF($G194="",AM193,IF(AND($N194=1,AM$9&gt;$B$9),"",IF(AND($N194=1,AM$9&lt;=$B$9),LOOKUP(AM$9,$A$12:$A$111,$B$12:$B$111),IF(AND($I194=1,AN$9=$Q193),"",IF($I194=1,AN193,IF(AND($I194=-1,AL$9=$Q193),$J194,IF($I194=-1,AM193,""))))))))</f>
        <v/>
      </c>
      <c r="AN194" t="str">
        <f ca="1">IF($E193="","",IF($G194="",AN193,IF(AND($N194=1,AN$9&gt;$B$9),"",IF(AND($N194=1,AN$9&lt;=$B$9),LOOKUP(AN$9,$A$12:$A$111,$B$12:$B$111),IF(AND($I194=1,AO$9=$Q193),"",IF($I194=1,AO193,IF(AND($I194=-1,AM$9=$Q193),$J194,IF($I194=-1,AN193,""))))))))</f>
        <v/>
      </c>
      <c r="AO194" t="str">
        <f ca="1">IF($E193="","",IF($G194="",AO193,IF(AND($N194=1,AO$9&gt;$B$9),"",IF(AND($N194=1,AO$9&lt;=$B$9),LOOKUP(AO$9,$A$12:$A$111,$B$12:$B$111),IF(AND($I194=1,AP$9=$Q193),"",IF($I194=1,AP193,IF(AND($I194=-1,AN$9=$Q193),$J194,IF($I194=-1,AO193,""))))))))</f>
        <v/>
      </c>
      <c r="AP194" t="str">
        <f ca="1">IF($E193="","",IF($G194="",AP193,IF(AND($N194=1,AP$9&gt;$B$9),"",IF(AND($N194=1,AP$9&lt;=$B$9),LOOKUP(AP$9,$A$12:$A$111,$B$12:$B$111),IF(AND($I194=1,AQ$9=$Q193),"",IF($I194=1,AQ193,IF(AND($I194=-1,AO$9=$Q193),$J194,IF($I194=-1,AP193,""))))))))</f>
        <v/>
      </c>
      <c r="AQ194" t="str">
        <f ca="1">IF($E193="","",IF($G194="",AQ193,IF(AND($N194=1,AQ$9&gt;$B$9),"",IF(AND($N194=1,AQ$9&lt;=$B$9),LOOKUP(AQ$9,$A$12:$A$111,$B$12:$B$111),IF(AND($I194=1,AR$9=$Q193),"",IF($I194=1,AR193,IF(AND($I194=-1,AP$9=$Q193),$J194,IF($I194=-1,AQ193,""))))))))</f>
        <v/>
      </c>
      <c r="AR194" t="str">
        <f ca="1">IF($E193="","",IF($G194="",AR193,IF(AND($N194=1,AR$9&gt;$B$9),"",IF(AND($N194=1,AR$9&lt;=$B$9),LOOKUP(AR$9,$A$12:$A$111,$B$12:$B$111),IF(AND($I194=1,AS$9=$Q193),"",IF($I194=1,AS193,IF(AND($I194=-1,AQ$9=$Q193),$J194,IF($I194=-1,AR193,""))))))))</f>
        <v/>
      </c>
      <c r="AS194" t="str">
        <f ca="1">IF($E193="","",IF($G194="",AS193,IF(AND($N194=1,AS$9&gt;$B$9),"",IF(AND($N194=1,AS$9&lt;=$B$9),LOOKUP(AS$9,$A$12:$A$111,$B$12:$B$111),IF(AND($I194=1,AT$9=$Q193),"",IF($I194=1,AT193,IF(AND($I194=-1,AR$9=$Q193),$J194,IF($I194=-1,AS193,""))))))))</f>
        <v/>
      </c>
      <c r="AT194" t="str">
        <f ca="1">IF($E193="","",IF($G194="",AT193,IF(AND($N194=1,AT$9&gt;$B$9),"",IF(AND($N194=1,AT$9&lt;=$B$9),LOOKUP(AT$9,$A$12:$A$111,$B$12:$B$111),IF(AND($I194=1,AU$9=$Q193),"",IF($I194=1,AU193,IF(AND($I194=-1,AS$9=$Q193),$J194,IF($I194=-1,AT193,""))))))))</f>
        <v/>
      </c>
      <c r="AU194" t="str">
        <f ca="1">IF($E193="","",IF($G194="",AU193,IF(AND($N194=1,AU$9&gt;$B$9),"",IF(AND($N194=1,AU$9&lt;=$B$9),LOOKUP(AU$9,$A$12:$A$111,$B$12:$B$111),IF(AND($I194=1,AV$9=$Q193),"",IF($I194=1,AV193,IF(AND($I194=-1,AT$9=$Q193),$J194,IF($I194=-1,AU193,""))))))))</f>
        <v/>
      </c>
      <c r="AV194" t="str">
        <f ca="1">IF($E193="","",IF($G194="",AV193,IF(AND($N194=1,AV$9&gt;$B$9),"",IF(AND($N194=1,AV$9&lt;=$B$9),LOOKUP(AV$9,$A$12:$A$111,$B$12:$B$111),IF(AND($I194=1,AW$9=$Q193),"",IF($I194=1,AW193,IF(AND($I194=-1,AU$9=$Q193),$J194,IF($I194=-1,AV193,""))))))))</f>
        <v/>
      </c>
      <c r="AW194" t="str">
        <f ca="1">IF($E193="","",IF($G194="",AW193,IF(AND($N194=1,AW$9&gt;$B$9),"",IF(AND($N194=1,AW$9&lt;=$B$9),LOOKUP(AW$9,$A$12:$A$111,$B$12:$B$111),IF(AND($I194=1,AX$9=$Q193),"",IF($I194=1,AX193,IF(AND($I194=-1,AV$9=$Q193),$J194,IF($I194=-1,AW193,""))))))))</f>
        <v/>
      </c>
      <c r="AX194" t="str">
        <f ca="1">IF($E193="","",IF($G194="",AX193,IF(AND($N194=1,AX$9&gt;$B$9),"",IF(AND($N194=1,AX$9&lt;=$B$9),LOOKUP(AX$9,$A$12:$A$111,$B$12:$B$111),IF(AND($I194=1,AY$9=$Q193),"",IF($I194=1,AY193,IF(AND($I194=-1,AW$9=$Q193),$J194,IF($I194=-1,AX193,""))))))))</f>
        <v/>
      </c>
      <c r="AY194" t="str">
        <f ca="1">IF($E193="","",IF($G194="",AY193,IF(AND($N194=1,AY$9&gt;$B$9),"",IF(AND($N194=1,AY$9&lt;=$B$9),LOOKUP(AY$9,$A$12:$A$111,$B$12:$B$111),IF(AND($I194=1,AZ$9=$Q193),"",IF($I194=1,AZ193,IF(AND($I194=-1,AX$9=$Q193),$J194,IF($I194=-1,AY193,""))))))))</f>
        <v/>
      </c>
      <c r="AZ194" t="str">
        <f ca="1">IF($E193="","",IF($G194="",AZ193,IF(AND($N194=1,AZ$9&gt;$B$9),"",IF(AND($N194=1,AZ$9&lt;=$B$9),LOOKUP(AZ$9,$A$12:$A$111,$B$12:$B$111),IF(AND($I194=1,BA$9=$Q193),"",IF($I194=1,BA193,IF(AND($I194=-1,AY$9=$Q193),$J194,IF($I194=-1,AZ193,""))))))))</f>
        <v/>
      </c>
      <c r="BA194" t="str">
        <f ca="1">IF($E193="","",IF($G194="",BA193,IF(AND($N194=1,BA$9&gt;$B$9),"",IF(AND($N194=1,BA$9&lt;=$B$9),LOOKUP(BA$9,$A$12:$A$111,$B$12:$B$111),IF(AND($I194=1,BB$9=$Q193),"",IF($I194=1,BB193,IF(AND($I194=-1,AZ$9=$Q193),$J194,IF($I194=-1,BA193,""))))))))</f>
        <v/>
      </c>
      <c r="BB194" t="str">
        <f ca="1">IF($E193="","",IF($G194="",BB193,IF(AND($N194=1,BB$9&gt;$B$9),"",IF(AND($N194=1,BB$9&lt;=$B$9),LOOKUP(BB$9,$A$12:$A$111,$B$12:$B$111),IF(AND($I194=1,BC$9=$Q193),"",IF($I194=1,BC193,IF(AND($I194=-1,BA$9=$Q193),$J194,IF($I194=-1,BB193,""))))))))</f>
        <v/>
      </c>
      <c r="BC194" t="str">
        <f ca="1">IF($E193="","",IF($G194="",BC193,IF(AND($N194=1,BC$9&gt;$B$9),"",IF(AND($N194=1,BC$9&lt;=$B$9),LOOKUP(BC$9,$A$12:$A$111,$B$12:$B$111),IF(AND($I194=1,BD$9=$Q193),"",IF($I194=1,BD193,IF(AND($I194=-1,BB$9=$Q193),$J194,IF($I194=-1,BC193,""))))))))</f>
        <v/>
      </c>
      <c r="BD194" t="str">
        <f ca="1">IF($E193="","",IF($G194="",BD193,IF(AND($N194=1,BD$9&gt;$B$9),"",IF(AND($N194=1,BD$9&lt;=$B$9),LOOKUP(BD$9,$A$12:$A$111,$B$12:$B$111),IF(AND($I194=1,BE$9=$Q193),"",IF($I194=1,BE193,IF(AND($I194=-1,BC$9=$Q193),$J194,IF($I194=-1,BD193,""))))))))</f>
        <v/>
      </c>
      <c r="BE194" t="str">
        <f ca="1">IF($E193="","",IF($G194="",BE193,IF(AND($N194=1,BE$9&gt;$B$9),"",IF(AND($N194=1,BE$9&lt;=$B$9),LOOKUP(BE$9,$A$12:$A$111,$B$12:$B$111),IF(AND($I194=1,BF$9=$Q193),"",IF($I194=1,BF193,IF(AND($I194=-1,BD$9=$Q193),$J194,IF($I194=-1,BE193,""))))))))</f>
        <v/>
      </c>
      <c r="BF194" t="str">
        <f ca="1">IF($E193="","",IF($G194="",BF193,IF(AND($N194=1,BF$9&gt;$B$9),"",IF(AND($N194=1,BF$9&lt;=$B$9),LOOKUP(BF$9,$A$12:$A$111,$B$12:$B$111),IF(AND($I194=1,BG$9=$Q193),"",IF($I194=1,BG193,IF(AND($I194=-1,BE$9=$Q193),$J194,IF($I194=-1,BF193,""))))))))</f>
        <v/>
      </c>
      <c r="BG194" t="str">
        <f ca="1">IF($E193="","",IF($G194="",BG193,IF(AND($N194=1,BG$9&gt;$B$9),"",IF(AND($N194=1,BG$9&lt;=$B$9),LOOKUP(BG$9,$A$12:$A$111,$B$12:$B$111),IF(AND($I194=1,BH$9=$Q193),"",IF($I194=1,BH193,IF(AND($I194=-1,BF$9=$Q193),$J194,IF($I194=-1,BG193,""))))))))</f>
        <v/>
      </c>
      <c r="BH194" t="str">
        <f ca="1">IF($E193="","",IF($G194="",BH193,IF(AND($N194=1,BH$9&gt;$B$9),"",IF(AND($N194=1,BH$9&lt;=$B$9),LOOKUP(BH$9,$A$12:$A$111,$B$12:$B$111),IF(AND($I194=1,BI$9=$Q193),"",IF($I194=1,BI193,IF(AND($I194=-1,BG$9=$Q193),$J194,IF($I194=-1,BH193,""))))))))</f>
        <v/>
      </c>
      <c r="BI194" t="str">
        <f ca="1">IF($E193="","",IF($G194="",BI193,IF(AND($N194=1,BI$9&gt;$B$9),"",IF(AND($N194=1,BI$9&lt;=$B$9),LOOKUP(BI$9,$A$12:$A$111,$B$12:$B$111),IF(AND($I194=1,BJ$9=$Q193),"",IF($I194=1,BJ193,IF(AND($I194=-1,BH$9=$Q193),$J194,IF($I194=-1,BI193,""))))))))</f>
        <v/>
      </c>
      <c r="BJ194" t="str">
        <f ca="1">IF($E193="","",IF($G194="",BJ193,IF(AND($N194=1,BJ$9&gt;$B$9),"",IF(AND($N194=1,BJ$9&lt;=$B$9),LOOKUP(BJ$9,$A$12:$A$111,$B$12:$B$111),IF(AND($I194=1,BK$9=$Q193),"",IF($I194=1,BK193,IF(AND($I194=-1,BI$9=$Q193),$J194,IF($I194=-1,BJ193,""))))))))</f>
        <v/>
      </c>
      <c r="BK194" t="str">
        <f ca="1">IF($E193="","",IF($G194="",BK193,IF(AND($N194=1,BK$9&gt;$B$9),"",IF(AND($N194=1,BK$9&lt;=$B$9),LOOKUP(BK$9,$A$12:$A$111,$B$12:$B$111),IF(AND($I194=1,BL$9=$Q193),"",IF($I194=1,BL193,IF(AND($I194=-1,BJ$9=$Q193),$J194,IF($I194=-1,BK193,""))))))))</f>
        <v/>
      </c>
      <c r="BL194" t="str">
        <f ca="1">IF($E193="","",IF($G194="",BL193,IF(AND($N194=1,BL$9&gt;$B$9),"",IF(AND($N194=1,BL$9&lt;=$B$9),LOOKUP(BL$9,$A$12:$A$111,$B$12:$B$111),IF(AND($I194=1,BM$9=$Q193),"",IF($I194=1,BM193,IF(AND($I194=-1,BK$9=$Q193),$J194,IF($I194=-1,BL193,""))))))))</f>
        <v/>
      </c>
      <c r="BM194" t="str">
        <f ca="1">IF($E193="","",IF($G194="",BM193,IF(AND($N194=1,BM$9&gt;$B$9),"",IF(AND($N194=1,BM$9&lt;=$B$9),LOOKUP(BM$9,$A$12:$A$111,$B$12:$B$111),IF(AND($I194=1,BN$9=$Q193),"",IF($I194=1,BN193,IF(AND($I194=-1,BL$9=$Q193),$J194,IF($I194=-1,BM193,""))))))))</f>
        <v/>
      </c>
      <c r="BN194" t="str">
        <f ca="1">IF($E193="","",IF($G194="",BN193,IF(AND($N194=1,BN$9&gt;$B$9),"",IF(AND($N194=1,BN$9&lt;=$B$9),LOOKUP(BN$9,$A$12:$A$111,$B$12:$B$111),IF(AND($I194=1,BO$9=$Q193),"",IF($I194=1,BO193,IF(AND($I194=-1,BM$9=$Q193),$J194,IF($I194=-1,BN193,""))))))))</f>
        <v/>
      </c>
      <c r="BO194" t="str">
        <f ca="1">IF($E193="","",IF($G194="",BO193,IF(AND($N194=1,BO$9&gt;$B$9),"",IF(AND($N194=1,BO$9&lt;=$B$9),LOOKUP(BO$9,$A$12:$A$111,$B$12:$B$111),IF(AND($I194=1,BP$9=$Q193),"",IF($I194=1,BP193,IF(AND($I194=-1,BN$9=$Q193),$J194,IF($I194=-1,BO193,""))))))))</f>
        <v/>
      </c>
    </row>
    <row r="195" spans="4:67" x14ac:dyDescent="0.25">
      <c r="D195" s="4">
        <v>185</v>
      </c>
      <c r="E195" s="1">
        <f t="shared" ca="1" si="16"/>
        <v>17</v>
      </c>
      <c r="G195" t="str">
        <f ca="1">IF(E194="","",IF($B$3=Refs!$B$11,Labouchere!F195,IF(AND(B$3="Last",H194="Zero"),G194,IF(B$3="Last",H194,IF(B$3="2nd last","",IF(AND(B$3="Opposite",H194="Zero"),G194,IF(AND(B$3="Opposite",H194="Red"),"Black",IF(AND(B$3="Opposite",H194="Black"),"Red",IF(AND(B$3="Opposite",H194="Odd"),"Even",IF(AND(B$3="Opposite",H194="Even"),"Odd",IF(AND(B$3="Opposite",H194="High"),"Low",IF(AND(B$3="Opposite",H194="Low"),"High",IF(COUNTIF(Refs!$E$5:$I$6,B$3)=1,Labouchere!B$3,"")))))))))))))</f>
        <v>High</v>
      </c>
      <c r="H195" t="str">
        <f ca="1">IF(E195="","",IF(B$2="Red/Black",LOOKUP(E195,Refs!D:D,Refs!F:F),IF(B$2="High/Low",LOOKUP(E195,Refs!D:D,Refs!H:H),IF(B$2="Odd/Even",LOOKUP(E195,Refs!D:D,Refs!J:J),""))))</f>
        <v>Low</v>
      </c>
      <c r="I195">
        <f t="shared" ca="1" si="12"/>
        <v>-1</v>
      </c>
      <c r="J195">
        <f ca="1">IF(E194="","",IF(G195="","",IF(AND(Q194&gt;1,O194+P194&gt;=$B$4),$B$4,IF(Q194=1,O194,O194+P194))))</f>
        <v>5</v>
      </c>
      <c r="K195">
        <f t="shared" ca="1" si="13"/>
        <v>-5</v>
      </c>
      <c r="L195">
        <f t="shared" ca="1" si="14"/>
        <v>-43</v>
      </c>
      <c r="M195">
        <f t="shared" ca="1" si="15"/>
        <v>20</v>
      </c>
      <c r="N195">
        <f ca="1">IF(E194="","",IF(OR(AND($A$6="Yes",$M195&gt;$M194),AND($A$8="Yes",$O194+$P194&gt;=$B$4),AND($Q194&lt;=2,$I195=1)),1,0))</f>
        <v>0</v>
      </c>
      <c r="O195">
        <f ca="1">IF(E195="","",R195)</f>
        <v>1</v>
      </c>
      <c r="P195">
        <f ca="1">IF(E195="","",MAX(R195:DM195))</f>
        <v>5</v>
      </c>
      <c r="Q195" s="2">
        <f ca="1">IF(E195="","",COUNTIF(R195:DM195,"&gt;0"))</f>
        <v>5</v>
      </c>
      <c r="R195" s="4">
        <f ca="1">IF(E194="","",IF($G195="",R194,IF($N195=1,LOOKUP(R$9,$A$12:$A$111,$B$12:$B$111),IF(AND($I195=1,S$9=$Q194),"",IF($I195=1,S194,IF($I195=-1,R194))))))</f>
        <v>1</v>
      </c>
      <c r="S195">
        <f ca="1">IF($E194="","",IF($G195="",S194,IF(AND($N195=1,S$9&gt;$B$9),"",IF(AND($N195=1,S$9&lt;=$B$9),LOOKUP(S$9,$A$12:$A$111,$B$12:$B$111),IF(AND($I195=1,T$9=$Q194),"",IF($I195=1,T194,IF(AND($I195=-1,R$9=$Q194),$J195,IF($I195=-1,S194,""))))))))</f>
        <v>2</v>
      </c>
      <c r="T195">
        <f ca="1">IF($E194="","",IF($G195="",T194,IF(AND($N195=1,T$9&gt;$B$9),"",IF(AND($N195=1,T$9&lt;=$B$9),LOOKUP(T$9,$A$12:$A$111,$B$12:$B$111),IF(AND($I195=1,U$9=$Q194),"",IF($I195=1,U194,IF(AND($I195=-1,S$9=$Q194),$J195,IF($I195=-1,T194,""))))))))</f>
        <v>3</v>
      </c>
      <c r="U195">
        <f ca="1">IF($E194="","",IF($G195="",U194,IF(AND($N195=1,U$9&gt;$B$9),"",IF(AND($N195=1,U$9&lt;=$B$9),LOOKUP(U$9,$A$12:$A$111,$B$12:$B$111),IF(AND($I195=1,V$9=$Q194),"",IF($I195=1,V194,IF(AND($I195=-1,T$9=$Q194),$J195,IF($I195=-1,U194,""))))))))</f>
        <v>4</v>
      </c>
      <c r="V195">
        <f ca="1">IF($E194="","",IF($G195="",V194,IF(AND($N195=1,V$9&gt;$B$9),"",IF(AND($N195=1,V$9&lt;=$B$9),LOOKUP(V$9,$A$12:$A$111,$B$12:$B$111),IF(AND($I195=1,W$9=$Q194),"",IF($I195=1,W194,IF(AND($I195=-1,U$9=$Q194),$J195,IF($I195=-1,V194,""))))))))</f>
        <v>5</v>
      </c>
      <c r="W195" t="str">
        <f ca="1">IF($E194="","",IF($G195="",W194,IF(AND($N195=1,W$9&gt;$B$9),"",IF(AND($N195=1,W$9&lt;=$B$9),LOOKUP(W$9,$A$12:$A$111,$B$12:$B$111),IF(AND($I195=1,X$9=$Q194),"",IF($I195=1,X194,IF(AND($I195=-1,V$9=$Q194),$J195,IF($I195=-1,W194,""))))))))</f>
        <v/>
      </c>
      <c r="X195" t="str">
        <f ca="1">IF($E194="","",IF($G195="",X194,IF(AND($N195=1,X$9&gt;$B$9),"",IF(AND($N195=1,X$9&lt;=$B$9),LOOKUP(X$9,$A$12:$A$111,$B$12:$B$111),IF(AND($I195=1,Y$9=$Q194),"",IF($I195=1,Y194,IF(AND($I195=-1,W$9=$Q194),$J195,IF($I195=-1,X194,""))))))))</f>
        <v/>
      </c>
      <c r="Y195" t="str">
        <f ca="1">IF($E194="","",IF($G195="",Y194,IF(AND($N195=1,Y$9&gt;$B$9),"",IF(AND($N195=1,Y$9&lt;=$B$9),LOOKUP(Y$9,$A$12:$A$111,$B$12:$B$111),IF(AND($I195=1,Z$9=$Q194),"",IF($I195=1,Z194,IF(AND($I195=-1,X$9=$Q194),$J195,IF($I195=-1,Y194,""))))))))</f>
        <v/>
      </c>
      <c r="Z195" t="str">
        <f ca="1">IF($E194="","",IF($G195="",Z194,IF(AND($N195=1,Z$9&gt;$B$9),"",IF(AND($N195=1,Z$9&lt;=$B$9),LOOKUP(Z$9,$A$12:$A$111,$B$12:$B$111),IF(AND($I195=1,AA$9=$Q194),"",IF($I195=1,AA194,IF(AND($I195=-1,Y$9=$Q194),$J195,IF($I195=-1,Z194,""))))))))</f>
        <v/>
      </c>
      <c r="AA195" t="str">
        <f ca="1">IF($E194="","",IF($G195="",AA194,IF(AND($N195=1,AA$9&gt;$B$9),"",IF(AND($N195=1,AA$9&lt;=$B$9),LOOKUP(AA$9,$A$12:$A$111,$B$12:$B$111),IF(AND($I195=1,AB$9=$Q194),"",IF($I195=1,AB194,IF(AND($I195=-1,Z$9=$Q194),$J195,IF($I195=-1,AA194,""))))))))</f>
        <v/>
      </c>
      <c r="AB195" t="str">
        <f ca="1">IF($E194="","",IF($G195="",AB194,IF(AND($N195=1,AB$9&gt;$B$9),"",IF(AND($N195=1,AB$9&lt;=$B$9),LOOKUP(AB$9,$A$12:$A$111,$B$12:$B$111),IF(AND($I195=1,AC$9=$Q194),"",IF($I195=1,AC194,IF(AND($I195=-1,AA$9=$Q194),$J195,IF($I195=-1,AB194,""))))))))</f>
        <v/>
      </c>
      <c r="AC195" t="str">
        <f ca="1">IF($E194="","",IF($G195="",AC194,IF(AND($N195=1,AC$9&gt;$B$9),"",IF(AND($N195=1,AC$9&lt;=$B$9),LOOKUP(AC$9,$A$12:$A$111,$B$12:$B$111),IF(AND($I195=1,AD$9=$Q194),"",IF($I195=1,AD194,IF(AND($I195=-1,AB$9=$Q194),$J195,IF($I195=-1,AC194,""))))))))</f>
        <v/>
      </c>
      <c r="AD195" t="str">
        <f ca="1">IF($E194="","",IF($G195="",AD194,IF(AND($N195=1,AD$9&gt;$B$9),"",IF(AND($N195=1,AD$9&lt;=$B$9),LOOKUP(AD$9,$A$12:$A$111,$B$12:$B$111),IF(AND($I195=1,AE$9=$Q194),"",IF($I195=1,AE194,IF(AND($I195=-1,AC$9=$Q194),$J195,IF($I195=-1,AD194,""))))))))</f>
        <v/>
      </c>
      <c r="AE195" t="str">
        <f ca="1">IF($E194="","",IF($G195="",AE194,IF(AND($N195=1,AE$9&gt;$B$9),"",IF(AND($N195=1,AE$9&lt;=$B$9),LOOKUP(AE$9,$A$12:$A$111,$B$12:$B$111),IF(AND($I195=1,AF$9=$Q194),"",IF($I195=1,AF194,IF(AND($I195=-1,AD$9=$Q194),$J195,IF($I195=-1,AE194,""))))))))</f>
        <v/>
      </c>
      <c r="AF195" t="str">
        <f ca="1">IF($E194="","",IF($G195="",AF194,IF(AND($N195=1,AF$9&gt;$B$9),"",IF(AND($N195=1,AF$9&lt;=$B$9),LOOKUP(AF$9,$A$12:$A$111,$B$12:$B$111),IF(AND($I195=1,AG$9=$Q194),"",IF($I195=1,AG194,IF(AND($I195=-1,AE$9=$Q194),$J195,IF($I195=-1,AF194,""))))))))</f>
        <v/>
      </c>
      <c r="AG195" t="str">
        <f ca="1">IF($E194="","",IF($G195="",AG194,IF(AND($N195=1,AG$9&gt;$B$9),"",IF(AND($N195=1,AG$9&lt;=$B$9),LOOKUP(AG$9,$A$12:$A$111,$B$12:$B$111),IF(AND($I195=1,AH$9=$Q194),"",IF($I195=1,AH194,IF(AND($I195=-1,AF$9=$Q194),$J195,IF($I195=-1,AG194,""))))))))</f>
        <v/>
      </c>
      <c r="AH195" t="str">
        <f ca="1">IF($E194="","",IF($G195="",AH194,IF(AND($N195=1,AH$9&gt;$B$9),"",IF(AND($N195=1,AH$9&lt;=$B$9),LOOKUP(AH$9,$A$12:$A$111,$B$12:$B$111),IF(AND($I195=1,AI$9=$Q194),"",IF($I195=1,AI194,IF(AND($I195=-1,AG$9=$Q194),$J195,IF($I195=-1,AH194,""))))))))</f>
        <v/>
      </c>
      <c r="AI195" t="str">
        <f ca="1">IF($E194="","",IF($G195="",AI194,IF(AND($N195=1,AI$9&gt;$B$9),"",IF(AND($N195=1,AI$9&lt;=$B$9),LOOKUP(AI$9,$A$12:$A$111,$B$12:$B$111),IF(AND($I195=1,AJ$9=$Q194),"",IF($I195=1,AJ194,IF(AND($I195=-1,AH$9=$Q194),$J195,IF($I195=-1,AI194,""))))))))</f>
        <v/>
      </c>
      <c r="AJ195" t="str">
        <f ca="1">IF($E194="","",IF($G195="",AJ194,IF(AND($N195=1,AJ$9&gt;$B$9),"",IF(AND($N195=1,AJ$9&lt;=$B$9),LOOKUP(AJ$9,$A$12:$A$111,$B$12:$B$111),IF(AND($I195=1,AK$9=$Q194),"",IF($I195=1,AK194,IF(AND($I195=-1,AI$9=$Q194),$J195,IF($I195=-1,AJ194,""))))))))</f>
        <v/>
      </c>
      <c r="AK195" t="str">
        <f ca="1">IF($E194="","",IF($G195="",AK194,IF(AND($N195=1,AK$9&gt;$B$9),"",IF(AND($N195=1,AK$9&lt;=$B$9),LOOKUP(AK$9,$A$12:$A$111,$B$12:$B$111),IF(AND($I195=1,AL$9=$Q194),"",IF($I195=1,AL194,IF(AND($I195=-1,AJ$9=$Q194),$J195,IF($I195=-1,AK194,""))))))))</f>
        <v/>
      </c>
      <c r="AL195" t="str">
        <f ca="1">IF($E194="","",IF($G195="",AL194,IF(AND($N195=1,AL$9&gt;$B$9),"",IF(AND($N195=1,AL$9&lt;=$B$9),LOOKUP(AL$9,$A$12:$A$111,$B$12:$B$111),IF(AND($I195=1,AM$9=$Q194),"",IF($I195=1,AM194,IF(AND($I195=-1,AK$9=$Q194),$J195,IF($I195=-1,AL194,""))))))))</f>
        <v/>
      </c>
      <c r="AM195" t="str">
        <f ca="1">IF($E194="","",IF($G195="",AM194,IF(AND($N195=1,AM$9&gt;$B$9),"",IF(AND($N195=1,AM$9&lt;=$B$9),LOOKUP(AM$9,$A$12:$A$111,$B$12:$B$111),IF(AND($I195=1,AN$9=$Q194),"",IF($I195=1,AN194,IF(AND($I195=-1,AL$9=$Q194),$J195,IF($I195=-1,AM194,""))))))))</f>
        <v/>
      </c>
      <c r="AN195" t="str">
        <f ca="1">IF($E194="","",IF($G195="",AN194,IF(AND($N195=1,AN$9&gt;$B$9),"",IF(AND($N195=1,AN$9&lt;=$B$9),LOOKUP(AN$9,$A$12:$A$111,$B$12:$B$111),IF(AND($I195=1,AO$9=$Q194),"",IF($I195=1,AO194,IF(AND($I195=-1,AM$9=$Q194),$J195,IF($I195=-1,AN194,""))))))))</f>
        <v/>
      </c>
      <c r="AO195" t="str">
        <f ca="1">IF($E194="","",IF($G195="",AO194,IF(AND($N195=1,AO$9&gt;$B$9),"",IF(AND($N195=1,AO$9&lt;=$B$9),LOOKUP(AO$9,$A$12:$A$111,$B$12:$B$111),IF(AND($I195=1,AP$9=$Q194),"",IF($I195=1,AP194,IF(AND($I195=-1,AN$9=$Q194),$J195,IF($I195=-1,AO194,""))))))))</f>
        <v/>
      </c>
      <c r="AP195" t="str">
        <f ca="1">IF($E194="","",IF($G195="",AP194,IF(AND($N195=1,AP$9&gt;$B$9),"",IF(AND($N195=1,AP$9&lt;=$B$9),LOOKUP(AP$9,$A$12:$A$111,$B$12:$B$111),IF(AND($I195=1,AQ$9=$Q194),"",IF($I195=1,AQ194,IF(AND($I195=-1,AO$9=$Q194),$J195,IF($I195=-1,AP194,""))))))))</f>
        <v/>
      </c>
      <c r="AQ195" t="str">
        <f ca="1">IF($E194="","",IF($G195="",AQ194,IF(AND($N195=1,AQ$9&gt;$B$9),"",IF(AND($N195=1,AQ$9&lt;=$B$9),LOOKUP(AQ$9,$A$12:$A$111,$B$12:$B$111),IF(AND($I195=1,AR$9=$Q194),"",IF($I195=1,AR194,IF(AND($I195=-1,AP$9=$Q194),$J195,IF($I195=-1,AQ194,""))))))))</f>
        <v/>
      </c>
      <c r="AR195" t="str">
        <f ca="1">IF($E194="","",IF($G195="",AR194,IF(AND($N195=1,AR$9&gt;$B$9),"",IF(AND($N195=1,AR$9&lt;=$B$9),LOOKUP(AR$9,$A$12:$A$111,$B$12:$B$111),IF(AND($I195=1,AS$9=$Q194),"",IF($I195=1,AS194,IF(AND($I195=-1,AQ$9=$Q194),$J195,IF($I195=-1,AR194,""))))))))</f>
        <v/>
      </c>
      <c r="AS195" t="str">
        <f ca="1">IF($E194="","",IF($G195="",AS194,IF(AND($N195=1,AS$9&gt;$B$9),"",IF(AND($N195=1,AS$9&lt;=$B$9),LOOKUP(AS$9,$A$12:$A$111,$B$12:$B$111),IF(AND($I195=1,AT$9=$Q194),"",IF($I195=1,AT194,IF(AND($I195=-1,AR$9=$Q194),$J195,IF($I195=-1,AS194,""))))))))</f>
        <v/>
      </c>
      <c r="AT195" t="str">
        <f ca="1">IF($E194="","",IF($G195="",AT194,IF(AND($N195=1,AT$9&gt;$B$9),"",IF(AND($N195=1,AT$9&lt;=$B$9),LOOKUP(AT$9,$A$12:$A$111,$B$12:$B$111),IF(AND($I195=1,AU$9=$Q194),"",IF($I195=1,AU194,IF(AND($I195=-1,AS$9=$Q194),$J195,IF($I195=-1,AT194,""))))))))</f>
        <v/>
      </c>
      <c r="AU195" t="str">
        <f ca="1">IF($E194="","",IF($G195="",AU194,IF(AND($N195=1,AU$9&gt;$B$9),"",IF(AND($N195=1,AU$9&lt;=$B$9),LOOKUP(AU$9,$A$12:$A$111,$B$12:$B$111),IF(AND($I195=1,AV$9=$Q194),"",IF($I195=1,AV194,IF(AND($I195=-1,AT$9=$Q194),$J195,IF($I195=-1,AU194,""))))))))</f>
        <v/>
      </c>
      <c r="AV195" t="str">
        <f ca="1">IF($E194="","",IF($G195="",AV194,IF(AND($N195=1,AV$9&gt;$B$9),"",IF(AND($N195=1,AV$9&lt;=$B$9),LOOKUP(AV$9,$A$12:$A$111,$B$12:$B$111),IF(AND($I195=1,AW$9=$Q194),"",IF($I195=1,AW194,IF(AND($I195=-1,AU$9=$Q194),$J195,IF($I195=-1,AV194,""))))))))</f>
        <v/>
      </c>
      <c r="AW195" t="str">
        <f ca="1">IF($E194="","",IF($G195="",AW194,IF(AND($N195=1,AW$9&gt;$B$9),"",IF(AND($N195=1,AW$9&lt;=$B$9),LOOKUP(AW$9,$A$12:$A$111,$B$12:$B$111),IF(AND($I195=1,AX$9=$Q194),"",IF($I195=1,AX194,IF(AND($I195=-1,AV$9=$Q194),$J195,IF($I195=-1,AW194,""))))))))</f>
        <v/>
      </c>
      <c r="AX195" t="str">
        <f ca="1">IF($E194="","",IF($G195="",AX194,IF(AND($N195=1,AX$9&gt;$B$9),"",IF(AND($N195=1,AX$9&lt;=$B$9),LOOKUP(AX$9,$A$12:$A$111,$B$12:$B$111),IF(AND($I195=1,AY$9=$Q194),"",IF($I195=1,AY194,IF(AND($I195=-1,AW$9=$Q194),$J195,IF($I195=-1,AX194,""))))))))</f>
        <v/>
      </c>
      <c r="AY195" t="str">
        <f ca="1">IF($E194="","",IF($G195="",AY194,IF(AND($N195=1,AY$9&gt;$B$9),"",IF(AND($N195=1,AY$9&lt;=$B$9),LOOKUP(AY$9,$A$12:$A$111,$B$12:$B$111),IF(AND($I195=1,AZ$9=$Q194),"",IF($I195=1,AZ194,IF(AND($I195=-1,AX$9=$Q194),$J195,IF($I195=-1,AY194,""))))))))</f>
        <v/>
      </c>
      <c r="AZ195" t="str">
        <f ca="1">IF($E194="","",IF($G195="",AZ194,IF(AND($N195=1,AZ$9&gt;$B$9),"",IF(AND($N195=1,AZ$9&lt;=$B$9),LOOKUP(AZ$9,$A$12:$A$111,$B$12:$B$111),IF(AND($I195=1,BA$9=$Q194),"",IF($I195=1,BA194,IF(AND($I195=-1,AY$9=$Q194),$J195,IF($I195=-1,AZ194,""))))))))</f>
        <v/>
      </c>
      <c r="BA195" t="str">
        <f ca="1">IF($E194="","",IF($G195="",BA194,IF(AND($N195=1,BA$9&gt;$B$9),"",IF(AND($N195=1,BA$9&lt;=$B$9),LOOKUP(BA$9,$A$12:$A$111,$B$12:$B$111),IF(AND($I195=1,BB$9=$Q194),"",IF($I195=1,BB194,IF(AND($I195=-1,AZ$9=$Q194),$J195,IF($I195=-1,BA194,""))))))))</f>
        <v/>
      </c>
      <c r="BB195" t="str">
        <f ca="1">IF($E194="","",IF($G195="",BB194,IF(AND($N195=1,BB$9&gt;$B$9),"",IF(AND($N195=1,BB$9&lt;=$B$9),LOOKUP(BB$9,$A$12:$A$111,$B$12:$B$111),IF(AND($I195=1,BC$9=$Q194),"",IF($I195=1,BC194,IF(AND($I195=-1,BA$9=$Q194),$J195,IF($I195=-1,BB194,""))))))))</f>
        <v/>
      </c>
      <c r="BC195" t="str">
        <f ca="1">IF($E194="","",IF($G195="",BC194,IF(AND($N195=1,BC$9&gt;$B$9),"",IF(AND($N195=1,BC$9&lt;=$B$9),LOOKUP(BC$9,$A$12:$A$111,$B$12:$B$111),IF(AND($I195=1,BD$9=$Q194),"",IF($I195=1,BD194,IF(AND($I195=-1,BB$9=$Q194),$J195,IF($I195=-1,BC194,""))))))))</f>
        <v/>
      </c>
      <c r="BD195" t="str">
        <f ca="1">IF($E194="","",IF($G195="",BD194,IF(AND($N195=1,BD$9&gt;$B$9),"",IF(AND($N195=1,BD$9&lt;=$B$9),LOOKUP(BD$9,$A$12:$A$111,$B$12:$B$111),IF(AND($I195=1,BE$9=$Q194),"",IF($I195=1,BE194,IF(AND($I195=-1,BC$9=$Q194),$J195,IF($I195=-1,BD194,""))))))))</f>
        <v/>
      </c>
      <c r="BE195" t="str">
        <f ca="1">IF($E194="","",IF($G195="",BE194,IF(AND($N195=1,BE$9&gt;$B$9),"",IF(AND($N195=1,BE$9&lt;=$B$9),LOOKUP(BE$9,$A$12:$A$111,$B$12:$B$111),IF(AND($I195=1,BF$9=$Q194),"",IF($I195=1,BF194,IF(AND($I195=-1,BD$9=$Q194),$J195,IF($I195=-1,BE194,""))))))))</f>
        <v/>
      </c>
      <c r="BF195" t="str">
        <f ca="1">IF($E194="","",IF($G195="",BF194,IF(AND($N195=1,BF$9&gt;$B$9),"",IF(AND($N195=1,BF$9&lt;=$B$9),LOOKUP(BF$9,$A$12:$A$111,$B$12:$B$111),IF(AND($I195=1,BG$9=$Q194),"",IF($I195=1,BG194,IF(AND($I195=-1,BE$9=$Q194),$J195,IF($I195=-1,BF194,""))))))))</f>
        <v/>
      </c>
      <c r="BG195" t="str">
        <f ca="1">IF($E194="","",IF($G195="",BG194,IF(AND($N195=1,BG$9&gt;$B$9),"",IF(AND($N195=1,BG$9&lt;=$B$9),LOOKUP(BG$9,$A$12:$A$111,$B$12:$B$111),IF(AND($I195=1,BH$9=$Q194),"",IF($I195=1,BH194,IF(AND($I195=-1,BF$9=$Q194),$J195,IF($I195=-1,BG194,""))))))))</f>
        <v/>
      </c>
      <c r="BH195" t="str">
        <f ca="1">IF($E194="","",IF($G195="",BH194,IF(AND($N195=1,BH$9&gt;$B$9),"",IF(AND($N195=1,BH$9&lt;=$B$9),LOOKUP(BH$9,$A$12:$A$111,$B$12:$B$111),IF(AND($I195=1,BI$9=$Q194),"",IF($I195=1,BI194,IF(AND($I195=-1,BG$9=$Q194),$J195,IF($I195=-1,BH194,""))))))))</f>
        <v/>
      </c>
      <c r="BI195" t="str">
        <f ca="1">IF($E194="","",IF($G195="",BI194,IF(AND($N195=1,BI$9&gt;$B$9),"",IF(AND($N195=1,BI$9&lt;=$B$9),LOOKUP(BI$9,$A$12:$A$111,$B$12:$B$111),IF(AND($I195=1,BJ$9=$Q194),"",IF($I195=1,BJ194,IF(AND($I195=-1,BH$9=$Q194),$J195,IF($I195=-1,BI194,""))))))))</f>
        <v/>
      </c>
      <c r="BJ195" t="str">
        <f ca="1">IF($E194="","",IF($G195="",BJ194,IF(AND($N195=1,BJ$9&gt;$B$9),"",IF(AND($N195=1,BJ$9&lt;=$B$9),LOOKUP(BJ$9,$A$12:$A$111,$B$12:$B$111),IF(AND($I195=1,BK$9=$Q194),"",IF($I195=1,BK194,IF(AND($I195=-1,BI$9=$Q194),$J195,IF($I195=-1,BJ194,""))))))))</f>
        <v/>
      </c>
      <c r="BK195" t="str">
        <f ca="1">IF($E194="","",IF($G195="",BK194,IF(AND($N195=1,BK$9&gt;$B$9),"",IF(AND($N195=1,BK$9&lt;=$B$9),LOOKUP(BK$9,$A$12:$A$111,$B$12:$B$111),IF(AND($I195=1,BL$9=$Q194),"",IF($I195=1,BL194,IF(AND($I195=-1,BJ$9=$Q194),$J195,IF($I195=-1,BK194,""))))))))</f>
        <v/>
      </c>
      <c r="BL195" t="str">
        <f ca="1">IF($E194="","",IF($G195="",BL194,IF(AND($N195=1,BL$9&gt;$B$9),"",IF(AND($N195=1,BL$9&lt;=$B$9),LOOKUP(BL$9,$A$12:$A$111,$B$12:$B$111),IF(AND($I195=1,BM$9=$Q194),"",IF($I195=1,BM194,IF(AND($I195=-1,BK$9=$Q194),$J195,IF($I195=-1,BL194,""))))))))</f>
        <v/>
      </c>
      <c r="BM195" t="str">
        <f ca="1">IF($E194="","",IF($G195="",BM194,IF(AND($N195=1,BM$9&gt;$B$9),"",IF(AND($N195=1,BM$9&lt;=$B$9),LOOKUP(BM$9,$A$12:$A$111,$B$12:$B$111),IF(AND($I195=1,BN$9=$Q194),"",IF($I195=1,BN194,IF(AND($I195=-1,BL$9=$Q194),$J195,IF($I195=-1,BM194,""))))))))</f>
        <v/>
      </c>
      <c r="BN195" t="str">
        <f ca="1">IF($E194="","",IF($G195="",BN194,IF(AND($N195=1,BN$9&gt;$B$9),"",IF(AND($N195=1,BN$9&lt;=$B$9),LOOKUP(BN$9,$A$12:$A$111,$B$12:$B$111),IF(AND($I195=1,BO$9=$Q194),"",IF($I195=1,BO194,IF(AND($I195=-1,BM$9=$Q194),$J195,IF($I195=-1,BN194,""))))))))</f>
        <v/>
      </c>
      <c r="BO195" t="str">
        <f ca="1">IF($E194="","",IF($G195="",BO194,IF(AND($N195=1,BO$9&gt;$B$9),"",IF(AND($N195=1,BO$9&lt;=$B$9),LOOKUP(BO$9,$A$12:$A$111,$B$12:$B$111),IF(AND($I195=1,BP$9=$Q194),"",IF($I195=1,BP194,IF(AND($I195=-1,BN$9=$Q194),$J195,IF($I195=-1,BO194,""))))))))</f>
        <v/>
      </c>
    </row>
    <row r="196" spans="4:67" x14ac:dyDescent="0.25">
      <c r="D196" s="4">
        <v>186</v>
      </c>
      <c r="E196" s="1">
        <f t="shared" ca="1" si="16"/>
        <v>14</v>
      </c>
      <c r="G196" t="str">
        <f ca="1">IF(E195="","",IF($B$3=Refs!$B$11,Labouchere!F196,IF(AND(B$3="Last",H195="Zero"),G195,IF(B$3="Last",H195,IF(B$3="2nd last","",IF(AND(B$3="Opposite",H195="Zero"),G195,IF(AND(B$3="Opposite",H195="Red"),"Black",IF(AND(B$3="Opposite",H195="Black"),"Red",IF(AND(B$3="Opposite",H195="Odd"),"Even",IF(AND(B$3="Opposite",H195="Even"),"Odd",IF(AND(B$3="Opposite",H195="High"),"Low",IF(AND(B$3="Opposite",H195="Low"),"High",IF(COUNTIF(Refs!$E$5:$I$6,B$3)=1,Labouchere!B$3,"")))))))))))))</f>
        <v>High</v>
      </c>
      <c r="H196" t="str">
        <f ca="1">IF(E196="","",IF(B$2="Red/Black",LOOKUP(E196,Refs!D:D,Refs!F:F),IF(B$2="High/Low",LOOKUP(E196,Refs!D:D,Refs!H:H),IF(B$2="Odd/Even",LOOKUP(E196,Refs!D:D,Refs!J:J),""))))</f>
        <v>Low</v>
      </c>
      <c r="I196">
        <f t="shared" ca="1" si="12"/>
        <v>-1</v>
      </c>
      <c r="J196">
        <f ca="1">IF(E195="","",IF(G196="","",IF(AND(Q195&gt;1,O195+P195&gt;=$B$4),$B$4,IF(Q195=1,O195,O195+P195))))</f>
        <v>6</v>
      </c>
      <c r="K196">
        <f t="shared" ca="1" si="13"/>
        <v>-6</v>
      </c>
      <c r="L196">
        <f t="shared" ca="1" si="14"/>
        <v>-49</v>
      </c>
      <c r="M196">
        <f t="shared" ca="1" si="15"/>
        <v>20</v>
      </c>
      <c r="N196">
        <f ca="1">IF(E195="","",IF(OR(AND($A$6="Yes",$M196&gt;$M195),AND($A$8="Yes",$O195+$P195&gt;=$B$4),AND($Q195&lt;=2,$I196=1)),1,0))</f>
        <v>0</v>
      </c>
      <c r="O196">
        <f ca="1">IF(E196="","",R196)</f>
        <v>1</v>
      </c>
      <c r="P196">
        <f ca="1">IF(E196="","",MAX(R196:DM196))</f>
        <v>6</v>
      </c>
      <c r="Q196" s="2">
        <f ca="1">IF(E196="","",COUNTIF(R196:DM196,"&gt;0"))</f>
        <v>6</v>
      </c>
      <c r="R196" s="4">
        <f ca="1">IF(E195="","",IF($G196="",R195,IF($N196=1,LOOKUP(R$9,$A$12:$A$111,$B$12:$B$111),IF(AND($I196=1,S$9=$Q195),"",IF($I196=1,S195,IF($I196=-1,R195))))))</f>
        <v>1</v>
      </c>
      <c r="S196">
        <f ca="1">IF($E195="","",IF($G196="",S195,IF(AND($N196=1,S$9&gt;$B$9),"",IF(AND($N196=1,S$9&lt;=$B$9),LOOKUP(S$9,$A$12:$A$111,$B$12:$B$111),IF(AND($I196=1,T$9=$Q195),"",IF($I196=1,T195,IF(AND($I196=-1,R$9=$Q195),$J196,IF($I196=-1,S195,""))))))))</f>
        <v>2</v>
      </c>
      <c r="T196">
        <f ca="1">IF($E195="","",IF($G196="",T195,IF(AND($N196=1,T$9&gt;$B$9),"",IF(AND($N196=1,T$9&lt;=$B$9),LOOKUP(T$9,$A$12:$A$111,$B$12:$B$111),IF(AND($I196=1,U$9=$Q195),"",IF($I196=1,U195,IF(AND($I196=-1,S$9=$Q195),$J196,IF($I196=-1,T195,""))))))))</f>
        <v>3</v>
      </c>
      <c r="U196">
        <f ca="1">IF($E195="","",IF($G196="",U195,IF(AND($N196=1,U$9&gt;$B$9),"",IF(AND($N196=1,U$9&lt;=$B$9),LOOKUP(U$9,$A$12:$A$111,$B$12:$B$111),IF(AND($I196=1,V$9=$Q195),"",IF($I196=1,V195,IF(AND($I196=-1,T$9=$Q195),$J196,IF($I196=-1,U195,""))))))))</f>
        <v>4</v>
      </c>
      <c r="V196">
        <f ca="1">IF($E195="","",IF($G196="",V195,IF(AND($N196=1,V$9&gt;$B$9),"",IF(AND($N196=1,V$9&lt;=$B$9),LOOKUP(V$9,$A$12:$A$111,$B$12:$B$111),IF(AND($I196=1,W$9=$Q195),"",IF($I196=1,W195,IF(AND($I196=-1,U$9=$Q195),$J196,IF($I196=-1,V195,""))))))))</f>
        <v>5</v>
      </c>
      <c r="W196">
        <f ca="1">IF($E195="","",IF($G196="",W195,IF(AND($N196=1,W$9&gt;$B$9),"",IF(AND($N196=1,W$9&lt;=$B$9),LOOKUP(W$9,$A$12:$A$111,$B$12:$B$111),IF(AND($I196=1,X$9=$Q195),"",IF($I196=1,X195,IF(AND($I196=-1,V$9=$Q195),$J196,IF($I196=-1,W195,""))))))))</f>
        <v>6</v>
      </c>
      <c r="X196" t="str">
        <f ca="1">IF($E195="","",IF($G196="",X195,IF(AND($N196=1,X$9&gt;$B$9),"",IF(AND($N196=1,X$9&lt;=$B$9),LOOKUP(X$9,$A$12:$A$111,$B$12:$B$111),IF(AND($I196=1,Y$9=$Q195),"",IF($I196=1,Y195,IF(AND($I196=-1,W$9=$Q195),$J196,IF($I196=-1,X195,""))))))))</f>
        <v/>
      </c>
      <c r="Y196" t="str">
        <f ca="1">IF($E195="","",IF($G196="",Y195,IF(AND($N196=1,Y$9&gt;$B$9),"",IF(AND($N196=1,Y$9&lt;=$B$9),LOOKUP(Y$9,$A$12:$A$111,$B$12:$B$111),IF(AND($I196=1,Z$9=$Q195),"",IF($I196=1,Z195,IF(AND($I196=-1,X$9=$Q195),$J196,IF($I196=-1,Y195,""))))))))</f>
        <v/>
      </c>
      <c r="Z196" t="str">
        <f ca="1">IF($E195="","",IF($G196="",Z195,IF(AND($N196=1,Z$9&gt;$B$9),"",IF(AND($N196=1,Z$9&lt;=$B$9),LOOKUP(Z$9,$A$12:$A$111,$B$12:$B$111),IF(AND($I196=1,AA$9=$Q195),"",IF($I196=1,AA195,IF(AND($I196=-1,Y$9=$Q195),$J196,IF($I196=-1,Z195,""))))))))</f>
        <v/>
      </c>
      <c r="AA196" t="str">
        <f ca="1">IF($E195="","",IF($G196="",AA195,IF(AND($N196=1,AA$9&gt;$B$9),"",IF(AND($N196=1,AA$9&lt;=$B$9),LOOKUP(AA$9,$A$12:$A$111,$B$12:$B$111),IF(AND($I196=1,AB$9=$Q195),"",IF($I196=1,AB195,IF(AND($I196=-1,Z$9=$Q195),$J196,IF($I196=-1,AA195,""))))))))</f>
        <v/>
      </c>
      <c r="AB196" t="str">
        <f ca="1">IF($E195="","",IF($G196="",AB195,IF(AND($N196=1,AB$9&gt;$B$9),"",IF(AND($N196=1,AB$9&lt;=$B$9),LOOKUP(AB$9,$A$12:$A$111,$B$12:$B$111),IF(AND($I196=1,AC$9=$Q195),"",IF($I196=1,AC195,IF(AND($I196=-1,AA$9=$Q195),$J196,IF($I196=-1,AB195,""))))))))</f>
        <v/>
      </c>
      <c r="AC196" t="str">
        <f ca="1">IF($E195="","",IF($G196="",AC195,IF(AND($N196=1,AC$9&gt;$B$9),"",IF(AND($N196=1,AC$9&lt;=$B$9),LOOKUP(AC$9,$A$12:$A$111,$B$12:$B$111),IF(AND($I196=1,AD$9=$Q195),"",IF($I196=1,AD195,IF(AND($I196=-1,AB$9=$Q195),$J196,IF($I196=-1,AC195,""))))))))</f>
        <v/>
      </c>
      <c r="AD196" t="str">
        <f ca="1">IF($E195="","",IF($G196="",AD195,IF(AND($N196=1,AD$9&gt;$B$9),"",IF(AND($N196=1,AD$9&lt;=$B$9),LOOKUP(AD$9,$A$12:$A$111,$B$12:$B$111),IF(AND($I196=1,AE$9=$Q195),"",IF($I196=1,AE195,IF(AND($I196=-1,AC$9=$Q195),$J196,IF($I196=-1,AD195,""))))))))</f>
        <v/>
      </c>
      <c r="AE196" t="str">
        <f ca="1">IF($E195="","",IF($G196="",AE195,IF(AND($N196=1,AE$9&gt;$B$9),"",IF(AND($N196=1,AE$9&lt;=$B$9),LOOKUP(AE$9,$A$12:$A$111,$B$12:$B$111),IF(AND($I196=1,AF$9=$Q195),"",IF($I196=1,AF195,IF(AND($I196=-1,AD$9=$Q195),$J196,IF($I196=-1,AE195,""))))))))</f>
        <v/>
      </c>
      <c r="AF196" t="str">
        <f ca="1">IF($E195="","",IF($G196="",AF195,IF(AND($N196=1,AF$9&gt;$B$9),"",IF(AND($N196=1,AF$9&lt;=$B$9),LOOKUP(AF$9,$A$12:$A$111,$B$12:$B$111),IF(AND($I196=1,AG$9=$Q195),"",IF($I196=1,AG195,IF(AND($I196=-1,AE$9=$Q195),$J196,IF($I196=-1,AF195,""))))))))</f>
        <v/>
      </c>
      <c r="AG196" t="str">
        <f ca="1">IF($E195="","",IF($G196="",AG195,IF(AND($N196=1,AG$9&gt;$B$9),"",IF(AND($N196=1,AG$9&lt;=$B$9),LOOKUP(AG$9,$A$12:$A$111,$B$12:$B$111),IF(AND($I196=1,AH$9=$Q195),"",IF($I196=1,AH195,IF(AND($I196=-1,AF$9=$Q195),$J196,IF($I196=-1,AG195,""))))))))</f>
        <v/>
      </c>
      <c r="AH196" t="str">
        <f ca="1">IF($E195="","",IF($G196="",AH195,IF(AND($N196=1,AH$9&gt;$B$9),"",IF(AND($N196=1,AH$9&lt;=$B$9),LOOKUP(AH$9,$A$12:$A$111,$B$12:$B$111),IF(AND($I196=1,AI$9=$Q195),"",IF($I196=1,AI195,IF(AND($I196=-1,AG$9=$Q195),$J196,IF($I196=-1,AH195,""))))))))</f>
        <v/>
      </c>
      <c r="AI196" t="str">
        <f ca="1">IF($E195="","",IF($G196="",AI195,IF(AND($N196=1,AI$9&gt;$B$9),"",IF(AND($N196=1,AI$9&lt;=$B$9),LOOKUP(AI$9,$A$12:$A$111,$B$12:$B$111),IF(AND($I196=1,AJ$9=$Q195),"",IF($I196=1,AJ195,IF(AND($I196=-1,AH$9=$Q195),$J196,IF($I196=-1,AI195,""))))))))</f>
        <v/>
      </c>
      <c r="AJ196" t="str">
        <f ca="1">IF($E195="","",IF($G196="",AJ195,IF(AND($N196=1,AJ$9&gt;$B$9),"",IF(AND($N196=1,AJ$9&lt;=$B$9),LOOKUP(AJ$9,$A$12:$A$111,$B$12:$B$111),IF(AND($I196=1,AK$9=$Q195),"",IF($I196=1,AK195,IF(AND($I196=-1,AI$9=$Q195),$J196,IF($I196=-1,AJ195,""))))))))</f>
        <v/>
      </c>
      <c r="AK196" t="str">
        <f ca="1">IF($E195="","",IF($G196="",AK195,IF(AND($N196=1,AK$9&gt;$B$9),"",IF(AND($N196=1,AK$9&lt;=$B$9),LOOKUP(AK$9,$A$12:$A$111,$B$12:$B$111),IF(AND($I196=1,AL$9=$Q195),"",IF($I196=1,AL195,IF(AND($I196=-1,AJ$9=$Q195),$J196,IF($I196=-1,AK195,""))))))))</f>
        <v/>
      </c>
      <c r="AL196" t="str">
        <f ca="1">IF($E195="","",IF($G196="",AL195,IF(AND($N196=1,AL$9&gt;$B$9),"",IF(AND($N196=1,AL$9&lt;=$B$9),LOOKUP(AL$9,$A$12:$A$111,$B$12:$B$111),IF(AND($I196=1,AM$9=$Q195),"",IF($I196=1,AM195,IF(AND($I196=-1,AK$9=$Q195),$J196,IF($I196=-1,AL195,""))))))))</f>
        <v/>
      </c>
      <c r="AM196" t="str">
        <f ca="1">IF($E195="","",IF($G196="",AM195,IF(AND($N196=1,AM$9&gt;$B$9),"",IF(AND($N196=1,AM$9&lt;=$B$9),LOOKUP(AM$9,$A$12:$A$111,$B$12:$B$111),IF(AND($I196=1,AN$9=$Q195),"",IF($I196=1,AN195,IF(AND($I196=-1,AL$9=$Q195),$J196,IF($I196=-1,AM195,""))))))))</f>
        <v/>
      </c>
      <c r="AN196" t="str">
        <f ca="1">IF($E195="","",IF($G196="",AN195,IF(AND($N196=1,AN$9&gt;$B$9),"",IF(AND($N196=1,AN$9&lt;=$B$9),LOOKUP(AN$9,$A$12:$A$111,$B$12:$B$111),IF(AND($I196=1,AO$9=$Q195),"",IF($I196=1,AO195,IF(AND($I196=-1,AM$9=$Q195),$J196,IF($I196=-1,AN195,""))))))))</f>
        <v/>
      </c>
      <c r="AO196" t="str">
        <f ca="1">IF($E195="","",IF($G196="",AO195,IF(AND($N196=1,AO$9&gt;$B$9),"",IF(AND($N196=1,AO$9&lt;=$B$9),LOOKUP(AO$9,$A$12:$A$111,$B$12:$B$111),IF(AND($I196=1,AP$9=$Q195),"",IF($I196=1,AP195,IF(AND($I196=-1,AN$9=$Q195),$J196,IF($I196=-1,AO195,""))))))))</f>
        <v/>
      </c>
      <c r="AP196" t="str">
        <f ca="1">IF($E195="","",IF($G196="",AP195,IF(AND($N196=1,AP$9&gt;$B$9),"",IF(AND($N196=1,AP$9&lt;=$B$9),LOOKUP(AP$9,$A$12:$A$111,$B$12:$B$111),IF(AND($I196=1,AQ$9=$Q195),"",IF($I196=1,AQ195,IF(AND($I196=-1,AO$9=$Q195),$J196,IF($I196=-1,AP195,""))))))))</f>
        <v/>
      </c>
      <c r="AQ196" t="str">
        <f ca="1">IF($E195="","",IF($G196="",AQ195,IF(AND($N196=1,AQ$9&gt;$B$9),"",IF(AND($N196=1,AQ$9&lt;=$B$9),LOOKUP(AQ$9,$A$12:$A$111,$B$12:$B$111),IF(AND($I196=1,AR$9=$Q195),"",IF($I196=1,AR195,IF(AND($I196=-1,AP$9=$Q195),$J196,IF($I196=-1,AQ195,""))))))))</f>
        <v/>
      </c>
      <c r="AR196" t="str">
        <f ca="1">IF($E195="","",IF($G196="",AR195,IF(AND($N196=1,AR$9&gt;$B$9),"",IF(AND($N196=1,AR$9&lt;=$B$9),LOOKUP(AR$9,$A$12:$A$111,$B$12:$B$111),IF(AND($I196=1,AS$9=$Q195),"",IF($I196=1,AS195,IF(AND($I196=-1,AQ$9=$Q195),$J196,IF($I196=-1,AR195,""))))))))</f>
        <v/>
      </c>
      <c r="AS196" t="str">
        <f ca="1">IF($E195="","",IF($G196="",AS195,IF(AND($N196=1,AS$9&gt;$B$9),"",IF(AND($N196=1,AS$9&lt;=$B$9),LOOKUP(AS$9,$A$12:$A$111,$B$12:$B$111),IF(AND($I196=1,AT$9=$Q195),"",IF($I196=1,AT195,IF(AND($I196=-1,AR$9=$Q195),$J196,IF($I196=-1,AS195,""))))))))</f>
        <v/>
      </c>
      <c r="AT196" t="str">
        <f ca="1">IF($E195="","",IF($G196="",AT195,IF(AND($N196=1,AT$9&gt;$B$9),"",IF(AND($N196=1,AT$9&lt;=$B$9),LOOKUP(AT$9,$A$12:$A$111,$B$12:$B$111),IF(AND($I196=1,AU$9=$Q195),"",IF($I196=1,AU195,IF(AND($I196=-1,AS$9=$Q195),$J196,IF($I196=-1,AT195,""))))))))</f>
        <v/>
      </c>
      <c r="AU196" t="str">
        <f ca="1">IF($E195="","",IF($G196="",AU195,IF(AND($N196=1,AU$9&gt;$B$9),"",IF(AND($N196=1,AU$9&lt;=$B$9),LOOKUP(AU$9,$A$12:$A$111,$B$12:$B$111),IF(AND($I196=1,AV$9=$Q195),"",IF($I196=1,AV195,IF(AND($I196=-1,AT$9=$Q195),$J196,IF($I196=-1,AU195,""))))))))</f>
        <v/>
      </c>
      <c r="AV196" t="str">
        <f ca="1">IF($E195="","",IF($G196="",AV195,IF(AND($N196=1,AV$9&gt;$B$9),"",IF(AND($N196=1,AV$9&lt;=$B$9),LOOKUP(AV$9,$A$12:$A$111,$B$12:$B$111),IF(AND($I196=1,AW$9=$Q195),"",IF($I196=1,AW195,IF(AND($I196=-1,AU$9=$Q195),$J196,IF($I196=-1,AV195,""))))))))</f>
        <v/>
      </c>
      <c r="AW196" t="str">
        <f ca="1">IF($E195="","",IF($G196="",AW195,IF(AND($N196=1,AW$9&gt;$B$9),"",IF(AND($N196=1,AW$9&lt;=$B$9),LOOKUP(AW$9,$A$12:$A$111,$B$12:$B$111),IF(AND($I196=1,AX$9=$Q195),"",IF($I196=1,AX195,IF(AND($I196=-1,AV$9=$Q195),$J196,IF($I196=-1,AW195,""))))))))</f>
        <v/>
      </c>
      <c r="AX196" t="str">
        <f ca="1">IF($E195="","",IF($G196="",AX195,IF(AND($N196=1,AX$9&gt;$B$9),"",IF(AND($N196=1,AX$9&lt;=$B$9),LOOKUP(AX$9,$A$12:$A$111,$B$12:$B$111),IF(AND($I196=1,AY$9=$Q195),"",IF($I196=1,AY195,IF(AND($I196=-1,AW$9=$Q195),$J196,IF($I196=-1,AX195,""))))))))</f>
        <v/>
      </c>
      <c r="AY196" t="str">
        <f ca="1">IF($E195="","",IF($G196="",AY195,IF(AND($N196=1,AY$9&gt;$B$9),"",IF(AND($N196=1,AY$9&lt;=$B$9),LOOKUP(AY$9,$A$12:$A$111,$B$12:$B$111),IF(AND($I196=1,AZ$9=$Q195),"",IF($I196=1,AZ195,IF(AND($I196=-1,AX$9=$Q195),$J196,IF($I196=-1,AY195,""))))))))</f>
        <v/>
      </c>
      <c r="AZ196" t="str">
        <f ca="1">IF($E195="","",IF($G196="",AZ195,IF(AND($N196=1,AZ$9&gt;$B$9),"",IF(AND($N196=1,AZ$9&lt;=$B$9),LOOKUP(AZ$9,$A$12:$A$111,$B$12:$B$111),IF(AND($I196=1,BA$9=$Q195),"",IF($I196=1,BA195,IF(AND($I196=-1,AY$9=$Q195),$J196,IF($I196=-1,AZ195,""))))))))</f>
        <v/>
      </c>
      <c r="BA196" t="str">
        <f ca="1">IF($E195="","",IF($G196="",BA195,IF(AND($N196=1,BA$9&gt;$B$9),"",IF(AND($N196=1,BA$9&lt;=$B$9),LOOKUP(BA$9,$A$12:$A$111,$B$12:$B$111),IF(AND($I196=1,BB$9=$Q195),"",IF($I196=1,BB195,IF(AND($I196=-1,AZ$9=$Q195),$J196,IF($I196=-1,BA195,""))))))))</f>
        <v/>
      </c>
      <c r="BB196" t="str">
        <f ca="1">IF($E195="","",IF($G196="",BB195,IF(AND($N196=1,BB$9&gt;$B$9),"",IF(AND($N196=1,BB$9&lt;=$B$9),LOOKUP(BB$9,$A$12:$A$111,$B$12:$B$111),IF(AND($I196=1,BC$9=$Q195),"",IF($I196=1,BC195,IF(AND($I196=-1,BA$9=$Q195),$J196,IF($I196=-1,BB195,""))))))))</f>
        <v/>
      </c>
      <c r="BC196" t="str">
        <f ca="1">IF($E195="","",IF($G196="",BC195,IF(AND($N196=1,BC$9&gt;$B$9),"",IF(AND($N196=1,BC$9&lt;=$B$9),LOOKUP(BC$9,$A$12:$A$111,$B$12:$B$111),IF(AND($I196=1,BD$9=$Q195),"",IF($I196=1,BD195,IF(AND($I196=-1,BB$9=$Q195),$J196,IF($I196=-1,BC195,""))))))))</f>
        <v/>
      </c>
      <c r="BD196" t="str">
        <f ca="1">IF($E195="","",IF($G196="",BD195,IF(AND($N196=1,BD$9&gt;$B$9),"",IF(AND($N196=1,BD$9&lt;=$B$9),LOOKUP(BD$9,$A$12:$A$111,$B$12:$B$111),IF(AND($I196=1,BE$9=$Q195),"",IF($I196=1,BE195,IF(AND($I196=-1,BC$9=$Q195),$J196,IF($I196=-1,BD195,""))))))))</f>
        <v/>
      </c>
      <c r="BE196" t="str">
        <f ca="1">IF($E195="","",IF($G196="",BE195,IF(AND($N196=1,BE$9&gt;$B$9),"",IF(AND($N196=1,BE$9&lt;=$B$9),LOOKUP(BE$9,$A$12:$A$111,$B$12:$B$111),IF(AND($I196=1,BF$9=$Q195),"",IF($I196=1,BF195,IF(AND($I196=-1,BD$9=$Q195),$J196,IF($I196=-1,BE195,""))))))))</f>
        <v/>
      </c>
      <c r="BF196" t="str">
        <f ca="1">IF($E195="","",IF($G196="",BF195,IF(AND($N196=1,BF$9&gt;$B$9),"",IF(AND($N196=1,BF$9&lt;=$B$9),LOOKUP(BF$9,$A$12:$A$111,$B$12:$B$111),IF(AND($I196=1,BG$9=$Q195),"",IF($I196=1,BG195,IF(AND($I196=-1,BE$9=$Q195),$J196,IF($I196=-1,BF195,""))))))))</f>
        <v/>
      </c>
      <c r="BG196" t="str">
        <f ca="1">IF($E195="","",IF($G196="",BG195,IF(AND($N196=1,BG$9&gt;$B$9),"",IF(AND($N196=1,BG$9&lt;=$B$9),LOOKUP(BG$9,$A$12:$A$111,$B$12:$B$111),IF(AND($I196=1,BH$9=$Q195),"",IF($I196=1,BH195,IF(AND($I196=-1,BF$9=$Q195),$J196,IF($I196=-1,BG195,""))))))))</f>
        <v/>
      </c>
      <c r="BH196" t="str">
        <f ca="1">IF($E195="","",IF($G196="",BH195,IF(AND($N196=1,BH$9&gt;$B$9),"",IF(AND($N196=1,BH$9&lt;=$B$9),LOOKUP(BH$9,$A$12:$A$111,$B$12:$B$111),IF(AND($I196=1,BI$9=$Q195),"",IF($I196=1,BI195,IF(AND($I196=-1,BG$9=$Q195),$J196,IF($I196=-1,BH195,""))))))))</f>
        <v/>
      </c>
      <c r="BI196" t="str">
        <f ca="1">IF($E195="","",IF($G196="",BI195,IF(AND($N196=1,BI$9&gt;$B$9),"",IF(AND($N196=1,BI$9&lt;=$B$9),LOOKUP(BI$9,$A$12:$A$111,$B$12:$B$111),IF(AND($I196=1,BJ$9=$Q195),"",IF($I196=1,BJ195,IF(AND($I196=-1,BH$9=$Q195),$J196,IF($I196=-1,BI195,""))))))))</f>
        <v/>
      </c>
      <c r="BJ196" t="str">
        <f ca="1">IF($E195="","",IF($G196="",BJ195,IF(AND($N196=1,BJ$9&gt;$B$9),"",IF(AND($N196=1,BJ$9&lt;=$B$9),LOOKUP(BJ$9,$A$12:$A$111,$B$12:$B$111),IF(AND($I196=1,BK$9=$Q195),"",IF($I196=1,BK195,IF(AND($I196=-1,BI$9=$Q195),$J196,IF($I196=-1,BJ195,""))))))))</f>
        <v/>
      </c>
      <c r="BK196" t="str">
        <f ca="1">IF($E195="","",IF($G196="",BK195,IF(AND($N196=1,BK$9&gt;$B$9),"",IF(AND($N196=1,BK$9&lt;=$B$9),LOOKUP(BK$9,$A$12:$A$111,$B$12:$B$111),IF(AND($I196=1,BL$9=$Q195),"",IF($I196=1,BL195,IF(AND($I196=-1,BJ$9=$Q195),$J196,IF($I196=-1,BK195,""))))))))</f>
        <v/>
      </c>
      <c r="BL196" t="str">
        <f ca="1">IF($E195="","",IF($G196="",BL195,IF(AND($N196=1,BL$9&gt;$B$9),"",IF(AND($N196=1,BL$9&lt;=$B$9),LOOKUP(BL$9,$A$12:$A$111,$B$12:$B$111),IF(AND($I196=1,BM$9=$Q195),"",IF($I196=1,BM195,IF(AND($I196=-1,BK$9=$Q195),$J196,IF($I196=-1,BL195,""))))))))</f>
        <v/>
      </c>
      <c r="BM196" t="str">
        <f ca="1">IF($E195="","",IF($G196="",BM195,IF(AND($N196=1,BM$9&gt;$B$9),"",IF(AND($N196=1,BM$9&lt;=$B$9),LOOKUP(BM$9,$A$12:$A$111,$B$12:$B$111),IF(AND($I196=1,BN$9=$Q195),"",IF($I196=1,BN195,IF(AND($I196=-1,BL$9=$Q195),$J196,IF($I196=-1,BM195,""))))))))</f>
        <v/>
      </c>
      <c r="BN196" t="str">
        <f ca="1">IF($E195="","",IF($G196="",BN195,IF(AND($N196=1,BN$9&gt;$B$9),"",IF(AND($N196=1,BN$9&lt;=$B$9),LOOKUP(BN$9,$A$12:$A$111,$B$12:$B$111),IF(AND($I196=1,BO$9=$Q195),"",IF($I196=1,BO195,IF(AND($I196=-1,BM$9=$Q195),$J196,IF($I196=-1,BN195,""))))))))</f>
        <v/>
      </c>
      <c r="BO196" t="str">
        <f ca="1">IF($E195="","",IF($G196="",BO195,IF(AND($N196=1,BO$9&gt;$B$9),"",IF(AND($N196=1,BO$9&lt;=$B$9),LOOKUP(BO$9,$A$12:$A$111,$B$12:$B$111),IF(AND($I196=1,BP$9=$Q195),"",IF($I196=1,BP195,IF(AND($I196=-1,BN$9=$Q195),$J196,IF($I196=-1,BO195,""))))))))</f>
        <v/>
      </c>
    </row>
    <row r="197" spans="4:67" x14ac:dyDescent="0.25">
      <c r="D197" s="4">
        <v>187</v>
      </c>
      <c r="E197" s="1">
        <f t="shared" ca="1" si="16"/>
        <v>29</v>
      </c>
      <c r="G197" t="str">
        <f ca="1">IF(E196="","",IF($B$3=Refs!$B$11,Labouchere!F197,IF(AND(B$3="Last",H196="Zero"),G196,IF(B$3="Last",H196,IF(B$3="2nd last","",IF(AND(B$3="Opposite",H196="Zero"),G196,IF(AND(B$3="Opposite",H196="Red"),"Black",IF(AND(B$3="Opposite",H196="Black"),"Red",IF(AND(B$3="Opposite",H196="Odd"),"Even",IF(AND(B$3="Opposite",H196="Even"),"Odd",IF(AND(B$3="Opposite",H196="High"),"Low",IF(AND(B$3="Opposite",H196="Low"),"High",IF(COUNTIF(Refs!$E$5:$I$6,B$3)=1,Labouchere!B$3,"")))))))))))))</f>
        <v>High</v>
      </c>
      <c r="H197" t="str">
        <f ca="1">IF(E197="","",IF(B$2="Red/Black",LOOKUP(E197,Refs!D:D,Refs!F:F),IF(B$2="High/Low",LOOKUP(E197,Refs!D:D,Refs!H:H),IF(B$2="Odd/Even",LOOKUP(E197,Refs!D:D,Refs!J:J),""))))</f>
        <v>High</v>
      </c>
      <c r="I197">
        <f t="shared" ca="1" si="12"/>
        <v>1</v>
      </c>
      <c r="J197">
        <f ca="1">IF(E196="","",IF(G197="","",IF(AND(Q196&gt;1,O196+P196&gt;=$B$4),$B$4,IF(Q196=1,O196,O196+P196))))</f>
        <v>7</v>
      </c>
      <c r="K197">
        <f t="shared" ca="1" si="13"/>
        <v>7</v>
      </c>
      <c r="L197">
        <f t="shared" ca="1" si="14"/>
        <v>-42</v>
      </c>
      <c r="M197">
        <f t="shared" ca="1" si="15"/>
        <v>20</v>
      </c>
      <c r="N197">
        <f ca="1">IF(E196="","",IF(OR(AND($A$6="Yes",$M197&gt;$M196),AND($A$8="Yes",$O196+$P196&gt;=$B$4),AND($Q196&lt;=2,$I197=1)),1,0))</f>
        <v>0</v>
      </c>
      <c r="O197">
        <f ca="1">IF(E197="","",R197)</f>
        <v>2</v>
      </c>
      <c r="P197">
        <f ca="1">IF(E197="","",MAX(R197:DM197))</f>
        <v>5</v>
      </c>
      <c r="Q197" s="2">
        <f ca="1">IF(E197="","",COUNTIF(R197:DM197,"&gt;0"))</f>
        <v>4</v>
      </c>
      <c r="R197" s="4">
        <f ca="1">IF(E196="","",IF($G197="",R196,IF($N197=1,LOOKUP(R$9,$A$12:$A$111,$B$12:$B$111),IF(AND($I197=1,S$9=$Q196),"",IF($I197=1,S196,IF($I197=-1,R196))))))</f>
        <v>2</v>
      </c>
      <c r="S197">
        <f ca="1">IF($E196="","",IF($G197="",S196,IF(AND($N197=1,S$9&gt;$B$9),"",IF(AND($N197=1,S$9&lt;=$B$9),LOOKUP(S$9,$A$12:$A$111,$B$12:$B$111),IF(AND($I197=1,T$9=$Q196),"",IF($I197=1,T196,IF(AND($I197=-1,R$9=$Q196),$J197,IF($I197=-1,S196,""))))))))</f>
        <v>3</v>
      </c>
      <c r="T197">
        <f ca="1">IF($E196="","",IF($G197="",T196,IF(AND($N197=1,T$9&gt;$B$9),"",IF(AND($N197=1,T$9&lt;=$B$9),LOOKUP(T$9,$A$12:$A$111,$B$12:$B$111),IF(AND($I197=1,U$9=$Q196),"",IF($I197=1,U196,IF(AND($I197=-1,S$9=$Q196),$J197,IF($I197=-1,T196,""))))))))</f>
        <v>4</v>
      </c>
      <c r="U197">
        <f ca="1">IF($E196="","",IF($G197="",U196,IF(AND($N197=1,U$9&gt;$B$9),"",IF(AND($N197=1,U$9&lt;=$B$9),LOOKUP(U$9,$A$12:$A$111,$B$12:$B$111),IF(AND($I197=1,V$9=$Q196),"",IF($I197=1,V196,IF(AND($I197=-1,T$9=$Q196),$J197,IF($I197=-1,U196,""))))))))</f>
        <v>5</v>
      </c>
      <c r="V197" t="str">
        <f ca="1">IF($E196="","",IF($G197="",V196,IF(AND($N197=1,V$9&gt;$B$9),"",IF(AND($N197=1,V$9&lt;=$B$9),LOOKUP(V$9,$A$12:$A$111,$B$12:$B$111),IF(AND($I197=1,W$9=$Q196),"",IF($I197=1,W196,IF(AND($I197=-1,U$9=$Q196),$J197,IF($I197=-1,V196,""))))))))</f>
        <v/>
      </c>
      <c r="W197" t="str">
        <f ca="1">IF($E196="","",IF($G197="",W196,IF(AND($N197=1,W$9&gt;$B$9),"",IF(AND($N197=1,W$9&lt;=$B$9),LOOKUP(W$9,$A$12:$A$111,$B$12:$B$111),IF(AND($I197=1,X$9=$Q196),"",IF($I197=1,X196,IF(AND($I197=-1,V$9=$Q196),$J197,IF($I197=-1,W196,""))))))))</f>
        <v/>
      </c>
      <c r="X197" t="str">
        <f ca="1">IF($E196="","",IF($G197="",X196,IF(AND($N197=1,X$9&gt;$B$9),"",IF(AND($N197=1,X$9&lt;=$B$9),LOOKUP(X$9,$A$12:$A$111,$B$12:$B$111),IF(AND($I197=1,Y$9=$Q196),"",IF($I197=1,Y196,IF(AND($I197=-1,W$9=$Q196),$J197,IF($I197=-1,X196,""))))))))</f>
        <v/>
      </c>
      <c r="Y197" t="str">
        <f ca="1">IF($E196="","",IF($G197="",Y196,IF(AND($N197=1,Y$9&gt;$B$9),"",IF(AND($N197=1,Y$9&lt;=$B$9),LOOKUP(Y$9,$A$12:$A$111,$B$12:$B$111),IF(AND($I197=1,Z$9=$Q196),"",IF($I197=1,Z196,IF(AND($I197=-1,X$9=$Q196),$J197,IF($I197=-1,Y196,""))))))))</f>
        <v/>
      </c>
      <c r="Z197" t="str">
        <f ca="1">IF($E196="","",IF($G197="",Z196,IF(AND($N197=1,Z$9&gt;$B$9),"",IF(AND($N197=1,Z$9&lt;=$B$9),LOOKUP(Z$9,$A$12:$A$111,$B$12:$B$111),IF(AND($I197=1,AA$9=$Q196),"",IF($I197=1,AA196,IF(AND($I197=-1,Y$9=$Q196),$J197,IF($I197=-1,Z196,""))))))))</f>
        <v/>
      </c>
      <c r="AA197" t="str">
        <f ca="1">IF($E196="","",IF($G197="",AA196,IF(AND($N197=1,AA$9&gt;$B$9),"",IF(AND($N197=1,AA$9&lt;=$B$9),LOOKUP(AA$9,$A$12:$A$111,$B$12:$B$111),IF(AND($I197=1,AB$9=$Q196),"",IF($I197=1,AB196,IF(AND($I197=-1,Z$9=$Q196),$J197,IF($I197=-1,AA196,""))))))))</f>
        <v/>
      </c>
      <c r="AB197" t="str">
        <f ca="1">IF($E196="","",IF($G197="",AB196,IF(AND($N197=1,AB$9&gt;$B$9),"",IF(AND($N197=1,AB$9&lt;=$B$9),LOOKUP(AB$9,$A$12:$A$111,$B$12:$B$111),IF(AND($I197=1,AC$9=$Q196),"",IF($I197=1,AC196,IF(AND($I197=-1,AA$9=$Q196),$J197,IF($I197=-1,AB196,""))))))))</f>
        <v/>
      </c>
      <c r="AC197" t="str">
        <f ca="1">IF($E196="","",IF($G197="",AC196,IF(AND($N197=1,AC$9&gt;$B$9),"",IF(AND($N197=1,AC$9&lt;=$B$9),LOOKUP(AC$9,$A$12:$A$111,$B$12:$B$111),IF(AND($I197=1,AD$9=$Q196),"",IF($I197=1,AD196,IF(AND($I197=-1,AB$9=$Q196),$J197,IF($I197=-1,AC196,""))))))))</f>
        <v/>
      </c>
      <c r="AD197" t="str">
        <f ca="1">IF($E196="","",IF($G197="",AD196,IF(AND($N197=1,AD$9&gt;$B$9),"",IF(AND($N197=1,AD$9&lt;=$B$9),LOOKUP(AD$9,$A$12:$A$111,$B$12:$B$111),IF(AND($I197=1,AE$9=$Q196),"",IF($I197=1,AE196,IF(AND($I197=-1,AC$9=$Q196),$J197,IF($I197=-1,AD196,""))))))))</f>
        <v/>
      </c>
      <c r="AE197" t="str">
        <f ca="1">IF($E196="","",IF($G197="",AE196,IF(AND($N197=1,AE$9&gt;$B$9),"",IF(AND($N197=1,AE$9&lt;=$B$9),LOOKUP(AE$9,$A$12:$A$111,$B$12:$B$111),IF(AND($I197=1,AF$9=$Q196),"",IF($I197=1,AF196,IF(AND($I197=-1,AD$9=$Q196),$J197,IF($I197=-1,AE196,""))))))))</f>
        <v/>
      </c>
      <c r="AF197" t="str">
        <f ca="1">IF($E196="","",IF($G197="",AF196,IF(AND($N197=1,AF$9&gt;$B$9),"",IF(AND($N197=1,AF$9&lt;=$B$9),LOOKUP(AF$9,$A$12:$A$111,$B$12:$B$111),IF(AND($I197=1,AG$9=$Q196),"",IF($I197=1,AG196,IF(AND($I197=-1,AE$9=$Q196),$J197,IF($I197=-1,AF196,""))))))))</f>
        <v/>
      </c>
      <c r="AG197" t="str">
        <f ca="1">IF($E196="","",IF($G197="",AG196,IF(AND($N197=1,AG$9&gt;$B$9),"",IF(AND($N197=1,AG$9&lt;=$B$9),LOOKUP(AG$9,$A$12:$A$111,$B$12:$B$111),IF(AND($I197=1,AH$9=$Q196),"",IF($I197=1,AH196,IF(AND($I197=-1,AF$9=$Q196),$J197,IF($I197=-1,AG196,""))))))))</f>
        <v/>
      </c>
      <c r="AH197" t="str">
        <f ca="1">IF($E196="","",IF($G197="",AH196,IF(AND($N197=1,AH$9&gt;$B$9),"",IF(AND($N197=1,AH$9&lt;=$B$9),LOOKUP(AH$9,$A$12:$A$111,$B$12:$B$111),IF(AND($I197=1,AI$9=$Q196),"",IF($I197=1,AI196,IF(AND($I197=-1,AG$9=$Q196),$J197,IF($I197=-1,AH196,""))))))))</f>
        <v/>
      </c>
      <c r="AI197" t="str">
        <f ca="1">IF($E196="","",IF($G197="",AI196,IF(AND($N197=1,AI$9&gt;$B$9),"",IF(AND($N197=1,AI$9&lt;=$B$9),LOOKUP(AI$9,$A$12:$A$111,$B$12:$B$111),IF(AND($I197=1,AJ$9=$Q196),"",IF($I197=1,AJ196,IF(AND($I197=-1,AH$9=$Q196),$J197,IF($I197=-1,AI196,""))))))))</f>
        <v/>
      </c>
      <c r="AJ197" t="str">
        <f ca="1">IF($E196="","",IF($G197="",AJ196,IF(AND($N197=1,AJ$9&gt;$B$9),"",IF(AND($N197=1,AJ$9&lt;=$B$9),LOOKUP(AJ$9,$A$12:$A$111,$B$12:$B$111),IF(AND($I197=1,AK$9=$Q196),"",IF($I197=1,AK196,IF(AND($I197=-1,AI$9=$Q196),$J197,IF($I197=-1,AJ196,""))))))))</f>
        <v/>
      </c>
      <c r="AK197" t="str">
        <f ca="1">IF($E196="","",IF($G197="",AK196,IF(AND($N197=1,AK$9&gt;$B$9),"",IF(AND($N197=1,AK$9&lt;=$B$9),LOOKUP(AK$9,$A$12:$A$111,$B$12:$B$111),IF(AND($I197=1,AL$9=$Q196),"",IF($I197=1,AL196,IF(AND($I197=-1,AJ$9=$Q196),$J197,IF($I197=-1,AK196,""))))))))</f>
        <v/>
      </c>
      <c r="AL197" t="str">
        <f ca="1">IF($E196="","",IF($G197="",AL196,IF(AND($N197=1,AL$9&gt;$B$9),"",IF(AND($N197=1,AL$9&lt;=$B$9),LOOKUP(AL$9,$A$12:$A$111,$B$12:$B$111),IF(AND($I197=1,AM$9=$Q196),"",IF($I197=1,AM196,IF(AND($I197=-1,AK$9=$Q196),$J197,IF($I197=-1,AL196,""))))))))</f>
        <v/>
      </c>
      <c r="AM197" t="str">
        <f ca="1">IF($E196="","",IF($G197="",AM196,IF(AND($N197=1,AM$9&gt;$B$9),"",IF(AND($N197=1,AM$9&lt;=$B$9),LOOKUP(AM$9,$A$12:$A$111,$B$12:$B$111),IF(AND($I197=1,AN$9=$Q196),"",IF($I197=1,AN196,IF(AND($I197=-1,AL$9=$Q196),$J197,IF($I197=-1,AM196,""))))))))</f>
        <v/>
      </c>
      <c r="AN197" t="str">
        <f ca="1">IF($E196="","",IF($G197="",AN196,IF(AND($N197=1,AN$9&gt;$B$9),"",IF(AND($N197=1,AN$9&lt;=$B$9),LOOKUP(AN$9,$A$12:$A$111,$B$12:$B$111),IF(AND($I197=1,AO$9=$Q196),"",IF($I197=1,AO196,IF(AND($I197=-1,AM$9=$Q196),$J197,IF($I197=-1,AN196,""))))))))</f>
        <v/>
      </c>
      <c r="AO197" t="str">
        <f ca="1">IF($E196="","",IF($G197="",AO196,IF(AND($N197=1,AO$9&gt;$B$9),"",IF(AND($N197=1,AO$9&lt;=$B$9),LOOKUP(AO$9,$A$12:$A$111,$B$12:$B$111),IF(AND($I197=1,AP$9=$Q196),"",IF($I197=1,AP196,IF(AND($I197=-1,AN$9=$Q196),$J197,IF($I197=-1,AO196,""))))))))</f>
        <v/>
      </c>
      <c r="AP197" t="str">
        <f ca="1">IF($E196="","",IF($G197="",AP196,IF(AND($N197=1,AP$9&gt;$B$9),"",IF(AND($N197=1,AP$9&lt;=$B$9),LOOKUP(AP$9,$A$12:$A$111,$B$12:$B$111),IF(AND($I197=1,AQ$9=$Q196),"",IF($I197=1,AQ196,IF(AND($I197=-1,AO$9=$Q196),$J197,IF($I197=-1,AP196,""))))))))</f>
        <v/>
      </c>
      <c r="AQ197" t="str">
        <f ca="1">IF($E196="","",IF($G197="",AQ196,IF(AND($N197=1,AQ$9&gt;$B$9),"",IF(AND($N197=1,AQ$9&lt;=$B$9),LOOKUP(AQ$9,$A$12:$A$111,$B$12:$B$111),IF(AND($I197=1,AR$9=$Q196),"",IF($I197=1,AR196,IF(AND($I197=-1,AP$9=$Q196),$J197,IF($I197=-1,AQ196,""))))))))</f>
        <v/>
      </c>
      <c r="AR197" t="str">
        <f ca="1">IF($E196="","",IF($G197="",AR196,IF(AND($N197=1,AR$9&gt;$B$9),"",IF(AND($N197=1,AR$9&lt;=$B$9),LOOKUP(AR$9,$A$12:$A$111,$B$12:$B$111),IF(AND($I197=1,AS$9=$Q196),"",IF($I197=1,AS196,IF(AND($I197=-1,AQ$9=$Q196),$J197,IF($I197=-1,AR196,""))))))))</f>
        <v/>
      </c>
      <c r="AS197" t="str">
        <f ca="1">IF($E196="","",IF($G197="",AS196,IF(AND($N197=1,AS$9&gt;$B$9),"",IF(AND($N197=1,AS$9&lt;=$B$9),LOOKUP(AS$9,$A$12:$A$111,$B$12:$B$111),IF(AND($I197=1,AT$9=$Q196),"",IF($I197=1,AT196,IF(AND($I197=-1,AR$9=$Q196),$J197,IF($I197=-1,AS196,""))))))))</f>
        <v/>
      </c>
      <c r="AT197" t="str">
        <f ca="1">IF($E196="","",IF($G197="",AT196,IF(AND($N197=1,AT$9&gt;$B$9),"",IF(AND($N197=1,AT$9&lt;=$B$9),LOOKUP(AT$9,$A$12:$A$111,$B$12:$B$111),IF(AND($I197=1,AU$9=$Q196),"",IF($I197=1,AU196,IF(AND($I197=-1,AS$9=$Q196),$J197,IF($I197=-1,AT196,""))))))))</f>
        <v/>
      </c>
      <c r="AU197" t="str">
        <f ca="1">IF($E196="","",IF($G197="",AU196,IF(AND($N197=1,AU$9&gt;$B$9),"",IF(AND($N197=1,AU$9&lt;=$B$9),LOOKUP(AU$9,$A$12:$A$111,$B$12:$B$111),IF(AND($I197=1,AV$9=$Q196),"",IF($I197=1,AV196,IF(AND($I197=-1,AT$9=$Q196),$J197,IF($I197=-1,AU196,""))))))))</f>
        <v/>
      </c>
      <c r="AV197" t="str">
        <f ca="1">IF($E196="","",IF($G197="",AV196,IF(AND($N197=1,AV$9&gt;$B$9),"",IF(AND($N197=1,AV$9&lt;=$B$9),LOOKUP(AV$9,$A$12:$A$111,$B$12:$B$111),IF(AND($I197=1,AW$9=$Q196),"",IF($I197=1,AW196,IF(AND($I197=-1,AU$9=$Q196),$J197,IF($I197=-1,AV196,""))))))))</f>
        <v/>
      </c>
      <c r="AW197" t="str">
        <f ca="1">IF($E196="","",IF($G197="",AW196,IF(AND($N197=1,AW$9&gt;$B$9),"",IF(AND($N197=1,AW$9&lt;=$B$9),LOOKUP(AW$9,$A$12:$A$111,$B$12:$B$111),IF(AND($I197=1,AX$9=$Q196),"",IF($I197=1,AX196,IF(AND($I197=-1,AV$9=$Q196),$J197,IF($I197=-1,AW196,""))))))))</f>
        <v/>
      </c>
      <c r="AX197" t="str">
        <f ca="1">IF($E196="","",IF($G197="",AX196,IF(AND($N197=1,AX$9&gt;$B$9),"",IF(AND($N197=1,AX$9&lt;=$B$9),LOOKUP(AX$9,$A$12:$A$111,$B$12:$B$111),IF(AND($I197=1,AY$9=$Q196),"",IF($I197=1,AY196,IF(AND($I197=-1,AW$9=$Q196),$J197,IF($I197=-1,AX196,""))))))))</f>
        <v/>
      </c>
      <c r="AY197" t="str">
        <f ca="1">IF($E196="","",IF($G197="",AY196,IF(AND($N197=1,AY$9&gt;$B$9),"",IF(AND($N197=1,AY$9&lt;=$B$9),LOOKUP(AY$9,$A$12:$A$111,$B$12:$B$111),IF(AND($I197=1,AZ$9=$Q196),"",IF($I197=1,AZ196,IF(AND($I197=-1,AX$9=$Q196),$J197,IF($I197=-1,AY196,""))))))))</f>
        <v/>
      </c>
      <c r="AZ197" t="str">
        <f ca="1">IF($E196="","",IF($G197="",AZ196,IF(AND($N197=1,AZ$9&gt;$B$9),"",IF(AND($N197=1,AZ$9&lt;=$B$9),LOOKUP(AZ$9,$A$12:$A$111,$B$12:$B$111),IF(AND($I197=1,BA$9=$Q196),"",IF($I197=1,BA196,IF(AND($I197=-1,AY$9=$Q196),$J197,IF($I197=-1,AZ196,""))))))))</f>
        <v/>
      </c>
      <c r="BA197" t="str">
        <f ca="1">IF($E196="","",IF($G197="",BA196,IF(AND($N197=1,BA$9&gt;$B$9),"",IF(AND($N197=1,BA$9&lt;=$B$9),LOOKUP(BA$9,$A$12:$A$111,$B$12:$B$111),IF(AND($I197=1,BB$9=$Q196),"",IF($I197=1,BB196,IF(AND($I197=-1,AZ$9=$Q196),$J197,IF($I197=-1,BA196,""))))))))</f>
        <v/>
      </c>
      <c r="BB197" t="str">
        <f ca="1">IF($E196="","",IF($G197="",BB196,IF(AND($N197=1,BB$9&gt;$B$9),"",IF(AND($N197=1,BB$9&lt;=$B$9),LOOKUP(BB$9,$A$12:$A$111,$B$12:$B$111),IF(AND($I197=1,BC$9=$Q196),"",IF($I197=1,BC196,IF(AND($I197=-1,BA$9=$Q196),$J197,IF($I197=-1,BB196,""))))))))</f>
        <v/>
      </c>
      <c r="BC197" t="str">
        <f ca="1">IF($E196="","",IF($G197="",BC196,IF(AND($N197=1,BC$9&gt;$B$9),"",IF(AND($N197=1,BC$9&lt;=$B$9),LOOKUP(BC$9,$A$12:$A$111,$B$12:$B$111),IF(AND($I197=1,BD$9=$Q196),"",IF($I197=1,BD196,IF(AND($I197=-1,BB$9=$Q196),$J197,IF($I197=-1,BC196,""))))))))</f>
        <v/>
      </c>
      <c r="BD197" t="str">
        <f ca="1">IF($E196="","",IF($G197="",BD196,IF(AND($N197=1,BD$9&gt;$B$9),"",IF(AND($N197=1,BD$9&lt;=$B$9),LOOKUP(BD$9,$A$12:$A$111,$B$12:$B$111),IF(AND($I197=1,BE$9=$Q196),"",IF($I197=1,BE196,IF(AND($I197=-1,BC$9=$Q196),$J197,IF($I197=-1,BD196,""))))))))</f>
        <v/>
      </c>
      <c r="BE197" t="str">
        <f ca="1">IF($E196="","",IF($G197="",BE196,IF(AND($N197=1,BE$9&gt;$B$9),"",IF(AND($N197=1,BE$9&lt;=$B$9),LOOKUP(BE$9,$A$12:$A$111,$B$12:$B$111),IF(AND($I197=1,BF$9=$Q196),"",IF($I197=1,BF196,IF(AND($I197=-1,BD$9=$Q196),$J197,IF($I197=-1,BE196,""))))))))</f>
        <v/>
      </c>
      <c r="BF197" t="str">
        <f ca="1">IF($E196="","",IF($G197="",BF196,IF(AND($N197=1,BF$9&gt;$B$9),"",IF(AND($N197=1,BF$9&lt;=$B$9),LOOKUP(BF$9,$A$12:$A$111,$B$12:$B$111),IF(AND($I197=1,BG$9=$Q196),"",IF($I197=1,BG196,IF(AND($I197=-1,BE$9=$Q196),$J197,IF($I197=-1,BF196,""))))))))</f>
        <v/>
      </c>
      <c r="BG197" t="str">
        <f ca="1">IF($E196="","",IF($G197="",BG196,IF(AND($N197=1,BG$9&gt;$B$9),"",IF(AND($N197=1,BG$9&lt;=$B$9),LOOKUP(BG$9,$A$12:$A$111,$B$12:$B$111),IF(AND($I197=1,BH$9=$Q196),"",IF($I197=1,BH196,IF(AND($I197=-1,BF$9=$Q196),$J197,IF($I197=-1,BG196,""))))))))</f>
        <v/>
      </c>
      <c r="BH197" t="str">
        <f ca="1">IF($E196="","",IF($G197="",BH196,IF(AND($N197=1,BH$9&gt;$B$9),"",IF(AND($N197=1,BH$9&lt;=$B$9),LOOKUP(BH$9,$A$12:$A$111,$B$12:$B$111),IF(AND($I197=1,BI$9=$Q196),"",IF($I197=1,BI196,IF(AND($I197=-1,BG$9=$Q196),$J197,IF($I197=-1,BH196,""))))))))</f>
        <v/>
      </c>
      <c r="BI197" t="str">
        <f ca="1">IF($E196="","",IF($G197="",BI196,IF(AND($N197=1,BI$9&gt;$B$9),"",IF(AND($N197=1,BI$9&lt;=$B$9),LOOKUP(BI$9,$A$12:$A$111,$B$12:$B$111),IF(AND($I197=1,BJ$9=$Q196),"",IF($I197=1,BJ196,IF(AND($I197=-1,BH$9=$Q196),$J197,IF($I197=-1,BI196,""))))))))</f>
        <v/>
      </c>
      <c r="BJ197" t="str">
        <f ca="1">IF($E196="","",IF($G197="",BJ196,IF(AND($N197=1,BJ$9&gt;$B$9),"",IF(AND($N197=1,BJ$9&lt;=$B$9),LOOKUP(BJ$9,$A$12:$A$111,$B$12:$B$111),IF(AND($I197=1,BK$9=$Q196),"",IF($I197=1,BK196,IF(AND($I197=-1,BI$9=$Q196),$J197,IF($I197=-1,BJ196,""))))))))</f>
        <v/>
      </c>
      <c r="BK197" t="str">
        <f ca="1">IF($E196="","",IF($G197="",BK196,IF(AND($N197=1,BK$9&gt;$B$9),"",IF(AND($N197=1,BK$9&lt;=$B$9),LOOKUP(BK$9,$A$12:$A$111,$B$12:$B$111),IF(AND($I197=1,BL$9=$Q196),"",IF($I197=1,BL196,IF(AND($I197=-1,BJ$9=$Q196),$J197,IF($I197=-1,BK196,""))))))))</f>
        <v/>
      </c>
      <c r="BL197" t="str">
        <f ca="1">IF($E196="","",IF($G197="",BL196,IF(AND($N197=1,BL$9&gt;$B$9),"",IF(AND($N197=1,BL$9&lt;=$B$9),LOOKUP(BL$9,$A$12:$A$111,$B$12:$B$111),IF(AND($I197=1,BM$9=$Q196),"",IF($I197=1,BM196,IF(AND($I197=-1,BK$9=$Q196),$J197,IF($I197=-1,BL196,""))))))))</f>
        <v/>
      </c>
      <c r="BM197" t="str">
        <f ca="1">IF($E196="","",IF($G197="",BM196,IF(AND($N197=1,BM$9&gt;$B$9),"",IF(AND($N197=1,BM$9&lt;=$B$9),LOOKUP(BM$9,$A$12:$A$111,$B$12:$B$111),IF(AND($I197=1,BN$9=$Q196),"",IF($I197=1,BN196,IF(AND($I197=-1,BL$9=$Q196),$J197,IF($I197=-1,BM196,""))))))))</f>
        <v/>
      </c>
      <c r="BN197" t="str">
        <f ca="1">IF($E196="","",IF($G197="",BN196,IF(AND($N197=1,BN$9&gt;$B$9),"",IF(AND($N197=1,BN$9&lt;=$B$9),LOOKUP(BN$9,$A$12:$A$111,$B$12:$B$111),IF(AND($I197=1,BO$9=$Q196),"",IF($I197=1,BO196,IF(AND($I197=-1,BM$9=$Q196),$J197,IF($I197=-1,BN196,""))))))))</f>
        <v/>
      </c>
      <c r="BO197">
        <f ca="1">IF($E196="","",IF($G197="",BO196,IF(AND($N197=1,BO$9&gt;$B$9),"",IF(AND($N197=1,BO$9&lt;=$B$9),LOOKUP(BO$9,$A$12:$A$111,$B$12:$B$111),IF(AND($I197=1,BP$9=$Q196),"",IF($I197=1,BP196,IF(AND($I197=-1,BN$9=$Q196),$J197,IF($I197=-1,BO196,""))))))))</f>
        <v>0</v>
      </c>
    </row>
    <row r="198" spans="4:67" x14ac:dyDescent="0.25">
      <c r="D198" s="4">
        <v>188</v>
      </c>
      <c r="E198" s="1">
        <f t="shared" ca="1" si="16"/>
        <v>2</v>
      </c>
      <c r="G198" t="str">
        <f ca="1">IF(E197="","",IF($B$3=Refs!$B$11,Labouchere!F198,IF(AND(B$3="Last",H197="Zero"),G197,IF(B$3="Last",H197,IF(B$3="2nd last","",IF(AND(B$3="Opposite",H197="Zero"),G197,IF(AND(B$3="Opposite",H197="Red"),"Black",IF(AND(B$3="Opposite",H197="Black"),"Red",IF(AND(B$3="Opposite",H197="Odd"),"Even",IF(AND(B$3="Opposite",H197="Even"),"Odd",IF(AND(B$3="Opposite",H197="High"),"Low",IF(AND(B$3="Opposite",H197="Low"),"High",IF(COUNTIF(Refs!$E$5:$I$6,B$3)=1,Labouchere!B$3,"")))))))))))))</f>
        <v>High</v>
      </c>
      <c r="H198" t="str">
        <f ca="1">IF(E198="","",IF(B$2="Red/Black",LOOKUP(E198,Refs!D:D,Refs!F:F),IF(B$2="High/Low",LOOKUP(E198,Refs!D:D,Refs!H:H),IF(B$2="Odd/Even",LOOKUP(E198,Refs!D:D,Refs!J:J),""))))</f>
        <v>Low</v>
      </c>
      <c r="I198">
        <f t="shared" ca="1" si="12"/>
        <v>-1</v>
      </c>
      <c r="J198">
        <f ca="1">IF(E197="","",IF(G198="","",IF(AND(Q197&gt;1,O197+P197&gt;=$B$4),$B$4,IF(Q197=1,O197,O197+P197))))</f>
        <v>7</v>
      </c>
      <c r="K198">
        <f t="shared" ca="1" si="13"/>
        <v>-7</v>
      </c>
      <c r="L198">
        <f t="shared" ca="1" si="14"/>
        <v>-49</v>
      </c>
      <c r="M198">
        <f t="shared" ca="1" si="15"/>
        <v>20</v>
      </c>
      <c r="N198">
        <f ca="1">IF(E197="","",IF(OR(AND($A$6="Yes",$M198&gt;$M197),AND($A$8="Yes",$O197+$P197&gt;=$B$4),AND($Q197&lt;=2,$I198=1)),1,0))</f>
        <v>0</v>
      </c>
      <c r="O198">
        <f ca="1">IF(E198="","",R198)</f>
        <v>2</v>
      </c>
      <c r="P198">
        <f ca="1">IF(E198="","",MAX(R198:DM198))</f>
        <v>7</v>
      </c>
      <c r="Q198" s="2">
        <f ca="1">IF(E198="","",COUNTIF(R198:DM198,"&gt;0"))</f>
        <v>5</v>
      </c>
      <c r="R198" s="4">
        <f ca="1">IF(E197="","",IF($G198="",R197,IF($N198=1,LOOKUP(R$9,$A$12:$A$111,$B$12:$B$111),IF(AND($I198=1,S$9=$Q197),"",IF($I198=1,S197,IF($I198=-1,R197))))))</f>
        <v>2</v>
      </c>
      <c r="S198">
        <f ca="1">IF($E197="","",IF($G198="",S197,IF(AND($N198=1,S$9&gt;$B$9),"",IF(AND($N198=1,S$9&lt;=$B$9),LOOKUP(S$9,$A$12:$A$111,$B$12:$B$111),IF(AND($I198=1,T$9=$Q197),"",IF($I198=1,T197,IF(AND($I198=-1,R$9=$Q197),$J198,IF($I198=-1,S197,""))))))))</f>
        <v>3</v>
      </c>
      <c r="T198">
        <f ca="1">IF($E197="","",IF($G198="",T197,IF(AND($N198=1,T$9&gt;$B$9),"",IF(AND($N198=1,T$9&lt;=$B$9),LOOKUP(T$9,$A$12:$A$111,$B$12:$B$111),IF(AND($I198=1,U$9=$Q197),"",IF($I198=1,U197,IF(AND($I198=-1,S$9=$Q197),$J198,IF($I198=-1,T197,""))))))))</f>
        <v>4</v>
      </c>
      <c r="U198">
        <f ca="1">IF($E197="","",IF($G198="",U197,IF(AND($N198=1,U$9&gt;$B$9),"",IF(AND($N198=1,U$9&lt;=$B$9),LOOKUP(U$9,$A$12:$A$111,$B$12:$B$111),IF(AND($I198=1,V$9=$Q197),"",IF($I198=1,V197,IF(AND($I198=-1,T$9=$Q197),$J198,IF($I198=-1,U197,""))))))))</f>
        <v>5</v>
      </c>
      <c r="V198">
        <f ca="1">IF($E197="","",IF($G198="",V197,IF(AND($N198=1,V$9&gt;$B$9),"",IF(AND($N198=1,V$9&lt;=$B$9),LOOKUP(V$9,$A$12:$A$111,$B$12:$B$111),IF(AND($I198=1,W$9=$Q197),"",IF($I198=1,W197,IF(AND($I198=-1,U$9=$Q197),$J198,IF($I198=-1,V197,""))))))))</f>
        <v>7</v>
      </c>
      <c r="W198" t="str">
        <f ca="1">IF($E197="","",IF($G198="",W197,IF(AND($N198=1,W$9&gt;$B$9),"",IF(AND($N198=1,W$9&lt;=$B$9),LOOKUP(W$9,$A$12:$A$111,$B$12:$B$111),IF(AND($I198=1,X$9=$Q197),"",IF($I198=1,X197,IF(AND($I198=-1,V$9=$Q197),$J198,IF($I198=-1,W197,""))))))))</f>
        <v/>
      </c>
      <c r="X198" t="str">
        <f ca="1">IF($E197="","",IF($G198="",X197,IF(AND($N198=1,X$9&gt;$B$9),"",IF(AND($N198=1,X$9&lt;=$B$9),LOOKUP(X$9,$A$12:$A$111,$B$12:$B$111),IF(AND($I198=1,Y$9=$Q197),"",IF($I198=1,Y197,IF(AND($I198=-1,W$9=$Q197),$J198,IF($I198=-1,X197,""))))))))</f>
        <v/>
      </c>
      <c r="Y198" t="str">
        <f ca="1">IF($E197="","",IF($G198="",Y197,IF(AND($N198=1,Y$9&gt;$B$9),"",IF(AND($N198=1,Y$9&lt;=$B$9),LOOKUP(Y$9,$A$12:$A$111,$B$12:$B$111),IF(AND($I198=1,Z$9=$Q197),"",IF($I198=1,Z197,IF(AND($I198=-1,X$9=$Q197),$J198,IF($I198=-1,Y197,""))))))))</f>
        <v/>
      </c>
      <c r="Z198" t="str">
        <f ca="1">IF($E197="","",IF($G198="",Z197,IF(AND($N198=1,Z$9&gt;$B$9),"",IF(AND($N198=1,Z$9&lt;=$B$9),LOOKUP(Z$9,$A$12:$A$111,$B$12:$B$111),IF(AND($I198=1,AA$9=$Q197),"",IF($I198=1,AA197,IF(AND($I198=-1,Y$9=$Q197),$J198,IF($I198=-1,Z197,""))))))))</f>
        <v/>
      </c>
      <c r="AA198" t="str">
        <f ca="1">IF($E197="","",IF($G198="",AA197,IF(AND($N198=1,AA$9&gt;$B$9),"",IF(AND($N198=1,AA$9&lt;=$B$9),LOOKUP(AA$9,$A$12:$A$111,$B$12:$B$111),IF(AND($I198=1,AB$9=$Q197),"",IF($I198=1,AB197,IF(AND($I198=-1,Z$9=$Q197),$J198,IF($I198=-1,AA197,""))))))))</f>
        <v/>
      </c>
      <c r="AB198" t="str">
        <f ca="1">IF($E197="","",IF($G198="",AB197,IF(AND($N198=1,AB$9&gt;$B$9),"",IF(AND($N198=1,AB$9&lt;=$B$9),LOOKUP(AB$9,$A$12:$A$111,$B$12:$B$111),IF(AND($I198=1,AC$9=$Q197),"",IF($I198=1,AC197,IF(AND($I198=-1,AA$9=$Q197),$J198,IF($I198=-1,AB197,""))))))))</f>
        <v/>
      </c>
      <c r="AC198" t="str">
        <f ca="1">IF($E197="","",IF($G198="",AC197,IF(AND($N198=1,AC$9&gt;$B$9),"",IF(AND($N198=1,AC$9&lt;=$B$9),LOOKUP(AC$9,$A$12:$A$111,$B$12:$B$111),IF(AND($I198=1,AD$9=$Q197),"",IF($I198=1,AD197,IF(AND($I198=-1,AB$9=$Q197),$J198,IF($I198=-1,AC197,""))))))))</f>
        <v/>
      </c>
      <c r="AD198" t="str">
        <f ca="1">IF($E197="","",IF($G198="",AD197,IF(AND($N198=1,AD$9&gt;$B$9),"",IF(AND($N198=1,AD$9&lt;=$B$9),LOOKUP(AD$9,$A$12:$A$111,$B$12:$B$111),IF(AND($I198=1,AE$9=$Q197),"",IF($I198=1,AE197,IF(AND($I198=-1,AC$9=$Q197),$J198,IF($I198=-1,AD197,""))))))))</f>
        <v/>
      </c>
      <c r="AE198" t="str">
        <f ca="1">IF($E197="","",IF($G198="",AE197,IF(AND($N198=1,AE$9&gt;$B$9),"",IF(AND($N198=1,AE$9&lt;=$B$9),LOOKUP(AE$9,$A$12:$A$111,$B$12:$B$111),IF(AND($I198=1,AF$9=$Q197),"",IF($I198=1,AF197,IF(AND($I198=-1,AD$9=$Q197),$J198,IF($I198=-1,AE197,""))))))))</f>
        <v/>
      </c>
      <c r="AF198" t="str">
        <f ca="1">IF($E197="","",IF($G198="",AF197,IF(AND($N198=1,AF$9&gt;$B$9),"",IF(AND($N198=1,AF$9&lt;=$B$9),LOOKUP(AF$9,$A$12:$A$111,$B$12:$B$111),IF(AND($I198=1,AG$9=$Q197),"",IF($I198=1,AG197,IF(AND($I198=-1,AE$9=$Q197),$J198,IF($I198=-1,AF197,""))))))))</f>
        <v/>
      </c>
      <c r="AG198" t="str">
        <f ca="1">IF($E197="","",IF($G198="",AG197,IF(AND($N198=1,AG$9&gt;$B$9),"",IF(AND($N198=1,AG$9&lt;=$B$9),LOOKUP(AG$9,$A$12:$A$111,$B$12:$B$111),IF(AND($I198=1,AH$9=$Q197),"",IF($I198=1,AH197,IF(AND($I198=-1,AF$9=$Q197),$J198,IF($I198=-1,AG197,""))))))))</f>
        <v/>
      </c>
      <c r="AH198" t="str">
        <f ca="1">IF($E197="","",IF($G198="",AH197,IF(AND($N198=1,AH$9&gt;$B$9),"",IF(AND($N198=1,AH$9&lt;=$B$9),LOOKUP(AH$9,$A$12:$A$111,$B$12:$B$111),IF(AND($I198=1,AI$9=$Q197),"",IF($I198=1,AI197,IF(AND($I198=-1,AG$9=$Q197),$J198,IF($I198=-1,AH197,""))))))))</f>
        <v/>
      </c>
      <c r="AI198" t="str">
        <f ca="1">IF($E197="","",IF($G198="",AI197,IF(AND($N198=1,AI$9&gt;$B$9),"",IF(AND($N198=1,AI$9&lt;=$B$9),LOOKUP(AI$9,$A$12:$A$111,$B$12:$B$111),IF(AND($I198=1,AJ$9=$Q197),"",IF($I198=1,AJ197,IF(AND($I198=-1,AH$9=$Q197),$J198,IF($I198=-1,AI197,""))))))))</f>
        <v/>
      </c>
      <c r="AJ198" t="str">
        <f ca="1">IF($E197="","",IF($G198="",AJ197,IF(AND($N198=1,AJ$9&gt;$B$9),"",IF(AND($N198=1,AJ$9&lt;=$B$9),LOOKUP(AJ$9,$A$12:$A$111,$B$12:$B$111),IF(AND($I198=1,AK$9=$Q197),"",IF($I198=1,AK197,IF(AND($I198=-1,AI$9=$Q197),$J198,IF($I198=-1,AJ197,""))))))))</f>
        <v/>
      </c>
      <c r="AK198" t="str">
        <f ca="1">IF($E197="","",IF($G198="",AK197,IF(AND($N198=1,AK$9&gt;$B$9),"",IF(AND($N198=1,AK$9&lt;=$B$9),LOOKUP(AK$9,$A$12:$A$111,$B$12:$B$111),IF(AND($I198=1,AL$9=$Q197),"",IF($I198=1,AL197,IF(AND($I198=-1,AJ$9=$Q197),$J198,IF($I198=-1,AK197,""))))))))</f>
        <v/>
      </c>
      <c r="AL198" t="str">
        <f ca="1">IF($E197="","",IF($G198="",AL197,IF(AND($N198=1,AL$9&gt;$B$9),"",IF(AND($N198=1,AL$9&lt;=$B$9),LOOKUP(AL$9,$A$12:$A$111,$B$12:$B$111),IF(AND($I198=1,AM$9=$Q197),"",IF($I198=1,AM197,IF(AND($I198=-1,AK$9=$Q197),$J198,IF($I198=-1,AL197,""))))))))</f>
        <v/>
      </c>
      <c r="AM198" t="str">
        <f ca="1">IF($E197="","",IF($G198="",AM197,IF(AND($N198=1,AM$9&gt;$B$9),"",IF(AND($N198=1,AM$9&lt;=$B$9),LOOKUP(AM$9,$A$12:$A$111,$B$12:$B$111),IF(AND($I198=1,AN$9=$Q197),"",IF($I198=1,AN197,IF(AND($I198=-1,AL$9=$Q197),$J198,IF($I198=-1,AM197,""))))))))</f>
        <v/>
      </c>
      <c r="AN198" t="str">
        <f ca="1">IF($E197="","",IF($G198="",AN197,IF(AND($N198=1,AN$9&gt;$B$9),"",IF(AND($N198=1,AN$9&lt;=$B$9),LOOKUP(AN$9,$A$12:$A$111,$B$12:$B$111),IF(AND($I198=1,AO$9=$Q197),"",IF($I198=1,AO197,IF(AND($I198=-1,AM$9=$Q197),$J198,IF($I198=-1,AN197,""))))))))</f>
        <v/>
      </c>
      <c r="AO198" t="str">
        <f ca="1">IF($E197="","",IF($G198="",AO197,IF(AND($N198=1,AO$9&gt;$B$9),"",IF(AND($N198=1,AO$9&lt;=$B$9),LOOKUP(AO$9,$A$12:$A$111,$B$12:$B$111),IF(AND($I198=1,AP$9=$Q197),"",IF($I198=1,AP197,IF(AND($I198=-1,AN$9=$Q197),$J198,IF($I198=-1,AO197,""))))))))</f>
        <v/>
      </c>
      <c r="AP198" t="str">
        <f ca="1">IF($E197="","",IF($G198="",AP197,IF(AND($N198=1,AP$9&gt;$B$9),"",IF(AND($N198=1,AP$9&lt;=$B$9),LOOKUP(AP$9,$A$12:$A$111,$B$12:$B$111),IF(AND($I198=1,AQ$9=$Q197),"",IF($I198=1,AQ197,IF(AND($I198=-1,AO$9=$Q197),$J198,IF($I198=-1,AP197,""))))))))</f>
        <v/>
      </c>
      <c r="AQ198" t="str">
        <f ca="1">IF($E197="","",IF($G198="",AQ197,IF(AND($N198=1,AQ$9&gt;$B$9),"",IF(AND($N198=1,AQ$9&lt;=$B$9),LOOKUP(AQ$9,$A$12:$A$111,$B$12:$B$111),IF(AND($I198=1,AR$9=$Q197),"",IF($I198=1,AR197,IF(AND($I198=-1,AP$9=$Q197),$J198,IF($I198=-1,AQ197,""))))))))</f>
        <v/>
      </c>
      <c r="AR198" t="str">
        <f ca="1">IF($E197="","",IF($G198="",AR197,IF(AND($N198=1,AR$9&gt;$B$9),"",IF(AND($N198=1,AR$9&lt;=$B$9),LOOKUP(AR$9,$A$12:$A$111,$B$12:$B$111),IF(AND($I198=1,AS$9=$Q197),"",IF($I198=1,AS197,IF(AND($I198=-1,AQ$9=$Q197),$J198,IF($I198=-1,AR197,""))))))))</f>
        <v/>
      </c>
      <c r="AS198" t="str">
        <f ca="1">IF($E197="","",IF($G198="",AS197,IF(AND($N198=1,AS$9&gt;$B$9),"",IF(AND($N198=1,AS$9&lt;=$B$9),LOOKUP(AS$9,$A$12:$A$111,$B$12:$B$111),IF(AND($I198=1,AT$9=$Q197),"",IF($I198=1,AT197,IF(AND($I198=-1,AR$9=$Q197),$J198,IF($I198=-1,AS197,""))))))))</f>
        <v/>
      </c>
      <c r="AT198" t="str">
        <f ca="1">IF($E197="","",IF($G198="",AT197,IF(AND($N198=1,AT$9&gt;$B$9),"",IF(AND($N198=1,AT$9&lt;=$B$9),LOOKUP(AT$9,$A$12:$A$111,$B$12:$B$111),IF(AND($I198=1,AU$9=$Q197),"",IF($I198=1,AU197,IF(AND($I198=-1,AS$9=$Q197),$J198,IF($I198=-1,AT197,""))))))))</f>
        <v/>
      </c>
      <c r="AU198" t="str">
        <f ca="1">IF($E197="","",IF($G198="",AU197,IF(AND($N198=1,AU$9&gt;$B$9),"",IF(AND($N198=1,AU$9&lt;=$B$9),LOOKUP(AU$9,$A$12:$A$111,$B$12:$B$111),IF(AND($I198=1,AV$9=$Q197),"",IF($I198=1,AV197,IF(AND($I198=-1,AT$9=$Q197),$J198,IF($I198=-1,AU197,""))))))))</f>
        <v/>
      </c>
      <c r="AV198" t="str">
        <f ca="1">IF($E197="","",IF($G198="",AV197,IF(AND($N198=1,AV$9&gt;$B$9),"",IF(AND($N198=1,AV$9&lt;=$B$9),LOOKUP(AV$9,$A$12:$A$111,$B$12:$B$111),IF(AND($I198=1,AW$9=$Q197),"",IF($I198=1,AW197,IF(AND($I198=-1,AU$9=$Q197),$J198,IF($I198=-1,AV197,""))))))))</f>
        <v/>
      </c>
      <c r="AW198" t="str">
        <f ca="1">IF($E197="","",IF($G198="",AW197,IF(AND($N198=1,AW$9&gt;$B$9),"",IF(AND($N198=1,AW$9&lt;=$B$9),LOOKUP(AW$9,$A$12:$A$111,$B$12:$B$111),IF(AND($I198=1,AX$9=$Q197),"",IF($I198=1,AX197,IF(AND($I198=-1,AV$9=$Q197),$J198,IF($I198=-1,AW197,""))))))))</f>
        <v/>
      </c>
      <c r="AX198" t="str">
        <f ca="1">IF($E197="","",IF($G198="",AX197,IF(AND($N198=1,AX$9&gt;$B$9),"",IF(AND($N198=1,AX$9&lt;=$B$9),LOOKUP(AX$9,$A$12:$A$111,$B$12:$B$111),IF(AND($I198=1,AY$9=$Q197),"",IF($I198=1,AY197,IF(AND($I198=-1,AW$9=$Q197),$J198,IF($I198=-1,AX197,""))))))))</f>
        <v/>
      </c>
      <c r="AY198" t="str">
        <f ca="1">IF($E197="","",IF($G198="",AY197,IF(AND($N198=1,AY$9&gt;$B$9),"",IF(AND($N198=1,AY$9&lt;=$B$9),LOOKUP(AY$9,$A$12:$A$111,$B$12:$B$111),IF(AND($I198=1,AZ$9=$Q197),"",IF($I198=1,AZ197,IF(AND($I198=-1,AX$9=$Q197),$J198,IF($I198=-1,AY197,""))))))))</f>
        <v/>
      </c>
      <c r="AZ198" t="str">
        <f ca="1">IF($E197="","",IF($G198="",AZ197,IF(AND($N198=1,AZ$9&gt;$B$9),"",IF(AND($N198=1,AZ$9&lt;=$B$9),LOOKUP(AZ$9,$A$12:$A$111,$B$12:$B$111),IF(AND($I198=1,BA$9=$Q197),"",IF($I198=1,BA197,IF(AND($I198=-1,AY$9=$Q197),$J198,IF($I198=-1,AZ197,""))))))))</f>
        <v/>
      </c>
      <c r="BA198" t="str">
        <f ca="1">IF($E197="","",IF($G198="",BA197,IF(AND($N198=1,BA$9&gt;$B$9),"",IF(AND($N198=1,BA$9&lt;=$B$9),LOOKUP(BA$9,$A$12:$A$111,$B$12:$B$111),IF(AND($I198=1,BB$9=$Q197),"",IF($I198=1,BB197,IF(AND($I198=-1,AZ$9=$Q197),$J198,IF($I198=-1,BA197,""))))))))</f>
        <v/>
      </c>
      <c r="BB198" t="str">
        <f ca="1">IF($E197="","",IF($G198="",BB197,IF(AND($N198=1,BB$9&gt;$B$9),"",IF(AND($N198=1,BB$9&lt;=$B$9),LOOKUP(BB$9,$A$12:$A$111,$B$12:$B$111),IF(AND($I198=1,BC$9=$Q197),"",IF($I198=1,BC197,IF(AND($I198=-1,BA$9=$Q197),$J198,IF($I198=-1,BB197,""))))))))</f>
        <v/>
      </c>
      <c r="BC198" t="str">
        <f ca="1">IF($E197="","",IF($G198="",BC197,IF(AND($N198=1,BC$9&gt;$B$9),"",IF(AND($N198=1,BC$9&lt;=$B$9),LOOKUP(BC$9,$A$12:$A$111,$B$12:$B$111),IF(AND($I198=1,BD$9=$Q197),"",IF($I198=1,BD197,IF(AND($I198=-1,BB$9=$Q197),$J198,IF($I198=-1,BC197,""))))))))</f>
        <v/>
      </c>
      <c r="BD198" t="str">
        <f ca="1">IF($E197="","",IF($G198="",BD197,IF(AND($N198=1,BD$9&gt;$B$9),"",IF(AND($N198=1,BD$9&lt;=$B$9),LOOKUP(BD$9,$A$12:$A$111,$B$12:$B$111),IF(AND($I198=1,BE$9=$Q197),"",IF($I198=1,BE197,IF(AND($I198=-1,BC$9=$Q197),$J198,IF($I198=-1,BD197,""))))))))</f>
        <v/>
      </c>
      <c r="BE198" t="str">
        <f ca="1">IF($E197="","",IF($G198="",BE197,IF(AND($N198=1,BE$9&gt;$B$9),"",IF(AND($N198=1,BE$9&lt;=$B$9),LOOKUP(BE$9,$A$12:$A$111,$B$12:$B$111),IF(AND($I198=1,BF$9=$Q197),"",IF($I198=1,BF197,IF(AND($I198=-1,BD$9=$Q197),$J198,IF($I198=-1,BE197,""))))))))</f>
        <v/>
      </c>
      <c r="BF198" t="str">
        <f ca="1">IF($E197="","",IF($G198="",BF197,IF(AND($N198=1,BF$9&gt;$B$9),"",IF(AND($N198=1,BF$9&lt;=$B$9),LOOKUP(BF$9,$A$12:$A$111,$B$12:$B$111),IF(AND($I198=1,BG$9=$Q197),"",IF($I198=1,BG197,IF(AND($I198=-1,BE$9=$Q197),$J198,IF($I198=-1,BF197,""))))))))</f>
        <v/>
      </c>
      <c r="BG198" t="str">
        <f ca="1">IF($E197="","",IF($G198="",BG197,IF(AND($N198=1,BG$9&gt;$B$9),"",IF(AND($N198=1,BG$9&lt;=$B$9),LOOKUP(BG$9,$A$12:$A$111,$B$12:$B$111),IF(AND($I198=1,BH$9=$Q197),"",IF($I198=1,BH197,IF(AND($I198=-1,BF$9=$Q197),$J198,IF($I198=-1,BG197,""))))))))</f>
        <v/>
      </c>
      <c r="BH198" t="str">
        <f ca="1">IF($E197="","",IF($G198="",BH197,IF(AND($N198=1,BH$9&gt;$B$9),"",IF(AND($N198=1,BH$9&lt;=$B$9),LOOKUP(BH$9,$A$12:$A$111,$B$12:$B$111),IF(AND($I198=1,BI$9=$Q197),"",IF($I198=1,BI197,IF(AND($I198=-1,BG$9=$Q197),$J198,IF($I198=-1,BH197,""))))))))</f>
        <v/>
      </c>
      <c r="BI198" t="str">
        <f ca="1">IF($E197="","",IF($G198="",BI197,IF(AND($N198=1,BI$9&gt;$B$9),"",IF(AND($N198=1,BI$9&lt;=$B$9),LOOKUP(BI$9,$A$12:$A$111,$B$12:$B$111),IF(AND($I198=1,BJ$9=$Q197),"",IF($I198=1,BJ197,IF(AND($I198=-1,BH$9=$Q197),$J198,IF($I198=-1,BI197,""))))))))</f>
        <v/>
      </c>
      <c r="BJ198" t="str">
        <f ca="1">IF($E197="","",IF($G198="",BJ197,IF(AND($N198=1,BJ$9&gt;$B$9),"",IF(AND($N198=1,BJ$9&lt;=$B$9),LOOKUP(BJ$9,$A$12:$A$111,$B$12:$B$111),IF(AND($I198=1,BK$9=$Q197),"",IF($I198=1,BK197,IF(AND($I198=-1,BI$9=$Q197),$J198,IF($I198=-1,BJ197,""))))))))</f>
        <v/>
      </c>
      <c r="BK198" t="str">
        <f ca="1">IF($E197="","",IF($G198="",BK197,IF(AND($N198=1,BK$9&gt;$B$9),"",IF(AND($N198=1,BK$9&lt;=$B$9),LOOKUP(BK$9,$A$12:$A$111,$B$12:$B$111),IF(AND($I198=1,BL$9=$Q197),"",IF($I198=1,BL197,IF(AND($I198=-1,BJ$9=$Q197),$J198,IF($I198=-1,BK197,""))))))))</f>
        <v/>
      </c>
      <c r="BL198" t="str">
        <f ca="1">IF($E197="","",IF($G198="",BL197,IF(AND($N198=1,BL$9&gt;$B$9),"",IF(AND($N198=1,BL$9&lt;=$B$9),LOOKUP(BL$9,$A$12:$A$111,$B$12:$B$111),IF(AND($I198=1,BM$9=$Q197),"",IF($I198=1,BM197,IF(AND($I198=-1,BK$9=$Q197),$J198,IF($I198=-1,BL197,""))))))))</f>
        <v/>
      </c>
      <c r="BM198" t="str">
        <f ca="1">IF($E197="","",IF($G198="",BM197,IF(AND($N198=1,BM$9&gt;$B$9),"",IF(AND($N198=1,BM$9&lt;=$B$9),LOOKUP(BM$9,$A$12:$A$111,$B$12:$B$111),IF(AND($I198=1,BN$9=$Q197),"",IF($I198=1,BN197,IF(AND($I198=-1,BL$9=$Q197),$J198,IF($I198=-1,BM197,""))))))))</f>
        <v/>
      </c>
      <c r="BN198" t="str">
        <f ca="1">IF($E197="","",IF($G198="",BN197,IF(AND($N198=1,BN$9&gt;$B$9),"",IF(AND($N198=1,BN$9&lt;=$B$9),LOOKUP(BN$9,$A$12:$A$111,$B$12:$B$111),IF(AND($I198=1,BO$9=$Q197),"",IF($I198=1,BO197,IF(AND($I198=-1,BM$9=$Q197),$J198,IF($I198=-1,BN197,""))))))))</f>
        <v/>
      </c>
      <c r="BO198">
        <f ca="1">IF($E197="","",IF($G198="",BO197,IF(AND($N198=1,BO$9&gt;$B$9),"",IF(AND($N198=1,BO$9&lt;=$B$9),LOOKUP(BO$9,$A$12:$A$111,$B$12:$B$111),IF(AND($I198=1,BP$9=$Q197),"",IF($I198=1,BP197,IF(AND($I198=-1,BN$9=$Q197),$J198,IF($I198=-1,BO197,""))))))))</f>
        <v>0</v>
      </c>
    </row>
    <row r="199" spans="4:67" x14ac:dyDescent="0.25">
      <c r="D199" s="4">
        <v>189</v>
      </c>
      <c r="E199" s="1">
        <f t="shared" ca="1" si="16"/>
        <v>28</v>
      </c>
      <c r="G199" t="str">
        <f ca="1">IF(E198="","",IF($B$3=Refs!$B$11,Labouchere!F199,IF(AND(B$3="Last",H198="Zero"),G198,IF(B$3="Last",H198,IF(B$3="2nd last","",IF(AND(B$3="Opposite",H198="Zero"),G198,IF(AND(B$3="Opposite",H198="Red"),"Black",IF(AND(B$3="Opposite",H198="Black"),"Red",IF(AND(B$3="Opposite",H198="Odd"),"Even",IF(AND(B$3="Opposite",H198="Even"),"Odd",IF(AND(B$3="Opposite",H198="High"),"Low",IF(AND(B$3="Opposite",H198="Low"),"High",IF(COUNTIF(Refs!$E$5:$I$6,B$3)=1,Labouchere!B$3,"")))))))))))))</f>
        <v>High</v>
      </c>
      <c r="H199" t="str">
        <f ca="1">IF(E199="","",IF(B$2="Red/Black",LOOKUP(E199,Refs!D:D,Refs!F:F),IF(B$2="High/Low",LOOKUP(E199,Refs!D:D,Refs!H:H),IF(B$2="Odd/Even",LOOKUP(E199,Refs!D:D,Refs!J:J),""))))</f>
        <v>High</v>
      </c>
      <c r="I199">
        <f t="shared" ca="1" si="12"/>
        <v>1</v>
      </c>
      <c r="J199">
        <f ca="1">IF(E198="","",IF(G199="","",IF(AND(Q198&gt;1,O198+P198&gt;=$B$4),$B$4,IF(Q198=1,O198,O198+P198))))</f>
        <v>9</v>
      </c>
      <c r="K199">
        <f t="shared" ca="1" si="13"/>
        <v>9</v>
      </c>
      <c r="L199">
        <f t="shared" ca="1" si="14"/>
        <v>-40</v>
      </c>
      <c r="M199">
        <f t="shared" ca="1" si="15"/>
        <v>20</v>
      </c>
      <c r="N199">
        <f ca="1">IF(E198="","",IF(OR(AND($A$6="Yes",$M199&gt;$M198),AND($A$8="Yes",$O198+$P198&gt;=$B$4),AND($Q198&lt;=2,$I199=1)),1,0))</f>
        <v>0</v>
      </c>
      <c r="O199">
        <f ca="1">IF(E199="","",R199)</f>
        <v>3</v>
      </c>
      <c r="P199">
        <f ca="1">IF(E199="","",MAX(R199:DM199))</f>
        <v>5</v>
      </c>
      <c r="Q199" s="2">
        <f ca="1">IF(E199="","",COUNTIF(R199:DM199,"&gt;0"))</f>
        <v>3</v>
      </c>
      <c r="R199" s="4">
        <f ca="1">IF(E198="","",IF($G199="",R198,IF($N199=1,LOOKUP(R$9,$A$12:$A$111,$B$12:$B$111),IF(AND($I199=1,S$9=$Q198),"",IF($I199=1,S198,IF($I199=-1,R198))))))</f>
        <v>3</v>
      </c>
      <c r="S199">
        <f ca="1">IF($E198="","",IF($G199="",S198,IF(AND($N199=1,S$9&gt;$B$9),"",IF(AND($N199=1,S$9&lt;=$B$9),LOOKUP(S$9,$A$12:$A$111,$B$12:$B$111),IF(AND($I199=1,T$9=$Q198),"",IF($I199=1,T198,IF(AND($I199=-1,R$9=$Q198),$J199,IF($I199=-1,S198,""))))))))</f>
        <v>4</v>
      </c>
      <c r="T199">
        <f ca="1">IF($E198="","",IF($G199="",T198,IF(AND($N199=1,T$9&gt;$B$9),"",IF(AND($N199=1,T$9&lt;=$B$9),LOOKUP(T$9,$A$12:$A$111,$B$12:$B$111),IF(AND($I199=1,U$9=$Q198),"",IF($I199=1,U198,IF(AND($I199=-1,S$9=$Q198),$J199,IF($I199=-1,T198,""))))))))</f>
        <v>5</v>
      </c>
      <c r="U199" t="str">
        <f ca="1">IF($E198="","",IF($G199="",U198,IF(AND($N199=1,U$9&gt;$B$9),"",IF(AND($N199=1,U$9&lt;=$B$9),LOOKUP(U$9,$A$12:$A$111,$B$12:$B$111),IF(AND($I199=1,V$9=$Q198),"",IF($I199=1,V198,IF(AND($I199=-1,T$9=$Q198),$J199,IF($I199=-1,U198,""))))))))</f>
        <v/>
      </c>
      <c r="V199" t="str">
        <f ca="1">IF($E198="","",IF($G199="",V198,IF(AND($N199=1,V$9&gt;$B$9),"",IF(AND($N199=1,V$9&lt;=$B$9),LOOKUP(V$9,$A$12:$A$111,$B$12:$B$111),IF(AND($I199=1,W$9=$Q198),"",IF($I199=1,W198,IF(AND($I199=-1,U$9=$Q198),$J199,IF($I199=-1,V198,""))))))))</f>
        <v/>
      </c>
      <c r="W199" t="str">
        <f ca="1">IF($E198="","",IF($G199="",W198,IF(AND($N199=1,W$9&gt;$B$9),"",IF(AND($N199=1,W$9&lt;=$B$9),LOOKUP(W$9,$A$12:$A$111,$B$12:$B$111),IF(AND($I199=1,X$9=$Q198),"",IF($I199=1,X198,IF(AND($I199=-1,V$9=$Q198),$J199,IF($I199=-1,W198,""))))))))</f>
        <v/>
      </c>
      <c r="X199" t="str">
        <f ca="1">IF($E198="","",IF($G199="",X198,IF(AND($N199=1,X$9&gt;$B$9),"",IF(AND($N199=1,X$9&lt;=$B$9),LOOKUP(X$9,$A$12:$A$111,$B$12:$B$111),IF(AND($I199=1,Y$9=$Q198),"",IF($I199=1,Y198,IF(AND($I199=-1,W$9=$Q198),$J199,IF($I199=-1,X198,""))))))))</f>
        <v/>
      </c>
      <c r="Y199" t="str">
        <f ca="1">IF($E198="","",IF($G199="",Y198,IF(AND($N199=1,Y$9&gt;$B$9),"",IF(AND($N199=1,Y$9&lt;=$B$9),LOOKUP(Y$9,$A$12:$A$111,$B$12:$B$111),IF(AND($I199=1,Z$9=$Q198),"",IF($I199=1,Z198,IF(AND($I199=-1,X$9=$Q198),$J199,IF($I199=-1,Y198,""))))))))</f>
        <v/>
      </c>
      <c r="Z199" t="str">
        <f ca="1">IF($E198="","",IF($G199="",Z198,IF(AND($N199=1,Z$9&gt;$B$9),"",IF(AND($N199=1,Z$9&lt;=$B$9),LOOKUP(Z$9,$A$12:$A$111,$B$12:$B$111),IF(AND($I199=1,AA$9=$Q198),"",IF($I199=1,AA198,IF(AND($I199=-1,Y$9=$Q198),$J199,IF($I199=-1,Z198,""))))))))</f>
        <v/>
      </c>
      <c r="AA199" t="str">
        <f ca="1">IF($E198="","",IF($G199="",AA198,IF(AND($N199=1,AA$9&gt;$B$9),"",IF(AND($N199=1,AA$9&lt;=$B$9),LOOKUP(AA$9,$A$12:$A$111,$B$12:$B$111),IF(AND($I199=1,AB$9=$Q198),"",IF($I199=1,AB198,IF(AND($I199=-1,Z$9=$Q198),$J199,IF($I199=-1,AA198,""))))))))</f>
        <v/>
      </c>
      <c r="AB199" t="str">
        <f ca="1">IF($E198="","",IF($G199="",AB198,IF(AND($N199=1,AB$9&gt;$B$9),"",IF(AND($N199=1,AB$9&lt;=$B$9),LOOKUP(AB$9,$A$12:$A$111,$B$12:$B$111),IF(AND($I199=1,AC$9=$Q198),"",IF($I199=1,AC198,IF(AND($I199=-1,AA$9=$Q198),$J199,IF($I199=-1,AB198,""))))))))</f>
        <v/>
      </c>
      <c r="AC199" t="str">
        <f ca="1">IF($E198="","",IF($G199="",AC198,IF(AND($N199=1,AC$9&gt;$B$9),"",IF(AND($N199=1,AC$9&lt;=$B$9),LOOKUP(AC$9,$A$12:$A$111,$B$12:$B$111),IF(AND($I199=1,AD$9=$Q198),"",IF($I199=1,AD198,IF(AND($I199=-1,AB$9=$Q198),$J199,IF($I199=-1,AC198,""))))))))</f>
        <v/>
      </c>
      <c r="AD199" t="str">
        <f ca="1">IF($E198="","",IF($G199="",AD198,IF(AND($N199=1,AD$9&gt;$B$9),"",IF(AND($N199=1,AD$9&lt;=$B$9),LOOKUP(AD$9,$A$12:$A$111,$B$12:$B$111),IF(AND($I199=1,AE$9=$Q198),"",IF($I199=1,AE198,IF(AND($I199=-1,AC$9=$Q198),$J199,IF($I199=-1,AD198,""))))))))</f>
        <v/>
      </c>
      <c r="AE199" t="str">
        <f ca="1">IF($E198="","",IF($G199="",AE198,IF(AND($N199=1,AE$9&gt;$B$9),"",IF(AND($N199=1,AE$9&lt;=$B$9),LOOKUP(AE$9,$A$12:$A$111,$B$12:$B$111),IF(AND($I199=1,AF$9=$Q198),"",IF($I199=1,AF198,IF(AND($I199=-1,AD$9=$Q198),$J199,IF($I199=-1,AE198,""))))))))</f>
        <v/>
      </c>
      <c r="AF199" t="str">
        <f ca="1">IF($E198="","",IF($G199="",AF198,IF(AND($N199=1,AF$9&gt;$B$9),"",IF(AND($N199=1,AF$9&lt;=$B$9),LOOKUP(AF$9,$A$12:$A$111,$B$12:$B$111),IF(AND($I199=1,AG$9=$Q198),"",IF($I199=1,AG198,IF(AND($I199=-1,AE$9=$Q198),$J199,IF($I199=-1,AF198,""))))))))</f>
        <v/>
      </c>
      <c r="AG199" t="str">
        <f ca="1">IF($E198="","",IF($G199="",AG198,IF(AND($N199=1,AG$9&gt;$B$9),"",IF(AND($N199=1,AG$9&lt;=$B$9),LOOKUP(AG$9,$A$12:$A$111,$B$12:$B$111),IF(AND($I199=1,AH$9=$Q198),"",IF($I199=1,AH198,IF(AND($I199=-1,AF$9=$Q198),$J199,IF($I199=-1,AG198,""))))))))</f>
        <v/>
      </c>
      <c r="AH199" t="str">
        <f ca="1">IF($E198="","",IF($G199="",AH198,IF(AND($N199=1,AH$9&gt;$B$9),"",IF(AND($N199=1,AH$9&lt;=$B$9),LOOKUP(AH$9,$A$12:$A$111,$B$12:$B$111),IF(AND($I199=1,AI$9=$Q198),"",IF($I199=1,AI198,IF(AND($I199=-1,AG$9=$Q198),$J199,IF($I199=-1,AH198,""))))))))</f>
        <v/>
      </c>
      <c r="AI199" t="str">
        <f ca="1">IF($E198="","",IF($G199="",AI198,IF(AND($N199=1,AI$9&gt;$B$9),"",IF(AND($N199=1,AI$9&lt;=$B$9),LOOKUP(AI$9,$A$12:$A$111,$B$12:$B$111),IF(AND($I199=1,AJ$9=$Q198),"",IF($I199=1,AJ198,IF(AND($I199=-1,AH$9=$Q198),$J199,IF($I199=-1,AI198,""))))))))</f>
        <v/>
      </c>
      <c r="AJ199" t="str">
        <f ca="1">IF($E198="","",IF($G199="",AJ198,IF(AND($N199=1,AJ$9&gt;$B$9),"",IF(AND($N199=1,AJ$9&lt;=$B$9),LOOKUP(AJ$9,$A$12:$A$111,$B$12:$B$111),IF(AND($I199=1,AK$9=$Q198),"",IF($I199=1,AK198,IF(AND($I199=-1,AI$9=$Q198),$J199,IF($I199=-1,AJ198,""))))))))</f>
        <v/>
      </c>
      <c r="AK199" t="str">
        <f ca="1">IF($E198="","",IF($G199="",AK198,IF(AND($N199=1,AK$9&gt;$B$9),"",IF(AND($N199=1,AK$9&lt;=$B$9),LOOKUP(AK$9,$A$12:$A$111,$B$12:$B$111),IF(AND($I199=1,AL$9=$Q198),"",IF($I199=1,AL198,IF(AND($I199=-1,AJ$9=$Q198),$J199,IF($I199=-1,AK198,""))))))))</f>
        <v/>
      </c>
      <c r="AL199" t="str">
        <f ca="1">IF($E198="","",IF($G199="",AL198,IF(AND($N199=1,AL$9&gt;$B$9),"",IF(AND($N199=1,AL$9&lt;=$B$9),LOOKUP(AL$9,$A$12:$A$111,$B$12:$B$111),IF(AND($I199=1,AM$9=$Q198),"",IF($I199=1,AM198,IF(AND($I199=-1,AK$9=$Q198),$J199,IF($I199=-1,AL198,""))))))))</f>
        <v/>
      </c>
      <c r="AM199" t="str">
        <f ca="1">IF($E198="","",IF($G199="",AM198,IF(AND($N199=1,AM$9&gt;$B$9),"",IF(AND($N199=1,AM$9&lt;=$B$9),LOOKUP(AM$9,$A$12:$A$111,$B$12:$B$111),IF(AND($I199=1,AN$9=$Q198),"",IF($I199=1,AN198,IF(AND($I199=-1,AL$9=$Q198),$J199,IF($I199=-1,AM198,""))))))))</f>
        <v/>
      </c>
      <c r="AN199" t="str">
        <f ca="1">IF($E198="","",IF($G199="",AN198,IF(AND($N199=1,AN$9&gt;$B$9),"",IF(AND($N199=1,AN$9&lt;=$B$9),LOOKUP(AN$9,$A$12:$A$111,$B$12:$B$111),IF(AND($I199=1,AO$9=$Q198),"",IF($I199=1,AO198,IF(AND($I199=-1,AM$9=$Q198),$J199,IF($I199=-1,AN198,""))))))))</f>
        <v/>
      </c>
      <c r="AO199" t="str">
        <f ca="1">IF($E198="","",IF($G199="",AO198,IF(AND($N199=1,AO$9&gt;$B$9),"",IF(AND($N199=1,AO$9&lt;=$B$9),LOOKUP(AO$9,$A$12:$A$111,$B$12:$B$111),IF(AND($I199=1,AP$9=$Q198),"",IF($I199=1,AP198,IF(AND($I199=-1,AN$9=$Q198),$J199,IF($I199=-1,AO198,""))))))))</f>
        <v/>
      </c>
      <c r="AP199" t="str">
        <f ca="1">IF($E198="","",IF($G199="",AP198,IF(AND($N199=1,AP$9&gt;$B$9),"",IF(AND($N199=1,AP$9&lt;=$B$9),LOOKUP(AP$9,$A$12:$A$111,$B$12:$B$111),IF(AND($I199=1,AQ$9=$Q198),"",IF($I199=1,AQ198,IF(AND($I199=-1,AO$9=$Q198),$J199,IF($I199=-1,AP198,""))))))))</f>
        <v/>
      </c>
      <c r="AQ199" t="str">
        <f ca="1">IF($E198="","",IF($G199="",AQ198,IF(AND($N199=1,AQ$9&gt;$B$9),"",IF(AND($N199=1,AQ$9&lt;=$B$9),LOOKUP(AQ$9,$A$12:$A$111,$B$12:$B$111),IF(AND($I199=1,AR$9=$Q198),"",IF($I199=1,AR198,IF(AND($I199=-1,AP$9=$Q198),$J199,IF($I199=-1,AQ198,""))))))))</f>
        <v/>
      </c>
      <c r="AR199" t="str">
        <f ca="1">IF($E198="","",IF($G199="",AR198,IF(AND($N199=1,AR$9&gt;$B$9),"",IF(AND($N199=1,AR$9&lt;=$B$9),LOOKUP(AR$9,$A$12:$A$111,$B$12:$B$111),IF(AND($I199=1,AS$9=$Q198),"",IF($I199=1,AS198,IF(AND($I199=-1,AQ$9=$Q198),$J199,IF($I199=-1,AR198,""))))))))</f>
        <v/>
      </c>
      <c r="AS199" t="str">
        <f ca="1">IF($E198="","",IF($G199="",AS198,IF(AND($N199=1,AS$9&gt;$B$9),"",IF(AND($N199=1,AS$9&lt;=$B$9),LOOKUP(AS$9,$A$12:$A$111,$B$12:$B$111),IF(AND($I199=1,AT$9=$Q198),"",IF($I199=1,AT198,IF(AND($I199=-1,AR$9=$Q198),$J199,IF($I199=-1,AS198,""))))))))</f>
        <v/>
      </c>
      <c r="AT199" t="str">
        <f ca="1">IF($E198="","",IF($G199="",AT198,IF(AND($N199=1,AT$9&gt;$B$9),"",IF(AND($N199=1,AT$9&lt;=$B$9),LOOKUP(AT$9,$A$12:$A$111,$B$12:$B$111),IF(AND($I199=1,AU$9=$Q198),"",IF($I199=1,AU198,IF(AND($I199=-1,AS$9=$Q198),$J199,IF($I199=-1,AT198,""))))))))</f>
        <v/>
      </c>
      <c r="AU199" t="str">
        <f ca="1">IF($E198="","",IF($G199="",AU198,IF(AND($N199=1,AU$9&gt;$B$9),"",IF(AND($N199=1,AU$9&lt;=$B$9),LOOKUP(AU$9,$A$12:$A$111,$B$12:$B$111),IF(AND($I199=1,AV$9=$Q198),"",IF($I199=1,AV198,IF(AND($I199=-1,AT$9=$Q198),$J199,IF($I199=-1,AU198,""))))))))</f>
        <v/>
      </c>
      <c r="AV199" t="str">
        <f ca="1">IF($E198="","",IF($G199="",AV198,IF(AND($N199=1,AV$9&gt;$B$9),"",IF(AND($N199=1,AV$9&lt;=$B$9),LOOKUP(AV$9,$A$12:$A$111,$B$12:$B$111),IF(AND($I199=1,AW$9=$Q198),"",IF($I199=1,AW198,IF(AND($I199=-1,AU$9=$Q198),$J199,IF($I199=-1,AV198,""))))))))</f>
        <v/>
      </c>
      <c r="AW199" t="str">
        <f ca="1">IF($E198="","",IF($G199="",AW198,IF(AND($N199=1,AW$9&gt;$B$9),"",IF(AND($N199=1,AW$9&lt;=$B$9),LOOKUP(AW$9,$A$12:$A$111,$B$12:$B$111),IF(AND($I199=1,AX$9=$Q198),"",IF($I199=1,AX198,IF(AND($I199=-1,AV$9=$Q198),$J199,IF($I199=-1,AW198,""))))))))</f>
        <v/>
      </c>
      <c r="AX199" t="str">
        <f ca="1">IF($E198="","",IF($G199="",AX198,IF(AND($N199=1,AX$9&gt;$B$9),"",IF(AND($N199=1,AX$9&lt;=$B$9),LOOKUP(AX$9,$A$12:$A$111,$B$12:$B$111),IF(AND($I199=1,AY$9=$Q198),"",IF($I199=1,AY198,IF(AND($I199=-1,AW$9=$Q198),$J199,IF($I199=-1,AX198,""))))))))</f>
        <v/>
      </c>
      <c r="AY199" t="str">
        <f ca="1">IF($E198="","",IF($G199="",AY198,IF(AND($N199=1,AY$9&gt;$B$9),"",IF(AND($N199=1,AY$9&lt;=$B$9),LOOKUP(AY$9,$A$12:$A$111,$B$12:$B$111),IF(AND($I199=1,AZ$9=$Q198),"",IF($I199=1,AZ198,IF(AND($I199=-1,AX$9=$Q198),$J199,IF($I199=-1,AY198,""))))))))</f>
        <v/>
      </c>
      <c r="AZ199" t="str">
        <f ca="1">IF($E198="","",IF($G199="",AZ198,IF(AND($N199=1,AZ$9&gt;$B$9),"",IF(AND($N199=1,AZ$9&lt;=$B$9),LOOKUP(AZ$9,$A$12:$A$111,$B$12:$B$111),IF(AND($I199=1,BA$9=$Q198),"",IF($I199=1,BA198,IF(AND($I199=-1,AY$9=$Q198),$J199,IF($I199=-1,AZ198,""))))))))</f>
        <v/>
      </c>
      <c r="BA199" t="str">
        <f ca="1">IF($E198="","",IF($G199="",BA198,IF(AND($N199=1,BA$9&gt;$B$9),"",IF(AND($N199=1,BA$9&lt;=$B$9),LOOKUP(BA$9,$A$12:$A$111,$B$12:$B$111),IF(AND($I199=1,BB$9=$Q198),"",IF($I199=1,BB198,IF(AND($I199=-1,AZ$9=$Q198),$J199,IF($I199=-1,BA198,""))))))))</f>
        <v/>
      </c>
      <c r="BB199" t="str">
        <f ca="1">IF($E198="","",IF($G199="",BB198,IF(AND($N199=1,BB$9&gt;$B$9),"",IF(AND($N199=1,BB$9&lt;=$B$9),LOOKUP(BB$9,$A$12:$A$111,$B$12:$B$111),IF(AND($I199=1,BC$9=$Q198),"",IF($I199=1,BC198,IF(AND($I199=-1,BA$9=$Q198),$J199,IF($I199=-1,BB198,""))))))))</f>
        <v/>
      </c>
      <c r="BC199" t="str">
        <f ca="1">IF($E198="","",IF($G199="",BC198,IF(AND($N199=1,BC$9&gt;$B$9),"",IF(AND($N199=1,BC$9&lt;=$B$9),LOOKUP(BC$9,$A$12:$A$111,$B$12:$B$111),IF(AND($I199=1,BD$9=$Q198),"",IF($I199=1,BD198,IF(AND($I199=-1,BB$9=$Q198),$J199,IF($I199=-1,BC198,""))))))))</f>
        <v/>
      </c>
      <c r="BD199" t="str">
        <f ca="1">IF($E198="","",IF($G199="",BD198,IF(AND($N199=1,BD$9&gt;$B$9),"",IF(AND($N199=1,BD$9&lt;=$B$9),LOOKUP(BD$9,$A$12:$A$111,$B$12:$B$111),IF(AND($I199=1,BE$9=$Q198),"",IF($I199=1,BE198,IF(AND($I199=-1,BC$9=$Q198),$J199,IF($I199=-1,BD198,""))))))))</f>
        <v/>
      </c>
      <c r="BE199" t="str">
        <f ca="1">IF($E198="","",IF($G199="",BE198,IF(AND($N199=1,BE$9&gt;$B$9),"",IF(AND($N199=1,BE$9&lt;=$B$9),LOOKUP(BE$9,$A$12:$A$111,$B$12:$B$111),IF(AND($I199=1,BF$9=$Q198),"",IF($I199=1,BF198,IF(AND($I199=-1,BD$9=$Q198),$J199,IF($I199=-1,BE198,""))))))))</f>
        <v/>
      </c>
      <c r="BF199" t="str">
        <f ca="1">IF($E198="","",IF($G199="",BF198,IF(AND($N199=1,BF$9&gt;$B$9),"",IF(AND($N199=1,BF$9&lt;=$B$9),LOOKUP(BF$9,$A$12:$A$111,$B$12:$B$111),IF(AND($I199=1,BG$9=$Q198),"",IF($I199=1,BG198,IF(AND($I199=-1,BE$9=$Q198),$J199,IF($I199=-1,BF198,""))))))))</f>
        <v/>
      </c>
      <c r="BG199" t="str">
        <f ca="1">IF($E198="","",IF($G199="",BG198,IF(AND($N199=1,BG$9&gt;$B$9),"",IF(AND($N199=1,BG$9&lt;=$B$9),LOOKUP(BG$9,$A$12:$A$111,$B$12:$B$111),IF(AND($I199=1,BH$9=$Q198),"",IF($I199=1,BH198,IF(AND($I199=-1,BF$9=$Q198),$J199,IF($I199=-1,BG198,""))))))))</f>
        <v/>
      </c>
      <c r="BH199" t="str">
        <f ca="1">IF($E198="","",IF($G199="",BH198,IF(AND($N199=1,BH$9&gt;$B$9),"",IF(AND($N199=1,BH$9&lt;=$B$9),LOOKUP(BH$9,$A$12:$A$111,$B$12:$B$111),IF(AND($I199=1,BI$9=$Q198),"",IF($I199=1,BI198,IF(AND($I199=-1,BG$9=$Q198),$J199,IF($I199=-1,BH198,""))))))))</f>
        <v/>
      </c>
      <c r="BI199" t="str">
        <f ca="1">IF($E198="","",IF($G199="",BI198,IF(AND($N199=1,BI$9&gt;$B$9),"",IF(AND($N199=1,BI$9&lt;=$B$9),LOOKUP(BI$9,$A$12:$A$111,$B$12:$B$111),IF(AND($I199=1,BJ$9=$Q198),"",IF($I199=1,BJ198,IF(AND($I199=-1,BH$9=$Q198),$J199,IF($I199=-1,BI198,""))))))))</f>
        <v/>
      </c>
      <c r="BJ199" t="str">
        <f ca="1">IF($E198="","",IF($G199="",BJ198,IF(AND($N199=1,BJ$9&gt;$B$9),"",IF(AND($N199=1,BJ$9&lt;=$B$9),LOOKUP(BJ$9,$A$12:$A$111,$B$12:$B$111),IF(AND($I199=1,BK$9=$Q198),"",IF($I199=1,BK198,IF(AND($I199=-1,BI$9=$Q198),$J199,IF($I199=-1,BJ198,""))))))))</f>
        <v/>
      </c>
      <c r="BK199" t="str">
        <f ca="1">IF($E198="","",IF($G199="",BK198,IF(AND($N199=1,BK$9&gt;$B$9),"",IF(AND($N199=1,BK$9&lt;=$B$9),LOOKUP(BK$9,$A$12:$A$111,$B$12:$B$111),IF(AND($I199=1,BL$9=$Q198),"",IF($I199=1,BL198,IF(AND($I199=-1,BJ$9=$Q198),$J199,IF($I199=-1,BK198,""))))))))</f>
        <v/>
      </c>
      <c r="BL199" t="str">
        <f ca="1">IF($E198="","",IF($G199="",BL198,IF(AND($N199=1,BL$9&gt;$B$9),"",IF(AND($N199=1,BL$9&lt;=$B$9),LOOKUP(BL$9,$A$12:$A$111,$B$12:$B$111),IF(AND($I199=1,BM$9=$Q198),"",IF($I199=1,BM198,IF(AND($I199=-1,BK$9=$Q198),$J199,IF($I199=-1,BL198,""))))))))</f>
        <v/>
      </c>
      <c r="BM199" t="str">
        <f ca="1">IF($E198="","",IF($G199="",BM198,IF(AND($N199=1,BM$9&gt;$B$9),"",IF(AND($N199=1,BM$9&lt;=$B$9),LOOKUP(BM$9,$A$12:$A$111,$B$12:$B$111),IF(AND($I199=1,BN$9=$Q198),"",IF($I199=1,BN198,IF(AND($I199=-1,BL$9=$Q198),$J199,IF($I199=-1,BM198,""))))))))</f>
        <v/>
      </c>
      <c r="BN199">
        <f ca="1">IF($E198="","",IF($G199="",BN198,IF(AND($N199=1,BN$9&gt;$B$9),"",IF(AND($N199=1,BN$9&lt;=$B$9),LOOKUP(BN$9,$A$12:$A$111,$B$12:$B$111),IF(AND($I199=1,BO$9=$Q198),"",IF($I199=1,BO198,IF(AND($I199=-1,BM$9=$Q198),$J199,IF($I199=-1,BN198,""))))))))</f>
        <v>0</v>
      </c>
      <c r="BO199">
        <f ca="1">IF($E198="","",IF($G199="",BO198,IF(AND($N199=1,BO$9&gt;$B$9),"",IF(AND($N199=1,BO$9&lt;=$B$9),LOOKUP(BO$9,$A$12:$A$111,$B$12:$B$111),IF(AND($I199=1,BP$9=$Q198),"",IF($I199=1,BP198,IF(AND($I199=-1,BN$9=$Q198),$J199,IF($I199=-1,BO198,""))))))))</f>
        <v>0</v>
      </c>
    </row>
    <row r="200" spans="4:67" x14ac:dyDescent="0.25">
      <c r="D200" s="4">
        <v>190</v>
      </c>
      <c r="E200" s="1">
        <f t="shared" ca="1" si="16"/>
        <v>32</v>
      </c>
      <c r="G200" t="str">
        <f ca="1">IF(E199="","",IF($B$3=Refs!$B$11,Labouchere!F200,IF(AND(B$3="Last",H199="Zero"),G199,IF(B$3="Last",H199,IF(B$3="2nd last","",IF(AND(B$3="Opposite",H199="Zero"),G199,IF(AND(B$3="Opposite",H199="Red"),"Black",IF(AND(B$3="Opposite",H199="Black"),"Red",IF(AND(B$3="Opposite",H199="Odd"),"Even",IF(AND(B$3="Opposite",H199="Even"),"Odd",IF(AND(B$3="Opposite",H199="High"),"Low",IF(AND(B$3="Opposite",H199="Low"),"High",IF(COUNTIF(Refs!$E$5:$I$6,B$3)=1,Labouchere!B$3,"")))))))))))))</f>
        <v>High</v>
      </c>
      <c r="H200" t="str">
        <f ca="1">IF(E200="","",IF(B$2="Red/Black",LOOKUP(E200,Refs!D:D,Refs!F:F),IF(B$2="High/Low",LOOKUP(E200,Refs!D:D,Refs!H:H),IF(B$2="Odd/Even",LOOKUP(E200,Refs!D:D,Refs!J:J),""))))</f>
        <v>High</v>
      </c>
      <c r="I200">
        <f t="shared" ca="1" si="12"/>
        <v>1</v>
      </c>
      <c r="J200">
        <f ca="1">IF(E199="","",IF(G200="","",IF(AND(Q199&gt;1,O199+P199&gt;=$B$4),$B$4,IF(Q199=1,O199,O199+P199))))</f>
        <v>8</v>
      </c>
      <c r="K200">
        <f t="shared" ca="1" si="13"/>
        <v>8</v>
      </c>
      <c r="L200">
        <f t="shared" ca="1" si="14"/>
        <v>-32</v>
      </c>
      <c r="M200">
        <f t="shared" ca="1" si="15"/>
        <v>20</v>
      </c>
      <c r="N200">
        <f ca="1">IF(E199="","",IF(OR(AND($A$6="Yes",$M200&gt;$M199),AND($A$8="Yes",$O199+$P199&gt;=$B$4),AND($Q199&lt;=2,$I200=1)),1,0))</f>
        <v>0</v>
      </c>
      <c r="O200">
        <f ca="1">IF(E200="","",R200)</f>
        <v>4</v>
      </c>
      <c r="P200">
        <f ca="1">IF(E200="","",MAX(R200:DM200))</f>
        <v>4</v>
      </c>
      <c r="Q200" s="2">
        <f ca="1">IF(E200="","",COUNTIF(R200:DM200,"&gt;0"))</f>
        <v>1</v>
      </c>
      <c r="R200" s="4">
        <f ca="1">IF(E199="","",IF($G200="",R199,IF($N200=1,LOOKUP(R$9,$A$12:$A$111,$B$12:$B$111),IF(AND($I200=1,S$9=$Q199),"",IF($I200=1,S199,IF($I200=-1,R199))))))</f>
        <v>4</v>
      </c>
      <c r="S200" t="str">
        <f ca="1">IF($E199="","",IF($G200="",S199,IF(AND($N200=1,S$9&gt;$B$9),"",IF(AND($N200=1,S$9&lt;=$B$9),LOOKUP(S$9,$A$12:$A$111,$B$12:$B$111),IF(AND($I200=1,T$9=$Q199),"",IF($I200=1,T199,IF(AND($I200=-1,R$9=$Q199),$J200,IF($I200=-1,S199,""))))))))</f>
        <v/>
      </c>
      <c r="T200" t="str">
        <f ca="1">IF($E199="","",IF($G200="",T199,IF(AND($N200=1,T$9&gt;$B$9),"",IF(AND($N200=1,T$9&lt;=$B$9),LOOKUP(T$9,$A$12:$A$111,$B$12:$B$111),IF(AND($I200=1,U$9=$Q199),"",IF($I200=1,U199,IF(AND($I200=-1,S$9=$Q199),$J200,IF($I200=-1,T199,""))))))))</f>
        <v/>
      </c>
      <c r="U200" t="str">
        <f ca="1">IF($E199="","",IF($G200="",U199,IF(AND($N200=1,U$9&gt;$B$9),"",IF(AND($N200=1,U$9&lt;=$B$9),LOOKUP(U$9,$A$12:$A$111,$B$12:$B$111),IF(AND($I200=1,V$9=$Q199),"",IF($I200=1,V199,IF(AND($I200=-1,T$9=$Q199),$J200,IF($I200=-1,U199,""))))))))</f>
        <v/>
      </c>
      <c r="V200" t="str">
        <f ca="1">IF($E199="","",IF($G200="",V199,IF(AND($N200=1,V$9&gt;$B$9),"",IF(AND($N200=1,V$9&lt;=$B$9),LOOKUP(V$9,$A$12:$A$111,$B$12:$B$111),IF(AND($I200=1,W$9=$Q199),"",IF($I200=1,W199,IF(AND($I200=-1,U$9=$Q199),$J200,IF($I200=-1,V199,""))))))))</f>
        <v/>
      </c>
      <c r="W200" t="str">
        <f ca="1">IF($E199="","",IF($G200="",W199,IF(AND($N200=1,W$9&gt;$B$9),"",IF(AND($N200=1,W$9&lt;=$B$9),LOOKUP(W$9,$A$12:$A$111,$B$12:$B$111),IF(AND($I200=1,X$9=$Q199),"",IF($I200=1,X199,IF(AND($I200=-1,V$9=$Q199),$J200,IF($I200=-1,W199,""))))))))</f>
        <v/>
      </c>
      <c r="X200" t="str">
        <f ca="1">IF($E199="","",IF($G200="",X199,IF(AND($N200=1,X$9&gt;$B$9),"",IF(AND($N200=1,X$9&lt;=$B$9),LOOKUP(X$9,$A$12:$A$111,$B$12:$B$111),IF(AND($I200=1,Y$9=$Q199),"",IF($I200=1,Y199,IF(AND($I200=-1,W$9=$Q199),$J200,IF($I200=-1,X199,""))))))))</f>
        <v/>
      </c>
      <c r="Y200" t="str">
        <f ca="1">IF($E199="","",IF($G200="",Y199,IF(AND($N200=1,Y$9&gt;$B$9),"",IF(AND($N200=1,Y$9&lt;=$B$9),LOOKUP(Y$9,$A$12:$A$111,$B$12:$B$111),IF(AND($I200=1,Z$9=$Q199),"",IF($I200=1,Z199,IF(AND($I200=-1,X$9=$Q199),$J200,IF($I200=-1,Y199,""))))))))</f>
        <v/>
      </c>
      <c r="Z200" t="str">
        <f ca="1">IF($E199="","",IF($G200="",Z199,IF(AND($N200=1,Z$9&gt;$B$9),"",IF(AND($N200=1,Z$9&lt;=$B$9),LOOKUP(Z$9,$A$12:$A$111,$B$12:$B$111),IF(AND($I200=1,AA$9=$Q199),"",IF($I200=1,AA199,IF(AND($I200=-1,Y$9=$Q199),$J200,IF($I200=-1,Z199,""))))))))</f>
        <v/>
      </c>
      <c r="AA200" t="str">
        <f ca="1">IF($E199="","",IF($G200="",AA199,IF(AND($N200=1,AA$9&gt;$B$9),"",IF(AND($N200=1,AA$9&lt;=$B$9),LOOKUP(AA$9,$A$12:$A$111,$B$12:$B$111),IF(AND($I200=1,AB$9=$Q199),"",IF($I200=1,AB199,IF(AND($I200=-1,Z$9=$Q199),$J200,IF($I200=-1,AA199,""))))))))</f>
        <v/>
      </c>
      <c r="AB200" t="str">
        <f ca="1">IF($E199="","",IF($G200="",AB199,IF(AND($N200=1,AB$9&gt;$B$9),"",IF(AND($N200=1,AB$9&lt;=$B$9),LOOKUP(AB$9,$A$12:$A$111,$B$12:$B$111),IF(AND($I200=1,AC$9=$Q199),"",IF($I200=1,AC199,IF(AND($I200=-1,AA$9=$Q199),$J200,IF($I200=-1,AB199,""))))))))</f>
        <v/>
      </c>
      <c r="AC200" t="str">
        <f ca="1">IF($E199="","",IF($G200="",AC199,IF(AND($N200=1,AC$9&gt;$B$9),"",IF(AND($N200=1,AC$9&lt;=$B$9),LOOKUP(AC$9,$A$12:$A$111,$B$12:$B$111),IF(AND($I200=1,AD$9=$Q199),"",IF($I200=1,AD199,IF(AND($I200=-1,AB$9=$Q199),$J200,IF($I200=-1,AC199,""))))))))</f>
        <v/>
      </c>
      <c r="AD200" t="str">
        <f ca="1">IF($E199="","",IF($G200="",AD199,IF(AND($N200=1,AD$9&gt;$B$9),"",IF(AND($N200=1,AD$9&lt;=$B$9),LOOKUP(AD$9,$A$12:$A$111,$B$12:$B$111),IF(AND($I200=1,AE$9=$Q199),"",IF($I200=1,AE199,IF(AND($I200=-1,AC$9=$Q199),$J200,IF($I200=-1,AD199,""))))))))</f>
        <v/>
      </c>
      <c r="AE200" t="str">
        <f ca="1">IF($E199="","",IF($G200="",AE199,IF(AND($N200=1,AE$9&gt;$B$9),"",IF(AND($N200=1,AE$9&lt;=$B$9),LOOKUP(AE$9,$A$12:$A$111,$B$12:$B$111),IF(AND($I200=1,AF$9=$Q199),"",IF($I200=1,AF199,IF(AND($I200=-1,AD$9=$Q199),$J200,IF($I200=-1,AE199,""))))))))</f>
        <v/>
      </c>
      <c r="AF200" t="str">
        <f ca="1">IF($E199="","",IF($G200="",AF199,IF(AND($N200=1,AF$9&gt;$B$9),"",IF(AND($N200=1,AF$9&lt;=$B$9),LOOKUP(AF$9,$A$12:$A$111,$B$12:$B$111),IF(AND($I200=1,AG$9=$Q199),"",IF($I200=1,AG199,IF(AND($I200=-1,AE$9=$Q199),$J200,IF($I200=-1,AF199,""))))))))</f>
        <v/>
      </c>
      <c r="AG200" t="str">
        <f ca="1">IF($E199="","",IF($G200="",AG199,IF(AND($N200=1,AG$9&gt;$B$9),"",IF(AND($N200=1,AG$9&lt;=$B$9),LOOKUP(AG$9,$A$12:$A$111,$B$12:$B$111),IF(AND($I200=1,AH$9=$Q199),"",IF($I200=1,AH199,IF(AND($I200=-1,AF$9=$Q199),$J200,IF($I200=-1,AG199,""))))))))</f>
        <v/>
      </c>
      <c r="AH200" t="str">
        <f ca="1">IF($E199="","",IF($G200="",AH199,IF(AND($N200=1,AH$9&gt;$B$9),"",IF(AND($N200=1,AH$9&lt;=$B$9),LOOKUP(AH$9,$A$12:$A$111,$B$12:$B$111),IF(AND($I200=1,AI$9=$Q199),"",IF($I200=1,AI199,IF(AND($I200=-1,AG$9=$Q199),$J200,IF($I200=-1,AH199,""))))))))</f>
        <v/>
      </c>
      <c r="AI200" t="str">
        <f ca="1">IF($E199="","",IF($G200="",AI199,IF(AND($N200=1,AI$9&gt;$B$9),"",IF(AND($N200=1,AI$9&lt;=$B$9),LOOKUP(AI$9,$A$12:$A$111,$B$12:$B$111),IF(AND($I200=1,AJ$9=$Q199),"",IF($I200=1,AJ199,IF(AND($I200=-1,AH$9=$Q199),$J200,IF($I200=-1,AI199,""))))))))</f>
        <v/>
      </c>
      <c r="AJ200" t="str">
        <f ca="1">IF($E199="","",IF($G200="",AJ199,IF(AND($N200=1,AJ$9&gt;$B$9),"",IF(AND($N200=1,AJ$9&lt;=$B$9),LOOKUP(AJ$9,$A$12:$A$111,$B$12:$B$111),IF(AND($I200=1,AK$9=$Q199),"",IF($I200=1,AK199,IF(AND($I200=-1,AI$9=$Q199),$J200,IF($I200=-1,AJ199,""))))))))</f>
        <v/>
      </c>
      <c r="AK200" t="str">
        <f ca="1">IF($E199="","",IF($G200="",AK199,IF(AND($N200=1,AK$9&gt;$B$9),"",IF(AND($N200=1,AK$9&lt;=$B$9),LOOKUP(AK$9,$A$12:$A$111,$B$12:$B$111),IF(AND($I200=1,AL$9=$Q199),"",IF($I200=1,AL199,IF(AND($I200=-1,AJ$9=$Q199),$J200,IF($I200=-1,AK199,""))))))))</f>
        <v/>
      </c>
      <c r="AL200" t="str">
        <f ca="1">IF($E199="","",IF($G200="",AL199,IF(AND($N200=1,AL$9&gt;$B$9),"",IF(AND($N200=1,AL$9&lt;=$B$9),LOOKUP(AL$9,$A$12:$A$111,$B$12:$B$111),IF(AND($I200=1,AM$9=$Q199),"",IF($I200=1,AM199,IF(AND($I200=-1,AK$9=$Q199),$J200,IF($I200=-1,AL199,""))))))))</f>
        <v/>
      </c>
      <c r="AM200" t="str">
        <f ca="1">IF($E199="","",IF($G200="",AM199,IF(AND($N200=1,AM$9&gt;$B$9),"",IF(AND($N200=1,AM$9&lt;=$B$9),LOOKUP(AM$9,$A$12:$A$111,$B$12:$B$111),IF(AND($I200=1,AN$9=$Q199),"",IF($I200=1,AN199,IF(AND($I200=-1,AL$9=$Q199),$J200,IF($I200=-1,AM199,""))))))))</f>
        <v/>
      </c>
      <c r="AN200" t="str">
        <f ca="1">IF($E199="","",IF($G200="",AN199,IF(AND($N200=1,AN$9&gt;$B$9),"",IF(AND($N200=1,AN$9&lt;=$B$9),LOOKUP(AN$9,$A$12:$A$111,$B$12:$B$111),IF(AND($I200=1,AO$9=$Q199),"",IF($I200=1,AO199,IF(AND($I200=-1,AM$9=$Q199),$J200,IF($I200=-1,AN199,""))))))))</f>
        <v/>
      </c>
      <c r="AO200" t="str">
        <f ca="1">IF($E199="","",IF($G200="",AO199,IF(AND($N200=1,AO$9&gt;$B$9),"",IF(AND($N200=1,AO$9&lt;=$B$9),LOOKUP(AO$9,$A$12:$A$111,$B$12:$B$111),IF(AND($I200=1,AP$9=$Q199),"",IF($I200=1,AP199,IF(AND($I200=-1,AN$9=$Q199),$J200,IF($I200=-1,AO199,""))))))))</f>
        <v/>
      </c>
      <c r="AP200" t="str">
        <f ca="1">IF($E199="","",IF($G200="",AP199,IF(AND($N200=1,AP$9&gt;$B$9),"",IF(AND($N200=1,AP$9&lt;=$B$9),LOOKUP(AP$9,$A$12:$A$111,$B$12:$B$111),IF(AND($I200=1,AQ$9=$Q199),"",IF($I200=1,AQ199,IF(AND($I200=-1,AO$9=$Q199),$J200,IF($I200=-1,AP199,""))))))))</f>
        <v/>
      </c>
      <c r="AQ200" t="str">
        <f ca="1">IF($E199="","",IF($G200="",AQ199,IF(AND($N200=1,AQ$9&gt;$B$9),"",IF(AND($N200=1,AQ$9&lt;=$B$9),LOOKUP(AQ$9,$A$12:$A$111,$B$12:$B$111),IF(AND($I200=1,AR$9=$Q199),"",IF($I200=1,AR199,IF(AND($I200=-1,AP$9=$Q199),$J200,IF($I200=-1,AQ199,""))))))))</f>
        <v/>
      </c>
      <c r="AR200" t="str">
        <f ca="1">IF($E199="","",IF($G200="",AR199,IF(AND($N200=1,AR$9&gt;$B$9),"",IF(AND($N200=1,AR$9&lt;=$B$9),LOOKUP(AR$9,$A$12:$A$111,$B$12:$B$111),IF(AND($I200=1,AS$9=$Q199),"",IF($I200=1,AS199,IF(AND($I200=-1,AQ$9=$Q199),$J200,IF($I200=-1,AR199,""))))))))</f>
        <v/>
      </c>
      <c r="AS200" t="str">
        <f ca="1">IF($E199="","",IF($G200="",AS199,IF(AND($N200=1,AS$9&gt;$B$9),"",IF(AND($N200=1,AS$9&lt;=$B$9),LOOKUP(AS$9,$A$12:$A$111,$B$12:$B$111),IF(AND($I200=1,AT$9=$Q199),"",IF($I200=1,AT199,IF(AND($I200=-1,AR$9=$Q199),$J200,IF($I200=-1,AS199,""))))))))</f>
        <v/>
      </c>
      <c r="AT200" t="str">
        <f ca="1">IF($E199="","",IF($G200="",AT199,IF(AND($N200=1,AT$9&gt;$B$9),"",IF(AND($N200=1,AT$9&lt;=$B$9),LOOKUP(AT$9,$A$12:$A$111,$B$12:$B$111),IF(AND($I200=1,AU$9=$Q199),"",IF($I200=1,AU199,IF(AND($I200=-1,AS$9=$Q199),$J200,IF($I200=-1,AT199,""))))))))</f>
        <v/>
      </c>
      <c r="AU200" t="str">
        <f ca="1">IF($E199="","",IF($G200="",AU199,IF(AND($N200=1,AU$9&gt;$B$9),"",IF(AND($N200=1,AU$9&lt;=$B$9),LOOKUP(AU$9,$A$12:$A$111,$B$12:$B$111),IF(AND($I200=1,AV$9=$Q199),"",IF($I200=1,AV199,IF(AND($I200=-1,AT$9=$Q199),$J200,IF($I200=-1,AU199,""))))))))</f>
        <v/>
      </c>
      <c r="AV200" t="str">
        <f ca="1">IF($E199="","",IF($G200="",AV199,IF(AND($N200=1,AV$9&gt;$B$9),"",IF(AND($N200=1,AV$9&lt;=$B$9),LOOKUP(AV$9,$A$12:$A$111,$B$12:$B$111),IF(AND($I200=1,AW$9=$Q199),"",IF($I200=1,AW199,IF(AND($I200=-1,AU$9=$Q199),$J200,IF($I200=-1,AV199,""))))))))</f>
        <v/>
      </c>
      <c r="AW200" t="str">
        <f ca="1">IF($E199="","",IF($G200="",AW199,IF(AND($N200=1,AW$9&gt;$B$9),"",IF(AND($N200=1,AW$9&lt;=$B$9),LOOKUP(AW$9,$A$12:$A$111,$B$12:$B$111),IF(AND($I200=1,AX$9=$Q199),"",IF($I200=1,AX199,IF(AND($I200=-1,AV$9=$Q199),$J200,IF($I200=-1,AW199,""))))))))</f>
        <v/>
      </c>
      <c r="AX200" t="str">
        <f ca="1">IF($E199="","",IF($G200="",AX199,IF(AND($N200=1,AX$9&gt;$B$9),"",IF(AND($N200=1,AX$9&lt;=$B$9),LOOKUP(AX$9,$A$12:$A$111,$B$12:$B$111),IF(AND($I200=1,AY$9=$Q199),"",IF($I200=1,AY199,IF(AND($I200=-1,AW$9=$Q199),$J200,IF($I200=-1,AX199,""))))))))</f>
        <v/>
      </c>
      <c r="AY200" t="str">
        <f ca="1">IF($E199="","",IF($G200="",AY199,IF(AND($N200=1,AY$9&gt;$B$9),"",IF(AND($N200=1,AY$9&lt;=$B$9),LOOKUP(AY$9,$A$12:$A$111,$B$12:$B$111),IF(AND($I200=1,AZ$9=$Q199),"",IF($I200=1,AZ199,IF(AND($I200=-1,AX$9=$Q199),$J200,IF($I200=-1,AY199,""))))))))</f>
        <v/>
      </c>
      <c r="AZ200" t="str">
        <f ca="1">IF($E199="","",IF($G200="",AZ199,IF(AND($N200=1,AZ$9&gt;$B$9),"",IF(AND($N200=1,AZ$9&lt;=$B$9),LOOKUP(AZ$9,$A$12:$A$111,$B$12:$B$111),IF(AND($I200=1,BA$9=$Q199),"",IF($I200=1,BA199,IF(AND($I200=-1,AY$9=$Q199),$J200,IF($I200=-1,AZ199,""))))))))</f>
        <v/>
      </c>
      <c r="BA200" t="str">
        <f ca="1">IF($E199="","",IF($G200="",BA199,IF(AND($N200=1,BA$9&gt;$B$9),"",IF(AND($N200=1,BA$9&lt;=$B$9),LOOKUP(BA$9,$A$12:$A$111,$B$12:$B$111),IF(AND($I200=1,BB$9=$Q199),"",IF($I200=1,BB199,IF(AND($I200=-1,AZ$9=$Q199),$J200,IF($I200=-1,BA199,""))))))))</f>
        <v/>
      </c>
      <c r="BB200" t="str">
        <f ca="1">IF($E199="","",IF($G200="",BB199,IF(AND($N200=1,BB$9&gt;$B$9),"",IF(AND($N200=1,BB$9&lt;=$B$9),LOOKUP(BB$9,$A$12:$A$111,$B$12:$B$111),IF(AND($I200=1,BC$9=$Q199),"",IF($I200=1,BC199,IF(AND($I200=-1,BA$9=$Q199),$J200,IF($I200=-1,BB199,""))))))))</f>
        <v/>
      </c>
      <c r="BC200" t="str">
        <f ca="1">IF($E199="","",IF($G200="",BC199,IF(AND($N200=1,BC$9&gt;$B$9),"",IF(AND($N200=1,BC$9&lt;=$B$9),LOOKUP(BC$9,$A$12:$A$111,$B$12:$B$111),IF(AND($I200=1,BD$9=$Q199),"",IF($I200=1,BD199,IF(AND($I200=-1,BB$9=$Q199),$J200,IF($I200=-1,BC199,""))))))))</f>
        <v/>
      </c>
      <c r="BD200" t="str">
        <f ca="1">IF($E199="","",IF($G200="",BD199,IF(AND($N200=1,BD$9&gt;$B$9),"",IF(AND($N200=1,BD$9&lt;=$B$9),LOOKUP(BD$9,$A$12:$A$111,$B$12:$B$111),IF(AND($I200=1,BE$9=$Q199),"",IF($I200=1,BE199,IF(AND($I200=-1,BC$9=$Q199),$J200,IF($I200=-1,BD199,""))))))))</f>
        <v/>
      </c>
      <c r="BE200" t="str">
        <f ca="1">IF($E199="","",IF($G200="",BE199,IF(AND($N200=1,BE$9&gt;$B$9),"",IF(AND($N200=1,BE$9&lt;=$B$9),LOOKUP(BE$9,$A$12:$A$111,$B$12:$B$111),IF(AND($I200=1,BF$9=$Q199),"",IF($I200=1,BF199,IF(AND($I200=-1,BD$9=$Q199),$J200,IF($I200=-1,BE199,""))))))))</f>
        <v/>
      </c>
      <c r="BF200" t="str">
        <f ca="1">IF($E199="","",IF($G200="",BF199,IF(AND($N200=1,BF$9&gt;$B$9),"",IF(AND($N200=1,BF$9&lt;=$B$9),LOOKUP(BF$9,$A$12:$A$111,$B$12:$B$111),IF(AND($I200=1,BG$9=$Q199),"",IF($I200=1,BG199,IF(AND($I200=-1,BE$9=$Q199),$J200,IF($I200=-1,BF199,""))))))))</f>
        <v/>
      </c>
      <c r="BG200" t="str">
        <f ca="1">IF($E199="","",IF($G200="",BG199,IF(AND($N200=1,BG$9&gt;$B$9),"",IF(AND($N200=1,BG$9&lt;=$B$9),LOOKUP(BG$9,$A$12:$A$111,$B$12:$B$111),IF(AND($I200=1,BH$9=$Q199),"",IF($I200=1,BH199,IF(AND($I200=-1,BF$9=$Q199),$J200,IF($I200=-1,BG199,""))))))))</f>
        <v/>
      </c>
      <c r="BH200" t="str">
        <f ca="1">IF($E199="","",IF($G200="",BH199,IF(AND($N200=1,BH$9&gt;$B$9),"",IF(AND($N200=1,BH$9&lt;=$B$9),LOOKUP(BH$9,$A$12:$A$111,$B$12:$B$111),IF(AND($I200=1,BI$9=$Q199),"",IF($I200=1,BI199,IF(AND($I200=-1,BG$9=$Q199),$J200,IF($I200=-1,BH199,""))))))))</f>
        <v/>
      </c>
      <c r="BI200" t="str">
        <f ca="1">IF($E199="","",IF($G200="",BI199,IF(AND($N200=1,BI$9&gt;$B$9),"",IF(AND($N200=1,BI$9&lt;=$B$9),LOOKUP(BI$9,$A$12:$A$111,$B$12:$B$111),IF(AND($I200=1,BJ$9=$Q199),"",IF($I200=1,BJ199,IF(AND($I200=-1,BH$9=$Q199),$J200,IF($I200=-1,BI199,""))))))))</f>
        <v/>
      </c>
      <c r="BJ200" t="str">
        <f ca="1">IF($E199="","",IF($G200="",BJ199,IF(AND($N200=1,BJ$9&gt;$B$9),"",IF(AND($N200=1,BJ$9&lt;=$B$9),LOOKUP(BJ$9,$A$12:$A$111,$B$12:$B$111),IF(AND($I200=1,BK$9=$Q199),"",IF($I200=1,BK199,IF(AND($I200=-1,BI$9=$Q199),$J200,IF($I200=-1,BJ199,""))))))))</f>
        <v/>
      </c>
      <c r="BK200" t="str">
        <f ca="1">IF($E199="","",IF($G200="",BK199,IF(AND($N200=1,BK$9&gt;$B$9),"",IF(AND($N200=1,BK$9&lt;=$B$9),LOOKUP(BK$9,$A$12:$A$111,$B$12:$B$111),IF(AND($I200=1,BL$9=$Q199),"",IF($I200=1,BL199,IF(AND($I200=-1,BJ$9=$Q199),$J200,IF($I200=-1,BK199,""))))))))</f>
        <v/>
      </c>
      <c r="BL200" t="str">
        <f ca="1">IF($E199="","",IF($G200="",BL199,IF(AND($N200=1,BL$9&gt;$B$9),"",IF(AND($N200=1,BL$9&lt;=$B$9),LOOKUP(BL$9,$A$12:$A$111,$B$12:$B$111),IF(AND($I200=1,BM$9=$Q199),"",IF($I200=1,BM199,IF(AND($I200=-1,BK$9=$Q199),$J200,IF($I200=-1,BL199,""))))))))</f>
        <v/>
      </c>
      <c r="BM200">
        <f ca="1">IF($E199="","",IF($G200="",BM199,IF(AND($N200=1,BM$9&gt;$B$9),"",IF(AND($N200=1,BM$9&lt;=$B$9),LOOKUP(BM$9,$A$12:$A$111,$B$12:$B$111),IF(AND($I200=1,BN$9=$Q199),"",IF($I200=1,BN199,IF(AND($I200=-1,BL$9=$Q199),$J200,IF($I200=-1,BM199,""))))))))</f>
        <v>0</v>
      </c>
      <c r="BN200">
        <f ca="1">IF($E199="","",IF($G200="",BN199,IF(AND($N200=1,BN$9&gt;$B$9),"",IF(AND($N200=1,BN$9&lt;=$B$9),LOOKUP(BN$9,$A$12:$A$111,$B$12:$B$111),IF(AND($I200=1,BO$9=$Q199),"",IF($I200=1,BO199,IF(AND($I200=-1,BM$9=$Q199),$J200,IF($I200=-1,BN199,""))))))))</f>
        <v>0</v>
      </c>
      <c r="BO200">
        <f ca="1">IF($E199="","",IF($G200="",BO199,IF(AND($N200=1,BO$9&gt;$B$9),"",IF(AND($N200=1,BO$9&lt;=$B$9),LOOKUP(BO$9,$A$12:$A$111,$B$12:$B$111),IF(AND($I200=1,BP$9=$Q199),"",IF($I200=1,BP199,IF(AND($I200=-1,BN$9=$Q199),$J200,IF($I200=-1,BO199,""))))))))</f>
        <v>0</v>
      </c>
    </row>
    <row r="201" spans="4:67" x14ac:dyDescent="0.25">
      <c r="D201" s="4">
        <v>191</v>
      </c>
      <c r="E201" s="1">
        <f t="shared" ca="1" si="16"/>
        <v>17</v>
      </c>
      <c r="G201" t="str">
        <f ca="1">IF(E200="","",IF($B$3=Refs!$B$11,Labouchere!F201,IF(AND(B$3="Last",H200="Zero"),G200,IF(B$3="Last",H200,IF(B$3="2nd last","",IF(AND(B$3="Opposite",H200="Zero"),G200,IF(AND(B$3="Opposite",H200="Red"),"Black",IF(AND(B$3="Opposite",H200="Black"),"Red",IF(AND(B$3="Opposite",H200="Odd"),"Even",IF(AND(B$3="Opposite",H200="Even"),"Odd",IF(AND(B$3="Opposite",H200="High"),"Low",IF(AND(B$3="Opposite",H200="Low"),"High",IF(COUNTIF(Refs!$E$5:$I$6,B$3)=1,Labouchere!B$3,"")))))))))))))</f>
        <v>High</v>
      </c>
      <c r="H201" t="str">
        <f ca="1">IF(E201="","",IF(B$2="Red/Black",LOOKUP(E201,Refs!D:D,Refs!F:F),IF(B$2="High/Low",LOOKUP(E201,Refs!D:D,Refs!H:H),IF(B$2="Odd/Even",LOOKUP(E201,Refs!D:D,Refs!J:J),""))))</f>
        <v>Low</v>
      </c>
      <c r="I201">
        <f t="shared" ca="1" si="12"/>
        <v>-1</v>
      </c>
      <c r="J201">
        <f ca="1">IF(E200="","",IF(G201="","",IF(AND(Q200&gt;1,O200+P200&gt;=$B$4),$B$4,IF(Q200=1,O200,O200+P200))))</f>
        <v>4</v>
      </c>
      <c r="K201">
        <f t="shared" ca="1" si="13"/>
        <v>-4</v>
      </c>
      <c r="L201">
        <f t="shared" ca="1" si="14"/>
        <v>-36</v>
      </c>
      <c r="M201">
        <f t="shared" ca="1" si="15"/>
        <v>20</v>
      </c>
      <c r="N201">
        <f ca="1">IF(E200="","",IF(OR(AND($A$6="Yes",$M201&gt;$M200),AND($A$8="Yes",$O200+$P200&gt;=$B$4),AND($Q200&lt;=2,$I201=1)),1,0))</f>
        <v>0</v>
      </c>
      <c r="O201">
        <f ca="1">IF(E201="","",R201)</f>
        <v>4</v>
      </c>
      <c r="P201">
        <f ca="1">IF(E201="","",MAX(R201:DM201))</f>
        <v>4</v>
      </c>
      <c r="Q201" s="2">
        <f ca="1">IF(E201="","",COUNTIF(R201:DM201,"&gt;0"))</f>
        <v>2</v>
      </c>
      <c r="R201" s="4">
        <f ca="1">IF(E200="","",IF($G201="",R200,IF($N201=1,LOOKUP(R$9,$A$12:$A$111,$B$12:$B$111),IF(AND($I201=1,S$9=$Q200),"",IF($I201=1,S200,IF($I201=-1,R200))))))</f>
        <v>4</v>
      </c>
      <c r="S201">
        <f ca="1">IF($E200="","",IF($G201="",S200,IF(AND($N201=1,S$9&gt;$B$9),"",IF(AND($N201=1,S$9&lt;=$B$9),LOOKUP(S$9,$A$12:$A$111,$B$12:$B$111),IF(AND($I201=1,T$9=$Q200),"",IF($I201=1,T200,IF(AND($I201=-1,R$9=$Q200),$J201,IF($I201=-1,S200,""))))))))</f>
        <v>4</v>
      </c>
      <c r="T201" t="str">
        <f ca="1">IF($E200="","",IF($G201="",T200,IF(AND($N201=1,T$9&gt;$B$9),"",IF(AND($N201=1,T$9&lt;=$B$9),LOOKUP(T$9,$A$12:$A$111,$B$12:$B$111),IF(AND($I201=1,U$9=$Q200),"",IF($I201=1,U200,IF(AND($I201=-1,S$9=$Q200),$J201,IF($I201=-1,T200,""))))))))</f>
        <v/>
      </c>
      <c r="U201" t="str">
        <f ca="1">IF($E200="","",IF($G201="",U200,IF(AND($N201=1,U$9&gt;$B$9),"",IF(AND($N201=1,U$9&lt;=$B$9),LOOKUP(U$9,$A$12:$A$111,$B$12:$B$111),IF(AND($I201=1,V$9=$Q200),"",IF($I201=1,V200,IF(AND($I201=-1,T$9=$Q200),$J201,IF($I201=-1,U200,""))))))))</f>
        <v/>
      </c>
      <c r="V201" t="str">
        <f ca="1">IF($E200="","",IF($G201="",V200,IF(AND($N201=1,V$9&gt;$B$9),"",IF(AND($N201=1,V$9&lt;=$B$9),LOOKUP(V$9,$A$12:$A$111,$B$12:$B$111),IF(AND($I201=1,W$9=$Q200),"",IF($I201=1,W200,IF(AND($I201=-1,U$9=$Q200),$J201,IF($I201=-1,V200,""))))))))</f>
        <v/>
      </c>
      <c r="W201" t="str">
        <f ca="1">IF($E200="","",IF($G201="",W200,IF(AND($N201=1,W$9&gt;$B$9),"",IF(AND($N201=1,W$9&lt;=$B$9),LOOKUP(W$9,$A$12:$A$111,$B$12:$B$111),IF(AND($I201=1,X$9=$Q200),"",IF($I201=1,X200,IF(AND($I201=-1,V$9=$Q200),$J201,IF($I201=-1,W200,""))))))))</f>
        <v/>
      </c>
      <c r="X201" t="str">
        <f ca="1">IF($E200="","",IF($G201="",X200,IF(AND($N201=1,X$9&gt;$B$9),"",IF(AND($N201=1,X$9&lt;=$B$9),LOOKUP(X$9,$A$12:$A$111,$B$12:$B$111),IF(AND($I201=1,Y$9=$Q200),"",IF($I201=1,Y200,IF(AND($I201=-1,W$9=$Q200),$J201,IF($I201=-1,X200,""))))))))</f>
        <v/>
      </c>
      <c r="Y201" t="str">
        <f ca="1">IF($E200="","",IF($G201="",Y200,IF(AND($N201=1,Y$9&gt;$B$9),"",IF(AND($N201=1,Y$9&lt;=$B$9),LOOKUP(Y$9,$A$12:$A$111,$B$12:$B$111),IF(AND($I201=1,Z$9=$Q200),"",IF($I201=1,Z200,IF(AND($I201=-1,X$9=$Q200),$J201,IF($I201=-1,Y200,""))))))))</f>
        <v/>
      </c>
      <c r="Z201" t="str">
        <f ca="1">IF($E200="","",IF($G201="",Z200,IF(AND($N201=1,Z$9&gt;$B$9),"",IF(AND($N201=1,Z$9&lt;=$B$9),LOOKUP(Z$9,$A$12:$A$111,$B$12:$B$111),IF(AND($I201=1,AA$9=$Q200),"",IF($I201=1,AA200,IF(AND($I201=-1,Y$9=$Q200),$J201,IF($I201=-1,Z200,""))))))))</f>
        <v/>
      </c>
      <c r="AA201" t="str">
        <f ca="1">IF($E200="","",IF($G201="",AA200,IF(AND($N201=1,AA$9&gt;$B$9),"",IF(AND($N201=1,AA$9&lt;=$B$9),LOOKUP(AA$9,$A$12:$A$111,$B$12:$B$111),IF(AND($I201=1,AB$9=$Q200),"",IF($I201=1,AB200,IF(AND($I201=-1,Z$9=$Q200),$J201,IF($I201=-1,AA200,""))))))))</f>
        <v/>
      </c>
      <c r="AB201" t="str">
        <f ca="1">IF($E200="","",IF($G201="",AB200,IF(AND($N201=1,AB$9&gt;$B$9),"",IF(AND($N201=1,AB$9&lt;=$B$9),LOOKUP(AB$9,$A$12:$A$111,$B$12:$B$111),IF(AND($I201=1,AC$9=$Q200),"",IF($I201=1,AC200,IF(AND($I201=-1,AA$9=$Q200),$J201,IF($I201=-1,AB200,""))))))))</f>
        <v/>
      </c>
      <c r="AC201" t="str">
        <f ca="1">IF($E200="","",IF($G201="",AC200,IF(AND($N201=1,AC$9&gt;$B$9),"",IF(AND($N201=1,AC$9&lt;=$B$9),LOOKUP(AC$9,$A$12:$A$111,$B$12:$B$111),IF(AND($I201=1,AD$9=$Q200),"",IF($I201=1,AD200,IF(AND($I201=-1,AB$9=$Q200),$J201,IF($I201=-1,AC200,""))))))))</f>
        <v/>
      </c>
      <c r="AD201" t="str">
        <f ca="1">IF($E200="","",IF($G201="",AD200,IF(AND($N201=1,AD$9&gt;$B$9),"",IF(AND($N201=1,AD$9&lt;=$B$9),LOOKUP(AD$9,$A$12:$A$111,$B$12:$B$111),IF(AND($I201=1,AE$9=$Q200),"",IF($I201=1,AE200,IF(AND($I201=-1,AC$9=$Q200),$J201,IF($I201=-1,AD200,""))))))))</f>
        <v/>
      </c>
      <c r="AE201" t="str">
        <f ca="1">IF($E200="","",IF($G201="",AE200,IF(AND($N201=1,AE$9&gt;$B$9),"",IF(AND($N201=1,AE$9&lt;=$B$9),LOOKUP(AE$9,$A$12:$A$111,$B$12:$B$111),IF(AND($I201=1,AF$9=$Q200),"",IF($I201=1,AF200,IF(AND($I201=-1,AD$9=$Q200),$J201,IF($I201=-1,AE200,""))))))))</f>
        <v/>
      </c>
      <c r="AF201" t="str">
        <f ca="1">IF($E200="","",IF($G201="",AF200,IF(AND($N201=1,AF$9&gt;$B$9),"",IF(AND($N201=1,AF$9&lt;=$B$9),LOOKUP(AF$9,$A$12:$A$111,$B$12:$B$111),IF(AND($I201=1,AG$9=$Q200),"",IF($I201=1,AG200,IF(AND($I201=-1,AE$9=$Q200),$J201,IF($I201=-1,AF200,""))))))))</f>
        <v/>
      </c>
      <c r="AG201" t="str">
        <f ca="1">IF($E200="","",IF($G201="",AG200,IF(AND($N201=1,AG$9&gt;$B$9),"",IF(AND($N201=1,AG$9&lt;=$B$9),LOOKUP(AG$9,$A$12:$A$111,$B$12:$B$111),IF(AND($I201=1,AH$9=$Q200),"",IF($I201=1,AH200,IF(AND($I201=-1,AF$9=$Q200),$J201,IF($I201=-1,AG200,""))))))))</f>
        <v/>
      </c>
      <c r="AH201" t="str">
        <f ca="1">IF($E200="","",IF($G201="",AH200,IF(AND($N201=1,AH$9&gt;$B$9),"",IF(AND($N201=1,AH$9&lt;=$B$9),LOOKUP(AH$9,$A$12:$A$111,$B$12:$B$111),IF(AND($I201=1,AI$9=$Q200),"",IF($I201=1,AI200,IF(AND($I201=-1,AG$9=$Q200),$J201,IF($I201=-1,AH200,""))))))))</f>
        <v/>
      </c>
      <c r="AI201" t="str">
        <f ca="1">IF($E200="","",IF($G201="",AI200,IF(AND($N201=1,AI$9&gt;$B$9),"",IF(AND($N201=1,AI$9&lt;=$B$9),LOOKUP(AI$9,$A$12:$A$111,$B$12:$B$111),IF(AND($I201=1,AJ$9=$Q200),"",IF($I201=1,AJ200,IF(AND($I201=-1,AH$9=$Q200),$J201,IF($I201=-1,AI200,""))))))))</f>
        <v/>
      </c>
      <c r="AJ201" t="str">
        <f ca="1">IF($E200="","",IF($G201="",AJ200,IF(AND($N201=1,AJ$9&gt;$B$9),"",IF(AND($N201=1,AJ$9&lt;=$B$9),LOOKUP(AJ$9,$A$12:$A$111,$B$12:$B$111),IF(AND($I201=1,AK$9=$Q200),"",IF($I201=1,AK200,IF(AND($I201=-1,AI$9=$Q200),$J201,IF($I201=-1,AJ200,""))))))))</f>
        <v/>
      </c>
      <c r="AK201" t="str">
        <f ca="1">IF($E200="","",IF($G201="",AK200,IF(AND($N201=1,AK$9&gt;$B$9),"",IF(AND($N201=1,AK$9&lt;=$B$9),LOOKUP(AK$9,$A$12:$A$111,$B$12:$B$111),IF(AND($I201=1,AL$9=$Q200),"",IF($I201=1,AL200,IF(AND($I201=-1,AJ$9=$Q200),$J201,IF($I201=-1,AK200,""))))))))</f>
        <v/>
      </c>
      <c r="AL201" t="str">
        <f ca="1">IF($E200="","",IF($G201="",AL200,IF(AND($N201=1,AL$9&gt;$B$9),"",IF(AND($N201=1,AL$9&lt;=$B$9),LOOKUP(AL$9,$A$12:$A$111,$B$12:$B$111),IF(AND($I201=1,AM$9=$Q200),"",IF($I201=1,AM200,IF(AND($I201=-1,AK$9=$Q200),$J201,IF($I201=-1,AL200,""))))))))</f>
        <v/>
      </c>
      <c r="AM201" t="str">
        <f ca="1">IF($E200="","",IF($G201="",AM200,IF(AND($N201=1,AM$9&gt;$B$9),"",IF(AND($N201=1,AM$9&lt;=$B$9),LOOKUP(AM$9,$A$12:$A$111,$B$12:$B$111),IF(AND($I201=1,AN$9=$Q200),"",IF($I201=1,AN200,IF(AND($I201=-1,AL$9=$Q200),$J201,IF($I201=-1,AM200,""))))))))</f>
        <v/>
      </c>
      <c r="AN201" t="str">
        <f ca="1">IF($E200="","",IF($G201="",AN200,IF(AND($N201=1,AN$9&gt;$B$9),"",IF(AND($N201=1,AN$9&lt;=$B$9),LOOKUP(AN$9,$A$12:$A$111,$B$12:$B$111),IF(AND($I201=1,AO$9=$Q200),"",IF($I201=1,AO200,IF(AND($I201=-1,AM$9=$Q200),$J201,IF($I201=-1,AN200,""))))))))</f>
        <v/>
      </c>
      <c r="AO201" t="str">
        <f ca="1">IF($E200="","",IF($G201="",AO200,IF(AND($N201=1,AO$9&gt;$B$9),"",IF(AND($N201=1,AO$9&lt;=$B$9),LOOKUP(AO$9,$A$12:$A$111,$B$12:$B$111),IF(AND($I201=1,AP$9=$Q200),"",IF($I201=1,AP200,IF(AND($I201=-1,AN$9=$Q200),$J201,IF($I201=-1,AO200,""))))))))</f>
        <v/>
      </c>
      <c r="AP201" t="str">
        <f ca="1">IF($E200="","",IF($G201="",AP200,IF(AND($N201=1,AP$9&gt;$B$9),"",IF(AND($N201=1,AP$9&lt;=$B$9),LOOKUP(AP$9,$A$12:$A$111,$B$12:$B$111),IF(AND($I201=1,AQ$9=$Q200),"",IF($I201=1,AQ200,IF(AND($I201=-1,AO$9=$Q200),$J201,IF($I201=-1,AP200,""))))))))</f>
        <v/>
      </c>
      <c r="AQ201" t="str">
        <f ca="1">IF($E200="","",IF($G201="",AQ200,IF(AND($N201=1,AQ$9&gt;$B$9),"",IF(AND($N201=1,AQ$9&lt;=$B$9),LOOKUP(AQ$9,$A$12:$A$111,$B$12:$B$111),IF(AND($I201=1,AR$9=$Q200),"",IF($I201=1,AR200,IF(AND($I201=-1,AP$9=$Q200),$J201,IF($I201=-1,AQ200,""))))))))</f>
        <v/>
      </c>
      <c r="AR201" t="str">
        <f ca="1">IF($E200="","",IF($G201="",AR200,IF(AND($N201=1,AR$9&gt;$B$9),"",IF(AND($N201=1,AR$9&lt;=$B$9),LOOKUP(AR$9,$A$12:$A$111,$B$12:$B$111),IF(AND($I201=1,AS$9=$Q200),"",IF($I201=1,AS200,IF(AND($I201=-1,AQ$9=$Q200),$J201,IF($I201=-1,AR200,""))))))))</f>
        <v/>
      </c>
      <c r="AS201" t="str">
        <f ca="1">IF($E200="","",IF($G201="",AS200,IF(AND($N201=1,AS$9&gt;$B$9),"",IF(AND($N201=1,AS$9&lt;=$B$9),LOOKUP(AS$9,$A$12:$A$111,$B$12:$B$111),IF(AND($I201=1,AT$9=$Q200),"",IF($I201=1,AT200,IF(AND($I201=-1,AR$9=$Q200),$J201,IF($I201=-1,AS200,""))))))))</f>
        <v/>
      </c>
      <c r="AT201" t="str">
        <f ca="1">IF($E200="","",IF($G201="",AT200,IF(AND($N201=1,AT$9&gt;$B$9),"",IF(AND($N201=1,AT$9&lt;=$B$9),LOOKUP(AT$9,$A$12:$A$111,$B$12:$B$111),IF(AND($I201=1,AU$9=$Q200),"",IF($I201=1,AU200,IF(AND($I201=-1,AS$9=$Q200),$J201,IF($I201=-1,AT200,""))))))))</f>
        <v/>
      </c>
      <c r="AU201" t="str">
        <f ca="1">IF($E200="","",IF($G201="",AU200,IF(AND($N201=1,AU$9&gt;$B$9),"",IF(AND($N201=1,AU$9&lt;=$B$9),LOOKUP(AU$9,$A$12:$A$111,$B$12:$B$111),IF(AND($I201=1,AV$9=$Q200),"",IF($I201=1,AV200,IF(AND($I201=-1,AT$9=$Q200),$J201,IF($I201=-1,AU200,""))))))))</f>
        <v/>
      </c>
      <c r="AV201" t="str">
        <f ca="1">IF($E200="","",IF($G201="",AV200,IF(AND($N201=1,AV$9&gt;$B$9),"",IF(AND($N201=1,AV$9&lt;=$B$9),LOOKUP(AV$9,$A$12:$A$111,$B$12:$B$111),IF(AND($I201=1,AW$9=$Q200),"",IF($I201=1,AW200,IF(AND($I201=-1,AU$9=$Q200),$J201,IF($I201=-1,AV200,""))))))))</f>
        <v/>
      </c>
      <c r="AW201" t="str">
        <f ca="1">IF($E200="","",IF($G201="",AW200,IF(AND($N201=1,AW$9&gt;$B$9),"",IF(AND($N201=1,AW$9&lt;=$B$9),LOOKUP(AW$9,$A$12:$A$111,$B$12:$B$111),IF(AND($I201=1,AX$9=$Q200),"",IF($I201=1,AX200,IF(AND($I201=-1,AV$9=$Q200),$J201,IF($I201=-1,AW200,""))))))))</f>
        <v/>
      </c>
      <c r="AX201" t="str">
        <f ca="1">IF($E200="","",IF($G201="",AX200,IF(AND($N201=1,AX$9&gt;$B$9),"",IF(AND($N201=1,AX$9&lt;=$B$9),LOOKUP(AX$9,$A$12:$A$111,$B$12:$B$111),IF(AND($I201=1,AY$9=$Q200),"",IF($I201=1,AY200,IF(AND($I201=-1,AW$9=$Q200),$J201,IF($I201=-1,AX200,""))))))))</f>
        <v/>
      </c>
      <c r="AY201" t="str">
        <f ca="1">IF($E200="","",IF($G201="",AY200,IF(AND($N201=1,AY$9&gt;$B$9),"",IF(AND($N201=1,AY$9&lt;=$B$9),LOOKUP(AY$9,$A$12:$A$111,$B$12:$B$111),IF(AND($I201=1,AZ$9=$Q200),"",IF($I201=1,AZ200,IF(AND($I201=-1,AX$9=$Q200),$J201,IF($I201=-1,AY200,""))))))))</f>
        <v/>
      </c>
      <c r="AZ201" t="str">
        <f ca="1">IF($E200="","",IF($G201="",AZ200,IF(AND($N201=1,AZ$9&gt;$B$9),"",IF(AND($N201=1,AZ$9&lt;=$B$9),LOOKUP(AZ$9,$A$12:$A$111,$B$12:$B$111),IF(AND($I201=1,BA$9=$Q200),"",IF($I201=1,BA200,IF(AND($I201=-1,AY$9=$Q200),$J201,IF($I201=-1,AZ200,""))))))))</f>
        <v/>
      </c>
      <c r="BA201" t="str">
        <f ca="1">IF($E200="","",IF($G201="",BA200,IF(AND($N201=1,BA$9&gt;$B$9),"",IF(AND($N201=1,BA$9&lt;=$B$9),LOOKUP(BA$9,$A$12:$A$111,$B$12:$B$111),IF(AND($I201=1,BB$9=$Q200),"",IF($I201=1,BB200,IF(AND($I201=-1,AZ$9=$Q200),$J201,IF($I201=-1,BA200,""))))))))</f>
        <v/>
      </c>
      <c r="BB201" t="str">
        <f ca="1">IF($E200="","",IF($G201="",BB200,IF(AND($N201=1,BB$9&gt;$B$9),"",IF(AND($N201=1,BB$9&lt;=$B$9),LOOKUP(BB$9,$A$12:$A$111,$B$12:$B$111),IF(AND($I201=1,BC$9=$Q200),"",IF($I201=1,BC200,IF(AND($I201=-1,BA$9=$Q200),$J201,IF($I201=-1,BB200,""))))))))</f>
        <v/>
      </c>
      <c r="BC201" t="str">
        <f ca="1">IF($E200="","",IF($G201="",BC200,IF(AND($N201=1,BC$9&gt;$B$9),"",IF(AND($N201=1,BC$9&lt;=$B$9),LOOKUP(BC$9,$A$12:$A$111,$B$12:$B$111),IF(AND($I201=1,BD$9=$Q200),"",IF($I201=1,BD200,IF(AND($I201=-1,BB$9=$Q200),$J201,IF($I201=-1,BC200,""))))))))</f>
        <v/>
      </c>
      <c r="BD201" t="str">
        <f ca="1">IF($E200="","",IF($G201="",BD200,IF(AND($N201=1,BD$9&gt;$B$9),"",IF(AND($N201=1,BD$9&lt;=$B$9),LOOKUP(BD$9,$A$12:$A$111,$B$12:$B$111),IF(AND($I201=1,BE$9=$Q200),"",IF($I201=1,BE200,IF(AND($I201=-1,BC$9=$Q200),$J201,IF($I201=-1,BD200,""))))))))</f>
        <v/>
      </c>
      <c r="BE201" t="str">
        <f ca="1">IF($E200="","",IF($G201="",BE200,IF(AND($N201=1,BE$9&gt;$B$9),"",IF(AND($N201=1,BE$9&lt;=$B$9),LOOKUP(BE$9,$A$12:$A$111,$B$12:$B$111),IF(AND($I201=1,BF$9=$Q200),"",IF($I201=1,BF200,IF(AND($I201=-1,BD$9=$Q200),$J201,IF($I201=-1,BE200,""))))))))</f>
        <v/>
      </c>
      <c r="BF201" t="str">
        <f ca="1">IF($E200="","",IF($G201="",BF200,IF(AND($N201=1,BF$9&gt;$B$9),"",IF(AND($N201=1,BF$9&lt;=$B$9),LOOKUP(BF$9,$A$12:$A$111,$B$12:$B$111),IF(AND($I201=1,BG$9=$Q200),"",IF($I201=1,BG200,IF(AND($I201=-1,BE$9=$Q200),$J201,IF($I201=-1,BF200,""))))))))</f>
        <v/>
      </c>
      <c r="BG201" t="str">
        <f ca="1">IF($E200="","",IF($G201="",BG200,IF(AND($N201=1,BG$9&gt;$B$9),"",IF(AND($N201=1,BG$9&lt;=$B$9),LOOKUP(BG$9,$A$12:$A$111,$B$12:$B$111),IF(AND($I201=1,BH$9=$Q200),"",IF($I201=1,BH200,IF(AND($I201=-1,BF$9=$Q200),$J201,IF($I201=-1,BG200,""))))))))</f>
        <v/>
      </c>
      <c r="BH201" t="str">
        <f ca="1">IF($E200="","",IF($G201="",BH200,IF(AND($N201=1,BH$9&gt;$B$9),"",IF(AND($N201=1,BH$9&lt;=$B$9),LOOKUP(BH$9,$A$12:$A$111,$B$12:$B$111),IF(AND($I201=1,BI$9=$Q200),"",IF($I201=1,BI200,IF(AND($I201=-1,BG$9=$Q200),$J201,IF($I201=-1,BH200,""))))))))</f>
        <v/>
      </c>
      <c r="BI201" t="str">
        <f ca="1">IF($E200="","",IF($G201="",BI200,IF(AND($N201=1,BI$9&gt;$B$9),"",IF(AND($N201=1,BI$9&lt;=$B$9),LOOKUP(BI$9,$A$12:$A$111,$B$12:$B$111),IF(AND($I201=1,BJ$9=$Q200),"",IF($I201=1,BJ200,IF(AND($I201=-1,BH$9=$Q200),$J201,IF($I201=-1,BI200,""))))))))</f>
        <v/>
      </c>
      <c r="BJ201" t="str">
        <f ca="1">IF($E200="","",IF($G201="",BJ200,IF(AND($N201=1,BJ$9&gt;$B$9),"",IF(AND($N201=1,BJ$9&lt;=$B$9),LOOKUP(BJ$9,$A$12:$A$111,$B$12:$B$111),IF(AND($I201=1,BK$9=$Q200),"",IF($I201=1,BK200,IF(AND($I201=-1,BI$9=$Q200),$J201,IF($I201=-1,BJ200,""))))))))</f>
        <v/>
      </c>
      <c r="BK201" t="str">
        <f ca="1">IF($E200="","",IF($G201="",BK200,IF(AND($N201=1,BK$9&gt;$B$9),"",IF(AND($N201=1,BK$9&lt;=$B$9),LOOKUP(BK$9,$A$12:$A$111,$B$12:$B$111),IF(AND($I201=1,BL$9=$Q200),"",IF($I201=1,BL200,IF(AND($I201=-1,BJ$9=$Q200),$J201,IF($I201=-1,BK200,""))))))))</f>
        <v/>
      </c>
      <c r="BL201" t="str">
        <f ca="1">IF($E200="","",IF($G201="",BL200,IF(AND($N201=1,BL$9&gt;$B$9),"",IF(AND($N201=1,BL$9&lt;=$B$9),LOOKUP(BL$9,$A$12:$A$111,$B$12:$B$111),IF(AND($I201=1,BM$9=$Q200),"",IF($I201=1,BM200,IF(AND($I201=-1,BK$9=$Q200),$J201,IF($I201=-1,BL200,""))))))))</f>
        <v/>
      </c>
      <c r="BM201">
        <f ca="1">IF($E200="","",IF($G201="",BM200,IF(AND($N201=1,BM$9&gt;$B$9),"",IF(AND($N201=1,BM$9&lt;=$B$9),LOOKUP(BM$9,$A$12:$A$111,$B$12:$B$111),IF(AND($I201=1,BN$9=$Q200),"",IF($I201=1,BN200,IF(AND($I201=-1,BL$9=$Q200),$J201,IF($I201=-1,BM200,""))))))))</f>
        <v>0</v>
      </c>
      <c r="BN201">
        <f ca="1">IF($E200="","",IF($G201="",BN200,IF(AND($N201=1,BN$9&gt;$B$9),"",IF(AND($N201=1,BN$9&lt;=$B$9),LOOKUP(BN$9,$A$12:$A$111,$B$12:$B$111),IF(AND($I201=1,BO$9=$Q200),"",IF($I201=1,BO200,IF(AND($I201=-1,BM$9=$Q200),$J201,IF($I201=-1,BN200,""))))))))</f>
        <v>0</v>
      </c>
      <c r="BO201">
        <f ca="1">IF($E200="","",IF($G201="",BO200,IF(AND($N201=1,BO$9&gt;$B$9),"",IF(AND($N201=1,BO$9&lt;=$B$9),LOOKUP(BO$9,$A$12:$A$111,$B$12:$B$111),IF(AND($I201=1,BP$9=$Q200),"",IF($I201=1,BP200,IF(AND($I201=-1,BN$9=$Q200),$J201,IF($I201=-1,BO200,""))))))))</f>
        <v>0</v>
      </c>
    </row>
    <row r="202" spans="4:67" x14ac:dyDescent="0.25">
      <c r="D202" s="4">
        <v>192</v>
      </c>
      <c r="E202" s="1">
        <f t="shared" ca="1" si="16"/>
        <v>36</v>
      </c>
      <c r="G202" t="str">
        <f ca="1">IF(E201="","",IF($B$3=Refs!$B$11,Labouchere!F202,IF(AND(B$3="Last",H201="Zero"),G201,IF(B$3="Last",H201,IF(B$3="2nd last","",IF(AND(B$3="Opposite",H201="Zero"),G201,IF(AND(B$3="Opposite",H201="Red"),"Black",IF(AND(B$3="Opposite",H201="Black"),"Red",IF(AND(B$3="Opposite",H201="Odd"),"Even",IF(AND(B$3="Opposite",H201="Even"),"Odd",IF(AND(B$3="Opposite",H201="High"),"Low",IF(AND(B$3="Opposite",H201="Low"),"High",IF(COUNTIF(Refs!$E$5:$I$6,B$3)=1,Labouchere!B$3,"")))))))))))))</f>
        <v>High</v>
      </c>
      <c r="H202" t="str">
        <f ca="1">IF(E202="","",IF(B$2="Red/Black",LOOKUP(E202,Refs!D:D,Refs!F:F),IF(B$2="High/Low",LOOKUP(E202,Refs!D:D,Refs!H:H),IF(B$2="Odd/Even",LOOKUP(E202,Refs!D:D,Refs!J:J),""))))</f>
        <v>High</v>
      </c>
      <c r="I202">
        <f t="shared" ca="1" si="12"/>
        <v>1</v>
      </c>
      <c r="J202">
        <f ca="1">IF(E201="","",IF(G202="","",IF(AND(Q201&gt;1,O201+P201&gt;=$B$4),$B$4,IF(Q201=1,O201,O201+P201))))</f>
        <v>8</v>
      </c>
      <c r="K202">
        <f t="shared" ca="1" si="13"/>
        <v>8</v>
      </c>
      <c r="L202">
        <f t="shared" ca="1" si="14"/>
        <v>-28</v>
      </c>
      <c r="M202">
        <f t="shared" ca="1" si="15"/>
        <v>20</v>
      </c>
      <c r="N202">
        <f ca="1">IF(E201="","",IF(OR(AND($A$6="Yes",$M202&gt;$M201),AND($A$8="Yes",$O201+$P201&gt;=$B$4),AND($Q201&lt;=2,$I202=1)),1,0))</f>
        <v>1</v>
      </c>
      <c r="O202">
        <f ca="1">IF(E202="","",R202)</f>
        <v>1</v>
      </c>
      <c r="P202">
        <f ca="1">IF(E202="","",MAX(R202:DM202))</f>
        <v>4</v>
      </c>
      <c r="Q202" s="2">
        <f ca="1">IF(E202="","",COUNTIF(R202:DM202,"&gt;0"))</f>
        <v>4</v>
      </c>
      <c r="R202" s="4">
        <f ca="1">IF(E201="","",IF($G202="",R201,IF($N202=1,LOOKUP(R$9,$A$12:$A$111,$B$12:$B$111),IF(AND($I202=1,S$9=$Q201),"",IF($I202=1,S201,IF($I202=-1,R201))))))</f>
        <v>1</v>
      </c>
      <c r="S202">
        <f ca="1">IF($E201="","",IF($G202="",S201,IF(AND($N202=1,S$9&gt;$B$9),"",IF(AND($N202=1,S$9&lt;=$B$9),LOOKUP(S$9,$A$12:$A$111,$B$12:$B$111),IF(AND($I202=1,T$9=$Q201),"",IF($I202=1,T201,IF(AND($I202=-1,R$9=$Q201),$J202,IF($I202=-1,S201,""))))))))</f>
        <v>2</v>
      </c>
      <c r="T202">
        <f ca="1">IF($E201="","",IF($G202="",T201,IF(AND($N202=1,T$9&gt;$B$9),"",IF(AND($N202=1,T$9&lt;=$B$9),LOOKUP(T$9,$A$12:$A$111,$B$12:$B$111),IF(AND($I202=1,U$9=$Q201),"",IF($I202=1,U201,IF(AND($I202=-1,S$9=$Q201),$J202,IF($I202=-1,T201,""))))))))</f>
        <v>3</v>
      </c>
      <c r="U202">
        <f ca="1">IF($E201="","",IF($G202="",U201,IF(AND($N202=1,U$9&gt;$B$9),"",IF(AND($N202=1,U$9&lt;=$B$9),LOOKUP(U$9,$A$12:$A$111,$B$12:$B$111),IF(AND($I202=1,V$9=$Q201),"",IF($I202=1,V201,IF(AND($I202=-1,T$9=$Q201),$J202,IF($I202=-1,U201,""))))))))</f>
        <v>4</v>
      </c>
      <c r="V202" t="str">
        <f ca="1">IF($E201="","",IF($G202="",V201,IF(AND($N202=1,V$9&gt;$B$9),"",IF(AND($N202=1,V$9&lt;=$B$9),LOOKUP(V$9,$A$12:$A$111,$B$12:$B$111),IF(AND($I202=1,W$9=$Q201),"",IF($I202=1,W201,IF(AND($I202=-1,U$9=$Q201),$J202,IF($I202=-1,V201,""))))))))</f>
        <v/>
      </c>
      <c r="W202" t="str">
        <f ca="1">IF($E201="","",IF($G202="",W201,IF(AND($N202=1,W$9&gt;$B$9),"",IF(AND($N202=1,W$9&lt;=$B$9),LOOKUP(W$9,$A$12:$A$111,$B$12:$B$111),IF(AND($I202=1,X$9=$Q201),"",IF($I202=1,X201,IF(AND($I202=-1,V$9=$Q201),$J202,IF($I202=-1,W201,""))))))))</f>
        <v/>
      </c>
      <c r="X202" t="str">
        <f ca="1">IF($E201="","",IF($G202="",X201,IF(AND($N202=1,X$9&gt;$B$9),"",IF(AND($N202=1,X$9&lt;=$B$9),LOOKUP(X$9,$A$12:$A$111,$B$12:$B$111),IF(AND($I202=1,Y$9=$Q201),"",IF($I202=1,Y201,IF(AND($I202=-1,W$9=$Q201),$J202,IF($I202=-1,X201,""))))))))</f>
        <v/>
      </c>
      <c r="Y202" t="str">
        <f ca="1">IF($E201="","",IF($G202="",Y201,IF(AND($N202=1,Y$9&gt;$B$9),"",IF(AND($N202=1,Y$9&lt;=$B$9),LOOKUP(Y$9,$A$12:$A$111,$B$12:$B$111),IF(AND($I202=1,Z$9=$Q201),"",IF($I202=1,Z201,IF(AND($I202=-1,X$9=$Q201),$J202,IF($I202=-1,Y201,""))))))))</f>
        <v/>
      </c>
      <c r="Z202" t="str">
        <f ca="1">IF($E201="","",IF($G202="",Z201,IF(AND($N202=1,Z$9&gt;$B$9),"",IF(AND($N202=1,Z$9&lt;=$B$9),LOOKUP(Z$9,$A$12:$A$111,$B$12:$B$111),IF(AND($I202=1,AA$9=$Q201),"",IF($I202=1,AA201,IF(AND($I202=-1,Y$9=$Q201),$J202,IF($I202=-1,Z201,""))))))))</f>
        <v/>
      </c>
      <c r="AA202" t="str">
        <f ca="1">IF($E201="","",IF($G202="",AA201,IF(AND($N202=1,AA$9&gt;$B$9),"",IF(AND($N202=1,AA$9&lt;=$B$9),LOOKUP(AA$9,$A$12:$A$111,$B$12:$B$111),IF(AND($I202=1,AB$9=$Q201),"",IF($I202=1,AB201,IF(AND($I202=-1,Z$9=$Q201),$J202,IF($I202=-1,AA201,""))))))))</f>
        <v/>
      </c>
      <c r="AB202" t="str">
        <f ca="1">IF($E201="","",IF($G202="",AB201,IF(AND($N202=1,AB$9&gt;$B$9),"",IF(AND($N202=1,AB$9&lt;=$B$9),LOOKUP(AB$9,$A$12:$A$111,$B$12:$B$111),IF(AND($I202=1,AC$9=$Q201),"",IF($I202=1,AC201,IF(AND($I202=-1,AA$9=$Q201),$J202,IF($I202=-1,AB201,""))))))))</f>
        <v/>
      </c>
      <c r="AC202" t="str">
        <f ca="1">IF($E201="","",IF($G202="",AC201,IF(AND($N202=1,AC$9&gt;$B$9),"",IF(AND($N202=1,AC$9&lt;=$B$9),LOOKUP(AC$9,$A$12:$A$111,$B$12:$B$111),IF(AND($I202=1,AD$9=$Q201),"",IF($I202=1,AD201,IF(AND($I202=-1,AB$9=$Q201),$J202,IF($I202=-1,AC201,""))))))))</f>
        <v/>
      </c>
      <c r="AD202" t="str">
        <f ca="1">IF($E201="","",IF($G202="",AD201,IF(AND($N202=1,AD$9&gt;$B$9),"",IF(AND($N202=1,AD$9&lt;=$B$9),LOOKUP(AD$9,$A$12:$A$111,$B$12:$B$111),IF(AND($I202=1,AE$9=$Q201),"",IF($I202=1,AE201,IF(AND($I202=-1,AC$9=$Q201),$J202,IF($I202=-1,AD201,""))))))))</f>
        <v/>
      </c>
      <c r="AE202" t="str">
        <f ca="1">IF($E201="","",IF($G202="",AE201,IF(AND($N202=1,AE$9&gt;$B$9),"",IF(AND($N202=1,AE$9&lt;=$B$9),LOOKUP(AE$9,$A$12:$A$111,$B$12:$B$111),IF(AND($I202=1,AF$9=$Q201),"",IF($I202=1,AF201,IF(AND($I202=-1,AD$9=$Q201),$J202,IF($I202=-1,AE201,""))))))))</f>
        <v/>
      </c>
      <c r="AF202" t="str">
        <f ca="1">IF($E201="","",IF($G202="",AF201,IF(AND($N202=1,AF$9&gt;$B$9),"",IF(AND($N202=1,AF$9&lt;=$B$9),LOOKUP(AF$9,$A$12:$A$111,$B$12:$B$111),IF(AND($I202=1,AG$9=$Q201),"",IF($I202=1,AG201,IF(AND($I202=-1,AE$9=$Q201),$J202,IF($I202=-1,AF201,""))))))))</f>
        <v/>
      </c>
      <c r="AG202" t="str">
        <f ca="1">IF($E201="","",IF($G202="",AG201,IF(AND($N202=1,AG$9&gt;$B$9),"",IF(AND($N202=1,AG$9&lt;=$B$9),LOOKUP(AG$9,$A$12:$A$111,$B$12:$B$111),IF(AND($I202=1,AH$9=$Q201),"",IF($I202=1,AH201,IF(AND($I202=-1,AF$9=$Q201),$J202,IF($I202=-1,AG201,""))))))))</f>
        <v/>
      </c>
      <c r="AH202" t="str">
        <f ca="1">IF($E201="","",IF($G202="",AH201,IF(AND($N202=1,AH$9&gt;$B$9),"",IF(AND($N202=1,AH$9&lt;=$B$9),LOOKUP(AH$9,$A$12:$A$111,$B$12:$B$111),IF(AND($I202=1,AI$9=$Q201),"",IF($I202=1,AI201,IF(AND($I202=-1,AG$9=$Q201),$J202,IF($I202=-1,AH201,""))))))))</f>
        <v/>
      </c>
      <c r="AI202" t="str">
        <f ca="1">IF($E201="","",IF($G202="",AI201,IF(AND($N202=1,AI$9&gt;$B$9),"",IF(AND($N202=1,AI$9&lt;=$B$9),LOOKUP(AI$9,$A$12:$A$111,$B$12:$B$111),IF(AND($I202=1,AJ$9=$Q201),"",IF($I202=1,AJ201,IF(AND($I202=-1,AH$9=$Q201),$J202,IF($I202=-1,AI201,""))))))))</f>
        <v/>
      </c>
      <c r="AJ202" t="str">
        <f ca="1">IF($E201="","",IF($G202="",AJ201,IF(AND($N202=1,AJ$9&gt;$B$9),"",IF(AND($N202=1,AJ$9&lt;=$B$9),LOOKUP(AJ$9,$A$12:$A$111,$B$12:$B$111),IF(AND($I202=1,AK$9=$Q201),"",IF($I202=1,AK201,IF(AND($I202=-1,AI$9=$Q201),$J202,IF($I202=-1,AJ201,""))))))))</f>
        <v/>
      </c>
      <c r="AK202" t="str">
        <f ca="1">IF($E201="","",IF($G202="",AK201,IF(AND($N202=1,AK$9&gt;$B$9),"",IF(AND($N202=1,AK$9&lt;=$B$9),LOOKUP(AK$9,$A$12:$A$111,$B$12:$B$111),IF(AND($I202=1,AL$9=$Q201),"",IF($I202=1,AL201,IF(AND($I202=-1,AJ$9=$Q201),$J202,IF($I202=-1,AK201,""))))))))</f>
        <v/>
      </c>
      <c r="AL202" t="str">
        <f ca="1">IF($E201="","",IF($G202="",AL201,IF(AND($N202=1,AL$9&gt;$B$9),"",IF(AND($N202=1,AL$9&lt;=$B$9),LOOKUP(AL$9,$A$12:$A$111,$B$12:$B$111),IF(AND($I202=1,AM$9=$Q201),"",IF($I202=1,AM201,IF(AND($I202=-1,AK$9=$Q201),$J202,IF($I202=-1,AL201,""))))))))</f>
        <v/>
      </c>
      <c r="AM202" t="str">
        <f ca="1">IF($E201="","",IF($G202="",AM201,IF(AND($N202=1,AM$9&gt;$B$9),"",IF(AND($N202=1,AM$9&lt;=$B$9),LOOKUP(AM$9,$A$12:$A$111,$B$12:$B$111),IF(AND($I202=1,AN$9=$Q201),"",IF($I202=1,AN201,IF(AND($I202=-1,AL$9=$Q201),$J202,IF($I202=-1,AM201,""))))))))</f>
        <v/>
      </c>
      <c r="AN202" t="str">
        <f ca="1">IF($E201="","",IF($G202="",AN201,IF(AND($N202=1,AN$9&gt;$B$9),"",IF(AND($N202=1,AN$9&lt;=$B$9),LOOKUP(AN$9,$A$12:$A$111,$B$12:$B$111),IF(AND($I202=1,AO$9=$Q201),"",IF($I202=1,AO201,IF(AND($I202=-1,AM$9=$Q201),$J202,IF($I202=-1,AN201,""))))))))</f>
        <v/>
      </c>
      <c r="AO202" t="str">
        <f ca="1">IF($E201="","",IF($G202="",AO201,IF(AND($N202=1,AO$9&gt;$B$9),"",IF(AND($N202=1,AO$9&lt;=$B$9),LOOKUP(AO$9,$A$12:$A$111,$B$12:$B$111),IF(AND($I202=1,AP$9=$Q201),"",IF($I202=1,AP201,IF(AND($I202=-1,AN$9=$Q201),$J202,IF($I202=-1,AO201,""))))))))</f>
        <v/>
      </c>
      <c r="AP202" t="str">
        <f ca="1">IF($E201="","",IF($G202="",AP201,IF(AND($N202=1,AP$9&gt;$B$9),"",IF(AND($N202=1,AP$9&lt;=$B$9),LOOKUP(AP$9,$A$12:$A$111,$B$12:$B$111),IF(AND($I202=1,AQ$9=$Q201),"",IF($I202=1,AQ201,IF(AND($I202=-1,AO$9=$Q201),$J202,IF($I202=-1,AP201,""))))))))</f>
        <v/>
      </c>
      <c r="AQ202" t="str">
        <f ca="1">IF($E201="","",IF($G202="",AQ201,IF(AND($N202=1,AQ$9&gt;$B$9),"",IF(AND($N202=1,AQ$9&lt;=$B$9),LOOKUP(AQ$9,$A$12:$A$111,$B$12:$B$111),IF(AND($I202=1,AR$9=$Q201),"",IF($I202=1,AR201,IF(AND($I202=-1,AP$9=$Q201),$J202,IF($I202=-1,AQ201,""))))))))</f>
        <v/>
      </c>
      <c r="AR202" t="str">
        <f ca="1">IF($E201="","",IF($G202="",AR201,IF(AND($N202=1,AR$9&gt;$B$9),"",IF(AND($N202=1,AR$9&lt;=$B$9),LOOKUP(AR$9,$A$12:$A$111,$B$12:$B$111),IF(AND($I202=1,AS$9=$Q201),"",IF($I202=1,AS201,IF(AND($I202=-1,AQ$9=$Q201),$J202,IF($I202=-1,AR201,""))))))))</f>
        <v/>
      </c>
      <c r="AS202" t="str">
        <f ca="1">IF($E201="","",IF($G202="",AS201,IF(AND($N202=1,AS$9&gt;$B$9),"",IF(AND($N202=1,AS$9&lt;=$B$9),LOOKUP(AS$9,$A$12:$A$111,$B$12:$B$111),IF(AND($I202=1,AT$9=$Q201),"",IF($I202=1,AT201,IF(AND($I202=-1,AR$9=$Q201),$J202,IF($I202=-1,AS201,""))))))))</f>
        <v/>
      </c>
      <c r="AT202" t="str">
        <f ca="1">IF($E201="","",IF($G202="",AT201,IF(AND($N202=1,AT$9&gt;$B$9),"",IF(AND($N202=1,AT$9&lt;=$B$9),LOOKUP(AT$9,$A$12:$A$111,$B$12:$B$111),IF(AND($I202=1,AU$9=$Q201),"",IF($I202=1,AU201,IF(AND($I202=-1,AS$9=$Q201),$J202,IF($I202=-1,AT201,""))))))))</f>
        <v/>
      </c>
      <c r="AU202" t="str">
        <f ca="1">IF($E201="","",IF($G202="",AU201,IF(AND($N202=1,AU$9&gt;$B$9),"",IF(AND($N202=1,AU$9&lt;=$B$9),LOOKUP(AU$9,$A$12:$A$111,$B$12:$B$111),IF(AND($I202=1,AV$9=$Q201),"",IF($I202=1,AV201,IF(AND($I202=-1,AT$9=$Q201),$J202,IF($I202=-1,AU201,""))))))))</f>
        <v/>
      </c>
      <c r="AV202" t="str">
        <f ca="1">IF($E201="","",IF($G202="",AV201,IF(AND($N202=1,AV$9&gt;$B$9),"",IF(AND($N202=1,AV$9&lt;=$B$9),LOOKUP(AV$9,$A$12:$A$111,$B$12:$B$111),IF(AND($I202=1,AW$9=$Q201),"",IF($I202=1,AW201,IF(AND($I202=-1,AU$9=$Q201),$J202,IF($I202=-1,AV201,""))))))))</f>
        <v/>
      </c>
      <c r="AW202" t="str">
        <f ca="1">IF($E201="","",IF($G202="",AW201,IF(AND($N202=1,AW$9&gt;$B$9),"",IF(AND($N202=1,AW$9&lt;=$B$9),LOOKUP(AW$9,$A$12:$A$111,$B$12:$B$111),IF(AND($I202=1,AX$9=$Q201),"",IF($I202=1,AX201,IF(AND($I202=-1,AV$9=$Q201),$J202,IF($I202=-1,AW201,""))))))))</f>
        <v/>
      </c>
      <c r="AX202" t="str">
        <f ca="1">IF($E201="","",IF($G202="",AX201,IF(AND($N202=1,AX$9&gt;$B$9),"",IF(AND($N202=1,AX$9&lt;=$B$9),LOOKUP(AX$9,$A$12:$A$111,$B$12:$B$111),IF(AND($I202=1,AY$9=$Q201),"",IF($I202=1,AY201,IF(AND($I202=-1,AW$9=$Q201),$J202,IF($I202=-1,AX201,""))))))))</f>
        <v/>
      </c>
      <c r="AY202" t="str">
        <f ca="1">IF($E201="","",IF($G202="",AY201,IF(AND($N202=1,AY$9&gt;$B$9),"",IF(AND($N202=1,AY$9&lt;=$B$9),LOOKUP(AY$9,$A$12:$A$111,$B$12:$B$111),IF(AND($I202=1,AZ$9=$Q201),"",IF($I202=1,AZ201,IF(AND($I202=-1,AX$9=$Q201),$J202,IF($I202=-1,AY201,""))))))))</f>
        <v/>
      </c>
      <c r="AZ202" t="str">
        <f ca="1">IF($E201="","",IF($G202="",AZ201,IF(AND($N202=1,AZ$9&gt;$B$9),"",IF(AND($N202=1,AZ$9&lt;=$B$9),LOOKUP(AZ$9,$A$12:$A$111,$B$12:$B$111),IF(AND($I202=1,BA$9=$Q201),"",IF($I202=1,BA201,IF(AND($I202=-1,AY$9=$Q201),$J202,IF($I202=-1,AZ201,""))))))))</f>
        <v/>
      </c>
      <c r="BA202" t="str">
        <f ca="1">IF($E201="","",IF($G202="",BA201,IF(AND($N202=1,BA$9&gt;$B$9),"",IF(AND($N202=1,BA$9&lt;=$B$9),LOOKUP(BA$9,$A$12:$A$111,$B$12:$B$111),IF(AND($I202=1,BB$9=$Q201),"",IF($I202=1,BB201,IF(AND($I202=-1,AZ$9=$Q201),$J202,IF($I202=-1,BA201,""))))))))</f>
        <v/>
      </c>
      <c r="BB202" t="str">
        <f ca="1">IF($E201="","",IF($G202="",BB201,IF(AND($N202=1,BB$9&gt;$B$9),"",IF(AND($N202=1,BB$9&lt;=$B$9),LOOKUP(BB$9,$A$12:$A$111,$B$12:$B$111),IF(AND($I202=1,BC$9=$Q201),"",IF($I202=1,BC201,IF(AND($I202=-1,BA$9=$Q201),$J202,IF($I202=-1,BB201,""))))))))</f>
        <v/>
      </c>
      <c r="BC202" t="str">
        <f ca="1">IF($E201="","",IF($G202="",BC201,IF(AND($N202=1,BC$9&gt;$B$9),"",IF(AND($N202=1,BC$9&lt;=$B$9),LOOKUP(BC$9,$A$12:$A$111,$B$12:$B$111),IF(AND($I202=1,BD$9=$Q201),"",IF($I202=1,BD201,IF(AND($I202=-1,BB$9=$Q201),$J202,IF($I202=-1,BC201,""))))))))</f>
        <v/>
      </c>
      <c r="BD202" t="str">
        <f ca="1">IF($E201="","",IF($G202="",BD201,IF(AND($N202=1,BD$9&gt;$B$9),"",IF(AND($N202=1,BD$9&lt;=$B$9),LOOKUP(BD$9,$A$12:$A$111,$B$12:$B$111),IF(AND($I202=1,BE$9=$Q201),"",IF($I202=1,BE201,IF(AND($I202=-1,BC$9=$Q201),$J202,IF($I202=-1,BD201,""))))))))</f>
        <v/>
      </c>
      <c r="BE202" t="str">
        <f ca="1">IF($E201="","",IF($G202="",BE201,IF(AND($N202=1,BE$9&gt;$B$9),"",IF(AND($N202=1,BE$9&lt;=$B$9),LOOKUP(BE$9,$A$12:$A$111,$B$12:$B$111),IF(AND($I202=1,BF$9=$Q201),"",IF($I202=1,BF201,IF(AND($I202=-1,BD$9=$Q201),$J202,IF($I202=-1,BE201,""))))))))</f>
        <v/>
      </c>
      <c r="BF202" t="str">
        <f ca="1">IF($E201="","",IF($G202="",BF201,IF(AND($N202=1,BF$9&gt;$B$9),"",IF(AND($N202=1,BF$9&lt;=$B$9),LOOKUP(BF$9,$A$12:$A$111,$B$12:$B$111),IF(AND($I202=1,BG$9=$Q201),"",IF($I202=1,BG201,IF(AND($I202=-1,BE$9=$Q201),$J202,IF($I202=-1,BF201,""))))))))</f>
        <v/>
      </c>
      <c r="BG202" t="str">
        <f ca="1">IF($E201="","",IF($G202="",BG201,IF(AND($N202=1,BG$9&gt;$B$9),"",IF(AND($N202=1,BG$9&lt;=$B$9),LOOKUP(BG$9,$A$12:$A$111,$B$12:$B$111),IF(AND($I202=1,BH$9=$Q201),"",IF($I202=1,BH201,IF(AND($I202=-1,BF$9=$Q201),$J202,IF($I202=-1,BG201,""))))))))</f>
        <v/>
      </c>
      <c r="BH202" t="str">
        <f ca="1">IF($E201="","",IF($G202="",BH201,IF(AND($N202=1,BH$9&gt;$B$9),"",IF(AND($N202=1,BH$9&lt;=$B$9),LOOKUP(BH$9,$A$12:$A$111,$B$12:$B$111),IF(AND($I202=1,BI$9=$Q201),"",IF($I202=1,BI201,IF(AND($I202=-1,BG$9=$Q201),$J202,IF($I202=-1,BH201,""))))))))</f>
        <v/>
      </c>
      <c r="BI202" t="str">
        <f ca="1">IF($E201="","",IF($G202="",BI201,IF(AND($N202=1,BI$9&gt;$B$9),"",IF(AND($N202=1,BI$9&lt;=$B$9),LOOKUP(BI$9,$A$12:$A$111,$B$12:$B$111),IF(AND($I202=1,BJ$9=$Q201),"",IF($I202=1,BJ201,IF(AND($I202=-1,BH$9=$Q201),$J202,IF($I202=-1,BI201,""))))))))</f>
        <v/>
      </c>
      <c r="BJ202" t="str">
        <f ca="1">IF($E201="","",IF($G202="",BJ201,IF(AND($N202=1,BJ$9&gt;$B$9),"",IF(AND($N202=1,BJ$9&lt;=$B$9),LOOKUP(BJ$9,$A$12:$A$111,$B$12:$B$111),IF(AND($I202=1,BK$9=$Q201),"",IF($I202=1,BK201,IF(AND($I202=-1,BI$9=$Q201),$J202,IF($I202=-1,BJ201,""))))))))</f>
        <v/>
      </c>
      <c r="BK202" t="str">
        <f ca="1">IF($E201="","",IF($G202="",BK201,IF(AND($N202=1,BK$9&gt;$B$9),"",IF(AND($N202=1,BK$9&lt;=$B$9),LOOKUP(BK$9,$A$12:$A$111,$B$12:$B$111),IF(AND($I202=1,BL$9=$Q201),"",IF($I202=1,BL201,IF(AND($I202=-1,BJ$9=$Q201),$J202,IF($I202=-1,BK201,""))))))))</f>
        <v/>
      </c>
      <c r="BL202" t="str">
        <f ca="1">IF($E201="","",IF($G202="",BL201,IF(AND($N202=1,BL$9&gt;$B$9),"",IF(AND($N202=1,BL$9&lt;=$B$9),LOOKUP(BL$9,$A$12:$A$111,$B$12:$B$111),IF(AND($I202=1,BM$9=$Q201),"",IF($I202=1,BM201,IF(AND($I202=-1,BK$9=$Q201),$J202,IF($I202=-1,BL201,""))))))))</f>
        <v/>
      </c>
      <c r="BM202" t="str">
        <f ca="1">IF($E201="","",IF($G202="",BM201,IF(AND($N202=1,BM$9&gt;$B$9),"",IF(AND($N202=1,BM$9&lt;=$B$9),LOOKUP(BM$9,$A$12:$A$111,$B$12:$B$111),IF(AND($I202=1,BN$9=$Q201),"",IF($I202=1,BN201,IF(AND($I202=-1,BL$9=$Q201),$J202,IF($I202=-1,BM201,""))))))))</f>
        <v/>
      </c>
      <c r="BN202" t="str">
        <f ca="1">IF($E201="","",IF($G202="",BN201,IF(AND($N202=1,BN$9&gt;$B$9),"",IF(AND($N202=1,BN$9&lt;=$B$9),LOOKUP(BN$9,$A$12:$A$111,$B$12:$B$111),IF(AND($I202=1,BO$9=$Q201),"",IF($I202=1,BO201,IF(AND($I202=-1,BM$9=$Q201),$J202,IF($I202=-1,BN201,""))))))))</f>
        <v/>
      </c>
      <c r="BO202" t="str">
        <f ca="1">IF($E201="","",IF($G202="",BO201,IF(AND($N202=1,BO$9&gt;$B$9),"",IF(AND($N202=1,BO$9&lt;=$B$9),LOOKUP(BO$9,$A$12:$A$111,$B$12:$B$111),IF(AND($I202=1,BP$9=$Q201),"",IF($I202=1,BP201,IF(AND($I202=-1,BN$9=$Q201),$J202,IF($I202=-1,BO201,""))))))))</f>
        <v/>
      </c>
    </row>
    <row r="203" spans="4:67" x14ac:dyDescent="0.25">
      <c r="D203" s="4">
        <v>193</v>
      </c>
      <c r="E203" s="1">
        <f t="shared" ca="1" si="16"/>
        <v>0</v>
      </c>
      <c r="G203" t="str">
        <f ca="1">IF(E202="","",IF($B$3=Refs!$B$11,Labouchere!F203,IF(AND(B$3="Last",H202="Zero"),G202,IF(B$3="Last",H202,IF(B$3="2nd last","",IF(AND(B$3="Opposite",H202="Zero"),G202,IF(AND(B$3="Opposite",H202="Red"),"Black",IF(AND(B$3="Opposite",H202="Black"),"Red",IF(AND(B$3="Opposite",H202="Odd"),"Even",IF(AND(B$3="Opposite",H202="Even"),"Odd",IF(AND(B$3="Opposite",H202="High"),"Low",IF(AND(B$3="Opposite",H202="Low"),"High",IF(COUNTIF(Refs!$E$5:$I$6,B$3)=1,Labouchere!B$3,"")))))))))))))</f>
        <v>High</v>
      </c>
      <c r="H203" t="str">
        <f ca="1">IF(E203="","",IF(B$2="Red/Black",LOOKUP(E203,Refs!D:D,Refs!F:F),IF(B$2="High/Low",LOOKUP(E203,Refs!D:D,Refs!H:H),IF(B$2="Odd/Even",LOOKUP(E203,Refs!D:D,Refs!J:J),""))))</f>
        <v>Zero</v>
      </c>
      <c r="I203">
        <f t="shared" ca="1" si="12"/>
        <v>-1</v>
      </c>
      <c r="J203">
        <f ca="1">IF(E202="","",IF(G203="","",IF(AND(Q202&gt;1,O202+P202&gt;=$B$4),$B$4,IF(Q202=1,O202,O202+P202))))</f>
        <v>5</v>
      </c>
      <c r="K203">
        <f t="shared" ca="1" si="13"/>
        <v>-5</v>
      </c>
      <c r="L203">
        <f t="shared" ca="1" si="14"/>
        <v>-33</v>
      </c>
      <c r="M203">
        <f t="shared" ca="1" si="15"/>
        <v>20</v>
      </c>
      <c r="N203">
        <f ca="1">IF(E202="","",IF(OR(AND($A$6="Yes",$M203&gt;$M202),AND($A$8="Yes",$O202+$P202&gt;=$B$4),AND($Q202&lt;=2,$I203=1)),1,0))</f>
        <v>0</v>
      </c>
      <c r="O203">
        <f ca="1">IF(E203="","",R203)</f>
        <v>1</v>
      </c>
      <c r="P203">
        <f ca="1">IF(E203="","",MAX(R203:DM203))</f>
        <v>5</v>
      </c>
      <c r="Q203" s="2">
        <f ca="1">IF(E203="","",COUNTIF(R203:DM203,"&gt;0"))</f>
        <v>5</v>
      </c>
      <c r="R203" s="4">
        <f ca="1">IF(E202="","",IF($G203="",R202,IF($N203=1,LOOKUP(R$9,$A$12:$A$111,$B$12:$B$111),IF(AND($I203=1,S$9=$Q202),"",IF($I203=1,S202,IF($I203=-1,R202))))))</f>
        <v>1</v>
      </c>
      <c r="S203">
        <f ca="1">IF($E202="","",IF($G203="",S202,IF(AND($N203=1,S$9&gt;$B$9),"",IF(AND($N203=1,S$9&lt;=$B$9),LOOKUP(S$9,$A$12:$A$111,$B$12:$B$111),IF(AND($I203=1,T$9=$Q202),"",IF($I203=1,T202,IF(AND($I203=-1,R$9=$Q202),$J203,IF($I203=-1,S202,""))))))))</f>
        <v>2</v>
      </c>
      <c r="T203">
        <f ca="1">IF($E202="","",IF($G203="",T202,IF(AND($N203=1,T$9&gt;$B$9),"",IF(AND($N203=1,T$9&lt;=$B$9),LOOKUP(T$9,$A$12:$A$111,$B$12:$B$111),IF(AND($I203=1,U$9=$Q202),"",IF($I203=1,U202,IF(AND($I203=-1,S$9=$Q202),$J203,IF($I203=-1,T202,""))))))))</f>
        <v>3</v>
      </c>
      <c r="U203">
        <f ca="1">IF($E202="","",IF($G203="",U202,IF(AND($N203=1,U$9&gt;$B$9),"",IF(AND($N203=1,U$9&lt;=$B$9),LOOKUP(U$9,$A$12:$A$111,$B$12:$B$111),IF(AND($I203=1,V$9=$Q202),"",IF($I203=1,V202,IF(AND($I203=-1,T$9=$Q202),$J203,IF($I203=-1,U202,""))))))))</f>
        <v>4</v>
      </c>
      <c r="V203">
        <f ca="1">IF($E202="","",IF($G203="",V202,IF(AND($N203=1,V$9&gt;$B$9),"",IF(AND($N203=1,V$9&lt;=$B$9),LOOKUP(V$9,$A$12:$A$111,$B$12:$B$111),IF(AND($I203=1,W$9=$Q202),"",IF($I203=1,W202,IF(AND($I203=-1,U$9=$Q202),$J203,IF($I203=-1,V202,""))))))))</f>
        <v>5</v>
      </c>
      <c r="W203" t="str">
        <f ca="1">IF($E202="","",IF($G203="",W202,IF(AND($N203=1,W$9&gt;$B$9),"",IF(AND($N203=1,W$9&lt;=$B$9),LOOKUP(W$9,$A$12:$A$111,$B$12:$B$111),IF(AND($I203=1,X$9=$Q202),"",IF($I203=1,X202,IF(AND($I203=-1,V$9=$Q202),$J203,IF($I203=-1,W202,""))))))))</f>
        <v/>
      </c>
      <c r="X203" t="str">
        <f ca="1">IF($E202="","",IF($G203="",X202,IF(AND($N203=1,X$9&gt;$B$9),"",IF(AND($N203=1,X$9&lt;=$B$9),LOOKUP(X$9,$A$12:$A$111,$B$12:$B$111),IF(AND($I203=1,Y$9=$Q202),"",IF($I203=1,Y202,IF(AND($I203=-1,W$9=$Q202),$J203,IF($I203=-1,X202,""))))))))</f>
        <v/>
      </c>
      <c r="Y203" t="str">
        <f ca="1">IF($E202="","",IF($G203="",Y202,IF(AND($N203=1,Y$9&gt;$B$9),"",IF(AND($N203=1,Y$9&lt;=$B$9),LOOKUP(Y$9,$A$12:$A$111,$B$12:$B$111),IF(AND($I203=1,Z$9=$Q202),"",IF($I203=1,Z202,IF(AND($I203=-1,X$9=$Q202),$J203,IF($I203=-1,Y202,""))))))))</f>
        <v/>
      </c>
      <c r="Z203" t="str">
        <f ca="1">IF($E202="","",IF($G203="",Z202,IF(AND($N203=1,Z$9&gt;$B$9),"",IF(AND($N203=1,Z$9&lt;=$B$9),LOOKUP(Z$9,$A$12:$A$111,$B$12:$B$111),IF(AND($I203=1,AA$9=$Q202),"",IF($I203=1,AA202,IF(AND($I203=-1,Y$9=$Q202),$J203,IF($I203=-1,Z202,""))))))))</f>
        <v/>
      </c>
      <c r="AA203" t="str">
        <f ca="1">IF($E202="","",IF($G203="",AA202,IF(AND($N203=1,AA$9&gt;$B$9),"",IF(AND($N203=1,AA$9&lt;=$B$9),LOOKUP(AA$9,$A$12:$A$111,$B$12:$B$111),IF(AND($I203=1,AB$9=$Q202),"",IF($I203=1,AB202,IF(AND($I203=-1,Z$9=$Q202),$J203,IF($I203=-1,AA202,""))))))))</f>
        <v/>
      </c>
      <c r="AB203" t="str">
        <f ca="1">IF($E202="","",IF($G203="",AB202,IF(AND($N203=1,AB$9&gt;$B$9),"",IF(AND($N203=1,AB$9&lt;=$B$9),LOOKUP(AB$9,$A$12:$A$111,$B$12:$B$111),IF(AND($I203=1,AC$9=$Q202),"",IF($I203=1,AC202,IF(AND($I203=-1,AA$9=$Q202),$J203,IF($I203=-1,AB202,""))))))))</f>
        <v/>
      </c>
      <c r="AC203" t="str">
        <f ca="1">IF($E202="","",IF($G203="",AC202,IF(AND($N203=1,AC$9&gt;$B$9),"",IF(AND($N203=1,AC$9&lt;=$B$9),LOOKUP(AC$9,$A$12:$A$111,$B$12:$B$111),IF(AND($I203=1,AD$9=$Q202),"",IF($I203=1,AD202,IF(AND($I203=-1,AB$9=$Q202),$J203,IF($I203=-1,AC202,""))))))))</f>
        <v/>
      </c>
      <c r="AD203" t="str">
        <f ca="1">IF($E202="","",IF($G203="",AD202,IF(AND($N203=1,AD$9&gt;$B$9),"",IF(AND($N203=1,AD$9&lt;=$B$9),LOOKUP(AD$9,$A$12:$A$111,$B$12:$B$111),IF(AND($I203=1,AE$9=$Q202),"",IF($I203=1,AE202,IF(AND($I203=-1,AC$9=$Q202),$J203,IF($I203=-1,AD202,""))))))))</f>
        <v/>
      </c>
      <c r="AE203" t="str">
        <f ca="1">IF($E202="","",IF($G203="",AE202,IF(AND($N203=1,AE$9&gt;$B$9),"",IF(AND($N203=1,AE$9&lt;=$B$9),LOOKUP(AE$9,$A$12:$A$111,$B$12:$B$111),IF(AND($I203=1,AF$9=$Q202),"",IF($I203=1,AF202,IF(AND($I203=-1,AD$9=$Q202),$J203,IF($I203=-1,AE202,""))))))))</f>
        <v/>
      </c>
      <c r="AF203" t="str">
        <f ca="1">IF($E202="","",IF($G203="",AF202,IF(AND($N203=1,AF$9&gt;$B$9),"",IF(AND($N203=1,AF$9&lt;=$B$9),LOOKUP(AF$9,$A$12:$A$111,$B$12:$B$111),IF(AND($I203=1,AG$9=$Q202),"",IF($I203=1,AG202,IF(AND($I203=-1,AE$9=$Q202),$J203,IF($I203=-1,AF202,""))))))))</f>
        <v/>
      </c>
      <c r="AG203" t="str">
        <f ca="1">IF($E202="","",IF($G203="",AG202,IF(AND($N203=1,AG$9&gt;$B$9),"",IF(AND($N203=1,AG$9&lt;=$B$9),LOOKUP(AG$9,$A$12:$A$111,$B$12:$B$111),IF(AND($I203=1,AH$9=$Q202),"",IF($I203=1,AH202,IF(AND($I203=-1,AF$9=$Q202),$J203,IF($I203=-1,AG202,""))))))))</f>
        <v/>
      </c>
      <c r="AH203" t="str">
        <f ca="1">IF($E202="","",IF($G203="",AH202,IF(AND($N203=1,AH$9&gt;$B$9),"",IF(AND($N203=1,AH$9&lt;=$B$9),LOOKUP(AH$9,$A$12:$A$111,$B$12:$B$111),IF(AND($I203=1,AI$9=$Q202),"",IF($I203=1,AI202,IF(AND($I203=-1,AG$9=$Q202),$J203,IF($I203=-1,AH202,""))))))))</f>
        <v/>
      </c>
      <c r="AI203" t="str">
        <f ca="1">IF($E202="","",IF($G203="",AI202,IF(AND($N203=1,AI$9&gt;$B$9),"",IF(AND($N203=1,AI$9&lt;=$B$9),LOOKUP(AI$9,$A$12:$A$111,$B$12:$B$111),IF(AND($I203=1,AJ$9=$Q202),"",IF($I203=1,AJ202,IF(AND($I203=-1,AH$9=$Q202),$J203,IF($I203=-1,AI202,""))))))))</f>
        <v/>
      </c>
      <c r="AJ203" t="str">
        <f ca="1">IF($E202="","",IF($G203="",AJ202,IF(AND($N203=1,AJ$9&gt;$B$9),"",IF(AND($N203=1,AJ$9&lt;=$B$9),LOOKUP(AJ$9,$A$12:$A$111,$B$12:$B$111),IF(AND($I203=1,AK$9=$Q202),"",IF($I203=1,AK202,IF(AND($I203=-1,AI$9=$Q202),$J203,IF($I203=-1,AJ202,""))))))))</f>
        <v/>
      </c>
      <c r="AK203" t="str">
        <f ca="1">IF($E202="","",IF($G203="",AK202,IF(AND($N203=1,AK$9&gt;$B$9),"",IF(AND($N203=1,AK$9&lt;=$B$9),LOOKUP(AK$9,$A$12:$A$111,$B$12:$B$111),IF(AND($I203=1,AL$9=$Q202),"",IF($I203=1,AL202,IF(AND($I203=-1,AJ$9=$Q202),$J203,IF($I203=-1,AK202,""))))))))</f>
        <v/>
      </c>
      <c r="AL203" t="str">
        <f ca="1">IF($E202="","",IF($G203="",AL202,IF(AND($N203=1,AL$9&gt;$B$9),"",IF(AND($N203=1,AL$9&lt;=$B$9),LOOKUP(AL$9,$A$12:$A$111,$B$12:$B$111),IF(AND($I203=1,AM$9=$Q202),"",IF($I203=1,AM202,IF(AND($I203=-1,AK$9=$Q202),$J203,IF($I203=-1,AL202,""))))))))</f>
        <v/>
      </c>
      <c r="AM203" t="str">
        <f ca="1">IF($E202="","",IF($G203="",AM202,IF(AND($N203=1,AM$9&gt;$B$9),"",IF(AND($N203=1,AM$9&lt;=$B$9),LOOKUP(AM$9,$A$12:$A$111,$B$12:$B$111),IF(AND($I203=1,AN$9=$Q202),"",IF($I203=1,AN202,IF(AND($I203=-1,AL$9=$Q202),$J203,IF($I203=-1,AM202,""))))))))</f>
        <v/>
      </c>
      <c r="AN203" t="str">
        <f ca="1">IF($E202="","",IF($G203="",AN202,IF(AND($N203=1,AN$9&gt;$B$9),"",IF(AND($N203=1,AN$9&lt;=$B$9),LOOKUP(AN$9,$A$12:$A$111,$B$12:$B$111),IF(AND($I203=1,AO$9=$Q202),"",IF($I203=1,AO202,IF(AND($I203=-1,AM$9=$Q202),$J203,IF($I203=-1,AN202,""))))))))</f>
        <v/>
      </c>
      <c r="AO203" t="str">
        <f ca="1">IF($E202="","",IF($G203="",AO202,IF(AND($N203=1,AO$9&gt;$B$9),"",IF(AND($N203=1,AO$9&lt;=$B$9),LOOKUP(AO$9,$A$12:$A$111,$B$12:$B$111),IF(AND($I203=1,AP$9=$Q202),"",IF($I203=1,AP202,IF(AND($I203=-1,AN$9=$Q202),$J203,IF($I203=-1,AO202,""))))))))</f>
        <v/>
      </c>
      <c r="AP203" t="str">
        <f ca="1">IF($E202="","",IF($G203="",AP202,IF(AND($N203=1,AP$9&gt;$B$9),"",IF(AND($N203=1,AP$9&lt;=$B$9),LOOKUP(AP$9,$A$12:$A$111,$B$12:$B$111),IF(AND($I203=1,AQ$9=$Q202),"",IF($I203=1,AQ202,IF(AND($I203=-1,AO$9=$Q202),$J203,IF($I203=-1,AP202,""))))))))</f>
        <v/>
      </c>
      <c r="AQ203" t="str">
        <f ca="1">IF($E202="","",IF($G203="",AQ202,IF(AND($N203=1,AQ$9&gt;$B$9),"",IF(AND($N203=1,AQ$9&lt;=$B$9),LOOKUP(AQ$9,$A$12:$A$111,$B$12:$B$111),IF(AND($I203=1,AR$9=$Q202),"",IF($I203=1,AR202,IF(AND($I203=-1,AP$9=$Q202),$J203,IF($I203=-1,AQ202,""))))))))</f>
        <v/>
      </c>
      <c r="AR203" t="str">
        <f ca="1">IF($E202="","",IF($G203="",AR202,IF(AND($N203=1,AR$9&gt;$B$9),"",IF(AND($N203=1,AR$9&lt;=$B$9),LOOKUP(AR$9,$A$12:$A$111,$B$12:$B$111),IF(AND($I203=1,AS$9=$Q202),"",IF($I203=1,AS202,IF(AND($I203=-1,AQ$9=$Q202),$J203,IF($I203=-1,AR202,""))))))))</f>
        <v/>
      </c>
      <c r="AS203" t="str">
        <f ca="1">IF($E202="","",IF($G203="",AS202,IF(AND($N203=1,AS$9&gt;$B$9),"",IF(AND($N203=1,AS$9&lt;=$B$9),LOOKUP(AS$9,$A$12:$A$111,$B$12:$B$111),IF(AND($I203=1,AT$9=$Q202),"",IF($I203=1,AT202,IF(AND($I203=-1,AR$9=$Q202),$J203,IF($I203=-1,AS202,""))))))))</f>
        <v/>
      </c>
      <c r="AT203" t="str">
        <f ca="1">IF($E202="","",IF($G203="",AT202,IF(AND($N203=1,AT$9&gt;$B$9),"",IF(AND($N203=1,AT$9&lt;=$B$9),LOOKUP(AT$9,$A$12:$A$111,$B$12:$B$111),IF(AND($I203=1,AU$9=$Q202),"",IF($I203=1,AU202,IF(AND($I203=-1,AS$9=$Q202),$J203,IF($I203=-1,AT202,""))))))))</f>
        <v/>
      </c>
      <c r="AU203" t="str">
        <f ca="1">IF($E202="","",IF($G203="",AU202,IF(AND($N203=1,AU$9&gt;$B$9),"",IF(AND($N203=1,AU$9&lt;=$B$9),LOOKUP(AU$9,$A$12:$A$111,$B$12:$B$111),IF(AND($I203=1,AV$9=$Q202),"",IF($I203=1,AV202,IF(AND($I203=-1,AT$9=$Q202),$J203,IF($I203=-1,AU202,""))))))))</f>
        <v/>
      </c>
      <c r="AV203" t="str">
        <f ca="1">IF($E202="","",IF($G203="",AV202,IF(AND($N203=1,AV$9&gt;$B$9),"",IF(AND($N203=1,AV$9&lt;=$B$9),LOOKUP(AV$9,$A$12:$A$111,$B$12:$B$111),IF(AND($I203=1,AW$9=$Q202),"",IF($I203=1,AW202,IF(AND($I203=-1,AU$9=$Q202),$J203,IF($I203=-1,AV202,""))))))))</f>
        <v/>
      </c>
      <c r="AW203" t="str">
        <f ca="1">IF($E202="","",IF($G203="",AW202,IF(AND($N203=1,AW$9&gt;$B$9),"",IF(AND($N203=1,AW$9&lt;=$B$9),LOOKUP(AW$9,$A$12:$A$111,$B$12:$B$111),IF(AND($I203=1,AX$9=$Q202),"",IF($I203=1,AX202,IF(AND($I203=-1,AV$9=$Q202),$J203,IF($I203=-1,AW202,""))))))))</f>
        <v/>
      </c>
      <c r="AX203" t="str">
        <f ca="1">IF($E202="","",IF($G203="",AX202,IF(AND($N203=1,AX$9&gt;$B$9),"",IF(AND($N203=1,AX$9&lt;=$B$9),LOOKUP(AX$9,$A$12:$A$111,$B$12:$B$111),IF(AND($I203=1,AY$9=$Q202),"",IF($I203=1,AY202,IF(AND($I203=-1,AW$9=$Q202),$J203,IF($I203=-1,AX202,""))))))))</f>
        <v/>
      </c>
      <c r="AY203" t="str">
        <f ca="1">IF($E202="","",IF($G203="",AY202,IF(AND($N203=1,AY$9&gt;$B$9),"",IF(AND($N203=1,AY$9&lt;=$B$9),LOOKUP(AY$9,$A$12:$A$111,$B$12:$B$111),IF(AND($I203=1,AZ$9=$Q202),"",IF($I203=1,AZ202,IF(AND($I203=-1,AX$9=$Q202),$J203,IF($I203=-1,AY202,""))))))))</f>
        <v/>
      </c>
      <c r="AZ203" t="str">
        <f ca="1">IF($E202="","",IF($G203="",AZ202,IF(AND($N203=1,AZ$9&gt;$B$9),"",IF(AND($N203=1,AZ$9&lt;=$B$9),LOOKUP(AZ$9,$A$12:$A$111,$B$12:$B$111),IF(AND($I203=1,BA$9=$Q202),"",IF($I203=1,BA202,IF(AND($I203=-1,AY$9=$Q202),$J203,IF($I203=-1,AZ202,""))))))))</f>
        <v/>
      </c>
      <c r="BA203" t="str">
        <f ca="1">IF($E202="","",IF($G203="",BA202,IF(AND($N203=1,BA$9&gt;$B$9),"",IF(AND($N203=1,BA$9&lt;=$B$9),LOOKUP(BA$9,$A$12:$A$111,$B$12:$B$111),IF(AND($I203=1,BB$9=$Q202),"",IF($I203=1,BB202,IF(AND($I203=-1,AZ$9=$Q202),$J203,IF($I203=-1,BA202,""))))))))</f>
        <v/>
      </c>
      <c r="BB203" t="str">
        <f ca="1">IF($E202="","",IF($G203="",BB202,IF(AND($N203=1,BB$9&gt;$B$9),"",IF(AND($N203=1,BB$9&lt;=$B$9),LOOKUP(BB$9,$A$12:$A$111,$B$12:$B$111),IF(AND($I203=1,BC$9=$Q202),"",IF($I203=1,BC202,IF(AND($I203=-1,BA$9=$Q202),$J203,IF($I203=-1,BB202,""))))))))</f>
        <v/>
      </c>
      <c r="BC203" t="str">
        <f ca="1">IF($E202="","",IF($G203="",BC202,IF(AND($N203=1,BC$9&gt;$B$9),"",IF(AND($N203=1,BC$9&lt;=$B$9),LOOKUP(BC$9,$A$12:$A$111,$B$12:$B$111),IF(AND($I203=1,BD$9=$Q202),"",IF($I203=1,BD202,IF(AND($I203=-1,BB$9=$Q202),$J203,IF($I203=-1,BC202,""))))))))</f>
        <v/>
      </c>
      <c r="BD203" t="str">
        <f ca="1">IF($E202="","",IF($G203="",BD202,IF(AND($N203=1,BD$9&gt;$B$9),"",IF(AND($N203=1,BD$9&lt;=$B$9),LOOKUP(BD$9,$A$12:$A$111,$B$12:$B$111),IF(AND($I203=1,BE$9=$Q202),"",IF($I203=1,BE202,IF(AND($I203=-1,BC$9=$Q202),$J203,IF($I203=-1,BD202,""))))))))</f>
        <v/>
      </c>
      <c r="BE203" t="str">
        <f ca="1">IF($E202="","",IF($G203="",BE202,IF(AND($N203=1,BE$9&gt;$B$9),"",IF(AND($N203=1,BE$9&lt;=$B$9),LOOKUP(BE$9,$A$12:$A$111,$B$12:$B$111),IF(AND($I203=1,BF$9=$Q202),"",IF($I203=1,BF202,IF(AND($I203=-1,BD$9=$Q202),$J203,IF($I203=-1,BE202,""))))))))</f>
        <v/>
      </c>
      <c r="BF203" t="str">
        <f ca="1">IF($E202="","",IF($G203="",BF202,IF(AND($N203=1,BF$9&gt;$B$9),"",IF(AND($N203=1,BF$9&lt;=$B$9),LOOKUP(BF$9,$A$12:$A$111,$B$12:$B$111),IF(AND($I203=1,BG$9=$Q202),"",IF($I203=1,BG202,IF(AND($I203=-1,BE$9=$Q202),$J203,IF($I203=-1,BF202,""))))))))</f>
        <v/>
      </c>
      <c r="BG203" t="str">
        <f ca="1">IF($E202="","",IF($G203="",BG202,IF(AND($N203=1,BG$9&gt;$B$9),"",IF(AND($N203=1,BG$9&lt;=$B$9),LOOKUP(BG$9,$A$12:$A$111,$B$12:$B$111),IF(AND($I203=1,BH$9=$Q202),"",IF($I203=1,BH202,IF(AND($I203=-1,BF$9=$Q202),$J203,IF($I203=-1,BG202,""))))))))</f>
        <v/>
      </c>
      <c r="BH203" t="str">
        <f ca="1">IF($E202="","",IF($G203="",BH202,IF(AND($N203=1,BH$9&gt;$B$9),"",IF(AND($N203=1,BH$9&lt;=$B$9),LOOKUP(BH$9,$A$12:$A$111,$B$12:$B$111),IF(AND($I203=1,BI$9=$Q202),"",IF($I203=1,BI202,IF(AND($I203=-1,BG$9=$Q202),$J203,IF($I203=-1,BH202,""))))))))</f>
        <v/>
      </c>
      <c r="BI203" t="str">
        <f ca="1">IF($E202="","",IF($G203="",BI202,IF(AND($N203=1,BI$9&gt;$B$9),"",IF(AND($N203=1,BI$9&lt;=$B$9),LOOKUP(BI$9,$A$12:$A$111,$B$12:$B$111),IF(AND($I203=1,BJ$9=$Q202),"",IF($I203=1,BJ202,IF(AND($I203=-1,BH$9=$Q202),$J203,IF($I203=-1,BI202,""))))))))</f>
        <v/>
      </c>
      <c r="BJ203" t="str">
        <f ca="1">IF($E202="","",IF($G203="",BJ202,IF(AND($N203=1,BJ$9&gt;$B$9),"",IF(AND($N203=1,BJ$9&lt;=$B$9),LOOKUP(BJ$9,$A$12:$A$111,$B$12:$B$111),IF(AND($I203=1,BK$9=$Q202),"",IF($I203=1,BK202,IF(AND($I203=-1,BI$9=$Q202),$J203,IF($I203=-1,BJ202,""))))))))</f>
        <v/>
      </c>
      <c r="BK203" t="str">
        <f ca="1">IF($E202="","",IF($G203="",BK202,IF(AND($N203=1,BK$9&gt;$B$9),"",IF(AND($N203=1,BK$9&lt;=$B$9),LOOKUP(BK$9,$A$12:$A$111,$B$12:$B$111),IF(AND($I203=1,BL$9=$Q202),"",IF($I203=1,BL202,IF(AND($I203=-1,BJ$9=$Q202),$J203,IF($I203=-1,BK202,""))))))))</f>
        <v/>
      </c>
      <c r="BL203" t="str">
        <f ca="1">IF($E202="","",IF($G203="",BL202,IF(AND($N203=1,BL$9&gt;$B$9),"",IF(AND($N203=1,BL$9&lt;=$B$9),LOOKUP(BL$9,$A$12:$A$111,$B$12:$B$111),IF(AND($I203=1,BM$9=$Q202),"",IF($I203=1,BM202,IF(AND($I203=-1,BK$9=$Q202),$J203,IF($I203=-1,BL202,""))))))))</f>
        <v/>
      </c>
      <c r="BM203" t="str">
        <f ca="1">IF($E202="","",IF($G203="",BM202,IF(AND($N203=1,BM$9&gt;$B$9),"",IF(AND($N203=1,BM$9&lt;=$B$9),LOOKUP(BM$9,$A$12:$A$111,$B$12:$B$111),IF(AND($I203=1,BN$9=$Q202),"",IF($I203=1,BN202,IF(AND($I203=-1,BL$9=$Q202),$J203,IF($I203=-1,BM202,""))))))))</f>
        <v/>
      </c>
      <c r="BN203" t="str">
        <f ca="1">IF($E202="","",IF($G203="",BN202,IF(AND($N203=1,BN$9&gt;$B$9),"",IF(AND($N203=1,BN$9&lt;=$B$9),LOOKUP(BN$9,$A$12:$A$111,$B$12:$B$111),IF(AND($I203=1,BO$9=$Q202),"",IF($I203=1,BO202,IF(AND($I203=-1,BM$9=$Q202),$J203,IF($I203=-1,BN202,""))))))))</f>
        <v/>
      </c>
      <c r="BO203" t="str">
        <f ca="1">IF($E202="","",IF($G203="",BO202,IF(AND($N203=1,BO$9&gt;$B$9),"",IF(AND($N203=1,BO$9&lt;=$B$9),LOOKUP(BO$9,$A$12:$A$111,$B$12:$B$111),IF(AND($I203=1,BP$9=$Q202),"",IF($I203=1,BP202,IF(AND($I203=-1,BN$9=$Q202),$J203,IF($I203=-1,BO202,""))))))))</f>
        <v/>
      </c>
    </row>
    <row r="204" spans="4:67" x14ac:dyDescent="0.25">
      <c r="D204" s="4">
        <v>194</v>
      </c>
      <c r="E204" s="1">
        <f t="shared" ca="1" si="16"/>
        <v>9</v>
      </c>
      <c r="G204" t="str">
        <f ca="1">IF(E203="","",IF($B$3=Refs!$B$11,Labouchere!F204,IF(AND(B$3="Last",H203="Zero"),G203,IF(B$3="Last",H203,IF(B$3="2nd last","",IF(AND(B$3="Opposite",H203="Zero"),G203,IF(AND(B$3="Opposite",H203="Red"),"Black",IF(AND(B$3="Opposite",H203="Black"),"Red",IF(AND(B$3="Opposite",H203="Odd"),"Even",IF(AND(B$3="Opposite",H203="Even"),"Odd",IF(AND(B$3="Opposite",H203="High"),"Low",IF(AND(B$3="Opposite",H203="Low"),"High",IF(COUNTIF(Refs!$E$5:$I$6,B$3)=1,Labouchere!B$3,"")))))))))))))</f>
        <v>High</v>
      </c>
      <c r="H204" t="str">
        <f ca="1">IF(E204="","",IF(B$2="Red/Black",LOOKUP(E204,Refs!D:D,Refs!F:F),IF(B$2="High/Low",LOOKUP(E204,Refs!D:D,Refs!H:H),IF(B$2="Odd/Even",LOOKUP(E204,Refs!D:D,Refs!J:J),""))))</f>
        <v>Low</v>
      </c>
      <c r="I204">
        <f t="shared" ref="I204:I210" ca="1" si="17">IF(E204="","",IF(G204="","",IF(H204=G204,1,-1)))</f>
        <v>-1</v>
      </c>
      <c r="J204">
        <f ca="1">IF(E203="","",IF(G204="","",IF(AND(Q203&gt;1,O203+P203&gt;=$B$4),$B$4,IF(Q203=1,O203,O203+P203))))</f>
        <v>6</v>
      </c>
      <c r="K204">
        <f t="shared" ref="K204:K210" ca="1" si="18">IF(E204="","",IF(G204="","",IF(I204=1,J204,-J204)))</f>
        <v>-6</v>
      </c>
      <c r="L204">
        <f t="shared" ca="1" si="14"/>
        <v>-39</v>
      </c>
      <c r="M204">
        <f t="shared" ca="1" si="15"/>
        <v>20</v>
      </c>
      <c r="N204">
        <f ca="1">IF(E203="","",IF(OR(AND($A$6="Yes",$M204&gt;$M203),AND($A$8="Yes",$O203+$P203&gt;=$B$4),AND($Q203&lt;=2,$I204=1)),1,0))</f>
        <v>0</v>
      </c>
      <c r="O204">
        <f ca="1">IF(E204="","",R204)</f>
        <v>1</v>
      </c>
      <c r="P204">
        <f ca="1">IF(E204="","",MAX(R204:DM204))</f>
        <v>6</v>
      </c>
      <c r="Q204" s="2">
        <f ca="1">IF(E204="","",COUNTIF(R204:DM204,"&gt;0"))</f>
        <v>6</v>
      </c>
      <c r="R204" s="4">
        <f ca="1">IF(E203="","",IF($G204="",R203,IF($N204=1,LOOKUP(R$9,$A$12:$A$111,$B$12:$B$111),IF(AND($I204=1,S$9=$Q203),"",IF($I204=1,S203,IF($I204=-1,R203))))))</f>
        <v>1</v>
      </c>
      <c r="S204">
        <f ca="1">IF($E203="","",IF($G204="",S203,IF(AND($N204=1,S$9&gt;$B$9),"",IF(AND($N204=1,S$9&lt;=$B$9),LOOKUP(S$9,$A$12:$A$111,$B$12:$B$111),IF(AND($I204=1,T$9=$Q203),"",IF($I204=1,T203,IF(AND($I204=-1,R$9=$Q203),$J204,IF($I204=-1,S203,""))))))))</f>
        <v>2</v>
      </c>
      <c r="T204">
        <f ca="1">IF($E203="","",IF($G204="",T203,IF(AND($N204=1,T$9&gt;$B$9),"",IF(AND($N204=1,T$9&lt;=$B$9),LOOKUP(T$9,$A$12:$A$111,$B$12:$B$111),IF(AND($I204=1,U$9=$Q203),"",IF($I204=1,U203,IF(AND($I204=-1,S$9=$Q203),$J204,IF($I204=-1,T203,""))))))))</f>
        <v>3</v>
      </c>
      <c r="U204">
        <f ca="1">IF($E203="","",IF($G204="",U203,IF(AND($N204=1,U$9&gt;$B$9),"",IF(AND($N204=1,U$9&lt;=$B$9),LOOKUP(U$9,$A$12:$A$111,$B$12:$B$111),IF(AND($I204=1,V$9=$Q203),"",IF($I204=1,V203,IF(AND($I204=-1,T$9=$Q203),$J204,IF($I204=-1,U203,""))))))))</f>
        <v>4</v>
      </c>
      <c r="V204">
        <f ca="1">IF($E203="","",IF($G204="",V203,IF(AND($N204=1,V$9&gt;$B$9),"",IF(AND($N204=1,V$9&lt;=$B$9),LOOKUP(V$9,$A$12:$A$111,$B$12:$B$111),IF(AND($I204=1,W$9=$Q203),"",IF($I204=1,W203,IF(AND($I204=-1,U$9=$Q203),$J204,IF($I204=-1,V203,""))))))))</f>
        <v>5</v>
      </c>
      <c r="W204">
        <f ca="1">IF($E203="","",IF($G204="",W203,IF(AND($N204=1,W$9&gt;$B$9),"",IF(AND($N204=1,W$9&lt;=$B$9),LOOKUP(W$9,$A$12:$A$111,$B$12:$B$111),IF(AND($I204=1,X$9=$Q203),"",IF($I204=1,X203,IF(AND($I204=-1,V$9=$Q203),$J204,IF($I204=-1,W203,""))))))))</f>
        <v>6</v>
      </c>
      <c r="X204" t="str">
        <f ca="1">IF($E203="","",IF($G204="",X203,IF(AND($N204=1,X$9&gt;$B$9),"",IF(AND($N204=1,X$9&lt;=$B$9),LOOKUP(X$9,$A$12:$A$111,$B$12:$B$111),IF(AND($I204=1,Y$9=$Q203),"",IF($I204=1,Y203,IF(AND($I204=-1,W$9=$Q203),$J204,IF($I204=-1,X203,""))))))))</f>
        <v/>
      </c>
      <c r="Y204" t="str">
        <f ca="1">IF($E203="","",IF($G204="",Y203,IF(AND($N204=1,Y$9&gt;$B$9),"",IF(AND($N204=1,Y$9&lt;=$B$9),LOOKUP(Y$9,$A$12:$A$111,$B$12:$B$111),IF(AND($I204=1,Z$9=$Q203),"",IF($I204=1,Z203,IF(AND($I204=-1,X$9=$Q203),$J204,IF($I204=-1,Y203,""))))))))</f>
        <v/>
      </c>
      <c r="Z204" t="str">
        <f ca="1">IF($E203="","",IF($G204="",Z203,IF(AND($N204=1,Z$9&gt;$B$9),"",IF(AND($N204=1,Z$9&lt;=$B$9),LOOKUP(Z$9,$A$12:$A$111,$B$12:$B$111),IF(AND($I204=1,AA$9=$Q203),"",IF($I204=1,AA203,IF(AND($I204=-1,Y$9=$Q203),$J204,IF($I204=-1,Z203,""))))))))</f>
        <v/>
      </c>
      <c r="AA204" t="str">
        <f ca="1">IF($E203="","",IF($G204="",AA203,IF(AND($N204=1,AA$9&gt;$B$9),"",IF(AND($N204=1,AA$9&lt;=$B$9),LOOKUP(AA$9,$A$12:$A$111,$B$12:$B$111),IF(AND($I204=1,AB$9=$Q203),"",IF($I204=1,AB203,IF(AND($I204=-1,Z$9=$Q203),$J204,IF($I204=-1,AA203,""))))))))</f>
        <v/>
      </c>
      <c r="AB204" t="str">
        <f ca="1">IF($E203="","",IF($G204="",AB203,IF(AND($N204=1,AB$9&gt;$B$9),"",IF(AND($N204=1,AB$9&lt;=$B$9),LOOKUP(AB$9,$A$12:$A$111,$B$12:$B$111),IF(AND($I204=1,AC$9=$Q203),"",IF($I204=1,AC203,IF(AND($I204=-1,AA$9=$Q203),$J204,IF($I204=-1,AB203,""))))))))</f>
        <v/>
      </c>
      <c r="AC204" t="str">
        <f ca="1">IF($E203="","",IF($G204="",AC203,IF(AND($N204=1,AC$9&gt;$B$9),"",IF(AND($N204=1,AC$9&lt;=$B$9),LOOKUP(AC$9,$A$12:$A$111,$B$12:$B$111),IF(AND($I204=1,AD$9=$Q203),"",IF($I204=1,AD203,IF(AND($I204=-1,AB$9=$Q203),$J204,IF($I204=-1,AC203,""))))))))</f>
        <v/>
      </c>
      <c r="AD204" t="str">
        <f ca="1">IF($E203="","",IF($G204="",AD203,IF(AND($N204=1,AD$9&gt;$B$9),"",IF(AND($N204=1,AD$9&lt;=$B$9),LOOKUP(AD$9,$A$12:$A$111,$B$12:$B$111),IF(AND($I204=1,AE$9=$Q203),"",IF($I204=1,AE203,IF(AND($I204=-1,AC$9=$Q203),$J204,IF($I204=-1,AD203,""))))))))</f>
        <v/>
      </c>
      <c r="AE204" t="str">
        <f ca="1">IF($E203="","",IF($G204="",AE203,IF(AND($N204=1,AE$9&gt;$B$9),"",IF(AND($N204=1,AE$9&lt;=$B$9),LOOKUP(AE$9,$A$12:$A$111,$B$12:$B$111),IF(AND($I204=1,AF$9=$Q203),"",IF($I204=1,AF203,IF(AND($I204=-1,AD$9=$Q203),$J204,IF($I204=-1,AE203,""))))))))</f>
        <v/>
      </c>
      <c r="AF204" t="str">
        <f ca="1">IF($E203="","",IF($G204="",AF203,IF(AND($N204=1,AF$9&gt;$B$9),"",IF(AND($N204=1,AF$9&lt;=$B$9),LOOKUP(AF$9,$A$12:$A$111,$B$12:$B$111),IF(AND($I204=1,AG$9=$Q203),"",IF($I204=1,AG203,IF(AND($I204=-1,AE$9=$Q203),$J204,IF($I204=-1,AF203,""))))))))</f>
        <v/>
      </c>
      <c r="AG204" t="str">
        <f ca="1">IF($E203="","",IF($G204="",AG203,IF(AND($N204=1,AG$9&gt;$B$9),"",IF(AND($N204=1,AG$9&lt;=$B$9),LOOKUP(AG$9,$A$12:$A$111,$B$12:$B$111),IF(AND($I204=1,AH$9=$Q203),"",IF($I204=1,AH203,IF(AND($I204=-1,AF$9=$Q203),$J204,IF($I204=-1,AG203,""))))))))</f>
        <v/>
      </c>
      <c r="AH204" t="str">
        <f ca="1">IF($E203="","",IF($G204="",AH203,IF(AND($N204=1,AH$9&gt;$B$9),"",IF(AND($N204=1,AH$9&lt;=$B$9),LOOKUP(AH$9,$A$12:$A$111,$B$12:$B$111),IF(AND($I204=1,AI$9=$Q203),"",IF($I204=1,AI203,IF(AND($I204=-1,AG$9=$Q203),$J204,IF($I204=-1,AH203,""))))))))</f>
        <v/>
      </c>
      <c r="AI204" t="str">
        <f ca="1">IF($E203="","",IF($G204="",AI203,IF(AND($N204=1,AI$9&gt;$B$9),"",IF(AND($N204=1,AI$9&lt;=$B$9),LOOKUP(AI$9,$A$12:$A$111,$B$12:$B$111),IF(AND($I204=1,AJ$9=$Q203),"",IF($I204=1,AJ203,IF(AND($I204=-1,AH$9=$Q203),$J204,IF($I204=-1,AI203,""))))))))</f>
        <v/>
      </c>
      <c r="AJ204" t="str">
        <f ca="1">IF($E203="","",IF($G204="",AJ203,IF(AND($N204=1,AJ$9&gt;$B$9),"",IF(AND($N204=1,AJ$9&lt;=$B$9),LOOKUP(AJ$9,$A$12:$A$111,$B$12:$B$111),IF(AND($I204=1,AK$9=$Q203),"",IF($I204=1,AK203,IF(AND($I204=-1,AI$9=$Q203),$J204,IF($I204=-1,AJ203,""))))))))</f>
        <v/>
      </c>
      <c r="AK204" t="str">
        <f ca="1">IF($E203="","",IF($G204="",AK203,IF(AND($N204=1,AK$9&gt;$B$9),"",IF(AND($N204=1,AK$9&lt;=$B$9),LOOKUP(AK$9,$A$12:$A$111,$B$12:$B$111),IF(AND($I204=1,AL$9=$Q203),"",IF($I204=1,AL203,IF(AND($I204=-1,AJ$9=$Q203),$J204,IF($I204=-1,AK203,""))))))))</f>
        <v/>
      </c>
      <c r="AL204" t="str">
        <f ca="1">IF($E203="","",IF($G204="",AL203,IF(AND($N204=1,AL$9&gt;$B$9),"",IF(AND($N204=1,AL$9&lt;=$B$9),LOOKUP(AL$9,$A$12:$A$111,$B$12:$B$111),IF(AND($I204=1,AM$9=$Q203),"",IF($I204=1,AM203,IF(AND($I204=-1,AK$9=$Q203),$J204,IF($I204=-1,AL203,""))))))))</f>
        <v/>
      </c>
      <c r="AM204" t="str">
        <f ca="1">IF($E203="","",IF($G204="",AM203,IF(AND($N204=1,AM$9&gt;$B$9),"",IF(AND($N204=1,AM$9&lt;=$B$9),LOOKUP(AM$9,$A$12:$A$111,$B$12:$B$111),IF(AND($I204=1,AN$9=$Q203),"",IF($I204=1,AN203,IF(AND($I204=-1,AL$9=$Q203),$J204,IF($I204=-1,AM203,""))))))))</f>
        <v/>
      </c>
      <c r="AN204" t="str">
        <f ca="1">IF($E203="","",IF($G204="",AN203,IF(AND($N204=1,AN$9&gt;$B$9),"",IF(AND($N204=1,AN$9&lt;=$B$9),LOOKUP(AN$9,$A$12:$A$111,$B$12:$B$111),IF(AND($I204=1,AO$9=$Q203),"",IF($I204=1,AO203,IF(AND($I204=-1,AM$9=$Q203),$J204,IF($I204=-1,AN203,""))))))))</f>
        <v/>
      </c>
      <c r="AO204" t="str">
        <f ca="1">IF($E203="","",IF($G204="",AO203,IF(AND($N204=1,AO$9&gt;$B$9),"",IF(AND($N204=1,AO$9&lt;=$B$9),LOOKUP(AO$9,$A$12:$A$111,$B$12:$B$111),IF(AND($I204=1,AP$9=$Q203),"",IF($I204=1,AP203,IF(AND($I204=-1,AN$9=$Q203),$J204,IF($I204=-1,AO203,""))))))))</f>
        <v/>
      </c>
      <c r="AP204" t="str">
        <f ca="1">IF($E203="","",IF($G204="",AP203,IF(AND($N204=1,AP$9&gt;$B$9),"",IF(AND($N204=1,AP$9&lt;=$B$9),LOOKUP(AP$9,$A$12:$A$111,$B$12:$B$111),IF(AND($I204=1,AQ$9=$Q203),"",IF($I204=1,AQ203,IF(AND($I204=-1,AO$9=$Q203),$J204,IF($I204=-1,AP203,""))))))))</f>
        <v/>
      </c>
      <c r="AQ204" t="str">
        <f ca="1">IF($E203="","",IF($G204="",AQ203,IF(AND($N204=1,AQ$9&gt;$B$9),"",IF(AND($N204=1,AQ$9&lt;=$B$9),LOOKUP(AQ$9,$A$12:$A$111,$B$12:$B$111),IF(AND($I204=1,AR$9=$Q203),"",IF($I204=1,AR203,IF(AND($I204=-1,AP$9=$Q203),$J204,IF($I204=-1,AQ203,""))))))))</f>
        <v/>
      </c>
      <c r="AR204" t="str">
        <f ca="1">IF($E203="","",IF($G204="",AR203,IF(AND($N204=1,AR$9&gt;$B$9),"",IF(AND($N204=1,AR$9&lt;=$B$9),LOOKUP(AR$9,$A$12:$A$111,$B$12:$B$111),IF(AND($I204=1,AS$9=$Q203),"",IF($I204=1,AS203,IF(AND($I204=-1,AQ$9=$Q203),$J204,IF($I204=-1,AR203,""))))))))</f>
        <v/>
      </c>
      <c r="AS204" t="str">
        <f ca="1">IF($E203="","",IF($G204="",AS203,IF(AND($N204=1,AS$9&gt;$B$9),"",IF(AND($N204=1,AS$9&lt;=$B$9),LOOKUP(AS$9,$A$12:$A$111,$B$12:$B$111),IF(AND($I204=1,AT$9=$Q203),"",IF($I204=1,AT203,IF(AND($I204=-1,AR$9=$Q203),$J204,IF($I204=-1,AS203,""))))))))</f>
        <v/>
      </c>
      <c r="AT204" t="str">
        <f ca="1">IF($E203="","",IF($G204="",AT203,IF(AND($N204=1,AT$9&gt;$B$9),"",IF(AND($N204=1,AT$9&lt;=$B$9),LOOKUP(AT$9,$A$12:$A$111,$B$12:$B$111),IF(AND($I204=1,AU$9=$Q203),"",IF($I204=1,AU203,IF(AND($I204=-1,AS$9=$Q203),$J204,IF($I204=-1,AT203,""))))))))</f>
        <v/>
      </c>
      <c r="AU204" t="str">
        <f ca="1">IF($E203="","",IF($G204="",AU203,IF(AND($N204=1,AU$9&gt;$B$9),"",IF(AND($N204=1,AU$9&lt;=$B$9),LOOKUP(AU$9,$A$12:$A$111,$B$12:$B$111),IF(AND($I204=1,AV$9=$Q203),"",IF($I204=1,AV203,IF(AND($I204=-1,AT$9=$Q203),$J204,IF($I204=-1,AU203,""))))))))</f>
        <v/>
      </c>
      <c r="AV204" t="str">
        <f ca="1">IF($E203="","",IF($G204="",AV203,IF(AND($N204=1,AV$9&gt;$B$9),"",IF(AND($N204=1,AV$9&lt;=$B$9),LOOKUP(AV$9,$A$12:$A$111,$B$12:$B$111),IF(AND($I204=1,AW$9=$Q203),"",IF($I204=1,AW203,IF(AND($I204=-1,AU$9=$Q203),$J204,IF($I204=-1,AV203,""))))))))</f>
        <v/>
      </c>
      <c r="AW204" t="str">
        <f ca="1">IF($E203="","",IF($G204="",AW203,IF(AND($N204=1,AW$9&gt;$B$9),"",IF(AND($N204=1,AW$9&lt;=$B$9),LOOKUP(AW$9,$A$12:$A$111,$B$12:$B$111),IF(AND($I204=1,AX$9=$Q203),"",IF($I204=1,AX203,IF(AND($I204=-1,AV$9=$Q203),$J204,IF($I204=-1,AW203,""))))))))</f>
        <v/>
      </c>
      <c r="AX204" t="str">
        <f ca="1">IF($E203="","",IF($G204="",AX203,IF(AND($N204=1,AX$9&gt;$B$9),"",IF(AND($N204=1,AX$9&lt;=$B$9),LOOKUP(AX$9,$A$12:$A$111,$B$12:$B$111),IF(AND($I204=1,AY$9=$Q203),"",IF($I204=1,AY203,IF(AND($I204=-1,AW$9=$Q203),$J204,IF($I204=-1,AX203,""))))))))</f>
        <v/>
      </c>
      <c r="AY204" t="str">
        <f ca="1">IF($E203="","",IF($G204="",AY203,IF(AND($N204=1,AY$9&gt;$B$9),"",IF(AND($N204=1,AY$9&lt;=$B$9),LOOKUP(AY$9,$A$12:$A$111,$B$12:$B$111),IF(AND($I204=1,AZ$9=$Q203),"",IF($I204=1,AZ203,IF(AND($I204=-1,AX$9=$Q203),$J204,IF($I204=-1,AY203,""))))))))</f>
        <v/>
      </c>
      <c r="AZ204" t="str">
        <f ca="1">IF($E203="","",IF($G204="",AZ203,IF(AND($N204=1,AZ$9&gt;$B$9),"",IF(AND($N204=1,AZ$9&lt;=$B$9),LOOKUP(AZ$9,$A$12:$A$111,$B$12:$B$111),IF(AND($I204=1,BA$9=$Q203),"",IF($I204=1,BA203,IF(AND($I204=-1,AY$9=$Q203),$J204,IF($I204=-1,AZ203,""))))))))</f>
        <v/>
      </c>
      <c r="BA204" t="str">
        <f ca="1">IF($E203="","",IF($G204="",BA203,IF(AND($N204=1,BA$9&gt;$B$9),"",IF(AND($N204=1,BA$9&lt;=$B$9),LOOKUP(BA$9,$A$12:$A$111,$B$12:$B$111),IF(AND($I204=1,BB$9=$Q203),"",IF($I204=1,BB203,IF(AND($I204=-1,AZ$9=$Q203),$J204,IF($I204=-1,BA203,""))))))))</f>
        <v/>
      </c>
      <c r="BB204" t="str">
        <f ca="1">IF($E203="","",IF($G204="",BB203,IF(AND($N204=1,BB$9&gt;$B$9),"",IF(AND($N204=1,BB$9&lt;=$B$9),LOOKUP(BB$9,$A$12:$A$111,$B$12:$B$111),IF(AND($I204=1,BC$9=$Q203),"",IF($I204=1,BC203,IF(AND($I204=-1,BA$9=$Q203),$J204,IF($I204=-1,BB203,""))))))))</f>
        <v/>
      </c>
      <c r="BC204" t="str">
        <f ca="1">IF($E203="","",IF($G204="",BC203,IF(AND($N204=1,BC$9&gt;$B$9),"",IF(AND($N204=1,BC$9&lt;=$B$9),LOOKUP(BC$9,$A$12:$A$111,$B$12:$B$111),IF(AND($I204=1,BD$9=$Q203),"",IF($I204=1,BD203,IF(AND($I204=-1,BB$9=$Q203),$J204,IF($I204=-1,BC203,""))))))))</f>
        <v/>
      </c>
      <c r="BD204" t="str">
        <f ca="1">IF($E203="","",IF($G204="",BD203,IF(AND($N204=1,BD$9&gt;$B$9),"",IF(AND($N204=1,BD$9&lt;=$B$9),LOOKUP(BD$9,$A$12:$A$111,$B$12:$B$111),IF(AND($I204=1,BE$9=$Q203),"",IF($I204=1,BE203,IF(AND($I204=-1,BC$9=$Q203),$J204,IF($I204=-1,BD203,""))))))))</f>
        <v/>
      </c>
      <c r="BE204" t="str">
        <f ca="1">IF($E203="","",IF($G204="",BE203,IF(AND($N204=1,BE$9&gt;$B$9),"",IF(AND($N204=1,BE$9&lt;=$B$9),LOOKUP(BE$9,$A$12:$A$111,$B$12:$B$111),IF(AND($I204=1,BF$9=$Q203),"",IF($I204=1,BF203,IF(AND($I204=-1,BD$9=$Q203),$J204,IF($I204=-1,BE203,""))))))))</f>
        <v/>
      </c>
      <c r="BF204" t="str">
        <f ca="1">IF($E203="","",IF($G204="",BF203,IF(AND($N204=1,BF$9&gt;$B$9),"",IF(AND($N204=1,BF$9&lt;=$B$9),LOOKUP(BF$9,$A$12:$A$111,$B$12:$B$111),IF(AND($I204=1,BG$9=$Q203),"",IF($I204=1,BG203,IF(AND($I204=-1,BE$9=$Q203),$J204,IF($I204=-1,BF203,""))))))))</f>
        <v/>
      </c>
      <c r="BG204" t="str">
        <f ca="1">IF($E203="","",IF($G204="",BG203,IF(AND($N204=1,BG$9&gt;$B$9),"",IF(AND($N204=1,BG$9&lt;=$B$9),LOOKUP(BG$9,$A$12:$A$111,$B$12:$B$111),IF(AND($I204=1,BH$9=$Q203),"",IF($I204=1,BH203,IF(AND($I204=-1,BF$9=$Q203),$J204,IF($I204=-1,BG203,""))))))))</f>
        <v/>
      </c>
      <c r="BH204" t="str">
        <f ca="1">IF($E203="","",IF($G204="",BH203,IF(AND($N204=1,BH$9&gt;$B$9),"",IF(AND($N204=1,BH$9&lt;=$B$9),LOOKUP(BH$9,$A$12:$A$111,$B$12:$B$111),IF(AND($I204=1,BI$9=$Q203),"",IF($I204=1,BI203,IF(AND($I204=-1,BG$9=$Q203),$J204,IF($I204=-1,BH203,""))))))))</f>
        <v/>
      </c>
      <c r="BI204" t="str">
        <f ca="1">IF($E203="","",IF($G204="",BI203,IF(AND($N204=1,BI$9&gt;$B$9),"",IF(AND($N204=1,BI$9&lt;=$B$9),LOOKUP(BI$9,$A$12:$A$111,$B$12:$B$111),IF(AND($I204=1,BJ$9=$Q203),"",IF($I204=1,BJ203,IF(AND($I204=-1,BH$9=$Q203),$J204,IF($I204=-1,BI203,""))))))))</f>
        <v/>
      </c>
      <c r="BJ204" t="str">
        <f ca="1">IF($E203="","",IF($G204="",BJ203,IF(AND($N204=1,BJ$9&gt;$B$9),"",IF(AND($N204=1,BJ$9&lt;=$B$9),LOOKUP(BJ$9,$A$12:$A$111,$B$12:$B$111),IF(AND($I204=1,BK$9=$Q203),"",IF($I204=1,BK203,IF(AND($I204=-1,BI$9=$Q203),$J204,IF($I204=-1,BJ203,""))))))))</f>
        <v/>
      </c>
      <c r="BK204" t="str">
        <f ca="1">IF($E203="","",IF($G204="",BK203,IF(AND($N204=1,BK$9&gt;$B$9),"",IF(AND($N204=1,BK$9&lt;=$B$9),LOOKUP(BK$9,$A$12:$A$111,$B$12:$B$111),IF(AND($I204=1,BL$9=$Q203),"",IF($I204=1,BL203,IF(AND($I204=-1,BJ$9=$Q203),$J204,IF($I204=-1,BK203,""))))))))</f>
        <v/>
      </c>
      <c r="BL204" t="str">
        <f ca="1">IF($E203="","",IF($G204="",BL203,IF(AND($N204=1,BL$9&gt;$B$9),"",IF(AND($N204=1,BL$9&lt;=$B$9),LOOKUP(BL$9,$A$12:$A$111,$B$12:$B$111),IF(AND($I204=1,BM$9=$Q203),"",IF($I204=1,BM203,IF(AND($I204=-1,BK$9=$Q203),$J204,IF($I204=-1,BL203,""))))))))</f>
        <v/>
      </c>
      <c r="BM204" t="str">
        <f ca="1">IF($E203="","",IF($G204="",BM203,IF(AND($N204=1,BM$9&gt;$B$9),"",IF(AND($N204=1,BM$9&lt;=$B$9),LOOKUP(BM$9,$A$12:$A$111,$B$12:$B$111),IF(AND($I204=1,BN$9=$Q203),"",IF($I204=1,BN203,IF(AND($I204=-1,BL$9=$Q203),$J204,IF($I204=-1,BM203,""))))))))</f>
        <v/>
      </c>
      <c r="BN204" t="str">
        <f ca="1">IF($E203="","",IF($G204="",BN203,IF(AND($N204=1,BN$9&gt;$B$9),"",IF(AND($N204=1,BN$9&lt;=$B$9),LOOKUP(BN$9,$A$12:$A$111,$B$12:$B$111),IF(AND($I204=1,BO$9=$Q203),"",IF($I204=1,BO203,IF(AND($I204=-1,BM$9=$Q203),$J204,IF($I204=-1,BN203,""))))))))</f>
        <v/>
      </c>
      <c r="BO204" t="str">
        <f ca="1">IF($E203="","",IF($G204="",BO203,IF(AND($N204=1,BO$9&gt;$B$9),"",IF(AND($N204=1,BO$9&lt;=$B$9),LOOKUP(BO$9,$A$12:$A$111,$B$12:$B$111),IF(AND($I204=1,BP$9=$Q203),"",IF($I204=1,BP203,IF(AND($I204=-1,BN$9=$Q203),$J204,IF($I204=-1,BO203,""))))))))</f>
        <v/>
      </c>
    </row>
    <row r="205" spans="4:67" x14ac:dyDescent="0.25">
      <c r="D205" s="4">
        <v>195</v>
      </c>
      <c r="E205" s="1">
        <f t="shared" ca="1" si="16"/>
        <v>18</v>
      </c>
      <c r="G205" t="str">
        <f ca="1">IF(E204="","",IF($B$3=Refs!$B$11,Labouchere!F205,IF(AND(B$3="Last",H204="Zero"),G204,IF(B$3="Last",H204,IF(B$3="2nd last","",IF(AND(B$3="Opposite",H204="Zero"),G204,IF(AND(B$3="Opposite",H204="Red"),"Black",IF(AND(B$3="Opposite",H204="Black"),"Red",IF(AND(B$3="Opposite",H204="Odd"),"Even",IF(AND(B$3="Opposite",H204="Even"),"Odd",IF(AND(B$3="Opposite",H204="High"),"Low",IF(AND(B$3="Opposite",H204="Low"),"High",IF(COUNTIF(Refs!$E$5:$I$6,B$3)=1,Labouchere!B$3,"")))))))))))))</f>
        <v>High</v>
      </c>
      <c r="H205" t="str">
        <f ca="1">IF(E205="","",IF(B$2="Red/Black",LOOKUP(E205,Refs!D:D,Refs!F:F),IF(B$2="High/Low",LOOKUP(E205,Refs!D:D,Refs!H:H),IF(B$2="Odd/Even",LOOKUP(E205,Refs!D:D,Refs!J:J),""))))</f>
        <v>Low</v>
      </c>
      <c r="I205">
        <f t="shared" ca="1" si="17"/>
        <v>-1</v>
      </c>
      <c r="J205">
        <f ca="1">IF(E204="","",IF(G205="","",IF(AND(Q204&gt;1,O204+P204&gt;=$B$4),$B$4,IF(Q204=1,O204,O204+P204))))</f>
        <v>7</v>
      </c>
      <c r="K205">
        <f t="shared" ca="1" si="18"/>
        <v>-7</v>
      </c>
      <c r="L205">
        <f t="shared" ref="L205:L210" ca="1" si="19">IF(E205="","",IF(G205="",L204,K205+L204))</f>
        <v>-46</v>
      </c>
      <c r="M205">
        <f t="shared" ref="M205:M210" ca="1" si="20">IF(E205="","",IF(L205&gt;M204,L205,M204))</f>
        <v>20</v>
      </c>
      <c r="N205">
        <f ca="1">IF(E204="","",IF(OR(AND($A$6="Yes",$M205&gt;$M204),AND($A$8="Yes",$O204+$P204&gt;=$B$4),AND($Q204&lt;=2,$I205=1)),1,0))</f>
        <v>0</v>
      </c>
      <c r="O205">
        <f ca="1">IF(E205="","",R205)</f>
        <v>1</v>
      </c>
      <c r="P205">
        <f ca="1">IF(E205="","",MAX(R205:DM205))</f>
        <v>7</v>
      </c>
      <c r="Q205" s="2">
        <f ca="1">IF(E205="","",COUNTIF(R205:DM205,"&gt;0"))</f>
        <v>7</v>
      </c>
      <c r="R205" s="4">
        <f ca="1">IF(E204="","",IF($G205="",R204,IF($N205=1,LOOKUP(R$9,$A$12:$A$111,$B$12:$B$111),IF(AND($I205=1,S$9=$Q204),"",IF($I205=1,S204,IF($I205=-1,R204))))))</f>
        <v>1</v>
      </c>
      <c r="S205">
        <f ca="1">IF($E204="","",IF($G205="",S204,IF(AND($N205=1,S$9&gt;$B$9),"",IF(AND($N205=1,S$9&lt;=$B$9),LOOKUP(S$9,$A$12:$A$111,$B$12:$B$111),IF(AND($I205=1,T$9=$Q204),"",IF($I205=1,T204,IF(AND($I205=-1,R$9=$Q204),$J205,IF($I205=-1,S204,""))))))))</f>
        <v>2</v>
      </c>
      <c r="T205">
        <f ca="1">IF($E204="","",IF($G205="",T204,IF(AND($N205=1,T$9&gt;$B$9),"",IF(AND($N205=1,T$9&lt;=$B$9),LOOKUP(T$9,$A$12:$A$111,$B$12:$B$111),IF(AND($I205=1,U$9=$Q204),"",IF($I205=1,U204,IF(AND($I205=-1,S$9=$Q204),$J205,IF($I205=-1,T204,""))))))))</f>
        <v>3</v>
      </c>
      <c r="U205">
        <f ca="1">IF($E204="","",IF($G205="",U204,IF(AND($N205=1,U$9&gt;$B$9),"",IF(AND($N205=1,U$9&lt;=$B$9),LOOKUP(U$9,$A$12:$A$111,$B$12:$B$111),IF(AND($I205=1,V$9=$Q204),"",IF($I205=1,V204,IF(AND($I205=-1,T$9=$Q204),$J205,IF($I205=-1,U204,""))))))))</f>
        <v>4</v>
      </c>
      <c r="V205">
        <f ca="1">IF($E204="","",IF($G205="",V204,IF(AND($N205=1,V$9&gt;$B$9),"",IF(AND($N205=1,V$9&lt;=$B$9),LOOKUP(V$9,$A$12:$A$111,$B$12:$B$111),IF(AND($I205=1,W$9=$Q204),"",IF($I205=1,W204,IF(AND($I205=-1,U$9=$Q204),$J205,IF($I205=-1,V204,""))))))))</f>
        <v>5</v>
      </c>
      <c r="W205">
        <f ca="1">IF($E204="","",IF($G205="",W204,IF(AND($N205=1,W$9&gt;$B$9),"",IF(AND($N205=1,W$9&lt;=$B$9),LOOKUP(W$9,$A$12:$A$111,$B$12:$B$111),IF(AND($I205=1,X$9=$Q204),"",IF($I205=1,X204,IF(AND($I205=-1,V$9=$Q204),$J205,IF($I205=-1,W204,""))))))))</f>
        <v>6</v>
      </c>
      <c r="X205">
        <f ca="1">IF($E204="","",IF($G205="",X204,IF(AND($N205=1,X$9&gt;$B$9),"",IF(AND($N205=1,X$9&lt;=$B$9),LOOKUP(X$9,$A$12:$A$111,$B$12:$B$111),IF(AND($I205=1,Y$9=$Q204),"",IF($I205=1,Y204,IF(AND($I205=-1,W$9=$Q204),$J205,IF($I205=-1,X204,""))))))))</f>
        <v>7</v>
      </c>
      <c r="Y205" t="str">
        <f ca="1">IF($E204="","",IF($G205="",Y204,IF(AND($N205=1,Y$9&gt;$B$9),"",IF(AND($N205=1,Y$9&lt;=$B$9),LOOKUP(Y$9,$A$12:$A$111,$B$12:$B$111),IF(AND($I205=1,Z$9=$Q204),"",IF($I205=1,Z204,IF(AND($I205=-1,X$9=$Q204),$J205,IF($I205=-1,Y204,""))))))))</f>
        <v/>
      </c>
      <c r="Z205" t="str">
        <f ca="1">IF($E204="","",IF($G205="",Z204,IF(AND($N205=1,Z$9&gt;$B$9),"",IF(AND($N205=1,Z$9&lt;=$B$9),LOOKUP(Z$9,$A$12:$A$111,$B$12:$B$111),IF(AND($I205=1,AA$9=$Q204),"",IF($I205=1,AA204,IF(AND($I205=-1,Y$9=$Q204),$J205,IF($I205=-1,Z204,""))))))))</f>
        <v/>
      </c>
      <c r="AA205" t="str">
        <f ca="1">IF($E204="","",IF($G205="",AA204,IF(AND($N205=1,AA$9&gt;$B$9),"",IF(AND($N205=1,AA$9&lt;=$B$9),LOOKUP(AA$9,$A$12:$A$111,$B$12:$B$111),IF(AND($I205=1,AB$9=$Q204),"",IF($I205=1,AB204,IF(AND($I205=-1,Z$9=$Q204),$J205,IF($I205=-1,AA204,""))))))))</f>
        <v/>
      </c>
      <c r="AB205" t="str">
        <f ca="1">IF($E204="","",IF($G205="",AB204,IF(AND($N205=1,AB$9&gt;$B$9),"",IF(AND($N205=1,AB$9&lt;=$B$9),LOOKUP(AB$9,$A$12:$A$111,$B$12:$B$111),IF(AND($I205=1,AC$9=$Q204),"",IF($I205=1,AC204,IF(AND($I205=-1,AA$9=$Q204),$J205,IF($I205=-1,AB204,""))))))))</f>
        <v/>
      </c>
      <c r="AC205" t="str">
        <f ca="1">IF($E204="","",IF($G205="",AC204,IF(AND($N205=1,AC$9&gt;$B$9),"",IF(AND($N205=1,AC$9&lt;=$B$9),LOOKUP(AC$9,$A$12:$A$111,$B$12:$B$111),IF(AND($I205=1,AD$9=$Q204),"",IF($I205=1,AD204,IF(AND($I205=-1,AB$9=$Q204),$J205,IF($I205=-1,AC204,""))))))))</f>
        <v/>
      </c>
      <c r="AD205" t="str">
        <f ca="1">IF($E204="","",IF($G205="",AD204,IF(AND($N205=1,AD$9&gt;$B$9),"",IF(AND($N205=1,AD$9&lt;=$B$9),LOOKUP(AD$9,$A$12:$A$111,$B$12:$B$111),IF(AND($I205=1,AE$9=$Q204),"",IF($I205=1,AE204,IF(AND($I205=-1,AC$9=$Q204),$J205,IF($I205=-1,AD204,""))))))))</f>
        <v/>
      </c>
      <c r="AE205" t="str">
        <f ca="1">IF($E204="","",IF($G205="",AE204,IF(AND($N205=1,AE$9&gt;$B$9),"",IF(AND($N205=1,AE$9&lt;=$B$9),LOOKUP(AE$9,$A$12:$A$111,$B$12:$B$111),IF(AND($I205=1,AF$9=$Q204),"",IF($I205=1,AF204,IF(AND($I205=-1,AD$9=$Q204),$J205,IF($I205=-1,AE204,""))))))))</f>
        <v/>
      </c>
      <c r="AF205" t="str">
        <f ca="1">IF($E204="","",IF($G205="",AF204,IF(AND($N205=1,AF$9&gt;$B$9),"",IF(AND($N205=1,AF$9&lt;=$B$9),LOOKUP(AF$9,$A$12:$A$111,$B$12:$B$111),IF(AND($I205=1,AG$9=$Q204),"",IF($I205=1,AG204,IF(AND($I205=-1,AE$9=$Q204),$J205,IF($I205=-1,AF204,""))))))))</f>
        <v/>
      </c>
      <c r="AG205" t="str">
        <f ca="1">IF($E204="","",IF($G205="",AG204,IF(AND($N205=1,AG$9&gt;$B$9),"",IF(AND($N205=1,AG$9&lt;=$B$9),LOOKUP(AG$9,$A$12:$A$111,$B$12:$B$111),IF(AND($I205=1,AH$9=$Q204),"",IF($I205=1,AH204,IF(AND($I205=-1,AF$9=$Q204),$J205,IF($I205=-1,AG204,""))))))))</f>
        <v/>
      </c>
      <c r="AH205" t="str">
        <f ca="1">IF($E204="","",IF($G205="",AH204,IF(AND($N205=1,AH$9&gt;$B$9),"",IF(AND($N205=1,AH$9&lt;=$B$9),LOOKUP(AH$9,$A$12:$A$111,$B$12:$B$111),IF(AND($I205=1,AI$9=$Q204),"",IF($I205=1,AI204,IF(AND($I205=-1,AG$9=$Q204),$J205,IF($I205=-1,AH204,""))))))))</f>
        <v/>
      </c>
      <c r="AI205" t="str">
        <f ca="1">IF($E204="","",IF($G205="",AI204,IF(AND($N205=1,AI$9&gt;$B$9),"",IF(AND($N205=1,AI$9&lt;=$B$9),LOOKUP(AI$9,$A$12:$A$111,$B$12:$B$111),IF(AND($I205=1,AJ$9=$Q204),"",IF($I205=1,AJ204,IF(AND($I205=-1,AH$9=$Q204),$J205,IF($I205=-1,AI204,""))))))))</f>
        <v/>
      </c>
      <c r="AJ205" t="str">
        <f ca="1">IF($E204="","",IF($G205="",AJ204,IF(AND($N205=1,AJ$9&gt;$B$9),"",IF(AND($N205=1,AJ$9&lt;=$B$9),LOOKUP(AJ$9,$A$12:$A$111,$B$12:$B$111),IF(AND($I205=1,AK$9=$Q204),"",IF($I205=1,AK204,IF(AND($I205=-1,AI$9=$Q204),$J205,IF($I205=-1,AJ204,""))))))))</f>
        <v/>
      </c>
      <c r="AK205" t="str">
        <f ca="1">IF($E204="","",IF($G205="",AK204,IF(AND($N205=1,AK$9&gt;$B$9),"",IF(AND($N205=1,AK$9&lt;=$B$9),LOOKUP(AK$9,$A$12:$A$111,$B$12:$B$111),IF(AND($I205=1,AL$9=$Q204),"",IF($I205=1,AL204,IF(AND($I205=-1,AJ$9=$Q204),$J205,IF($I205=-1,AK204,""))))))))</f>
        <v/>
      </c>
      <c r="AL205" t="str">
        <f ca="1">IF($E204="","",IF($G205="",AL204,IF(AND($N205=1,AL$9&gt;$B$9),"",IF(AND($N205=1,AL$9&lt;=$B$9),LOOKUP(AL$9,$A$12:$A$111,$B$12:$B$111),IF(AND($I205=1,AM$9=$Q204),"",IF($I205=1,AM204,IF(AND($I205=-1,AK$9=$Q204),$J205,IF($I205=-1,AL204,""))))))))</f>
        <v/>
      </c>
      <c r="AM205" t="str">
        <f ca="1">IF($E204="","",IF($G205="",AM204,IF(AND($N205=1,AM$9&gt;$B$9),"",IF(AND($N205=1,AM$9&lt;=$B$9),LOOKUP(AM$9,$A$12:$A$111,$B$12:$B$111),IF(AND($I205=1,AN$9=$Q204),"",IF($I205=1,AN204,IF(AND($I205=-1,AL$9=$Q204),$J205,IF($I205=-1,AM204,""))))))))</f>
        <v/>
      </c>
      <c r="AN205" t="str">
        <f ca="1">IF($E204="","",IF($G205="",AN204,IF(AND($N205=1,AN$9&gt;$B$9),"",IF(AND($N205=1,AN$9&lt;=$B$9),LOOKUP(AN$9,$A$12:$A$111,$B$12:$B$111),IF(AND($I205=1,AO$9=$Q204),"",IF($I205=1,AO204,IF(AND($I205=-1,AM$9=$Q204),$J205,IF($I205=-1,AN204,""))))))))</f>
        <v/>
      </c>
      <c r="AO205" t="str">
        <f ca="1">IF($E204="","",IF($G205="",AO204,IF(AND($N205=1,AO$9&gt;$B$9),"",IF(AND($N205=1,AO$9&lt;=$B$9),LOOKUP(AO$9,$A$12:$A$111,$B$12:$B$111),IF(AND($I205=1,AP$9=$Q204),"",IF($I205=1,AP204,IF(AND($I205=-1,AN$9=$Q204),$J205,IF($I205=-1,AO204,""))))))))</f>
        <v/>
      </c>
      <c r="AP205" t="str">
        <f ca="1">IF($E204="","",IF($G205="",AP204,IF(AND($N205=1,AP$9&gt;$B$9),"",IF(AND($N205=1,AP$9&lt;=$B$9),LOOKUP(AP$9,$A$12:$A$111,$B$12:$B$111),IF(AND($I205=1,AQ$9=$Q204),"",IF($I205=1,AQ204,IF(AND($I205=-1,AO$9=$Q204),$J205,IF($I205=-1,AP204,""))))))))</f>
        <v/>
      </c>
      <c r="AQ205" t="str">
        <f ca="1">IF($E204="","",IF($G205="",AQ204,IF(AND($N205=1,AQ$9&gt;$B$9),"",IF(AND($N205=1,AQ$9&lt;=$B$9),LOOKUP(AQ$9,$A$12:$A$111,$B$12:$B$111),IF(AND($I205=1,AR$9=$Q204),"",IF($I205=1,AR204,IF(AND($I205=-1,AP$9=$Q204),$J205,IF($I205=-1,AQ204,""))))))))</f>
        <v/>
      </c>
      <c r="AR205" t="str">
        <f ca="1">IF($E204="","",IF($G205="",AR204,IF(AND($N205=1,AR$9&gt;$B$9),"",IF(AND($N205=1,AR$9&lt;=$B$9),LOOKUP(AR$9,$A$12:$A$111,$B$12:$B$111),IF(AND($I205=1,AS$9=$Q204),"",IF($I205=1,AS204,IF(AND($I205=-1,AQ$9=$Q204),$J205,IF($I205=-1,AR204,""))))))))</f>
        <v/>
      </c>
      <c r="AS205" t="str">
        <f ca="1">IF($E204="","",IF($G205="",AS204,IF(AND($N205=1,AS$9&gt;$B$9),"",IF(AND($N205=1,AS$9&lt;=$B$9),LOOKUP(AS$9,$A$12:$A$111,$B$12:$B$111),IF(AND($I205=1,AT$9=$Q204),"",IF($I205=1,AT204,IF(AND($I205=-1,AR$9=$Q204),$J205,IF($I205=-1,AS204,""))))))))</f>
        <v/>
      </c>
      <c r="AT205" t="str">
        <f ca="1">IF($E204="","",IF($G205="",AT204,IF(AND($N205=1,AT$9&gt;$B$9),"",IF(AND($N205=1,AT$9&lt;=$B$9),LOOKUP(AT$9,$A$12:$A$111,$B$12:$B$111),IF(AND($I205=1,AU$9=$Q204),"",IF($I205=1,AU204,IF(AND($I205=-1,AS$9=$Q204),$J205,IF($I205=-1,AT204,""))))))))</f>
        <v/>
      </c>
      <c r="AU205" t="str">
        <f ca="1">IF($E204="","",IF($G205="",AU204,IF(AND($N205=1,AU$9&gt;$B$9),"",IF(AND($N205=1,AU$9&lt;=$B$9),LOOKUP(AU$9,$A$12:$A$111,$B$12:$B$111),IF(AND($I205=1,AV$9=$Q204),"",IF($I205=1,AV204,IF(AND($I205=-1,AT$9=$Q204),$J205,IF($I205=-1,AU204,""))))))))</f>
        <v/>
      </c>
      <c r="AV205" t="str">
        <f ca="1">IF($E204="","",IF($G205="",AV204,IF(AND($N205=1,AV$9&gt;$B$9),"",IF(AND($N205=1,AV$9&lt;=$B$9),LOOKUP(AV$9,$A$12:$A$111,$B$12:$B$111),IF(AND($I205=1,AW$9=$Q204),"",IF($I205=1,AW204,IF(AND($I205=-1,AU$9=$Q204),$J205,IF($I205=-1,AV204,""))))))))</f>
        <v/>
      </c>
      <c r="AW205" t="str">
        <f ca="1">IF($E204="","",IF($G205="",AW204,IF(AND($N205=1,AW$9&gt;$B$9),"",IF(AND($N205=1,AW$9&lt;=$B$9),LOOKUP(AW$9,$A$12:$A$111,$B$12:$B$111),IF(AND($I205=1,AX$9=$Q204),"",IF($I205=1,AX204,IF(AND($I205=-1,AV$9=$Q204),$J205,IF($I205=-1,AW204,""))))))))</f>
        <v/>
      </c>
      <c r="AX205" t="str">
        <f ca="1">IF($E204="","",IF($G205="",AX204,IF(AND($N205=1,AX$9&gt;$B$9),"",IF(AND($N205=1,AX$9&lt;=$B$9),LOOKUP(AX$9,$A$12:$A$111,$B$12:$B$111),IF(AND($I205=1,AY$9=$Q204),"",IF($I205=1,AY204,IF(AND($I205=-1,AW$9=$Q204),$J205,IF($I205=-1,AX204,""))))))))</f>
        <v/>
      </c>
      <c r="AY205" t="str">
        <f ca="1">IF($E204="","",IF($G205="",AY204,IF(AND($N205=1,AY$9&gt;$B$9),"",IF(AND($N205=1,AY$9&lt;=$B$9),LOOKUP(AY$9,$A$12:$A$111,$B$12:$B$111),IF(AND($I205=1,AZ$9=$Q204),"",IF($I205=1,AZ204,IF(AND($I205=-1,AX$9=$Q204),$J205,IF($I205=-1,AY204,""))))))))</f>
        <v/>
      </c>
      <c r="AZ205" t="str">
        <f ca="1">IF($E204="","",IF($G205="",AZ204,IF(AND($N205=1,AZ$9&gt;$B$9),"",IF(AND($N205=1,AZ$9&lt;=$B$9),LOOKUP(AZ$9,$A$12:$A$111,$B$12:$B$111),IF(AND($I205=1,BA$9=$Q204),"",IF($I205=1,BA204,IF(AND($I205=-1,AY$9=$Q204),$J205,IF($I205=-1,AZ204,""))))))))</f>
        <v/>
      </c>
      <c r="BA205" t="str">
        <f ca="1">IF($E204="","",IF($G205="",BA204,IF(AND($N205=1,BA$9&gt;$B$9),"",IF(AND($N205=1,BA$9&lt;=$B$9),LOOKUP(BA$9,$A$12:$A$111,$B$12:$B$111),IF(AND($I205=1,BB$9=$Q204),"",IF($I205=1,BB204,IF(AND($I205=-1,AZ$9=$Q204),$J205,IF($I205=-1,BA204,""))))))))</f>
        <v/>
      </c>
      <c r="BB205" t="str">
        <f ca="1">IF($E204="","",IF($G205="",BB204,IF(AND($N205=1,BB$9&gt;$B$9),"",IF(AND($N205=1,BB$9&lt;=$B$9),LOOKUP(BB$9,$A$12:$A$111,$B$12:$B$111),IF(AND($I205=1,BC$9=$Q204),"",IF($I205=1,BC204,IF(AND($I205=-1,BA$9=$Q204),$J205,IF($I205=-1,BB204,""))))))))</f>
        <v/>
      </c>
      <c r="BC205" t="str">
        <f ca="1">IF($E204="","",IF($G205="",BC204,IF(AND($N205=1,BC$9&gt;$B$9),"",IF(AND($N205=1,BC$9&lt;=$B$9),LOOKUP(BC$9,$A$12:$A$111,$B$12:$B$111),IF(AND($I205=1,BD$9=$Q204),"",IF($I205=1,BD204,IF(AND($I205=-1,BB$9=$Q204),$J205,IF($I205=-1,BC204,""))))))))</f>
        <v/>
      </c>
      <c r="BD205" t="str">
        <f ca="1">IF($E204="","",IF($G205="",BD204,IF(AND($N205=1,BD$9&gt;$B$9),"",IF(AND($N205=1,BD$9&lt;=$B$9),LOOKUP(BD$9,$A$12:$A$111,$B$12:$B$111),IF(AND($I205=1,BE$9=$Q204),"",IF($I205=1,BE204,IF(AND($I205=-1,BC$9=$Q204),$J205,IF($I205=-1,BD204,""))))))))</f>
        <v/>
      </c>
      <c r="BE205" t="str">
        <f ca="1">IF($E204="","",IF($G205="",BE204,IF(AND($N205=1,BE$9&gt;$B$9),"",IF(AND($N205=1,BE$9&lt;=$B$9),LOOKUP(BE$9,$A$12:$A$111,$B$12:$B$111),IF(AND($I205=1,BF$9=$Q204),"",IF($I205=1,BF204,IF(AND($I205=-1,BD$9=$Q204),$J205,IF($I205=-1,BE204,""))))))))</f>
        <v/>
      </c>
      <c r="BF205" t="str">
        <f ca="1">IF($E204="","",IF($G205="",BF204,IF(AND($N205=1,BF$9&gt;$B$9),"",IF(AND($N205=1,BF$9&lt;=$B$9),LOOKUP(BF$9,$A$12:$A$111,$B$12:$B$111),IF(AND($I205=1,BG$9=$Q204),"",IF($I205=1,BG204,IF(AND($I205=-1,BE$9=$Q204),$J205,IF($I205=-1,BF204,""))))))))</f>
        <v/>
      </c>
      <c r="BG205" t="str">
        <f ca="1">IF($E204="","",IF($G205="",BG204,IF(AND($N205=1,BG$9&gt;$B$9),"",IF(AND($N205=1,BG$9&lt;=$B$9),LOOKUP(BG$9,$A$12:$A$111,$B$12:$B$111),IF(AND($I205=1,BH$9=$Q204),"",IF($I205=1,BH204,IF(AND($I205=-1,BF$9=$Q204),$J205,IF($I205=-1,BG204,""))))))))</f>
        <v/>
      </c>
      <c r="BH205" t="str">
        <f ca="1">IF($E204="","",IF($G205="",BH204,IF(AND($N205=1,BH$9&gt;$B$9),"",IF(AND($N205=1,BH$9&lt;=$B$9),LOOKUP(BH$9,$A$12:$A$111,$B$12:$B$111),IF(AND($I205=1,BI$9=$Q204),"",IF($I205=1,BI204,IF(AND($I205=-1,BG$9=$Q204),$J205,IF($I205=-1,BH204,""))))))))</f>
        <v/>
      </c>
      <c r="BI205" t="str">
        <f ca="1">IF($E204="","",IF($G205="",BI204,IF(AND($N205=1,BI$9&gt;$B$9),"",IF(AND($N205=1,BI$9&lt;=$B$9),LOOKUP(BI$9,$A$12:$A$111,$B$12:$B$111),IF(AND($I205=1,BJ$9=$Q204),"",IF($I205=1,BJ204,IF(AND($I205=-1,BH$9=$Q204),$J205,IF($I205=-1,BI204,""))))))))</f>
        <v/>
      </c>
      <c r="BJ205" t="str">
        <f ca="1">IF($E204="","",IF($G205="",BJ204,IF(AND($N205=1,BJ$9&gt;$B$9),"",IF(AND($N205=1,BJ$9&lt;=$B$9),LOOKUP(BJ$9,$A$12:$A$111,$B$12:$B$111),IF(AND($I205=1,BK$9=$Q204),"",IF($I205=1,BK204,IF(AND($I205=-1,BI$9=$Q204),$J205,IF($I205=-1,BJ204,""))))))))</f>
        <v/>
      </c>
      <c r="BK205" t="str">
        <f ca="1">IF($E204="","",IF($G205="",BK204,IF(AND($N205=1,BK$9&gt;$B$9),"",IF(AND($N205=1,BK$9&lt;=$B$9),LOOKUP(BK$9,$A$12:$A$111,$B$12:$B$111),IF(AND($I205=1,BL$9=$Q204),"",IF($I205=1,BL204,IF(AND($I205=-1,BJ$9=$Q204),$J205,IF($I205=-1,BK204,""))))))))</f>
        <v/>
      </c>
      <c r="BL205" t="str">
        <f ca="1">IF($E204="","",IF($G205="",BL204,IF(AND($N205=1,BL$9&gt;$B$9),"",IF(AND($N205=1,BL$9&lt;=$B$9),LOOKUP(BL$9,$A$12:$A$111,$B$12:$B$111),IF(AND($I205=1,BM$9=$Q204),"",IF($I205=1,BM204,IF(AND($I205=-1,BK$9=$Q204),$J205,IF($I205=-1,BL204,""))))))))</f>
        <v/>
      </c>
      <c r="BM205" t="str">
        <f ca="1">IF($E204="","",IF($G205="",BM204,IF(AND($N205=1,BM$9&gt;$B$9),"",IF(AND($N205=1,BM$9&lt;=$B$9),LOOKUP(BM$9,$A$12:$A$111,$B$12:$B$111),IF(AND($I205=1,BN$9=$Q204),"",IF($I205=1,BN204,IF(AND($I205=-1,BL$9=$Q204),$J205,IF($I205=-1,BM204,""))))))))</f>
        <v/>
      </c>
      <c r="BN205" t="str">
        <f ca="1">IF($E204="","",IF($G205="",BN204,IF(AND($N205=1,BN$9&gt;$B$9),"",IF(AND($N205=1,BN$9&lt;=$B$9),LOOKUP(BN$9,$A$12:$A$111,$B$12:$B$111),IF(AND($I205=1,BO$9=$Q204),"",IF($I205=1,BO204,IF(AND($I205=-1,BM$9=$Q204),$J205,IF($I205=-1,BN204,""))))))))</f>
        <v/>
      </c>
      <c r="BO205" t="str">
        <f ca="1">IF($E204="","",IF($G205="",BO204,IF(AND($N205=1,BO$9&gt;$B$9),"",IF(AND($N205=1,BO$9&lt;=$B$9),LOOKUP(BO$9,$A$12:$A$111,$B$12:$B$111),IF(AND($I205=1,BP$9=$Q204),"",IF($I205=1,BP204,IF(AND($I205=-1,BN$9=$Q204),$J205,IF($I205=-1,BO204,""))))))))</f>
        <v/>
      </c>
    </row>
    <row r="206" spans="4:67" x14ac:dyDescent="0.25">
      <c r="D206" s="4">
        <v>196</v>
      </c>
      <c r="E206" s="1">
        <f t="shared" ca="1" si="16"/>
        <v>2</v>
      </c>
      <c r="G206" t="str">
        <f ca="1">IF(E205="","",IF($B$3=Refs!$B$11,Labouchere!F206,IF(AND(B$3="Last",H205="Zero"),G205,IF(B$3="Last",H205,IF(B$3="2nd last","",IF(AND(B$3="Opposite",H205="Zero"),G205,IF(AND(B$3="Opposite",H205="Red"),"Black",IF(AND(B$3="Opposite",H205="Black"),"Red",IF(AND(B$3="Opposite",H205="Odd"),"Even",IF(AND(B$3="Opposite",H205="Even"),"Odd",IF(AND(B$3="Opposite",H205="High"),"Low",IF(AND(B$3="Opposite",H205="Low"),"High",IF(COUNTIF(Refs!$E$5:$I$6,B$3)=1,Labouchere!B$3,"")))))))))))))</f>
        <v>High</v>
      </c>
      <c r="H206" t="str">
        <f ca="1">IF(E206="","",IF(B$2="Red/Black",LOOKUP(E206,Refs!D:D,Refs!F:F),IF(B$2="High/Low",LOOKUP(E206,Refs!D:D,Refs!H:H),IF(B$2="Odd/Even",LOOKUP(E206,Refs!D:D,Refs!J:J),""))))</f>
        <v>Low</v>
      </c>
      <c r="I206">
        <f t="shared" ca="1" si="17"/>
        <v>-1</v>
      </c>
      <c r="J206">
        <f ca="1">IF(E205="","",IF(G206="","",IF(AND(Q205&gt;1,O205+P205&gt;=$B$4),$B$4,IF(Q205=1,O205,O205+P205))))</f>
        <v>8</v>
      </c>
      <c r="K206">
        <f t="shared" ca="1" si="18"/>
        <v>-8</v>
      </c>
      <c r="L206">
        <f t="shared" ca="1" si="19"/>
        <v>-54</v>
      </c>
      <c r="M206">
        <f t="shared" ca="1" si="20"/>
        <v>20</v>
      </c>
      <c r="N206">
        <f ca="1">IF(E205="","",IF(OR(AND($A$6="Yes",$M206&gt;$M205),AND($A$8="Yes",$O205+$P205&gt;=$B$4),AND($Q205&lt;=2,$I206=1)),1,0))</f>
        <v>0</v>
      </c>
      <c r="O206">
        <f ca="1">IF(E206="","",R206)</f>
        <v>1</v>
      </c>
      <c r="P206">
        <f ca="1">IF(E206="","",MAX(R206:DM206))</f>
        <v>8</v>
      </c>
      <c r="Q206" s="2">
        <f ca="1">IF(E206="","",COUNTIF(R206:DM206,"&gt;0"))</f>
        <v>8</v>
      </c>
      <c r="R206" s="4">
        <f ca="1">IF(E205="","",IF($G206="",R205,IF($N206=1,LOOKUP(R$9,$A$12:$A$111,$B$12:$B$111),IF(AND($I206=1,S$9=$Q205),"",IF($I206=1,S205,IF($I206=-1,R205))))))</f>
        <v>1</v>
      </c>
      <c r="S206">
        <f ca="1">IF($E205="","",IF($G206="",S205,IF(AND($N206=1,S$9&gt;$B$9),"",IF(AND($N206=1,S$9&lt;=$B$9),LOOKUP(S$9,$A$12:$A$111,$B$12:$B$111),IF(AND($I206=1,T$9=$Q205),"",IF($I206=1,T205,IF(AND($I206=-1,R$9=$Q205),$J206,IF($I206=-1,S205,""))))))))</f>
        <v>2</v>
      </c>
      <c r="T206">
        <f ca="1">IF($E205="","",IF($G206="",T205,IF(AND($N206=1,T$9&gt;$B$9),"",IF(AND($N206=1,T$9&lt;=$B$9),LOOKUP(T$9,$A$12:$A$111,$B$12:$B$111),IF(AND($I206=1,U$9=$Q205),"",IF($I206=1,U205,IF(AND($I206=-1,S$9=$Q205),$J206,IF($I206=-1,T205,""))))))))</f>
        <v>3</v>
      </c>
      <c r="U206">
        <f ca="1">IF($E205="","",IF($G206="",U205,IF(AND($N206=1,U$9&gt;$B$9),"",IF(AND($N206=1,U$9&lt;=$B$9),LOOKUP(U$9,$A$12:$A$111,$B$12:$B$111),IF(AND($I206=1,V$9=$Q205),"",IF($I206=1,V205,IF(AND($I206=-1,T$9=$Q205),$J206,IF($I206=-1,U205,""))))))))</f>
        <v>4</v>
      </c>
      <c r="V206">
        <f ca="1">IF($E205="","",IF($G206="",V205,IF(AND($N206=1,V$9&gt;$B$9),"",IF(AND($N206=1,V$9&lt;=$B$9),LOOKUP(V$9,$A$12:$A$111,$B$12:$B$111),IF(AND($I206=1,W$9=$Q205),"",IF($I206=1,W205,IF(AND($I206=-1,U$9=$Q205),$J206,IF($I206=-1,V205,""))))))))</f>
        <v>5</v>
      </c>
      <c r="W206">
        <f ca="1">IF($E205="","",IF($G206="",W205,IF(AND($N206=1,W$9&gt;$B$9),"",IF(AND($N206=1,W$9&lt;=$B$9),LOOKUP(W$9,$A$12:$A$111,$B$12:$B$111),IF(AND($I206=1,X$9=$Q205),"",IF($I206=1,X205,IF(AND($I206=-1,V$9=$Q205),$J206,IF($I206=-1,W205,""))))))))</f>
        <v>6</v>
      </c>
      <c r="X206">
        <f ca="1">IF($E205="","",IF($G206="",X205,IF(AND($N206=1,X$9&gt;$B$9),"",IF(AND($N206=1,X$9&lt;=$B$9),LOOKUP(X$9,$A$12:$A$111,$B$12:$B$111),IF(AND($I206=1,Y$9=$Q205),"",IF($I206=1,Y205,IF(AND($I206=-1,W$9=$Q205),$J206,IF($I206=-1,X205,""))))))))</f>
        <v>7</v>
      </c>
      <c r="Y206">
        <f ca="1">IF($E205="","",IF($G206="",Y205,IF(AND($N206=1,Y$9&gt;$B$9),"",IF(AND($N206=1,Y$9&lt;=$B$9),LOOKUP(Y$9,$A$12:$A$111,$B$12:$B$111),IF(AND($I206=1,Z$9=$Q205),"",IF($I206=1,Z205,IF(AND($I206=-1,X$9=$Q205),$J206,IF($I206=-1,Y205,""))))))))</f>
        <v>8</v>
      </c>
      <c r="Z206" t="str">
        <f ca="1">IF($E205="","",IF($G206="",Z205,IF(AND($N206=1,Z$9&gt;$B$9),"",IF(AND($N206=1,Z$9&lt;=$B$9),LOOKUP(Z$9,$A$12:$A$111,$B$12:$B$111),IF(AND($I206=1,AA$9=$Q205),"",IF($I206=1,AA205,IF(AND($I206=-1,Y$9=$Q205),$J206,IF($I206=-1,Z205,""))))))))</f>
        <v/>
      </c>
      <c r="AA206" t="str">
        <f ca="1">IF($E205="","",IF($G206="",AA205,IF(AND($N206=1,AA$9&gt;$B$9),"",IF(AND($N206=1,AA$9&lt;=$B$9),LOOKUP(AA$9,$A$12:$A$111,$B$12:$B$111),IF(AND($I206=1,AB$9=$Q205),"",IF($I206=1,AB205,IF(AND($I206=-1,Z$9=$Q205),$J206,IF($I206=-1,AA205,""))))))))</f>
        <v/>
      </c>
      <c r="AB206" t="str">
        <f ca="1">IF($E205="","",IF($G206="",AB205,IF(AND($N206=1,AB$9&gt;$B$9),"",IF(AND($N206=1,AB$9&lt;=$B$9),LOOKUP(AB$9,$A$12:$A$111,$B$12:$B$111),IF(AND($I206=1,AC$9=$Q205),"",IF($I206=1,AC205,IF(AND($I206=-1,AA$9=$Q205),$J206,IF($I206=-1,AB205,""))))))))</f>
        <v/>
      </c>
      <c r="AC206" t="str">
        <f ca="1">IF($E205="","",IF($G206="",AC205,IF(AND($N206=1,AC$9&gt;$B$9),"",IF(AND($N206=1,AC$9&lt;=$B$9),LOOKUP(AC$9,$A$12:$A$111,$B$12:$B$111),IF(AND($I206=1,AD$9=$Q205),"",IF($I206=1,AD205,IF(AND($I206=-1,AB$9=$Q205),$J206,IF($I206=-1,AC205,""))))))))</f>
        <v/>
      </c>
      <c r="AD206" t="str">
        <f ca="1">IF($E205="","",IF($G206="",AD205,IF(AND($N206=1,AD$9&gt;$B$9),"",IF(AND($N206=1,AD$9&lt;=$B$9),LOOKUP(AD$9,$A$12:$A$111,$B$12:$B$111),IF(AND($I206=1,AE$9=$Q205),"",IF($I206=1,AE205,IF(AND($I206=-1,AC$9=$Q205),$J206,IF($I206=-1,AD205,""))))))))</f>
        <v/>
      </c>
      <c r="AE206" t="str">
        <f ca="1">IF($E205="","",IF($G206="",AE205,IF(AND($N206=1,AE$9&gt;$B$9),"",IF(AND($N206=1,AE$9&lt;=$B$9),LOOKUP(AE$9,$A$12:$A$111,$B$12:$B$111),IF(AND($I206=1,AF$9=$Q205),"",IF($I206=1,AF205,IF(AND($I206=-1,AD$9=$Q205),$J206,IF($I206=-1,AE205,""))))))))</f>
        <v/>
      </c>
      <c r="AF206" t="str">
        <f ca="1">IF($E205="","",IF($G206="",AF205,IF(AND($N206=1,AF$9&gt;$B$9),"",IF(AND($N206=1,AF$9&lt;=$B$9),LOOKUP(AF$9,$A$12:$A$111,$B$12:$B$111),IF(AND($I206=1,AG$9=$Q205),"",IF($I206=1,AG205,IF(AND($I206=-1,AE$9=$Q205),$J206,IF($I206=-1,AF205,""))))))))</f>
        <v/>
      </c>
      <c r="AG206" t="str">
        <f ca="1">IF($E205="","",IF($G206="",AG205,IF(AND($N206=1,AG$9&gt;$B$9),"",IF(AND($N206=1,AG$9&lt;=$B$9),LOOKUP(AG$9,$A$12:$A$111,$B$12:$B$111),IF(AND($I206=1,AH$9=$Q205),"",IF($I206=1,AH205,IF(AND($I206=-1,AF$9=$Q205),$J206,IF($I206=-1,AG205,""))))))))</f>
        <v/>
      </c>
      <c r="AH206" t="str">
        <f ca="1">IF($E205="","",IF($G206="",AH205,IF(AND($N206=1,AH$9&gt;$B$9),"",IF(AND($N206=1,AH$9&lt;=$B$9),LOOKUP(AH$9,$A$12:$A$111,$B$12:$B$111),IF(AND($I206=1,AI$9=$Q205),"",IF($I206=1,AI205,IF(AND($I206=-1,AG$9=$Q205),$J206,IF($I206=-1,AH205,""))))))))</f>
        <v/>
      </c>
      <c r="AI206" t="str">
        <f ca="1">IF($E205="","",IF($G206="",AI205,IF(AND($N206=1,AI$9&gt;$B$9),"",IF(AND($N206=1,AI$9&lt;=$B$9),LOOKUP(AI$9,$A$12:$A$111,$B$12:$B$111),IF(AND($I206=1,AJ$9=$Q205),"",IF($I206=1,AJ205,IF(AND($I206=-1,AH$9=$Q205),$J206,IF($I206=-1,AI205,""))))))))</f>
        <v/>
      </c>
      <c r="AJ206" t="str">
        <f ca="1">IF($E205="","",IF($G206="",AJ205,IF(AND($N206=1,AJ$9&gt;$B$9),"",IF(AND($N206=1,AJ$9&lt;=$B$9),LOOKUP(AJ$9,$A$12:$A$111,$B$12:$B$111),IF(AND($I206=1,AK$9=$Q205),"",IF($I206=1,AK205,IF(AND($I206=-1,AI$9=$Q205),$J206,IF($I206=-1,AJ205,""))))))))</f>
        <v/>
      </c>
      <c r="AK206" t="str">
        <f ca="1">IF($E205="","",IF($G206="",AK205,IF(AND($N206=1,AK$9&gt;$B$9),"",IF(AND($N206=1,AK$9&lt;=$B$9),LOOKUP(AK$9,$A$12:$A$111,$B$12:$B$111),IF(AND($I206=1,AL$9=$Q205),"",IF($I206=1,AL205,IF(AND($I206=-1,AJ$9=$Q205),$J206,IF($I206=-1,AK205,""))))))))</f>
        <v/>
      </c>
      <c r="AL206" t="str">
        <f ca="1">IF($E205="","",IF($G206="",AL205,IF(AND($N206=1,AL$9&gt;$B$9),"",IF(AND($N206=1,AL$9&lt;=$B$9),LOOKUP(AL$9,$A$12:$A$111,$B$12:$B$111),IF(AND($I206=1,AM$9=$Q205),"",IF($I206=1,AM205,IF(AND($I206=-1,AK$9=$Q205),$J206,IF($I206=-1,AL205,""))))))))</f>
        <v/>
      </c>
      <c r="AM206" t="str">
        <f ca="1">IF($E205="","",IF($G206="",AM205,IF(AND($N206=1,AM$9&gt;$B$9),"",IF(AND($N206=1,AM$9&lt;=$B$9),LOOKUP(AM$9,$A$12:$A$111,$B$12:$B$111),IF(AND($I206=1,AN$9=$Q205),"",IF($I206=1,AN205,IF(AND($I206=-1,AL$9=$Q205),$J206,IF($I206=-1,AM205,""))))))))</f>
        <v/>
      </c>
      <c r="AN206" t="str">
        <f ca="1">IF($E205="","",IF($G206="",AN205,IF(AND($N206=1,AN$9&gt;$B$9),"",IF(AND($N206=1,AN$9&lt;=$B$9),LOOKUP(AN$9,$A$12:$A$111,$B$12:$B$111),IF(AND($I206=1,AO$9=$Q205),"",IF($I206=1,AO205,IF(AND($I206=-1,AM$9=$Q205),$J206,IF($I206=-1,AN205,""))))))))</f>
        <v/>
      </c>
      <c r="AO206" t="str">
        <f ca="1">IF($E205="","",IF($G206="",AO205,IF(AND($N206=1,AO$9&gt;$B$9),"",IF(AND($N206=1,AO$9&lt;=$B$9),LOOKUP(AO$9,$A$12:$A$111,$B$12:$B$111),IF(AND($I206=1,AP$9=$Q205),"",IF($I206=1,AP205,IF(AND($I206=-1,AN$9=$Q205),$J206,IF($I206=-1,AO205,""))))))))</f>
        <v/>
      </c>
      <c r="AP206" t="str">
        <f ca="1">IF($E205="","",IF($G206="",AP205,IF(AND($N206=1,AP$9&gt;$B$9),"",IF(AND($N206=1,AP$9&lt;=$B$9),LOOKUP(AP$9,$A$12:$A$111,$B$12:$B$111),IF(AND($I206=1,AQ$9=$Q205),"",IF($I206=1,AQ205,IF(AND($I206=-1,AO$9=$Q205),$J206,IF($I206=-1,AP205,""))))))))</f>
        <v/>
      </c>
      <c r="AQ206" t="str">
        <f ca="1">IF($E205="","",IF($G206="",AQ205,IF(AND($N206=1,AQ$9&gt;$B$9),"",IF(AND($N206=1,AQ$9&lt;=$B$9),LOOKUP(AQ$9,$A$12:$A$111,$B$12:$B$111),IF(AND($I206=1,AR$9=$Q205),"",IF($I206=1,AR205,IF(AND($I206=-1,AP$9=$Q205),$J206,IF($I206=-1,AQ205,""))))))))</f>
        <v/>
      </c>
      <c r="AR206" t="str">
        <f ca="1">IF($E205="","",IF($G206="",AR205,IF(AND($N206=1,AR$9&gt;$B$9),"",IF(AND($N206=1,AR$9&lt;=$B$9),LOOKUP(AR$9,$A$12:$A$111,$B$12:$B$111),IF(AND($I206=1,AS$9=$Q205),"",IF($I206=1,AS205,IF(AND($I206=-1,AQ$9=$Q205),$J206,IF($I206=-1,AR205,""))))))))</f>
        <v/>
      </c>
      <c r="AS206" t="str">
        <f ca="1">IF($E205="","",IF($G206="",AS205,IF(AND($N206=1,AS$9&gt;$B$9),"",IF(AND($N206=1,AS$9&lt;=$B$9),LOOKUP(AS$9,$A$12:$A$111,$B$12:$B$111),IF(AND($I206=1,AT$9=$Q205),"",IF($I206=1,AT205,IF(AND($I206=-1,AR$9=$Q205),$J206,IF($I206=-1,AS205,""))))))))</f>
        <v/>
      </c>
      <c r="AT206" t="str">
        <f ca="1">IF($E205="","",IF($G206="",AT205,IF(AND($N206=1,AT$9&gt;$B$9),"",IF(AND($N206=1,AT$9&lt;=$B$9),LOOKUP(AT$9,$A$12:$A$111,$B$12:$B$111),IF(AND($I206=1,AU$9=$Q205),"",IF($I206=1,AU205,IF(AND($I206=-1,AS$9=$Q205),$J206,IF($I206=-1,AT205,""))))))))</f>
        <v/>
      </c>
      <c r="AU206" t="str">
        <f ca="1">IF($E205="","",IF($G206="",AU205,IF(AND($N206=1,AU$9&gt;$B$9),"",IF(AND($N206=1,AU$9&lt;=$B$9),LOOKUP(AU$9,$A$12:$A$111,$B$12:$B$111),IF(AND($I206=1,AV$9=$Q205),"",IF($I206=1,AV205,IF(AND($I206=-1,AT$9=$Q205),$J206,IF($I206=-1,AU205,""))))))))</f>
        <v/>
      </c>
      <c r="AV206" t="str">
        <f ca="1">IF($E205="","",IF($G206="",AV205,IF(AND($N206=1,AV$9&gt;$B$9),"",IF(AND($N206=1,AV$9&lt;=$B$9),LOOKUP(AV$9,$A$12:$A$111,$B$12:$B$111),IF(AND($I206=1,AW$9=$Q205),"",IF($I206=1,AW205,IF(AND($I206=-1,AU$9=$Q205),$J206,IF($I206=-1,AV205,""))))))))</f>
        <v/>
      </c>
      <c r="AW206" t="str">
        <f ca="1">IF($E205="","",IF($G206="",AW205,IF(AND($N206=1,AW$9&gt;$B$9),"",IF(AND($N206=1,AW$9&lt;=$B$9),LOOKUP(AW$9,$A$12:$A$111,$B$12:$B$111),IF(AND($I206=1,AX$9=$Q205),"",IF($I206=1,AX205,IF(AND($I206=-1,AV$9=$Q205),$J206,IF($I206=-1,AW205,""))))))))</f>
        <v/>
      </c>
      <c r="AX206" t="str">
        <f ca="1">IF($E205="","",IF($G206="",AX205,IF(AND($N206=1,AX$9&gt;$B$9),"",IF(AND($N206=1,AX$9&lt;=$B$9),LOOKUP(AX$9,$A$12:$A$111,$B$12:$B$111),IF(AND($I206=1,AY$9=$Q205),"",IF($I206=1,AY205,IF(AND($I206=-1,AW$9=$Q205),$J206,IF($I206=-1,AX205,""))))))))</f>
        <v/>
      </c>
      <c r="AY206" t="str">
        <f ca="1">IF($E205="","",IF($G206="",AY205,IF(AND($N206=1,AY$9&gt;$B$9),"",IF(AND($N206=1,AY$9&lt;=$B$9),LOOKUP(AY$9,$A$12:$A$111,$B$12:$B$111),IF(AND($I206=1,AZ$9=$Q205),"",IF($I206=1,AZ205,IF(AND($I206=-1,AX$9=$Q205),$J206,IF($I206=-1,AY205,""))))))))</f>
        <v/>
      </c>
      <c r="AZ206" t="str">
        <f ca="1">IF($E205="","",IF($G206="",AZ205,IF(AND($N206=1,AZ$9&gt;$B$9),"",IF(AND($N206=1,AZ$9&lt;=$B$9),LOOKUP(AZ$9,$A$12:$A$111,$B$12:$B$111),IF(AND($I206=1,BA$9=$Q205),"",IF($I206=1,BA205,IF(AND($I206=-1,AY$9=$Q205),$J206,IF($I206=-1,AZ205,""))))))))</f>
        <v/>
      </c>
      <c r="BA206" t="str">
        <f ca="1">IF($E205="","",IF($G206="",BA205,IF(AND($N206=1,BA$9&gt;$B$9),"",IF(AND($N206=1,BA$9&lt;=$B$9),LOOKUP(BA$9,$A$12:$A$111,$B$12:$B$111),IF(AND($I206=1,BB$9=$Q205),"",IF($I206=1,BB205,IF(AND($I206=-1,AZ$9=$Q205),$J206,IF($I206=-1,BA205,""))))))))</f>
        <v/>
      </c>
      <c r="BB206" t="str">
        <f ca="1">IF($E205="","",IF($G206="",BB205,IF(AND($N206=1,BB$9&gt;$B$9),"",IF(AND($N206=1,BB$9&lt;=$B$9),LOOKUP(BB$9,$A$12:$A$111,$B$12:$B$111),IF(AND($I206=1,BC$9=$Q205),"",IF($I206=1,BC205,IF(AND($I206=-1,BA$9=$Q205),$J206,IF($I206=-1,BB205,""))))))))</f>
        <v/>
      </c>
      <c r="BC206" t="str">
        <f ca="1">IF($E205="","",IF($G206="",BC205,IF(AND($N206=1,BC$9&gt;$B$9),"",IF(AND($N206=1,BC$9&lt;=$B$9),LOOKUP(BC$9,$A$12:$A$111,$B$12:$B$111),IF(AND($I206=1,BD$9=$Q205),"",IF($I206=1,BD205,IF(AND($I206=-1,BB$9=$Q205),$J206,IF($I206=-1,BC205,""))))))))</f>
        <v/>
      </c>
      <c r="BD206" t="str">
        <f ca="1">IF($E205="","",IF($G206="",BD205,IF(AND($N206=1,BD$9&gt;$B$9),"",IF(AND($N206=1,BD$9&lt;=$B$9),LOOKUP(BD$9,$A$12:$A$111,$B$12:$B$111),IF(AND($I206=1,BE$9=$Q205),"",IF($I206=1,BE205,IF(AND($I206=-1,BC$9=$Q205),$J206,IF($I206=-1,BD205,""))))))))</f>
        <v/>
      </c>
      <c r="BE206" t="str">
        <f ca="1">IF($E205="","",IF($G206="",BE205,IF(AND($N206=1,BE$9&gt;$B$9),"",IF(AND($N206=1,BE$9&lt;=$B$9),LOOKUP(BE$9,$A$12:$A$111,$B$12:$B$111),IF(AND($I206=1,BF$9=$Q205),"",IF($I206=1,BF205,IF(AND($I206=-1,BD$9=$Q205),$J206,IF($I206=-1,BE205,""))))))))</f>
        <v/>
      </c>
      <c r="BF206" t="str">
        <f ca="1">IF($E205="","",IF($G206="",BF205,IF(AND($N206=1,BF$9&gt;$B$9),"",IF(AND($N206=1,BF$9&lt;=$B$9),LOOKUP(BF$9,$A$12:$A$111,$B$12:$B$111),IF(AND($I206=1,BG$9=$Q205),"",IF($I206=1,BG205,IF(AND($I206=-1,BE$9=$Q205),$J206,IF($I206=-1,BF205,""))))))))</f>
        <v/>
      </c>
      <c r="BG206" t="str">
        <f ca="1">IF($E205="","",IF($G206="",BG205,IF(AND($N206=1,BG$9&gt;$B$9),"",IF(AND($N206=1,BG$9&lt;=$B$9),LOOKUP(BG$9,$A$12:$A$111,$B$12:$B$111),IF(AND($I206=1,BH$9=$Q205),"",IF($I206=1,BH205,IF(AND($I206=-1,BF$9=$Q205),$J206,IF($I206=-1,BG205,""))))))))</f>
        <v/>
      </c>
      <c r="BH206" t="str">
        <f ca="1">IF($E205="","",IF($G206="",BH205,IF(AND($N206=1,BH$9&gt;$B$9),"",IF(AND($N206=1,BH$9&lt;=$B$9),LOOKUP(BH$9,$A$12:$A$111,$B$12:$B$111),IF(AND($I206=1,BI$9=$Q205),"",IF($I206=1,BI205,IF(AND($I206=-1,BG$9=$Q205),$J206,IF($I206=-1,BH205,""))))))))</f>
        <v/>
      </c>
      <c r="BI206" t="str">
        <f ca="1">IF($E205="","",IF($G206="",BI205,IF(AND($N206=1,BI$9&gt;$B$9),"",IF(AND($N206=1,BI$9&lt;=$B$9),LOOKUP(BI$9,$A$12:$A$111,$B$12:$B$111),IF(AND($I206=1,BJ$9=$Q205),"",IF($I206=1,BJ205,IF(AND($I206=-1,BH$9=$Q205),$J206,IF($I206=-1,BI205,""))))))))</f>
        <v/>
      </c>
      <c r="BJ206" t="str">
        <f ca="1">IF($E205="","",IF($G206="",BJ205,IF(AND($N206=1,BJ$9&gt;$B$9),"",IF(AND($N206=1,BJ$9&lt;=$B$9),LOOKUP(BJ$9,$A$12:$A$111,$B$12:$B$111),IF(AND($I206=1,BK$9=$Q205),"",IF($I206=1,BK205,IF(AND($I206=-1,BI$9=$Q205),$J206,IF($I206=-1,BJ205,""))))))))</f>
        <v/>
      </c>
      <c r="BK206" t="str">
        <f ca="1">IF($E205="","",IF($G206="",BK205,IF(AND($N206=1,BK$9&gt;$B$9),"",IF(AND($N206=1,BK$9&lt;=$B$9),LOOKUP(BK$9,$A$12:$A$111,$B$12:$B$111),IF(AND($I206=1,BL$9=$Q205),"",IF($I206=1,BL205,IF(AND($I206=-1,BJ$9=$Q205),$J206,IF($I206=-1,BK205,""))))))))</f>
        <v/>
      </c>
      <c r="BL206" t="str">
        <f ca="1">IF($E205="","",IF($G206="",BL205,IF(AND($N206=1,BL$9&gt;$B$9),"",IF(AND($N206=1,BL$9&lt;=$B$9),LOOKUP(BL$9,$A$12:$A$111,$B$12:$B$111),IF(AND($I206=1,BM$9=$Q205),"",IF($I206=1,BM205,IF(AND($I206=-1,BK$9=$Q205),$J206,IF($I206=-1,BL205,""))))))))</f>
        <v/>
      </c>
      <c r="BM206" t="str">
        <f ca="1">IF($E205="","",IF($G206="",BM205,IF(AND($N206=1,BM$9&gt;$B$9),"",IF(AND($N206=1,BM$9&lt;=$B$9),LOOKUP(BM$9,$A$12:$A$111,$B$12:$B$111),IF(AND($I206=1,BN$9=$Q205),"",IF($I206=1,BN205,IF(AND($I206=-1,BL$9=$Q205),$J206,IF($I206=-1,BM205,""))))))))</f>
        <v/>
      </c>
      <c r="BN206" t="str">
        <f ca="1">IF($E205="","",IF($G206="",BN205,IF(AND($N206=1,BN$9&gt;$B$9),"",IF(AND($N206=1,BN$9&lt;=$B$9),LOOKUP(BN$9,$A$12:$A$111,$B$12:$B$111),IF(AND($I206=1,BO$9=$Q205),"",IF($I206=1,BO205,IF(AND($I206=-1,BM$9=$Q205),$J206,IF($I206=-1,BN205,""))))))))</f>
        <v/>
      </c>
      <c r="BO206" t="str">
        <f ca="1">IF($E205="","",IF($G206="",BO205,IF(AND($N206=1,BO$9&gt;$B$9),"",IF(AND($N206=1,BO$9&lt;=$B$9),LOOKUP(BO$9,$A$12:$A$111,$B$12:$B$111),IF(AND($I206=1,BP$9=$Q205),"",IF($I206=1,BP205,IF(AND($I206=-1,BN$9=$Q205),$J206,IF($I206=-1,BO205,""))))))))</f>
        <v/>
      </c>
    </row>
    <row r="207" spans="4:67" x14ac:dyDescent="0.25">
      <c r="D207" s="4">
        <v>197</v>
      </c>
      <c r="E207" s="1">
        <f t="shared" ca="1" si="16"/>
        <v>2</v>
      </c>
      <c r="G207" t="str">
        <f ca="1">IF(E206="","",IF($B$3=Refs!$B$11,Labouchere!F207,IF(AND(B$3="Last",H206="Zero"),G206,IF(B$3="Last",H206,IF(B$3="2nd last","",IF(AND(B$3="Opposite",H206="Zero"),G206,IF(AND(B$3="Opposite",H206="Red"),"Black",IF(AND(B$3="Opposite",H206="Black"),"Red",IF(AND(B$3="Opposite",H206="Odd"),"Even",IF(AND(B$3="Opposite",H206="Even"),"Odd",IF(AND(B$3="Opposite",H206="High"),"Low",IF(AND(B$3="Opposite",H206="Low"),"High",IF(COUNTIF(Refs!$E$5:$I$6,B$3)=1,Labouchere!B$3,"")))))))))))))</f>
        <v>High</v>
      </c>
      <c r="H207" t="str">
        <f ca="1">IF(E207="","",IF(B$2="Red/Black",LOOKUP(E207,Refs!D:D,Refs!F:F),IF(B$2="High/Low",LOOKUP(E207,Refs!D:D,Refs!H:H),IF(B$2="Odd/Even",LOOKUP(E207,Refs!D:D,Refs!J:J),""))))</f>
        <v>Low</v>
      </c>
      <c r="I207">
        <f t="shared" ca="1" si="17"/>
        <v>-1</v>
      </c>
      <c r="J207">
        <f ca="1">IF(E206="","",IF(G207="","",IF(AND(Q206&gt;1,O206+P206&gt;=$B$4),$B$4,IF(Q206=1,O206,O206+P206))))</f>
        <v>9</v>
      </c>
      <c r="K207">
        <f t="shared" ca="1" si="18"/>
        <v>-9</v>
      </c>
      <c r="L207">
        <f t="shared" ca="1" si="19"/>
        <v>-63</v>
      </c>
      <c r="M207">
        <f t="shared" ca="1" si="20"/>
        <v>20</v>
      </c>
      <c r="N207">
        <f ca="1">IF(E206="","",IF(OR(AND($A$6="Yes",$M207&gt;$M206),AND($A$8="Yes",$O206+$P206&gt;=$B$4),AND($Q206&lt;=2,$I207=1)),1,0))</f>
        <v>0</v>
      </c>
      <c r="O207">
        <f ca="1">IF(E207="","",R207)</f>
        <v>1</v>
      </c>
      <c r="P207">
        <f ca="1">IF(E207="","",MAX(R207:DM207))</f>
        <v>9</v>
      </c>
      <c r="Q207" s="2">
        <f ca="1">IF(E207="","",COUNTIF(R207:DM207,"&gt;0"))</f>
        <v>9</v>
      </c>
      <c r="R207" s="4">
        <f ca="1">IF(E206="","",IF($G207="",R206,IF($N207=1,LOOKUP(R$9,$A$12:$A$111,$B$12:$B$111),IF(AND($I207=1,S$9=$Q206),"",IF($I207=1,S206,IF($I207=-1,R206))))))</f>
        <v>1</v>
      </c>
      <c r="S207">
        <f ca="1">IF($E206="","",IF($G207="",S206,IF(AND($N207=1,S$9&gt;$B$9),"",IF(AND($N207=1,S$9&lt;=$B$9),LOOKUP(S$9,$A$12:$A$111,$B$12:$B$111),IF(AND($I207=1,T$9=$Q206),"",IF($I207=1,T206,IF(AND($I207=-1,R$9=$Q206),$J207,IF($I207=-1,S206,""))))))))</f>
        <v>2</v>
      </c>
      <c r="T207">
        <f ca="1">IF($E206="","",IF($G207="",T206,IF(AND($N207=1,T$9&gt;$B$9),"",IF(AND($N207=1,T$9&lt;=$B$9),LOOKUP(T$9,$A$12:$A$111,$B$12:$B$111),IF(AND($I207=1,U$9=$Q206),"",IF($I207=1,U206,IF(AND($I207=-1,S$9=$Q206),$J207,IF($I207=-1,T206,""))))))))</f>
        <v>3</v>
      </c>
      <c r="U207">
        <f ca="1">IF($E206="","",IF($G207="",U206,IF(AND($N207=1,U$9&gt;$B$9),"",IF(AND($N207=1,U$9&lt;=$B$9),LOOKUP(U$9,$A$12:$A$111,$B$12:$B$111),IF(AND($I207=1,V$9=$Q206),"",IF($I207=1,V206,IF(AND($I207=-1,T$9=$Q206),$J207,IF($I207=-1,U206,""))))))))</f>
        <v>4</v>
      </c>
      <c r="V207">
        <f ca="1">IF($E206="","",IF($G207="",V206,IF(AND($N207=1,V$9&gt;$B$9),"",IF(AND($N207=1,V$9&lt;=$B$9),LOOKUP(V$9,$A$12:$A$111,$B$12:$B$111),IF(AND($I207=1,W$9=$Q206),"",IF($I207=1,W206,IF(AND($I207=-1,U$9=$Q206),$J207,IF($I207=-1,V206,""))))))))</f>
        <v>5</v>
      </c>
      <c r="W207">
        <f ca="1">IF($E206="","",IF($G207="",W206,IF(AND($N207=1,W$9&gt;$B$9),"",IF(AND($N207=1,W$9&lt;=$B$9),LOOKUP(W$9,$A$12:$A$111,$B$12:$B$111),IF(AND($I207=1,X$9=$Q206),"",IF($I207=1,X206,IF(AND($I207=-1,V$9=$Q206),$J207,IF($I207=-1,W206,""))))))))</f>
        <v>6</v>
      </c>
      <c r="X207">
        <f ca="1">IF($E206="","",IF($G207="",X206,IF(AND($N207=1,X$9&gt;$B$9),"",IF(AND($N207=1,X$9&lt;=$B$9),LOOKUP(X$9,$A$12:$A$111,$B$12:$B$111),IF(AND($I207=1,Y$9=$Q206),"",IF($I207=1,Y206,IF(AND($I207=-1,W$9=$Q206),$J207,IF($I207=-1,X206,""))))))))</f>
        <v>7</v>
      </c>
      <c r="Y207">
        <f ca="1">IF($E206="","",IF($G207="",Y206,IF(AND($N207=1,Y$9&gt;$B$9),"",IF(AND($N207=1,Y$9&lt;=$B$9),LOOKUP(Y$9,$A$12:$A$111,$B$12:$B$111),IF(AND($I207=1,Z$9=$Q206),"",IF($I207=1,Z206,IF(AND($I207=-1,X$9=$Q206),$J207,IF($I207=-1,Y206,""))))))))</f>
        <v>8</v>
      </c>
      <c r="Z207">
        <f ca="1">IF($E206="","",IF($G207="",Z206,IF(AND($N207=1,Z$9&gt;$B$9),"",IF(AND($N207=1,Z$9&lt;=$B$9),LOOKUP(Z$9,$A$12:$A$111,$B$12:$B$111),IF(AND($I207=1,AA$9=$Q206),"",IF($I207=1,AA206,IF(AND($I207=-1,Y$9=$Q206),$J207,IF($I207=-1,Z206,""))))))))</f>
        <v>9</v>
      </c>
      <c r="AA207" t="str">
        <f ca="1">IF($E206="","",IF($G207="",AA206,IF(AND($N207=1,AA$9&gt;$B$9),"",IF(AND($N207=1,AA$9&lt;=$B$9),LOOKUP(AA$9,$A$12:$A$111,$B$12:$B$111),IF(AND($I207=1,AB$9=$Q206),"",IF($I207=1,AB206,IF(AND($I207=-1,Z$9=$Q206),$J207,IF($I207=-1,AA206,""))))))))</f>
        <v/>
      </c>
      <c r="AB207" t="str">
        <f ca="1">IF($E206="","",IF($G207="",AB206,IF(AND($N207=1,AB$9&gt;$B$9),"",IF(AND($N207=1,AB$9&lt;=$B$9),LOOKUP(AB$9,$A$12:$A$111,$B$12:$B$111),IF(AND($I207=1,AC$9=$Q206),"",IF($I207=1,AC206,IF(AND($I207=-1,AA$9=$Q206),$J207,IF($I207=-1,AB206,""))))))))</f>
        <v/>
      </c>
      <c r="AC207" t="str">
        <f ca="1">IF($E206="","",IF($G207="",AC206,IF(AND($N207=1,AC$9&gt;$B$9),"",IF(AND($N207=1,AC$9&lt;=$B$9),LOOKUP(AC$9,$A$12:$A$111,$B$12:$B$111),IF(AND($I207=1,AD$9=$Q206),"",IF($I207=1,AD206,IF(AND($I207=-1,AB$9=$Q206),$J207,IF($I207=-1,AC206,""))))))))</f>
        <v/>
      </c>
      <c r="AD207" t="str">
        <f ca="1">IF($E206="","",IF($G207="",AD206,IF(AND($N207=1,AD$9&gt;$B$9),"",IF(AND($N207=1,AD$9&lt;=$B$9),LOOKUP(AD$9,$A$12:$A$111,$B$12:$B$111),IF(AND($I207=1,AE$9=$Q206),"",IF($I207=1,AE206,IF(AND($I207=-1,AC$9=$Q206),$J207,IF($I207=-1,AD206,""))))))))</f>
        <v/>
      </c>
      <c r="AE207" t="str">
        <f ca="1">IF($E206="","",IF($G207="",AE206,IF(AND($N207=1,AE$9&gt;$B$9),"",IF(AND($N207=1,AE$9&lt;=$B$9),LOOKUP(AE$9,$A$12:$A$111,$B$12:$B$111),IF(AND($I207=1,AF$9=$Q206),"",IF($I207=1,AF206,IF(AND($I207=-1,AD$9=$Q206),$J207,IF($I207=-1,AE206,""))))))))</f>
        <v/>
      </c>
      <c r="AF207" t="str">
        <f ca="1">IF($E206="","",IF($G207="",AF206,IF(AND($N207=1,AF$9&gt;$B$9),"",IF(AND($N207=1,AF$9&lt;=$B$9),LOOKUP(AF$9,$A$12:$A$111,$B$12:$B$111),IF(AND($I207=1,AG$9=$Q206),"",IF($I207=1,AG206,IF(AND($I207=-1,AE$9=$Q206),$J207,IF($I207=-1,AF206,""))))))))</f>
        <v/>
      </c>
      <c r="AG207" t="str">
        <f ca="1">IF($E206="","",IF($G207="",AG206,IF(AND($N207=1,AG$9&gt;$B$9),"",IF(AND($N207=1,AG$9&lt;=$B$9),LOOKUP(AG$9,$A$12:$A$111,$B$12:$B$111),IF(AND($I207=1,AH$9=$Q206),"",IF($I207=1,AH206,IF(AND($I207=-1,AF$9=$Q206),$J207,IF($I207=-1,AG206,""))))))))</f>
        <v/>
      </c>
      <c r="AH207" t="str">
        <f ca="1">IF($E206="","",IF($G207="",AH206,IF(AND($N207=1,AH$9&gt;$B$9),"",IF(AND($N207=1,AH$9&lt;=$B$9),LOOKUP(AH$9,$A$12:$A$111,$B$12:$B$111),IF(AND($I207=1,AI$9=$Q206),"",IF($I207=1,AI206,IF(AND($I207=-1,AG$9=$Q206),$J207,IF($I207=-1,AH206,""))))))))</f>
        <v/>
      </c>
      <c r="AI207" t="str">
        <f ca="1">IF($E206="","",IF($G207="",AI206,IF(AND($N207=1,AI$9&gt;$B$9),"",IF(AND($N207=1,AI$9&lt;=$B$9),LOOKUP(AI$9,$A$12:$A$111,$B$12:$B$111),IF(AND($I207=1,AJ$9=$Q206),"",IF($I207=1,AJ206,IF(AND($I207=-1,AH$9=$Q206),$J207,IF($I207=-1,AI206,""))))))))</f>
        <v/>
      </c>
      <c r="AJ207" t="str">
        <f ca="1">IF($E206="","",IF($G207="",AJ206,IF(AND($N207=1,AJ$9&gt;$B$9),"",IF(AND($N207=1,AJ$9&lt;=$B$9),LOOKUP(AJ$9,$A$12:$A$111,$B$12:$B$111),IF(AND($I207=1,AK$9=$Q206),"",IF($I207=1,AK206,IF(AND($I207=-1,AI$9=$Q206),$J207,IF($I207=-1,AJ206,""))))))))</f>
        <v/>
      </c>
      <c r="AK207" t="str">
        <f ca="1">IF($E206="","",IF($G207="",AK206,IF(AND($N207=1,AK$9&gt;$B$9),"",IF(AND($N207=1,AK$9&lt;=$B$9),LOOKUP(AK$9,$A$12:$A$111,$B$12:$B$111),IF(AND($I207=1,AL$9=$Q206),"",IF($I207=1,AL206,IF(AND($I207=-1,AJ$9=$Q206),$J207,IF($I207=-1,AK206,""))))))))</f>
        <v/>
      </c>
      <c r="AL207" t="str">
        <f ca="1">IF($E206="","",IF($G207="",AL206,IF(AND($N207=1,AL$9&gt;$B$9),"",IF(AND($N207=1,AL$9&lt;=$B$9),LOOKUP(AL$9,$A$12:$A$111,$B$12:$B$111),IF(AND($I207=1,AM$9=$Q206),"",IF($I207=1,AM206,IF(AND($I207=-1,AK$9=$Q206),$J207,IF($I207=-1,AL206,""))))))))</f>
        <v/>
      </c>
      <c r="AM207" t="str">
        <f ca="1">IF($E206="","",IF($G207="",AM206,IF(AND($N207=1,AM$9&gt;$B$9),"",IF(AND($N207=1,AM$9&lt;=$B$9),LOOKUP(AM$9,$A$12:$A$111,$B$12:$B$111),IF(AND($I207=1,AN$9=$Q206),"",IF($I207=1,AN206,IF(AND($I207=-1,AL$9=$Q206),$J207,IF($I207=-1,AM206,""))))))))</f>
        <v/>
      </c>
      <c r="AN207" t="str">
        <f ca="1">IF($E206="","",IF($G207="",AN206,IF(AND($N207=1,AN$9&gt;$B$9),"",IF(AND($N207=1,AN$9&lt;=$B$9),LOOKUP(AN$9,$A$12:$A$111,$B$12:$B$111),IF(AND($I207=1,AO$9=$Q206),"",IF($I207=1,AO206,IF(AND($I207=-1,AM$9=$Q206),$J207,IF($I207=-1,AN206,""))))))))</f>
        <v/>
      </c>
      <c r="AO207" t="str">
        <f ca="1">IF($E206="","",IF($G207="",AO206,IF(AND($N207=1,AO$9&gt;$B$9),"",IF(AND($N207=1,AO$9&lt;=$B$9),LOOKUP(AO$9,$A$12:$A$111,$B$12:$B$111),IF(AND($I207=1,AP$9=$Q206),"",IF($I207=1,AP206,IF(AND($I207=-1,AN$9=$Q206),$J207,IF($I207=-1,AO206,""))))))))</f>
        <v/>
      </c>
      <c r="AP207" t="str">
        <f ca="1">IF($E206="","",IF($G207="",AP206,IF(AND($N207=1,AP$9&gt;$B$9),"",IF(AND($N207=1,AP$9&lt;=$B$9),LOOKUP(AP$9,$A$12:$A$111,$B$12:$B$111),IF(AND($I207=1,AQ$9=$Q206),"",IF($I207=1,AQ206,IF(AND($I207=-1,AO$9=$Q206),$J207,IF($I207=-1,AP206,""))))))))</f>
        <v/>
      </c>
      <c r="AQ207" t="str">
        <f ca="1">IF($E206="","",IF($G207="",AQ206,IF(AND($N207=1,AQ$9&gt;$B$9),"",IF(AND($N207=1,AQ$9&lt;=$B$9),LOOKUP(AQ$9,$A$12:$A$111,$B$12:$B$111),IF(AND($I207=1,AR$9=$Q206),"",IF($I207=1,AR206,IF(AND($I207=-1,AP$9=$Q206),$J207,IF($I207=-1,AQ206,""))))))))</f>
        <v/>
      </c>
      <c r="AR207" t="str">
        <f ca="1">IF($E206="","",IF($G207="",AR206,IF(AND($N207=1,AR$9&gt;$B$9),"",IF(AND($N207=1,AR$9&lt;=$B$9),LOOKUP(AR$9,$A$12:$A$111,$B$12:$B$111),IF(AND($I207=1,AS$9=$Q206),"",IF($I207=1,AS206,IF(AND($I207=-1,AQ$9=$Q206),$J207,IF($I207=-1,AR206,""))))))))</f>
        <v/>
      </c>
      <c r="AS207" t="str">
        <f ca="1">IF($E206="","",IF($G207="",AS206,IF(AND($N207=1,AS$9&gt;$B$9),"",IF(AND($N207=1,AS$9&lt;=$B$9),LOOKUP(AS$9,$A$12:$A$111,$B$12:$B$111),IF(AND($I207=1,AT$9=$Q206),"",IF($I207=1,AT206,IF(AND($I207=-1,AR$9=$Q206),$J207,IF($I207=-1,AS206,""))))))))</f>
        <v/>
      </c>
      <c r="AT207" t="str">
        <f ca="1">IF($E206="","",IF($G207="",AT206,IF(AND($N207=1,AT$9&gt;$B$9),"",IF(AND($N207=1,AT$9&lt;=$B$9),LOOKUP(AT$9,$A$12:$A$111,$B$12:$B$111),IF(AND($I207=1,AU$9=$Q206),"",IF($I207=1,AU206,IF(AND($I207=-1,AS$9=$Q206),$J207,IF($I207=-1,AT206,""))))))))</f>
        <v/>
      </c>
      <c r="AU207" t="str">
        <f ca="1">IF($E206="","",IF($G207="",AU206,IF(AND($N207=1,AU$9&gt;$B$9),"",IF(AND($N207=1,AU$9&lt;=$B$9),LOOKUP(AU$9,$A$12:$A$111,$B$12:$B$111),IF(AND($I207=1,AV$9=$Q206),"",IF($I207=1,AV206,IF(AND($I207=-1,AT$9=$Q206),$J207,IF($I207=-1,AU206,""))))))))</f>
        <v/>
      </c>
      <c r="AV207" t="str">
        <f ca="1">IF($E206="","",IF($G207="",AV206,IF(AND($N207=1,AV$9&gt;$B$9),"",IF(AND($N207=1,AV$9&lt;=$B$9),LOOKUP(AV$9,$A$12:$A$111,$B$12:$B$111),IF(AND($I207=1,AW$9=$Q206),"",IF($I207=1,AW206,IF(AND($I207=-1,AU$9=$Q206),$J207,IF($I207=-1,AV206,""))))))))</f>
        <v/>
      </c>
      <c r="AW207" t="str">
        <f ca="1">IF($E206="","",IF($G207="",AW206,IF(AND($N207=1,AW$9&gt;$B$9),"",IF(AND($N207=1,AW$9&lt;=$B$9),LOOKUP(AW$9,$A$12:$A$111,$B$12:$B$111),IF(AND($I207=1,AX$9=$Q206),"",IF($I207=1,AX206,IF(AND($I207=-1,AV$9=$Q206),$J207,IF($I207=-1,AW206,""))))))))</f>
        <v/>
      </c>
      <c r="AX207" t="str">
        <f ca="1">IF($E206="","",IF($G207="",AX206,IF(AND($N207=1,AX$9&gt;$B$9),"",IF(AND($N207=1,AX$9&lt;=$B$9),LOOKUP(AX$9,$A$12:$A$111,$B$12:$B$111),IF(AND($I207=1,AY$9=$Q206),"",IF($I207=1,AY206,IF(AND($I207=-1,AW$9=$Q206),$J207,IF($I207=-1,AX206,""))))))))</f>
        <v/>
      </c>
      <c r="AY207" t="str">
        <f ca="1">IF($E206="","",IF($G207="",AY206,IF(AND($N207=1,AY$9&gt;$B$9),"",IF(AND($N207=1,AY$9&lt;=$B$9),LOOKUP(AY$9,$A$12:$A$111,$B$12:$B$111),IF(AND($I207=1,AZ$9=$Q206),"",IF($I207=1,AZ206,IF(AND($I207=-1,AX$9=$Q206),$J207,IF($I207=-1,AY206,""))))))))</f>
        <v/>
      </c>
      <c r="AZ207" t="str">
        <f ca="1">IF($E206="","",IF($G207="",AZ206,IF(AND($N207=1,AZ$9&gt;$B$9),"",IF(AND($N207=1,AZ$9&lt;=$B$9),LOOKUP(AZ$9,$A$12:$A$111,$B$12:$B$111),IF(AND($I207=1,BA$9=$Q206),"",IF($I207=1,BA206,IF(AND($I207=-1,AY$9=$Q206),$J207,IF($I207=-1,AZ206,""))))))))</f>
        <v/>
      </c>
      <c r="BA207" t="str">
        <f ca="1">IF($E206="","",IF($G207="",BA206,IF(AND($N207=1,BA$9&gt;$B$9),"",IF(AND($N207=1,BA$9&lt;=$B$9),LOOKUP(BA$9,$A$12:$A$111,$B$12:$B$111),IF(AND($I207=1,BB$9=$Q206),"",IF($I207=1,BB206,IF(AND($I207=-1,AZ$9=$Q206),$J207,IF($I207=-1,BA206,""))))))))</f>
        <v/>
      </c>
      <c r="BB207" t="str">
        <f ca="1">IF($E206="","",IF($G207="",BB206,IF(AND($N207=1,BB$9&gt;$B$9),"",IF(AND($N207=1,BB$9&lt;=$B$9),LOOKUP(BB$9,$A$12:$A$111,$B$12:$B$111),IF(AND($I207=1,BC$9=$Q206),"",IF($I207=1,BC206,IF(AND($I207=-1,BA$9=$Q206),$J207,IF($I207=-1,BB206,""))))))))</f>
        <v/>
      </c>
      <c r="BC207" t="str">
        <f ca="1">IF($E206="","",IF($G207="",BC206,IF(AND($N207=1,BC$9&gt;$B$9),"",IF(AND($N207=1,BC$9&lt;=$B$9),LOOKUP(BC$9,$A$12:$A$111,$B$12:$B$111),IF(AND($I207=1,BD$9=$Q206),"",IF($I207=1,BD206,IF(AND($I207=-1,BB$9=$Q206),$J207,IF($I207=-1,BC206,""))))))))</f>
        <v/>
      </c>
      <c r="BD207" t="str">
        <f ca="1">IF($E206="","",IF($G207="",BD206,IF(AND($N207=1,BD$9&gt;$B$9),"",IF(AND($N207=1,BD$9&lt;=$B$9),LOOKUP(BD$9,$A$12:$A$111,$B$12:$B$111),IF(AND($I207=1,BE$9=$Q206),"",IF($I207=1,BE206,IF(AND($I207=-1,BC$9=$Q206),$J207,IF($I207=-1,BD206,""))))))))</f>
        <v/>
      </c>
      <c r="BE207" t="str">
        <f ca="1">IF($E206="","",IF($G207="",BE206,IF(AND($N207=1,BE$9&gt;$B$9),"",IF(AND($N207=1,BE$9&lt;=$B$9),LOOKUP(BE$9,$A$12:$A$111,$B$12:$B$111),IF(AND($I207=1,BF$9=$Q206),"",IF($I207=1,BF206,IF(AND($I207=-1,BD$9=$Q206),$J207,IF($I207=-1,BE206,""))))))))</f>
        <v/>
      </c>
      <c r="BF207" t="str">
        <f ca="1">IF($E206="","",IF($G207="",BF206,IF(AND($N207=1,BF$9&gt;$B$9),"",IF(AND($N207=1,BF$9&lt;=$B$9),LOOKUP(BF$9,$A$12:$A$111,$B$12:$B$111),IF(AND($I207=1,BG$9=$Q206),"",IF($I207=1,BG206,IF(AND($I207=-1,BE$9=$Q206),$J207,IF($I207=-1,BF206,""))))))))</f>
        <v/>
      </c>
      <c r="BG207" t="str">
        <f ca="1">IF($E206="","",IF($G207="",BG206,IF(AND($N207=1,BG$9&gt;$B$9),"",IF(AND($N207=1,BG$9&lt;=$B$9),LOOKUP(BG$9,$A$12:$A$111,$B$12:$B$111),IF(AND($I207=1,BH$9=$Q206),"",IF($I207=1,BH206,IF(AND($I207=-1,BF$9=$Q206),$J207,IF($I207=-1,BG206,""))))))))</f>
        <v/>
      </c>
      <c r="BH207" t="str">
        <f ca="1">IF($E206="","",IF($G207="",BH206,IF(AND($N207=1,BH$9&gt;$B$9),"",IF(AND($N207=1,BH$9&lt;=$B$9),LOOKUP(BH$9,$A$12:$A$111,$B$12:$B$111),IF(AND($I207=1,BI$9=$Q206),"",IF($I207=1,BI206,IF(AND($I207=-1,BG$9=$Q206),$J207,IF($I207=-1,BH206,""))))))))</f>
        <v/>
      </c>
      <c r="BI207" t="str">
        <f ca="1">IF($E206="","",IF($G207="",BI206,IF(AND($N207=1,BI$9&gt;$B$9),"",IF(AND($N207=1,BI$9&lt;=$B$9),LOOKUP(BI$9,$A$12:$A$111,$B$12:$B$111),IF(AND($I207=1,BJ$9=$Q206),"",IF($I207=1,BJ206,IF(AND($I207=-1,BH$9=$Q206),$J207,IF($I207=-1,BI206,""))))))))</f>
        <v/>
      </c>
      <c r="BJ207" t="str">
        <f ca="1">IF($E206="","",IF($G207="",BJ206,IF(AND($N207=1,BJ$9&gt;$B$9),"",IF(AND($N207=1,BJ$9&lt;=$B$9),LOOKUP(BJ$9,$A$12:$A$111,$B$12:$B$111),IF(AND($I207=1,BK$9=$Q206),"",IF($I207=1,BK206,IF(AND($I207=-1,BI$9=$Q206),$J207,IF($I207=-1,BJ206,""))))))))</f>
        <v/>
      </c>
      <c r="BK207" t="str">
        <f ca="1">IF($E206="","",IF($G207="",BK206,IF(AND($N207=1,BK$9&gt;$B$9),"",IF(AND($N207=1,BK$9&lt;=$B$9),LOOKUP(BK$9,$A$12:$A$111,$B$12:$B$111),IF(AND($I207=1,BL$9=$Q206),"",IF($I207=1,BL206,IF(AND($I207=-1,BJ$9=$Q206),$J207,IF($I207=-1,BK206,""))))))))</f>
        <v/>
      </c>
      <c r="BL207" t="str">
        <f ca="1">IF($E206="","",IF($G207="",BL206,IF(AND($N207=1,BL$9&gt;$B$9),"",IF(AND($N207=1,BL$9&lt;=$B$9),LOOKUP(BL$9,$A$12:$A$111,$B$12:$B$111),IF(AND($I207=1,BM$9=$Q206),"",IF($I207=1,BM206,IF(AND($I207=-1,BK$9=$Q206),$J207,IF($I207=-1,BL206,""))))))))</f>
        <v/>
      </c>
      <c r="BM207" t="str">
        <f ca="1">IF($E206="","",IF($G207="",BM206,IF(AND($N207=1,BM$9&gt;$B$9),"",IF(AND($N207=1,BM$9&lt;=$B$9),LOOKUP(BM$9,$A$12:$A$111,$B$12:$B$111),IF(AND($I207=1,BN$9=$Q206),"",IF($I207=1,BN206,IF(AND($I207=-1,BL$9=$Q206),$J207,IF($I207=-1,BM206,""))))))))</f>
        <v/>
      </c>
      <c r="BN207" t="str">
        <f ca="1">IF($E206="","",IF($G207="",BN206,IF(AND($N207=1,BN$9&gt;$B$9),"",IF(AND($N207=1,BN$9&lt;=$B$9),LOOKUP(BN$9,$A$12:$A$111,$B$12:$B$111),IF(AND($I207=1,BO$9=$Q206),"",IF($I207=1,BO206,IF(AND($I207=-1,BM$9=$Q206),$J207,IF($I207=-1,BN206,""))))))))</f>
        <v/>
      </c>
      <c r="BO207" t="str">
        <f ca="1">IF($E206="","",IF($G207="",BO206,IF(AND($N207=1,BO$9&gt;$B$9),"",IF(AND($N207=1,BO$9&lt;=$B$9),LOOKUP(BO$9,$A$12:$A$111,$B$12:$B$111),IF(AND($I207=1,BP$9=$Q206),"",IF($I207=1,BP206,IF(AND($I207=-1,BN$9=$Q206),$J207,IF($I207=-1,BO206,""))))))))</f>
        <v/>
      </c>
    </row>
    <row r="208" spans="4:67" x14ac:dyDescent="0.25">
      <c r="D208" s="4">
        <v>198</v>
      </c>
      <c r="E208" s="1">
        <f t="shared" ca="1" si="16"/>
        <v>33</v>
      </c>
      <c r="G208" t="str">
        <f ca="1">IF(E207="","",IF($B$3=Refs!$B$11,Labouchere!F208,IF(AND(B$3="Last",H207="Zero"),G207,IF(B$3="Last",H207,IF(B$3="2nd last","",IF(AND(B$3="Opposite",H207="Zero"),G207,IF(AND(B$3="Opposite",H207="Red"),"Black",IF(AND(B$3="Opposite",H207="Black"),"Red",IF(AND(B$3="Opposite",H207="Odd"),"Even",IF(AND(B$3="Opposite",H207="Even"),"Odd",IF(AND(B$3="Opposite",H207="High"),"Low",IF(AND(B$3="Opposite",H207="Low"),"High",IF(COUNTIF(Refs!$E$5:$I$6,B$3)=1,Labouchere!B$3,"")))))))))))))</f>
        <v>High</v>
      </c>
      <c r="H208" t="str">
        <f ca="1">IF(E208="","",IF(B$2="Red/Black",LOOKUP(E208,Refs!D:D,Refs!F:F),IF(B$2="High/Low",LOOKUP(E208,Refs!D:D,Refs!H:H),IF(B$2="Odd/Even",LOOKUP(E208,Refs!D:D,Refs!J:J),""))))</f>
        <v>High</v>
      </c>
      <c r="I208">
        <f t="shared" ca="1" si="17"/>
        <v>1</v>
      </c>
      <c r="J208">
        <f ca="1">IF(E207="","",IF(G208="","",IF(AND(Q207&gt;1,O207+P207&gt;=$B$4),$B$4,IF(Q207=1,O207,O207+P207))))</f>
        <v>10</v>
      </c>
      <c r="K208">
        <f t="shared" ca="1" si="18"/>
        <v>10</v>
      </c>
      <c r="L208">
        <f t="shared" ca="1" si="19"/>
        <v>-53</v>
      </c>
      <c r="M208">
        <f t="shared" ca="1" si="20"/>
        <v>20</v>
      </c>
      <c r="N208">
        <f ca="1">IF(E207="","",IF(OR(AND($A$6="Yes",$M208&gt;$M207),AND($A$8="Yes",$O207+$P207&gt;=$B$4),AND($Q207&lt;=2,$I208=1)),1,0))</f>
        <v>0</v>
      </c>
      <c r="O208">
        <f ca="1">IF(E208="","",R208)</f>
        <v>2</v>
      </c>
      <c r="P208">
        <f ca="1">IF(E208="","",MAX(R208:DM208))</f>
        <v>8</v>
      </c>
      <c r="Q208" s="2">
        <f ca="1">IF(E208="","",COUNTIF(R208:DM208,"&gt;0"))</f>
        <v>7</v>
      </c>
      <c r="R208" s="4">
        <f ca="1">IF(E207="","",IF($G208="",R207,IF($N208=1,LOOKUP(R$9,$A$12:$A$111,$B$12:$B$111),IF(AND($I208=1,S$9=$Q207),"",IF($I208=1,S207,IF($I208=-1,R207))))))</f>
        <v>2</v>
      </c>
      <c r="S208">
        <f ca="1">IF($E207="","",IF($G208="",S207,IF(AND($N208=1,S$9&gt;$B$9),"",IF(AND($N208=1,S$9&lt;=$B$9),LOOKUP(S$9,$A$12:$A$111,$B$12:$B$111),IF(AND($I208=1,T$9=$Q207),"",IF($I208=1,T207,IF(AND($I208=-1,R$9=$Q207),$J208,IF($I208=-1,S207,""))))))))</f>
        <v>3</v>
      </c>
      <c r="T208">
        <f ca="1">IF($E207="","",IF($G208="",T207,IF(AND($N208=1,T$9&gt;$B$9),"",IF(AND($N208=1,T$9&lt;=$B$9),LOOKUP(T$9,$A$12:$A$111,$B$12:$B$111),IF(AND($I208=1,U$9=$Q207),"",IF($I208=1,U207,IF(AND($I208=-1,S$9=$Q207),$J208,IF($I208=-1,T207,""))))))))</f>
        <v>4</v>
      </c>
      <c r="U208">
        <f ca="1">IF($E207="","",IF($G208="",U207,IF(AND($N208=1,U$9&gt;$B$9),"",IF(AND($N208=1,U$9&lt;=$B$9),LOOKUP(U$9,$A$12:$A$111,$B$12:$B$111),IF(AND($I208=1,V$9=$Q207),"",IF($I208=1,V207,IF(AND($I208=-1,T$9=$Q207),$J208,IF($I208=-1,U207,""))))))))</f>
        <v>5</v>
      </c>
      <c r="V208">
        <f ca="1">IF($E207="","",IF($G208="",V207,IF(AND($N208=1,V$9&gt;$B$9),"",IF(AND($N208=1,V$9&lt;=$B$9),LOOKUP(V$9,$A$12:$A$111,$B$12:$B$111),IF(AND($I208=1,W$9=$Q207),"",IF($I208=1,W207,IF(AND($I208=-1,U$9=$Q207),$J208,IF($I208=-1,V207,""))))))))</f>
        <v>6</v>
      </c>
      <c r="W208">
        <f ca="1">IF($E207="","",IF($G208="",W207,IF(AND($N208=1,W$9&gt;$B$9),"",IF(AND($N208=1,W$9&lt;=$B$9),LOOKUP(W$9,$A$12:$A$111,$B$12:$B$111),IF(AND($I208=1,X$9=$Q207),"",IF($I208=1,X207,IF(AND($I208=-1,V$9=$Q207),$J208,IF($I208=-1,W207,""))))))))</f>
        <v>7</v>
      </c>
      <c r="X208">
        <f ca="1">IF($E207="","",IF($G208="",X207,IF(AND($N208=1,X$9&gt;$B$9),"",IF(AND($N208=1,X$9&lt;=$B$9),LOOKUP(X$9,$A$12:$A$111,$B$12:$B$111),IF(AND($I208=1,Y$9=$Q207),"",IF($I208=1,Y207,IF(AND($I208=-1,W$9=$Q207),$J208,IF($I208=-1,X207,""))))))))</f>
        <v>8</v>
      </c>
      <c r="Y208" t="str">
        <f ca="1">IF($E207="","",IF($G208="",Y207,IF(AND($N208=1,Y$9&gt;$B$9),"",IF(AND($N208=1,Y$9&lt;=$B$9),LOOKUP(Y$9,$A$12:$A$111,$B$12:$B$111),IF(AND($I208=1,Z$9=$Q207),"",IF($I208=1,Z207,IF(AND($I208=-1,X$9=$Q207),$J208,IF($I208=-1,Y207,""))))))))</f>
        <v/>
      </c>
      <c r="Z208" t="str">
        <f ca="1">IF($E207="","",IF($G208="",Z207,IF(AND($N208=1,Z$9&gt;$B$9),"",IF(AND($N208=1,Z$9&lt;=$B$9),LOOKUP(Z$9,$A$12:$A$111,$B$12:$B$111),IF(AND($I208=1,AA$9=$Q207),"",IF($I208=1,AA207,IF(AND($I208=-1,Y$9=$Q207),$J208,IF($I208=-1,Z207,""))))))))</f>
        <v/>
      </c>
      <c r="AA208" t="str">
        <f ca="1">IF($E207="","",IF($G208="",AA207,IF(AND($N208=1,AA$9&gt;$B$9),"",IF(AND($N208=1,AA$9&lt;=$B$9),LOOKUP(AA$9,$A$12:$A$111,$B$12:$B$111),IF(AND($I208=1,AB$9=$Q207),"",IF($I208=1,AB207,IF(AND($I208=-1,Z$9=$Q207),$J208,IF($I208=-1,AA207,""))))))))</f>
        <v/>
      </c>
      <c r="AB208" t="str">
        <f ca="1">IF($E207="","",IF($G208="",AB207,IF(AND($N208=1,AB$9&gt;$B$9),"",IF(AND($N208=1,AB$9&lt;=$B$9),LOOKUP(AB$9,$A$12:$A$111,$B$12:$B$111),IF(AND($I208=1,AC$9=$Q207),"",IF($I208=1,AC207,IF(AND($I208=-1,AA$9=$Q207),$J208,IF($I208=-1,AB207,""))))))))</f>
        <v/>
      </c>
      <c r="AC208" t="str">
        <f ca="1">IF($E207="","",IF($G208="",AC207,IF(AND($N208=1,AC$9&gt;$B$9),"",IF(AND($N208=1,AC$9&lt;=$B$9),LOOKUP(AC$9,$A$12:$A$111,$B$12:$B$111),IF(AND($I208=1,AD$9=$Q207),"",IF($I208=1,AD207,IF(AND($I208=-1,AB$9=$Q207),$J208,IF($I208=-1,AC207,""))))))))</f>
        <v/>
      </c>
      <c r="AD208" t="str">
        <f ca="1">IF($E207="","",IF($G208="",AD207,IF(AND($N208=1,AD$9&gt;$B$9),"",IF(AND($N208=1,AD$9&lt;=$B$9),LOOKUP(AD$9,$A$12:$A$111,$B$12:$B$111),IF(AND($I208=1,AE$9=$Q207),"",IF($I208=1,AE207,IF(AND($I208=-1,AC$9=$Q207),$J208,IF($I208=-1,AD207,""))))))))</f>
        <v/>
      </c>
      <c r="AE208" t="str">
        <f ca="1">IF($E207="","",IF($G208="",AE207,IF(AND($N208=1,AE$9&gt;$B$9),"",IF(AND($N208=1,AE$9&lt;=$B$9),LOOKUP(AE$9,$A$12:$A$111,$B$12:$B$111),IF(AND($I208=1,AF$9=$Q207),"",IF($I208=1,AF207,IF(AND($I208=-1,AD$9=$Q207),$J208,IF($I208=-1,AE207,""))))))))</f>
        <v/>
      </c>
      <c r="AF208" t="str">
        <f ca="1">IF($E207="","",IF($G208="",AF207,IF(AND($N208=1,AF$9&gt;$B$9),"",IF(AND($N208=1,AF$9&lt;=$B$9),LOOKUP(AF$9,$A$12:$A$111,$B$12:$B$111),IF(AND($I208=1,AG$9=$Q207),"",IF($I208=1,AG207,IF(AND($I208=-1,AE$9=$Q207),$J208,IF($I208=-1,AF207,""))))))))</f>
        <v/>
      </c>
      <c r="AG208" t="str">
        <f ca="1">IF($E207="","",IF($G208="",AG207,IF(AND($N208=1,AG$9&gt;$B$9),"",IF(AND($N208=1,AG$9&lt;=$B$9),LOOKUP(AG$9,$A$12:$A$111,$B$12:$B$111),IF(AND($I208=1,AH$9=$Q207),"",IF($I208=1,AH207,IF(AND($I208=-1,AF$9=$Q207),$J208,IF($I208=-1,AG207,""))))))))</f>
        <v/>
      </c>
      <c r="AH208" t="str">
        <f ca="1">IF($E207="","",IF($G208="",AH207,IF(AND($N208=1,AH$9&gt;$B$9),"",IF(AND($N208=1,AH$9&lt;=$B$9),LOOKUP(AH$9,$A$12:$A$111,$B$12:$B$111),IF(AND($I208=1,AI$9=$Q207),"",IF($I208=1,AI207,IF(AND($I208=-1,AG$9=$Q207),$J208,IF($I208=-1,AH207,""))))))))</f>
        <v/>
      </c>
      <c r="AI208" t="str">
        <f ca="1">IF($E207="","",IF($G208="",AI207,IF(AND($N208=1,AI$9&gt;$B$9),"",IF(AND($N208=1,AI$9&lt;=$B$9),LOOKUP(AI$9,$A$12:$A$111,$B$12:$B$111),IF(AND($I208=1,AJ$9=$Q207),"",IF($I208=1,AJ207,IF(AND($I208=-1,AH$9=$Q207),$J208,IF($I208=-1,AI207,""))))))))</f>
        <v/>
      </c>
      <c r="AJ208" t="str">
        <f ca="1">IF($E207="","",IF($G208="",AJ207,IF(AND($N208=1,AJ$9&gt;$B$9),"",IF(AND($N208=1,AJ$9&lt;=$B$9),LOOKUP(AJ$9,$A$12:$A$111,$B$12:$B$111),IF(AND($I208=1,AK$9=$Q207),"",IF($I208=1,AK207,IF(AND($I208=-1,AI$9=$Q207),$J208,IF($I208=-1,AJ207,""))))))))</f>
        <v/>
      </c>
      <c r="AK208" t="str">
        <f ca="1">IF($E207="","",IF($G208="",AK207,IF(AND($N208=1,AK$9&gt;$B$9),"",IF(AND($N208=1,AK$9&lt;=$B$9),LOOKUP(AK$9,$A$12:$A$111,$B$12:$B$111),IF(AND($I208=1,AL$9=$Q207),"",IF($I208=1,AL207,IF(AND($I208=-1,AJ$9=$Q207),$J208,IF($I208=-1,AK207,""))))))))</f>
        <v/>
      </c>
      <c r="AL208" t="str">
        <f ca="1">IF($E207="","",IF($G208="",AL207,IF(AND($N208=1,AL$9&gt;$B$9),"",IF(AND($N208=1,AL$9&lt;=$B$9),LOOKUP(AL$9,$A$12:$A$111,$B$12:$B$111),IF(AND($I208=1,AM$9=$Q207),"",IF($I208=1,AM207,IF(AND($I208=-1,AK$9=$Q207),$J208,IF($I208=-1,AL207,""))))))))</f>
        <v/>
      </c>
      <c r="AM208" t="str">
        <f ca="1">IF($E207="","",IF($G208="",AM207,IF(AND($N208=1,AM$9&gt;$B$9),"",IF(AND($N208=1,AM$9&lt;=$B$9),LOOKUP(AM$9,$A$12:$A$111,$B$12:$B$111),IF(AND($I208=1,AN$9=$Q207),"",IF($I208=1,AN207,IF(AND($I208=-1,AL$9=$Q207),$J208,IF($I208=-1,AM207,""))))))))</f>
        <v/>
      </c>
      <c r="AN208" t="str">
        <f ca="1">IF($E207="","",IF($G208="",AN207,IF(AND($N208=1,AN$9&gt;$B$9),"",IF(AND($N208=1,AN$9&lt;=$B$9),LOOKUP(AN$9,$A$12:$A$111,$B$12:$B$111),IF(AND($I208=1,AO$9=$Q207),"",IF($I208=1,AO207,IF(AND($I208=-1,AM$9=$Q207),$J208,IF($I208=-1,AN207,""))))))))</f>
        <v/>
      </c>
      <c r="AO208" t="str">
        <f ca="1">IF($E207="","",IF($G208="",AO207,IF(AND($N208=1,AO$9&gt;$B$9),"",IF(AND($N208=1,AO$9&lt;=$B$9),LOOKUP(AO$9,$A$12:$A$111,$B$12:$B$111),IF(AND($I208=1,AP$9=$Q207),"",IF($I208=1,AP207,IF(AND($I208=-1,AN$9=$Q207),$J208,IF($I208=-1,AO207,""))))))))</f>
        <v/>
      </c>
      <c r="AP208" t="str">
        <f ca="1">IF($E207="","",IF($G208="",AP207,IF(AND($N208=1,AP$9&gt;$B$9),"",IF(AND($N208=1,AP$9&lt;=$B$9),LOOKUP(AP$9,$A$12:$A$111,$B$12:$B$111),IF(AND($I208=1,AQ$9=$Q207),"",IF($I208=1,AQ207,IF(AND($I208=-1,AO$9=$Q207),$J208,IF($I208=-1,AP207,""))))))))</f>
        <v/>
      </c>
      <c r="AQ208" t="str">
        <f ca="1">IF($E207="","",IF($G208="",AQ207,IF(AND($N208=1,AQ$9&gt;$B$9),"",IF(AND($N208=1,AQ$9&lt;=$B$9),LOOKUP(AQ$9,$A$12:$A$111,$B$12:$B$111),IF(AND($I208=1,AR$9=$Q207),"",IF($I208=1,AR207,IF(AND($I208=-1,AP$9=$Q207),$J208,IF($I208=-1,AQ207,""))))))))</f>
        <v/>
      </c>
      <c r="AR208" t="str">
        <f ca="1">IF($E207="","",IF($G208="",AR207,IF(AND($N208=1,AR$9&gt;$B$9),"",IF(AND($N208=1,AR$9&lt;=$B$9),LOOKUP(AR$9,$A$12:$A$111,$B$12:$B$111),IF(AND($I208=1,AS$9=$Q207),"",IF($I208=1,AS207,IF(AND($I208=-1,AQ$9=$Q207),$J208,IF($I208=-1,AR207,""))))))))</f>
        <v/>
      </c>
      <c r="AS208" t="str">
        <f ca="1">IF($E207="","",IF($G208="",AS207,IF(AND($N208=1,AS$9&gt;$B$9),"",IF(AND($N208=1,AS$9&lt;=$B$9),LOOKUP(AS$9,$A$12:$A$111,$B$12:$B$111),IF(AND($I208=1,AT$9=$Q207),"",IF($I208=1,AT207,IF(AND($I208=-1,AR$9=$Q207),$J208,IF($I208=-1,AS207,""))))))))</f>
        <v/>
      </c>
      <c r="AT208" t="str">
        <f ca="1">IF($E207="","",IF($G208="",AT207,IF(AND($N208=1,AT$9&gt;$B$9),"",IF(AND($N208=1,AT$9&lt;=$B$9),LOOKUP(AT$9,$A$12:$A$111,$B$12:$B$111),IF(AND($I208=1,AU$9=$Q207),"",IF($I208=1,AU207,IF(AND($I208=-1,AS$9=$Q207),$J208,IF($I208=-1,AT207,""))))))))</f>
        <v/>
      </c>
      <c r="AU208" t="str">
        <f ca="1">IF($E207="","",IF($G208="",AU207,IF(AND($N208=1,AU$9&gt;$B$9),"",IF(AND($N208=1,AU$9&lt;=$B$9),LOOKUP(AU$9,$A$12:$A$111,$B$12:$B$111),IF(AND($I208=1,AV$9=$Q207),"",IF($I208=1,AV207,IF(AND($I208=-1,AT$9=$Q207),$J208,IF($I208=-1,AU207,""))))))))</f>
        <v/>
      </c>
      <c r="AV208" t="str">
        <f ca="1">IF($E207="","",IF($G208="",AV207,IF(AND($N208=1,AV$9&gt;$B$9),"",IF(AND($N208=1,AV$9&lt;=$B$9),LOOKUP(AV$9,$A$12:$A$111,$B$12:$B$111),IF(AND($I208=1,AW$9=$Q207),"",IF($I208=1,AW207,IF(AND($I208=-1,AU$9=$Q207),$J208,IF($I208=-1,AV207,""))))))))</f>
        <v/>
      </c>
      <c r="AW208" t="str">
        <f ca="1">IF($E207="","",IF($G208="",AW207,IF(AND($N208=1,AW$9&gt;$B$9),"",IF(AND($N208=1,AW$9&lt;=$B$9),LOOKUP(AW$9,$A$12:$A$111,$B$12:$B$111),IF(AND($I208=1,AX$9=$Q207),"",IF($I208=1,AX207,IF(AND($I208=-1,AV$9=$Q207),$J208,IF($I208=-1,AW207,""))))))))</f>
        <v/>
      </c>
      <c r="AX208" t="str">
        <f ca="1">IF($E207="","",IF($G208="",AX207,IF(AND($N208=1,AX$9&gt;$B$9),"",IF(AND($N208=1,AX$9&lt;=$B$9),LOOKUP(AX$9,$A$12:$A$111,$B$12:$B$111),IF(AND($I208=1,AY$9=$Q207),"",IF($I208=1,AY207,IF(AND($I208=-1,AW$9=$Q207),$J208,IF($I208=-1,AX207,""))))))))</f>
        <v/>
      </c>
      <c r="AY208" t="str">
        <f ca="1">IF($E207="","",IF($G208="",AY207,IF(AND($N208=1,AY$9&gt;$B$9),"",IF(AND($N208=1,AY$9&lt;=$B$9),LOOKUP(AY$9,$A$12:$A$111,$B$12:$B$111),IF(AND($I208=1,AZ$9=$Q207),"",IF($I208=1,AZ207,IF(AND($I208=-1,AX$9=$Q207),$J208,IF($I208=-1,AY207,""))))))))</f>
        <v/>
      </c>
      <c r="AZ208" t="str">
        <f ca="1">IF($E207="","",IF($G208="",AZ207,IF(AND($N208=1,AZ$9&gt;$B$9),"",IF(AND($N208=1,AZ$9&lt;=$B$9),LOOKUP(AZ$9,$A$12:$A$111,$B$12:$B$111),IF(AND($I208=1,BA$9=$Q207),"",IF($I208=1,BA207,IF(AND($I208=-1,AY$9=$Q207),$J208,IF($I208=-1,AZ207,""))))))))</f>
        <v/>
      </c>
      <c r="BA208" t="str">
        <f ca="1">IF($E207="","",IF($G208="",BA207,IF(AND($N208=1,BA$9&gt;$B$9),"",IF(AND($N208=1,BA$9&lt;=$B$9),LOOKUP(BA$9,$A$12:$A$111,$B$12:$B$111),IF(AND($I208=1,BB$9=$Q207),"",IF($I208=1,BB207,IF(AND($I208=-1,AZ$9=$Q207),$J208,IF($I208=-1,BA207,""))))))))</f>
        <v/>
      </c>
      <c r="BB208" t="str">
        <f ca="1">IF($E207="","",IF($G208="",BB207,IF(AND($N208=1,BB$9&gt;$B$9),"",IF(AND($N208=1,BB$9&lt;=$B$9),LOOKUP(BB$9,$A$12:$A$111,$B$12:$B$111),IF(AND($I208=1,BC$9=$Q207),"",IF($I208=1,BC207,IF(AND($I208=-1,BA$9=$Q207),$J208,IF($I208=-1,BB207,""))))))))</f>
        <v/>
      </c>
      <c r="BC208" t="str">
        <f ca="1">IF($E207="","",IF($G208="",BC207,IF(AND($N208=1,BC$9&gt;$B$9),"",IF(AND($N208=1,BC$9&lt;=$B$9),LOOKUP(BC$9,$A$12:$A$111,$B$12:$B$111),IF(AND($I208=1,BD$9=$Q207),"",IF($I208=1,BD207,IF(AND($I208=-1,BB$9=$Q207),$J208,IF($I208=-1,BC207,""))))))))</f>
        <v/>
      </c>
      <c r="BD208" t="str">
        <f ca="1">IF($E207="","",IF($G208="",BD207,IF(AND($N208=1,BD$9&gt;$B$9),"",IF(AND($N208=1,BD$9&lt;=$B$9),LOOKUP(BD$9,$A$12:$A$111,$B$12:$B$111),IF(AND($I208=1,BE$9=$Q207),"",IF($I208=1,BE207,IF(AND($I208=-1,BC$9=$Q207),$J208,IF($I208=-1,BD207,""))))))))</f>
        <v/>
      </c>
      <c r="BE208" t="str">
        <f ca="1">IF($E207="","",IF($G208="",BE207,IF(AND($N208=1,BE$9&gt;$B$9),"",IF(AND($N208=1,BE$9&lt;=$B$9),LOOKUP(BE$9,$A$12:$A$111,$B$12:$B$111),IF(AND($I208=1,BF$9=$Q207),"",IF($I208=1,BF207,IF(AND($I208=-1,BD$9=$Q207),$J208,IF($I208=-1,BE207,""))))))))</f>
        <v/>
      </c>
      <c r="BF208" t="str">
        <f ca="1">IF($E207="","",IF($G208="",BF207,IF(AND($N208=1,BF$9&gt;$B$9),"",IF(AND($N208=1,BF$9&lt;=$B$9),LOOKUP(BF$9,$A$12:$A$111,$B$12:$B$111),IF(AND($I208=1,BG$9=$Q207),"",IF($I208=1,BG207,IF(AND($I208=-1,BE$9=$Q207),$J208,IF($I208=-1,BF207,""))))))))</f>
        <v/>
      </c>
      <c r="BG208" t="str">
        <f ca="1">IF($E207="","",IF($G208="",BG207,IF(AND($N208=1,BG$9&gt;$B$9),"",IF(AND($N208=1,BG$9&lt;=$B$9),LOOKUP(BG$9,$A$12:$A$111,$B$12:$B$111),IF(AND($I208=1,BH$9=$Q207),"",IF($I208=1,BH207,IF(AND($I208=-1,BF$9=$Q207),$J208,IF($I208=-1,BG207,""))))))))</f>
        <v/>
      </c>
      <c r="BH208" t="str">
        <f ca="1">IF($E207="","",IF($G208="",BH207,IF(AND($N208=1,BH$9&gt;$B$9),"",IF(AND($N208=1,BH$9&lt;=$B$9),LOOKUP(BH$9,$A$12:$A$111,$B$12:$B$111),IF(AND($I208=1,BI$9=$Q207),"",IF($I208=1,BI207,IF(AND($I208=-1,BG$9=$Q207),$J208,IF($I208=-1,BH207,""))))))))</f>
        <v/>
      </c>
      <c r="BI208" t="str">
        <f ca="1">IF($E207="","",IF($G208="",BI207,IF(AND($N208=1,BI$9&gt;$B$9),"",IF(AND($N208=1,BI$9&lt;=$B$9),LOOKUP(BI$9,$A$12:$A$111,$B$12:$B$111),IF(AND($I208=1,BJ$9=$Q207),"",IF($I208=1,BJ207,IF(AND($I208=-1,BH$9=$Q207),$J208,IF($I208=-1,BI207,""))))))))</f>
        <v/>
      </c>
      <c r="BJ208" t="str">
        <f ca="1">IF($E207="","",IF($G208="",BJ207,IF(AND($N208=1,BJ$9&gt;$B$9),"",IF(AND($N208=1,BJ$9&lt;=$B$9),LOOKUP(BJ$9,$A$12:$A$111,$B$12:$B$111),IF(AND($I208=1,BK$9=$Q207),"",IF($I208=1,BK207,IF(AND($I208=-1,BI$9=$Q207),$J208,IF($I208=-1,BJ207,""))))))))</f>
        <v/>
      </c>
      <c r="BK208" t="str">
        <f ca="1">IF($E207="","",IF($G208="",BK207,IF(AND($N208=1,BK$9&gt;$B$9),"",IF(AND($N208=1,BK$9&lt;=$B$9),LOOKUP(BK$9,$A$12:$A$111,$B$12:$B$111),IF(AND($I208=1,BL$9=$Q207),"",IF($I208=1,BL207,IF(AND($I208=-1,BJ$9=$Q207),$J208,IF($I208=-1,BK207,""))))))))</f>
        <v/>
      </c>
      <c r="BL208" t="str">
        <f ca="1">IF($E207="","",IF($G208="",BL207,IF(AND($N208=1,BL$9&gt;$B$9),"",IF(AND($N208=1,BL$9&lt;=$B$9),LOOKUP(BL$9,$A$12:$A$111,$B$12:$B$111),IF(AND($I208=1,BM$9=$Q207),"",IF($I208=1,BM207,IF(AND($I208=-1,BK$9=$Q207),$J208,IF($I208=-1,BL207,""))))))))</f>
        <v/>
      </c>
      <c r="BM208" t="str">
        <f ca="1">IF($E207="","",IF($G208="",BM207,IF(AND($N208=1,BM$9&gt;$B$9),"",IF(AND($N208=1,BM$9&lt;=$B$9),LOOKUP(BM$9,$A$12:$A$111,$B$12:$B$111),IF(AND($I208=1,BN$9=$Q207),"",IF($I208=1,BN207,IF(AND($I208=-1,BL$9=$Q207),$J208,IF($I208=-1,BM207,""))))))))</f>
        <v/>
      </c>
      <c r="BN208" t="str">
        <f ca="1">IF($E207="","",IF($G208="",BN207,IF(AND($N208=1,BN$9&gt;$B$9),"",IF(AND($N208=1,BN$9&lt;=$B$9),LOOKUP(BN$9,$A$12:$A$111,$B$12:$B$111),IF(AND($I208=1,BO$9=$Q207),"",IF($I208=1,BO207,IF(AND($I208=-1,BM$9=$Q207),$J208,IF($I208=-1,BN207,""))))))))</f>
        <v/>
      </c>
      <c r="BO208">
        <f ca="1">IF($E207="","",IF($G208="",BO207,IF(AND($N208=1,BO$9&gt;$B$9),"",IF(AND($N208=1,BO$9&lt;=$B$9),LOOKUP(BO$9,$A$12:$A$111,$B$12:$B$111),IF(AND($I208=1,BP$9=$Q207),"",IF($I208=1,BP207,IF(AND($I208=-1,BN$9=$Q207),$J208,IF($I208=-1,BO207,""))))))))</f>
        <v>0</v>
      </c>
    </row>
    <row r="209" spans="4:67" x14ac:dyDescent="0.25">
      <c r="D209" s="4">
        <v>199</v>
      </c>
      <c r="E209" s="1">
        <f t="shared" ca="1" si="16"/>
        <v>0</v>
      </c>
      <c r="G209" t="str">
        <f ca="1">IF(E208="","",IF($B$3=Refs!$B$11,Labouchere!F209,IF(AND(B$3="Last",H208="Zero"),G208,IF(B$3="Last",H208,IF(B$3="2nd last","",IF(AND(B$3="Opposite",H208="Zero"),G208,IF(AND(B$3="Opposite",H208="Red"),"Black",IF(AND(B$3="Opposite",H208="Black"),"Red",IF(AND(B$3="Opposite",H208="Odd"),"Even",IF(AND(B$3="Opposite",H208="Even"),"Odd",IF(AND(B$3="Opposite",H208="High"),"Low",IF(AND(B$3="Opposite",H208="Low"),"High",IF(COUNTIF(Refs!$E$5:$I$6,B$3)=1,Labouchere!B$3,"")))))))))))))</f>
        <v>High</v>
      </c>
      <c r="H209" t="str">
        <f ca="1">IF(E209="","",IF(B$2="Red/Black",LOOKUP(E209,Refs!D:D,Refs!F:F),IF(B$2="High/Low",LOOKUP(E209,Refs!D:D,Refs!H:H),IF(B$2="Odd/Even",LOOKUP(E209,Refs!D:D,Refs!J:J),""))))</f>
        <v>Zero</v>
      </c>
      <c r="I209">
        <f t="shared" ca="1" si="17"/>
        <v>-1</v>
      </c>
      <c r="J209">
        <f ca="1">IF(E208="","",IF(G209="","",IF(AND(Q208&gt;1,O208+P208&gt;=$B$4),$B$4,IF(Q208=1,O208,O208+P208))))</f>
        <v>10</v>
      </c>
      <c r="K209">
        <f t="shared" ca="1" si="18"/>
        <v>-10</v>
      </c>
      <c r="L209">
        <f t="shared" ca="1" si="19"/>
        <v>-63</v>
      </c>
      <c r="M209">
        <f t="shared" ca="1" si="20"/>
        <v>20</v>
      </c>
      <c r="N209">
        <f ca="1">IF(E208="","",IF(OR(AND($A$6="Yes",$M209&gt;$M208),AND($A$8="Yes",$O208+$P208&gt;=$B$4),AND($Q208&lt;=2,$I209=1)),1,0))</f>
        <v>0</v>
      </c>
      <c r="O209">
        <f ca="1">IF(E209="","",R209)</f>
        <v>2</v>
      </c>
      <c r="P209">
        <f ca="1">IF(E209="","",MAX(R209:DM209))</f>
        <v>10</v>
      </c>
      <c r="Q209" s="2">
        <f ca="1">IF(E209="","",COUNTIF(R209:DM209,"&gt;0"))</f>
        <v>8</v>
      </c>
      <c r="R209" s="4">
        <f ca="1">IF(E208="","",IF($G209="",R208,IF($N209=1,LOOKUP(R$9,$A$12:$A$111,$B$12:$B$111),IF(AND($I209=1,S$9=$Q208),"",IF($I209=1,S208,IF($I209=-1,R208))))))</f>
        <v>2</v>
      </c>
      <c r="S209">
        <f ca="1">IF($E208="","",IF($G209="",S208,IF(AND($N209=1,S$9&gt;$B$9),"",IF(AND($N209=1,S$9&lt;=$B$9),LOOKUP(S$9,$A$12:$A$111,$B$12:$B$111),IF(AND($I209=1,T$9=$Q208),"",IF($I209=1,T208,IF(AND($I209=-1,R$9=$Q208),$J209,IF($I209=-1,S208,""))))))))</f>
        <v>3</v>
      </c>
      <c r="T209">
        <f ca="1">IF($E208="","",IF($G209="",T208,IF(AND($N209=1,T$9&gt;$B$9),"",IF(AND($N209=1,T$9&lt;=$B$9),LOOKUP(T$9,$A$12:$A$111,$B$12:$B$111),IF(AND($I209=1,U$9=$Q208),"",IF($I209=1,U208,IF(AND($I209=-1,S$9=$Q208),$J209,IF($I209=-1,T208,""))))))))</f>
        <v>4</v>
      </c>
      <c r="U209">
        <f ca="1">IF($E208="","",IF($G209="",U208,IF(AND($N209=1,U$9&gt;$B$9),"",IF(AND($N209=1,U$9&lt;=$B$9),LOOKUP(U$9,$A$12:$A$111,$B$12:$B$111),IF(AND($I209=1,V$9=$Q208),"",IF($I209=1,V208,IF(AND($I209=-1,T$9=$Q208),$J209,IF($I209=-1,U208,""))))))))</f>
        <v>5</v>
      </c>
      <c r="V209">
        <f ca="1">IF($E208="","",IF($G209="",V208,IF(AND($N209=1,V$9&gt;$B$9),"",IF(AND($N209=1,V$9&lt;=$B$9),LOOKUP(V$9,$A$12:$A$111,$B$12:$B$111),IF(AND($I209=1,W$9=$Q208),"",IF($I209=1,W208,IF(AND($I209=-1,U$9=$Q208),$J209,IF($I209=-1,V208,""))))))))</f>
        <v>6</v>
      </c>
      <c r="W209">
        <f ca="1">IF($E208="","",IF($G209="",W208,IF(AND($N209=1,W$9&gt;$B$9),"",IF(AND($N209=1,W$9&lt;=$B$9),LOOKUP(W$9,$A$12:$A$111,$B$12:$B$111),IF(AND($I209=1,X$9=$Q208),"",IF($I209=1,X208,IF(AND($I209=-1,V$9=$Q208),$J209,IF($I209=-1,W208,""))))))))</f>
        <v>7</v>
      </c>
      <c r="X209">
        <f ca="1">IF($E208="","",IF($G209="",X208,IF(AND($N209=1,X$9&gt;$B$9),"",IF(AND($N209=1,X$9&lt;=$B$9),LOOKUP(X$9,$A$12:$A$111,$B$12:$B$111),IF(AND($I209=1,Y$9=$Q208),"",IF($I209=1,Y208,IF(AND($I209=-1,W$9=$Q208),$J209,IF($I209=-1,X208,""))))))))</f>
        <v>8</v>
      </c>
      <c r="Y209">
        <f ca="1">IF($E208="","",IF($G209="",Y208,IF(AND($N209=1,Y$9&gt;$B$9),"",IF(AND($N209=1,Y$9&lt;=$B$9),LOOKUP(Y$9,$A$12:$A$111,$B$12:$B$111),IF(AND($I209=1,Z$9=$Q208),"",IF($I209=1,Z208,IF(AND($I209=-1,X$9=$Q208),$J209,IF($I209=-1,Y208,""))))))))</f>
        <v>10</v>
      </c>
      <c r="Z209" t="str">
        <f ca="1">IF($E208="","",IF($G209="",Z208,IF(AND($N209=1,Z$9&gt;$B$9),"",IF(AND($N209=1,Z$9&lt;=$B$9),LOOKUP(Z$9,$A$12:$A$111,$B$12:$B$111),IF(AND($I209=1,AA$9=$Q208),"",IF($I209=1,AA208,IF(AND($I209=-1,Y$9=$Q208),$J209,IF($I209=-1,Z208,""))))))))</f>
        <v/>
      </c>
      <c r="AA209" t="str">
        <f ca="1">IF($E208="","",IF($G209="",AA208,IF(AND($N209=1,AA$9&gt;$B$9),"",IF(AND($N209=1,AA$9&lt;=$B$9),LOOKUP(AA$9,$A$12:$A$111,$B$12:$B$111),IF(AND($I209=1,AB$9=$Q208),"",IF($I209=1,AB208,IF(AND($I209=-1,Z$9=$Q208),$J209,IF($I209=-1,AA208,""))))))))</f>
        <v/>
      </c>
      <c r="AB209" t="str">
        <f ca="1">IF($E208="","",IF($G209="",AB208,IF(AND($N209=1,AB$9&gt;$B$9),"",IF(AND($N209=1,AB$9&lt;=$B$9),LOOKUP(AB$9,$A$12:$A$111,$B$12:$B$111),IF(AND($I209=1,AC$9=$Q208),"",IF($I209=1,AC208,IF(AND($I209=-1,AA$9=$Q208),$J209,IF($I209=-1,AB208,""))))))))</f>
        <v/>
      </c>
      <c r="AC209" t="str">
        <f ca="1">IF($E208="","",IF($G209="",AC208,IF(AND($N209=1,AC$9&gt;$B$9),"",IF(AND($N209=1,AC$9&lt;=$B$9),LOOKUP(AC$9,$A$12:$A$111,$B$12:$B$111),IF(AND($I209=1,AD$9=$Q208),"",IF($I209=1,AD208,IF(AND($I209=-1,AB$9=$Q208),$J209,IF($I209=-1,AC208,""))))))))</f>
        <v/>
      </c>
      <c r="AD209" t="str">
        <f ca="1">IF($E208="","",IF($G209="",AD208,IF(AND($N209=1,AD$9&gt;$B$9),"",IF(AND($N209=1,AD$9&lt;=$B$9),LOOKUP(AD$9,$A$12:$A$111,$B$12:$B$111),IF(AND($I209=1,AE$9=$Q208),"",IF($I209=1,AE208,IF(AND($I209=-1,AC$9=$Q208),$J209,IF($I209=-1,AD208,""))))))))</f>
        <v/>
      </c>
      <c r="AE209" t="str">
        <f ca="1">IF($E208="","",IF($G209="",AE208,IF(AND($N209=1,AE$9&gt;$B$9),"",IF(AND($N209=1,AE$9&lt;=$B$9),LOOKUP(AE$9,$A$12:$A$111,$B$12:$B$111),IF(AND($I209=1,AF$9=$Q208),"",IF($I209=1,AF208,IF(AND($I209=-1,AD$9=$Q208),$J209,IF($I209=-1,AE208,""))))))))</f>
        <v/>
      </c>
      <c r="AF209" t="str">
        <f ca="1">IF($E208="","",IF($G209="",AF208,IF(AND($N209=1,AF$9&gt;$B$9),"",IF(AND($N209=1,AF$9&lt;=$B$9),LOOKUP(AF$9,$A$12:$A$111,$B$12:$B$111),IF(AND($I209=1,AG$9=$Q208),"",IF($I209=1,AG208,IF(AND($I209=-1,AE$9=$Q208),$J209,IF($I209=-1,AF208,""))))))))</f>
        <v/>
      </c>
      <c r="AG209" t="str">
        <f ca="1">IF($E208="","",IF($G209="",AG208,IF(AND($N209=1,AG$9&gt;$B$9),"",IF(AND($N209=1,AG$9&lt;=$B$9),LOOKUP(AG$9,$A$12:$A$111,$B$12:$B$111),IF(AND($I209=1,AH$9=$Q208),"",IF($I209=1,AH208,IF(AND($I209=-1,AF$9=$Q208),$J209,IF($I209=-1,AG208,""))))))))</f>
        <v/>
      </c>
      <c r="AH209" t="str">
        <f ca="1">IF($E208="","",IF($G209="",AH208,IF(AND($N209=1,AH$9&gt;$B$9),"",IF(AND($N209=1,AH$9&lt;=$B$9),LOOKUP(AH$9,$A$12:$A$111,$B$12:$B$111),IF(AND($I209=1,AI$9=$Q208),"",IF($I209=1,AI208,IF(AND($I209=-1,AG$9=$Q208),$J209,IF($I209=-1,AH208,""))))))))</f>
        <v/>
      </c>
      <c r="AI209" t="str">
        <f ca="1">IF($E208="","",IF($G209="",AI208,IF(AND($N209=1,AI$9&gt;$B$9),"",IF(AND($N209=1,AI$9&lt;=$B$9),LOOKUP(AI$9,$A$12:$A$111,$B$12:$B$111),IF(AND($I209=1,AJ$9=$Q208),"",IF($I209=1,AJ208,IF(AND($I209=-1,AH$9=$Q208),$J209,IF($I209=-1,AI208,""))))))))</f>
        <v/>
      </c>
      <c r="AJ209" t="str">
        <f ca="1">IF($E208="","",IF($G209="",AJ208,IF(AND($N209=1,AJ$9&gt;$B$9),"",IF(AND($N209=1,AJ$9&lt;=$B$9),LOOKUP(AJ$9,$A$12:$A$111,$B$12:$B$111),IF(AND($I209=1,AK$9=$Q208),"",IF($I209=1,AK208,IF(AND($I209=-1,AI$9=$Q208),$J209,IF($I209=-1,AJ208,""))))))))</f>
        <v/>
      </c>
      <c r="AK209" t="str">
        <f ca="1">IF($E208="","",IF($G209="",AK208,IF(AND($N209=1,AK$9&gt;$B$9),"",IF(AND($N209=1,AK$9&lt;=$B$9),LOOKUP(AK$9,$A$12:$A$111,$B$12:$B$111),IF(AND($I209=1,AL$9=$Q208),"",IF($I209=1,AL208,IF(AND($I209=-1,AJ$9=$Q208),$J209,IF($I209=-1,AK208,""))))))))</f>
        <v/>
      </c>
      <c r="AL209" t="str">
        <f ca="1">IF($E208="","",IF($G209="",AL208,IF(AND($N209=1,AL$9&gt;$B$9),"",IF(AND($N209=1,AL$9&lt;=$B$9),LOOKUP(AL$9,$A$12:$A$111,$B$12:$B$111),IF(AND($I209=1,AM$9=$Q208),"",IF($I209=1,AM208,IF(AND($I209=-1,AK$9=$Q208),$J209,IF($I209=-1,AL208,""))))))))</f>
        <v/>
      </c>
      <c r="AM209" t="str">
        <f ca="1">IF($E208="","",IF($G209="",AM208,IF(AND($N209=1,AM$9&gt;$B$9),"",IF(AND($N209=1,AM$9&lt;=$B$9),LOOKUP(AM$9,$A$12:$A$111,$B$12:$B$111),IF(AND($I209=1,AN$9=$Q208),"",IF($I209=1,AN208,IF(AND($I209=-1,AL$9=$Q208),$J209,IF($I209=-1,AM208,""))))))))</f>
        <v/>
      </c>
      <c r="AN209" t="str">
        <f ca="1">IF($E208="","",IF($G209="",AN208,IF(AND($N209=1,AN$9&gt;$B$9),"",IF(AND($N209=1,AN$9&lt;=$B$9),LOOKUP(AN$9,$A$12:$A$111,$B$12:$B$111),IF(AND($I209=1,AO$9=$Q208),"",IF($I209=1,AO208,IF(AND($I209=-1,AM$9=$Q208),$J209,IF($I209=-1,AN208,""))))))))</f>
        <v/>
      </c>
      <c r="AO209" t="str">
        <f ca="1">IF($E208="","",IF($G209="",AO208,IF(AND($N209=1,AO$9&gt;$B$9),"",IF(AND($N209=1,AO$9&lt;=$B$9),LOOKUP(AO$9,$A$12:$A$111,$B$12:$B$111),IF(AND($I209=1,AP$9=$Q208),"",IF($I209=1,AP208,IF(AND($I209=-1,AN$9=$Q208),$J209,IF($I209=-1,AO208,""))))))))</f>
        <v/>
      </c>
      <c r="AP209" t="str">
        <f ca="1">IF($E208="","",IF($G209="",AP208,IF(AND($N209=1,AP$9&gt;$B$9),"",IF(AND($N209=1,AP$9&lt;=$B$9),LOOKUP(AP$9,$A$12:$A$111,$B$12:$B$111),IF(AND($I209=1,AQ$9=$Q208),"",IF($I209=1,AQ208,IF(AND($I209=-1,AO$9=$Q208),$J209,IF($I209=-1,AP208,""))))))))</f>
        <v/>
      </c>
      <c r="AQ209" t="str">
        <f ca="1">IF($E208="","",IF($G209="",AQ208,IF(AND($N209=1,AQ$9&gt;$B$9),"",IF(AND($N209=1,AQ$9&lt;=$B$9),LOOKUP(AQ$9,$A$12:$A$111,$B$12:$B$111),IF(AND($I209=1,AR$9=$Q208),"",IF($I209=1,AR208,IF(AND($I209=-1,AP$9=$Q208),$J209,IF($I209=-1,AQ208,""))))))))</f>
        <v/>
      </c>
      <c r="AR209" t="str">
        <f ca="1">IF($E208="","",IF($G209="",AR208,IF(AND($N209=1,AR$9&gt;$B$9),"",IF(AND($N209=1,AR$9&lt;=$B$9),LOOKUP(AR$9,$A$12:$A$111,$B$12:$B$111),IF(AND($I209=1,AS$9=$Q208),"",IF($I209=1,AS208,IF(AND($I209=-1,AQ$9=$Q208),$J209,IF($I209=-1,AR208,""))))))))</f>
        <v/>
      </c>
      <c r="AS209" t="str">
        <f ca="1">IF($E208="","",IF($G209="",AS208,IF(AND($N209=1,AS$9&gt;$B$9),"",IF(AND($N209=1,AS$9&lt;=$B$9),LOOKUP(AS$9,$A$12:$A$111,$B$12:$B$111),IF(AND($I209=1,AT$9=$Q208),"",IF($I209=1,AT208,IF(AND($I209=-1,AR$9=$Q208),$J209,IF($I209=-1,AS208,""))))))))</f>
        <v/>
      </c>
      <c r="AT209" t="str">
        <f ca="1">IF($E208="","",IF($G209="",AT208,IF(AND($N209=1,AT$9&gt;$B$9),"",IF(AND($N209=1,AT$9&lt;=$B$9),LOOKUP(AT$9,$A$12:$A$111,$B$12:$B$111),IF(AND($I209=1,AU$9=$Q208),"",IF($I209=1,AU208,IF(AND($I209=-1,AS$9=$Q208),$J209,IF($I209=-1,AT208,""))))))))</f>
        <v/>
      </c>
      <c r="AU209" t="str">
        <f ca="1">IF($E208="","",IF($G209="",AU208,IF(AND($N209=1,AU$9&gt;$B$9),"",IF(AND($N209=1,AU$9&lt;=$B$9),LOOKUP(AU$9,$A$12:$A$111,$B$12:$B$111),IF(AND($I209=1,AV$9=$Q208),"",IF($I209=1,AV208,IF(AND($I209=-1,AT$9=$Q208),$J209,IF($I209=-1,AU208,""))))))))</f>
        <v/>
      </c>
      <c r="AV209" t="str">
        <f ca="1">IF($E208="","",IF($G209="",AV208,IF(AND($N209=1,AV$9&gt;$B$9),"",IF(AND($N209=1,AV$9&lt;=$B$9),LOOKUP(AV$9,$A$12:$A$111,$B$12:$B$111),IF(AND($I209=1,AW$9=$Q208),"",IF($I209=1,AW208,IF(AND($I209=-1,AU$9=$Q208),$J209,IF($I209=-1,AV208,""))))))))</f>
        <v/>
      </c>
      <c r="AW209" t="str">
        <f ca="1">IF($E208="","",IF($G209="",AW208,IF(AND($N209=1,AW$9&gt;$B$9),"",IF(AND($N209=1,AW$9&lt;=$B$9),LOOKUP(AW$9,$A$12:$A$111,$B$12:$B$111),IF(AND($I209=1,AX$9=$Q208),"",IF($I209=1,AX208,IF(AND($I209=-1,AV$9=$Q208),$J209,IF($I209=-1,AW208,""))))))))</f>
        <v/>
      </c>
      <c r="AX209" t="str">
        <f ca="1">IF($E208="","",IF($G209="",AX208,IF(AND($N209=1,AX$9&gt;$B$9),"",IF(AND($N209=1,AX$9&lt;=$B$9),LOOKUP(AX$9,$A$12:$A$111,$B$12:$B$111),IF(AND($I209=1,AY$9=$Q208),"",IF($I209=1,AY208,IF(AND($I209=-1,AW$9=$Q208),$J209,IF($I209=-1,AX208,""))))))))</f>
        <v/>
      </c>
      <c r="AY209" t="str">
        <f ca="1">IF($E208="","",IF($G209="",AY208,IF(AND($N209=1,AY$9&gt;$B$9),"",IF(AND($N209=1,AY$9&lt;=$B$9),LOOKUP(AY$9,$A$12:$A$111,$B$12:$B$111),IF(AND($I209=1,AZ$9=$Q208),"",IF($I209=1,AZ208,IF(AND($I209=-1,AX$9=$Q208),$J209,IF($I209=-1,AY208,""))))))))</f>
        <v/>
      </c>
      <c r="AZ209" t="str">
        <f ca="1">IF($E208="","",IF($G209="",AZ208,IF(AND($N209=1,AZ$9&gt;$B$9),"",IF(AND($N209=1,AZ$9&lt;=$B$9),LOOKUP(AZ$9,$A$12:$A$111,$B$12:$B$111),IF(AND($I209=1,BA$9=$Q208),"",IF($I209=1,BA208,IF(AND($I209=-1,AY$9=$Q208),$J209,IF($I209=-1,AZ208,""))))))))</f>
        <v/>
      </c>
      <c r="BA209" t="str">
        <f ca="1">IF($E208="","",IF($G209="",BA208,IF(AND($N209=1,BA$9&gt;$B$9),"",IF(AND($N209=1,BA$9&lt;=$B$9),LOOKUP(BA$9,$A$12:$A$111,$B$12:$B$111),IF(AND($I209=1,BB$9=$Q208),"",IF($I209=1,BB208,IF(AND($I209=-1,AZ$9=$Q208),$J209,IF($I209=-1,BA208,""))))))))</f>
        <v/>
      </c>
      <c r="BB209" t="str">
        <f ca="1">IF($E208="","",IF($G209="",BB208,IF(AND($N209=1,BB$9&gt;$B$9),"",IF(AND($N209=1,BB$9&lt;=$B$9),LOOKUP(BB$9,$A$12:$A$111,$B$12:$B$111),IF(AND($I209=1,BC$9=$Q208),"",IF($I209=1,BC208,IF(AND($I209=-1,BA$9=$Q208),$J209,IF($I209=-1,BB208,""))))))))</f>
        <v/>
      </c>
      <c r="BC209" t="str">
        <f ca="1">IF($E208="","",IF($G209="",BC208,IF(AND($N209=1,BC$9&gt;$B$9),"",IF(AND($N209=1,BC$9&lt;=$B$9),LOOKUP(BC$9,$A$12:$A$111,$B$12:$B$111),IF(AND($I209=1,BD$9=$Q208),"",IF($I209=1,BD208,IF(AND($I209=-1,BB$9=$Q208),$J209,IF($I209=-1,BC208,""))))))))</f>
        <v/>
      </c>
      <c r="BD209" t="str">
        <f ca="1">IF($E208="","",IF($G209="",BD208,IF(AND($N209=1,BD$9&gt;$B$9),"",IF(AND($N209=1,BD$9&lt;=$B$9),LOOKUP(BD$9,$A$12:$A$111,$B$12:$B$111),IF(AND($I209=1,BE$9=$Q208),"",IF($I209=1,BE208,IF(AND($I209=-1,BC$9=$Q208),$J209,IF($I209=-1,BD208,""))))))))</f>
        <v/>
      </c>
      <c r="BE209" t="str">
        <f ca="1">IF($E208="","",IF($G209="",BE208,IF(AND($N209=1,BE$9&gt;$B$9),"",IF(AND($N209=1,BE$9&lt;=$B$9),LOOKUP(BE$9,$A$12:$A$111,$B$12:$B$111),IF(AND($I209=1,BF$9=$Q208),"",IF($I209=1,BF208,IF(AND($I209=-1,BD$9=$Q208),$J209,IF($I209=-1,BE208,""))))))))</f>
        <v/>
      </c>
      <c r="BF209" t="str">
        <f ca="1">IF($E208="","",IF($G209="",BF208,IF(AND($N209=1,BF$9&gt;$B$9),"",IF(AND($N209=1,BF$9&lt;=$B$9),LOOKUP(BF$9,$A$12:$A$111,$B$12:$B$111),IF(AND($I209=1,BG$9=$Q208),"",IF($I209=1,BG208,IF(AND($I209=-1,BE$9=$Q208),$J209,IF($I209=-1,BF208,""))))))))</f>
        <v/>
      </c>
      <c r="BG209" t="str">
        <f ca="1">IF($E208="","",IF($G209="",BG208,IF(AND($N209=1,BG$9&gt;$B$9),"",IF(AND($N209=1,BG$9&lt;=$B$9),LOOKUP(BG$9,$A$12:$A$111,$B$12:$B$111),IF(AND($I209=1,BH$9=$Q208),"",IF($I209=1,BH208,IF(AND($I209=-1,BF$9=$Q208),$J209,IF($I209=-1,BG208,""))))))))</f>
        <v/>
      </c>
      <c r="BH209" t="str">
        <f ca="1">IF($E208="","",IF($G209="",BH208,IF(AND($N209=1,BH$9&gt;$B$9),"",IF(AND($N209=1,BH$9&lt;=$B$9),LOOKUP(BH$9,$A$12:$A$111,$B$12:$B$111),IF(AND($I209=1,BI$9=$Q208),"",IF($I209=1,BI208,IF(AND($I209=-1,BG$9=$Q208),$J209,IF($I209=-1,BH208,""))))))))</f>
        <v/>
      </c>
      <c r="BI209" t="str">
        <f ca="1">IF($E208="","",IF($G209="",BI208,IF(AND($N209=1,BI$9&gt;$B$9),"",IF(AND($N209=1,BI$9&lt;=$B$9),LOOKUP(BI$9,$A$12:$A$111,$B$12:$B$111),IF(AND($I209=1,BJ$9=$Q208),"",IF($I209=1,BJ208,IF(AND($I209=-1,BH$9=$Q208),$J209,IF($I209=-1,BI208,""))))))))</f>
        <v/>
      </c>
      <c r="BJ209" t="str">
        <f ca="1">IF($E208="","",IF($G209="",BJ208,IF(AND($N209=1,BJ$9&gt;$B$9),"",IF(AND($N209=1,BJ$9&lt;=$B$9),LOOKUP(BJ$9,$A$12:$A$111,$B$12:$B$111),IF(AND($I209=1,BK$9=$Q208),"",IF($I209=1,BK208,IF(AND($I209=-1,BI$9=$Q208),$J209,IF($I209=-1,BJ208,""))))))))</f>
        <v/>
      </c>
      <c r="BK209" t="str">
        <f ca="1">IF($E208="","",IF($G209="",BK208,IF(AND($N209=1,BK$9&gt;$B$9),"",IF(AND($N209=1,BK$9&lt;=$B$9),LOOKUP(BK$9,$A$12:$A$111,$B$12:$B$111),IF(AND($I209=1,BL$9=$Q208),"",IF($I209=1,BL208,IF(AND($I209=-1,BJ$9=$Q208),$J209,IF($I209=-1,BK208,""))))))))</f>
        <v/>
      </c>
      <c r="BL209" t="str">
        <f ca="1">IF($E208="","",IF($G209="",BL208,IF(AND($N209=1,BL$9&gt;$B$9),"",IF(AND($N209=1,BL$9&lt;=$B$9),LOOKUP(BL$9,$A$12:$A$111,$B$12:$B$111),IF(AND($I209=1,BM$9=$Q208),"",IF($I209=1,BM208,IF(AND($I209=-1,BK$9=$Q208),$J209,IF($I209=-1,BL208,""))))))))</f>
        <v/>
      </c>
      <c r="BM209" t="str">
        <f ca="1">IF($E208="","",IF($G209="",BM208,IF(AND($N209=1,BM$9&gt;$B$9),"",IF(AND($N209=1,BM$9&lt;=$B$9),LOOKUP(BM$9,$A$12:$A$111,$B$12:$B$111),IF(AND($I209=1,BN$9=$Q208),"",IF($I209=1,BN208,IF(AND($I209=-1,BL$9=$Q208),$J209,IF($I209=-1,BM208,""))))))))</f>
        <v/>
      </c>
      <c r="BN209" t="str">
        <f ca="1">IF($E208="","",IF($G209="",BN208,IF(AND($N209=1,BN$9&gt;$B$9),"",IF(AND($N209=1,BN$9&lt;=$B$9),LOOKUP(BN$9,$A$12:$A$111,$B$12:$B$111),IF(AND($I209=1,BO$9=$Q208),"",IF($I209=1,BO208,IF(AND($I209=-1,BM$9=$Q208),$J209,IF($I209=-1,BN208,""))))))))</f>
        <v/>
      </c>
      <c r="BO209">
        <f ca="1">IF($E208="","",IF($G209="",BO208,IF(AND($N209=1,BO$9&gt;$B$9),"",IF(AND($N209=1,BO$9&lt;=$B$9),LOOKUP(BO$9,$A$12:$A$111,$B$12:$B$111),IF(AND($I209=1,BP$9=$Q208),"",IF($I209=1,BP208,IF(AND($I209=-1,BN$9=$Q208),$J209,IF($I209=-1,BO208,""))))))))</f>
        <v>0</v>
      </c>
    </row>
    <row r="210" spans="4:67" x14ac:dyDescent="0.25">
      <c r="D210" s="4">
        <v>200</v>
      </c>
      <c r="E210" s="1">
        <f t="shared" ca="1" si="16"/>
        <v>17</v>
      </c>
      <c r="G210" t="str">
        <f ca="1">IF(E209="","",IF($B$3=Refs!$B$11,Labouchere!F210,IF(AND(B$3="Last",H209="Zero"),G209,IF(B$3="Last",H209,IF(B$3="2nd last","",IF(AND(B$3="Opposite",H209="Zero"),G209,IF(AND(B$3="Opposite",H209="Red"),"Black",IF(AND(B$3="Opposite",H209="Black"),"Red",IF(AND(B$3="Opposite",H209="Odd"),"Even",IF(AND(B$3="Opposite",H209="Even"),"Odd",IF(AND(B$3="Opposite",H209="High"),"Low",IF(AND(B$3="Opposite",H209="Low"),"High",IF(COUNTIF(Refs!$E$5:$I$6,B$3)=1,Labouchere!B$3,"")))))))))))))</f>
        <v>High</v>
      </c>
      <c r="H210" t="str">
        <f ca="1">IF(E210="","",IF(B$2="Red/Black",LOOKUP(E210,Refs!D:D,Refs!F:F),IF(B$2="High/Low",LOOKUP(E210,Refs!D:D,Refs!H:H),IF(B$2="Odd/Even",LOOKUP(E210,Refs!D:D,Refs!J:J),""))))</f>
        <v>Low</v>
      </c>
      <c r="I210">
        <f t="shared" ca="1" si="17"/>
        <v>-1</v>
      </c>
      <c r="J210">
        <f ca="1">IF(E209="","",IF(G210="","",IF(AND(Q209&gt;1,O209+P209&gt;=$B$4),$B$4,IF(Q209=1,O209,O209+P209))))</f>
        <v>12</v>
      </c>
      <c r="K210">
        <f t="shared" ca="1" si="18"/>
        <v>-12</v>
      </c>
      <c r="L210">
        <f t="shared" ca="1" si="19"/>
        <v>-75</v>
      </c>
      <c r="M210">
        <f t="shared" ca="1" si="20"/>
        <v>20</v>
      </c>
      <c r="N210">
        <f ca="1">IF(E209="","",IF(OR(AND($A$6="Yes",$M210&gt;$M209),AND($A$8="Yes",$O209+$P209&gt;=$B$4),AND($Q209&lt;=2,$I210=1)),1,0))</f>
        <v>0</v>
      </c>
      <c r="O210">
        <f ca="1">IF(E210="","",R210)</f>
        <v>2</v>
      </c>
      <c r="P210">
        <f ca="1">IF(E210="","",MAX(R210:DM210))</f>
        <v>12</v>
      </c>
      <c r="Q210" s="2">
        <f ca="1">IF(E210="","",COUNTIF(R210:DM210,"&gt;0"))</f>
        <v>9</v>
      </c>
      <c r="R210" s="4">
        <f ca="1">IF(E209="","",IF($G210="",R209,IF($N210=1,LOOKUP(R$9,$A$12:$A$111,$B$12:$B$111),IF(AND($I210=1,S$9=$Q209),"",IF($I210=1,S209,IF($I210=-1,R209))))))</f>
        <v>2</v>
      </c>
      <c r="S210">
        <f ca="1">IF($E209="","",IF($G210="",S209,IF(AND($N210=1,S$9&gt;$B$9),"",IF(AND($N210=1,S$9&lt;=$B$9),LOOKUP(S$9,$A$12:$A$111,$B$12:$B$111),IF(AND($I210=1,T$9=$Q209),"",IF($I210=1,T209,IF(AND($I210=-1,R$9=$Q209),$J210,IF($I210=-1,S209,""))))))))</f>
        <v>3</v>
      </c>
      <c r="T210">
        <f ca="1">IF($E209="","",IF($G210="",T209,IF(AND($N210=1,T$9&gt;$B$9),"",IF(AND($N210=1,T$9&lt;=$B$9),LOOKUP(T$9,$A$12:$A$111,$B$12:$B$111),IF(AND($I210=1,U$9=$Q209),"",IF($I210=1,U209,IF(AND($I210=-1,S$9=$Q209),$J210,IF($I210=-1,T209,""))))))))</f>
        <v>4</v>
      </c>
      <c r="U210">
        <f ca="1">IF($E209="","",IF($G210="",U209,IF(AND($N210=1,U$9&gt;$B$9),"",IF(AND($N210=1,U$9&lt;=$B$9),LOOKUP(U$9,$A$12:$A$111,$B$12:$B$111),IF(AND($I210=1,V$9=$Q209),"",IF($I210=1,V209,IF(AND($I210=-1,T$9=$Q209),$J210,IF($I210=-1,U209,""))))))))</f>
        <v>5</v>
      </c>
      <c r="V210">
        <f ca="1">IF($E209="","",IF($G210="",V209,IF(AND($N210=1,V$9&gt;$B$9),"",IF(AND($N210=1,V$9&lt;=$B$9),LOOKUP(V$9,$A$12:$A$111,$B$12:$B$111),IF(AND($I210=1,W$9=$Q209),"",IF($I210=1,W209,IF(AND($I210=-1,U$9=$Q209),$J210,IF($I210=-1,V209,""))))))))</f>
        <v>6</v>
      </c>
      <c r="W210">
        <f ca="1">IF($E209="","",IF($G210="",W209,IF(AND($N210=1,W$9&gt;$B$9),"",IF(AND($N210=1,W$9&lt;=$B$9),LOOKUP(W$9,$A$12:$A$111,$B$12:$B$111),IF(AND($I210=1,X$9=$Q209),"",IF($I210=1,X209,IF(AND($I210=-1,V$9=$Q209),$J210,IF($I210=-1,W209,""))))))))</f>
        <v>7</v>
      </c>
      <c r="X210">
        <f ca="1">IF($E209="","",IF($G210="",X209,IF(AND($N210=1,X$9&gt;$B$9),"",IF(AND($N210=1,X$9&lt;=$B$9),LOOKUP(X$9,$A$12:$A$111,$B$12:$B$111),IF(AND($I210=1,Y$9=$Q209),"",IF($I210=1,Y209,IF(AND($I210=-1,W$9=$Q209),$J210,IF($I210=-1,X209,""))))))))</f>
        <v>8</v>
      </c>
      <c r="Y210">
        <f ca="1">IF($E209="","",IF($G210="",Y209,IF(AND($N210=1,Y$9&gt;$B$9),"",IF(AND($N210=1,Y$9&lt;=$B$9),LOOKUP(Y$9,$A$12:$A$111,$B$12:$B$111),IF(AND($I210=1,Z$9=$Q209),"",IF($I210=1,Z209,IF(AND($I210=-1,X$9=$Q209),$J210,IF($I210=-1,Y209,""))))))))</f>
        <v>10</v>
      </c>
      <c r="Z210">
        <f ca="1">IF($E209="","",IF($G210="",Z209,IF(AND($N210=1,Z$9&gt;$B$9),"",IF(AND($N210=1,Z$9&lt;=$B$9),LOOKUP(Z$9,$A$12:$A$111,$B$12:$B$111),IF(AND($I210=1,AA$9=$Q209),"",IF($I210=1,AA209,IF(AND($I210=-1,Y$9=$Q209),$J210,IF($I210=-1,Z209,""))))))))</f>
        <v>12</v>
      </c>
      <c r="AA210" t="str">
        <f ca="1">IF($E209="","",IF($G210="",AA209,IF(AND($N210=1,AA$9&gt;$B$9),"",IF(AND($N210=1,AA$9&lt;=$B$9),LOOKUP(AA$9,$A$12:$A$111,$B$12:$B$111),IF(AND($I210=1,AB$9=$Q209),"",IF($I210=1,AB209,IF(AND($I210=-1,Z$9=$Q209),$J210,IF($I210=-1,AA209,""))))))))</f>
        <v/>
      </c>
      <c r="AB210" t="str">
        <f ca="1">IF($E209="","",IF($G210="",AB209,IF(AND($N210=1,AB$9&gt;$B$9),"",IF(AND($N210=1,AB$9&lt;=$B$9),LOOKUP(AB$9,$A$12:$A$111,$B$12:$B$111),IF(AND($I210=1,AC$9=$Q209),"",IF($I210=1,AC209,IF(AND($I210=-1,AA$9=$Q209),$J210,IF($I210=-1,AB209,""))))))))</f>
        <v/>
      </c>
      <c r="AC210" t="str">
        <f ca="1">IF($E209="","",IF($G210="",AC209,IF(AND($N210=1,AC$9&gt;$B$9),"",IF(AND($N210=1,AC$9&lt;=$B$9),LOOKUP(AC$9,$A$12:$A$111,$B$12:$B$111),IF(AND($I210=1,AD$9=$Q209),"",IF($I210=1,AD209,IF(AND($I210=-1,AB$9=$Q209),$J210,IF($I210=-1,AC209,""))))))))</f>
        <v/>
      </c>
      <c r="AD210" t="str">
        <f ca="1">IF($E209="","",IF($G210="",AD209,IF(AND($N210=1,AD$9&gt;$B$9),"",IF(AND($N210=1,AD$9&lt;=$B$9),LOOKUP(AD$9,$A$12:$A$111,$B$12:$B$111),IF(AND($I210=1,AE$9=$Q209),"",IF($I210=1,AE209,IF(AND($I210=-1,AC$9=$Q209),$J210,IF($I210=-1,AD209,""))))))))</f>
        <v/>
      </c>
      <c r="AE210" t="str">
        <f ca="1">IF($E209="","",IF($G210="",AE209,IF(AND($N210=1,AE$9&gt;$B$9),"",IF(AND($N210=1,AE$9&lt;=$B$9),LOOKUP(AE$9,$A$12:$A$111,$B$12:$B$111),IF(AND($I210=1,AF$9=$Q209),"",IF($I210=1,AF209,IF(AND($I210=-1,AD$9=$Q209),$J210,IF($I210=-1,AE209,""))))))))</f>
        <v/>
      </c>
      <c r="AF210" t="str">
        <f ca="1">IF($E209="","",IF($G210="",AF209,IF(AND($N210=1,AF$9&gt;$B$9),"",IF(AND($N210=1,AF$9&lt;=$B$9),LOOKUP(AF$9,$A$12:$A$111,$B$12:$B$111),IF(AND($I210=1,AG$9=$Q209),"",IF($I210=1,AG209,IF(AND($I210=-1,AE$9=$Q209),$J210,IF($I210=-1,AF209,""))))))))</f>
        <v/>
      </c>
      <c r="AG210" t="str">
        <f ca="1">IF($E209="","",IF($G210="",AG209,IF(AND($N210=1,AG$9&gt;$B$9),"",IF(AND($N210=1,AG$9&lt;=$B$9),LOOKUP(AG$9,$A$12:$A$111,$B$12:$B$111),IF(AND($I210=1,AH$9=$Q209),"",IF($I210=1,AH209,IF(AND($I210=-1,AF$9=$Q209),$J210,IF($I210=-1,AG209,""))))))))</f>
        <v/>
      </c>
      <c r="AH210" t="str">
        <f ca="1">IF($E209="","",IF($G210="",AH209,IF(AND($N210=1,AH$9&gt;$B$9),"",IF(AND($N210=1,AH$9&lt;=$B$9),LOOKUP(AH$9,$A$12:$A$111,$B$12:$B$111),IF(AND($I210=1,AI$9=$Q209),"",IF($I210=1,AI209,IF(AND($I210=-1,AG$9=$Q209),$J210,IF($I210=-1,AH209,""))))))))</f>
        <v/>
      </c>
      <c r="AI210" t="str">
        <f ca="1">IF($E209="","",IF($G210="",AI209,IF(AND($N210=1,AI$9&gt;$B$9),"",IF(AND($N210=1,AI$9&lt;=$B$9),LOOKUP(AI$9,$A$12:$A$111,$B$12:$B$111),IF(AND($I210=1,AJ$9=$Q209),"",IF($I210=1,AJ209,IF(AND($I210=-1,AH$9=$Q209),$J210,IF($I210=-1,AI209,""))))))))</f>
        <v/>
      </c>
      <c r="AJ210" t="str">
        <f ca="1">IF($E209="","",IF($G210="",AJ209,IF(AND($N210=1,AJ$9&gt;$B$9),"",IF(AND($N210=1,AJ$9&lt;=$B$9),LOOKUP(AJ$9,$A$12:$A$111,$B$12:$B$111),IF(AND($I210=1,AK$9=$Q209),"",IF($I210=1,AK209,IF(AND($I210=-1,AI$9=$Q209),$J210,IF($I210=-1,AJ209,""))))))))</f>
        <v/>
      </c>
      <c r="AK210" t="str">
        <f ca="1">IF($E209="","",IF($G210="",AK209,IF(AND($N210=1,AK$9&gt;$B$9),"",IF(AND($N210=1,AK$9&lt;=$B$9),LOOKUP(AK$9,$A$12:$A$111,$B$12:$B$111),IF(AND($I210=1,AL$9=$Q209),"",IF($I210=1,AL209,IF(AND($I210=-1,AJ$9=$Q209),$J210,IF($I210=-1,AK209,""))))))))</f>
        <v/>
      </c>
      <c r="AL210" t="str">
        <f ca="1">IF($E209="","",IF($G210="",AL209,IF(AND($N210=1,AL$9&gt;$B$9),"",IF(AND($N210=1,AL$9&lt;=$B$9),LOOKUP(AL$9,$A$12:$A$111,$B$12:$B$111),IF(AND($I210=1,AM$9=$Q209),"",IF($I210=1,AM209,IF(AND($I210=-1,AK$9=$Q209),$J210,IF($I210=-1,AL209,""))))))))</f>
        <v/>
      </c>
      <c r="AM210" t="str">
        <f ca="1">IF($E209="","",IF($G210="",AM209,IF(AND($N210=1,AM$9&gt;$B$9),"",IF(AND($N210=1,AM$9&lt;=$B$9),LOOKUP(AM$9,$A$12:$A$111,$B$12:$B$111),IF(AND($I210=1,AN$9=$Q209),"",IF($I210=1,AN209,IF(AND($I210=-1,AL$9=$Q209),$J210,IF($I210=-1,AM209,""))))))))</f>
        <v/>
      </c>
      <c r="AN210" t="str">
        <f ca="1">IF($E209="","",IF($G210="",AN209,IF(AND($N210=1,AN$9&gt;$B$9),"",IF(AND($N210=1,AN$9&lt;=$B$9),LOOKUP(AN$9,$A$12:$A$111,$B$12:$B$111),IF(AND($I210=1,AO$9=$Q209),"",IF($I210=1,AO209,IF(AND($I210=-1,AM$9=$Q209),$J210,IF($I210=-1,AN209,""))))))))</f>
        <v/>
      </c>
      <c r="AO210" t="str">
        <f ca="1">IF($E209="","",IF($G210="",AO209,IF(AND($N210=1,AO$9&gt;$B$9),"",IF(AND($N210=1,AO$9&lt;=$B$9),LOOKUP(AO$9,$A$12:$A$111,$B$12:$B$111),IF(AND($I210=1,AP$9=$Q209),"",IF($I210=1,AP209,IF(AND($I210=-1,AN$9=$Q209),$J210,IF($I210=-1,AO209,""))))))))</f>
        <v/>
      </c>
      <c r="AP210" t="str">
        <f ca="1">IF($E209="","",IF($G210="",AP209,IF(AND($N210=1,AP$9&gt;$B$9),"",IF(AND($N210=1,AP$9&lt;=$B$9),LOOKUP(AP$9,$A$12:$A$111,$B$12:$B$111),IF(AND($I210=1,AQ$9=$Q209),"",IF($I210=1,AQ209,IF(AND($I210=-1,AO$9=$Q209),$J210,IF($I210=-1,AP209,""))))))))</f>
        <v/>
      </c>
      <c r="AQ210" t="str">
        <f ca="1">IF($E209="","",IF($G210="",AQ209,IF(AND($N210=1,AQ$9&gt;$B$9),"",IF(AND($N210=1,AQ$9&lt;=$B$9),LOOKUP(AQ$9,$A$12:$A$111,$B$12:$B$111),IF(AND($I210=1,AR$9=$Q209),"",IF($I210=1,AR209,IF(AND($I210=-1,AP$9=$Q209),$J210,IF($I210=-1,AQ209,""))))))))</f>
        <v/>
      </c>
      <c r="AR210" t="str">
        <f ca="1">IF($E209="","",IF($G210="",AR209,IF(AND($N210=1,AR$9&gt;$B$9),"",IF(AND($N210=1,AR$9&lt;=$B$9),LOOKUP(AR$9,$A$12:$A$111,$B$12:$B$111),IF(AND($I210=1,AS$9=$Q209),"",IF($I210=1,AS209,IF(AND($I210=-1,AQ$9=$Q209),$J210,IF($I210=-1,AR209,""))))))))</f>
        <v/>
      </c>
      <c r="AS210" t="str">
        <f ca="1">IF($E209="","",IF($G210="",AS209,IF(AND($N210=1,AS$9&gt;$B$9),"",IF(AND($N210=1,AS$9&lt;=$B$9),LOOKUP(AS$9,$A$12:$A$111,$B$12:$B$111),IF(AND($I210=1,AT$9=$Q209),"",IF($I210=1,AT209,IF(AND($I210=-1,AR$9=$Q209),$J210,IF($I210=-1,AS209,""))))))))</f>
        <v/>
      </c>
      <c r="AT210" t="str">
        <f ca="1">IF($E209="","",IF($G210="",AT209,IF(AND($N210=1,AT$9&gt;$B$9),"",IF(AND($N210=1,AT$9&lt;=$B$9),LOOKUP(AT$9,$A$12:$A$111,$B$12:$B$111),IF(AND($I210=1,AU$9=$Q209),"",IF($I210=1,AU209,IF(AND($I210=-1,AS$9=$Q209),$J210,IF($I210=-1,AT209,""))))))))</f>
        <v/>
      </c>
      <c r="AU210" t="str">
        <f ca="1">IF($E209="","",IF($G210="",AU209,IF(AND($N210=1,AU$9&gt;$B$9),"",IF(AND($N210=1,AU$9&lt;=$B$9),LOOKUP(AU$9,$A$12:$A$111,$B$12:$B$111),IF(AND($I210=1,AV$9=$Q209),"",IF($I210=1,AV209,IF(AND($I210=-1,AT$9=$Q209),$J210,IF($I210=-1,AU209,""))))))))</f>
        <v/>
      </c>
      <c r="AV210" t="str">
        <f ca="1">IF($E209="","",IF($G210="",AV209,IF(AND($N210=1,AV$9&gt;$B$9),"",IF(AND($N210=1,AV$9&lt;=$B$9),LOOKUP(AV$9,$A$12:$A$111,$B$12:$B$111),IF(AND($I210=1,AW$9=$Q209),"",IF($I210=1,AW209,IF(AND($I210=-1,AU$9=$Q209),$J210,IF($I210=-1,AV209,""))))))))</f>
        <v/>
      </c>
      <c r="AW210" t="str">
        <f ca="1">IF($E209="","",IF($G210="",AW209,IF(AND($N210=1,AW$9&gt;$B$9),"",IF(AND($N210=1,AW$9&lt;=$B$9),LOOKUP(AW$9,$A$12:$A$111,$B$12:$B$111),IF(AND($I210=1,AX$9=$Q209),"",IF($I210=1,AX209,IF(AND($I210=-1,AV$9=$Q209),$J210,IF($I210=-1,AW209,""))))))))</f>
        <v/>
      </c>
      <c r="AX210" t="str">
        <f ca="1">IF($E209="","",IF($G210="",AX209,IF(AND($N210=1,AX$9&gt;$B$9),"",IF(AND($N210=1,AX$9&lt;=$B$9),LOOKUP(AX$9,$A$12:$A$111,$B$12:$B$111),IF(AND($I210=1,AY$9=$Q209),"",IF($I210=1,AY209,IF(AND($I210=-1,AW$9=$Q209),$J210,IF($I210=-1,AX209,""))))))))</f>
        <v/>
      </c>
      <c r="AY210" t="str">
        <f ca="1">IF($E209="","",IF($G210="",AY209,IF(AND($N210=1,AY$9&gt;$B$9),"",IF(AND($N210=1,AY$9&lt;=$B$9),LOOKUP(AY$9,$A$12:$A$111,$B$12:$B$111),IF(AND($I210=1,AZ$9=$Q209),"",IF($I210=1,AZ209,IF(AND($I210=-1,AX$9=$Q209),$J210,IF($I210=-1,AY209,""))))))))</f>
        <v/>
      </c>
      <c r="AZ210" t="str">
        <f ca="1">IF($E209="","",IF($G210="",AZ209,IF(AND($N210=1,AZ$9&gt;$B$9),"",IF(AND($N210=1,AZ$9&lt;=$B$9),LOOKUP(AZ$9,$A$12:$A$111,$B$12:$B$111),IF(AND($I210=1,BA$9=$Q209),"",IF($I210=1,BA209,IF(AND($I210=-1,AY$9=$Q209),$J210,IF($I210=-1,AZ209,""))))))))</f>
        <v/>
      </c>
      <c r="BA210" t="str">
        <f ca="1">IF($E209="","",IF($G210="",BA209,IF(AND($N210=1,BA$9&gt;$B$9),"",IF(AND($N210=1,BA$9&lt;=$B$9),LOOKUP(BA$9,$A$12:$A$111,$B$12:$B$111),IF(AND($I210=1,BB$9=$Q209),"",IF($I210=1,BB209,IF(AND($I210=-1,AZ$9=$Q209),$J210,IF($I210=-1,BA209,""))))))))</f>
        <v/>
      </c>
      <c r="BB210" t="str">
        <f ca="1">IF($E209="","",IF($G210="",BB209,IF(AND($N210=1,BB$9&gt;$B$9),"",IF(AND($N210=1,BB$9&lt;=$B$9),LOOKUP(BB$9,$A$12:$A$111,$B$12:$B$111),IF(AND($I210=1,BC$9=$Q209),"",IF($I210=1,BC209,IF(AND($I210=-1,BA$9=$Q209),$J210,IF($I210=-1,BB209,""))))))))</f>
        <v/>
      </c>
      <c r="BC210" t="str">
        <f ca="1">IF($E209="","",IF($G210="",BC209,IF(AND($N210=1,BC$9&gt;$B$9),"",IF(AND($N210=1,BC$9&lt;=$B$9),LOOKUP(BC$9,$A$12:$A$111,$B$12:$B$111),IF(AND($I210=1,BD$9=$Q209),"",IF($I210=1,BD209,IF(AND($I210=-1,BB$9=$Q209),$J210,IF($I210=-1,BC209,""))))))))</f>
        <v/>
      </c>
      <c r="BD210" t="str">
        <f ca="1">IF($E209="","",IF($G210="",BD209,IF(AND($N210=1,BD$9&gt;$B$9),"",IF(AND($N210=1,BD$9&lt;=$B$9),LOOKUP(BD$9,$A$12:$A$111,$B$12:$B$111),IF(AND($I210=1,BE$9=$Q209),"",IF($I210=1,BE209,IF(AND($I210=-1,BC$9=$Q209),$J210,IF($I210=-1,BD209,""))))))))</f>
        <v/>
      </c>
      <c r="BE210" t="str">
        <f ca="1">IF($E209="","",IF($G210="",BE209,IF(AND($N210=1,BE$9&gt;$B$9),"",IF(AND($N210=1,BE$9&lt;=$B$9),LOOKUP(BE$9,$A$12:$A$111,$B$12:$B$111),IF(AND($I210=1,BF$9=$Q209),"",IF($I210=1,BF209,IF(AND($I210=-1,BD$9=$Q209),$J210,IF($I210=-1,BE209,""))))))))</f>
        <v/>
      </c>
      <c r="BF210" t="str">
        <f ca="1">IF($E209="","",IF($G210="",BF209,IF(AND($N210=1,BF$9&gt;$B$9),"",IF(AND($N210=1,BF$9&lt;=$B$9),LOOKUP(BF$9,$A$12:$A$111,$B$12:$B$111),IF(AND($I210=1,BG$9=$Q209),"",IF($I210=1,BG209,IF(AND($I210=-1,BE$9=$Q209),$J210,IF($I210=-1,BF209,""))))))))</f>
        <v/>
      </c>
      <c r="BG210" t="str">
        <f ca="1">IF($E209="","",IF($G210="",BG209,IF(AND($N210=1,BG$9&gt;$B$9),"",IF(AND($N210=1,BG$9&lt;=$B$9),LOOKUP(BG$9,$A$12:$A$111,$B$12:$B$111),IF(AND($I210=1,BH$9=$Q209),"",IF($I210=1,BH209,IF(AND($I210=-1,BF$9=$Q209),$J210,IF($I210=-1,BG209,""))))))))</f>
        <v/>
      </c>
      <c r="BH210" t="str">
        <f ca="1">IF($E209="","",IF($G210="",BH209,IF(AND($N210=1,BH$9&gt;$B$9),"",IF(AND($N210=1,BH$9&lt;=$B$9),LOOKUP(BH$9,$A$12:$A$111,$B$12:$B$111),IF(AND($I210=1,BI$9=$Q209),"",IF($I210=1,BI209,IF(AND($I210=-1,BG$9=$Q209),$J210,IF($I210=-1,BH209,""))))))))</f>
        <v/>
      </c>
      <c r="BI210" t="str">
        <f ca="1">IF($E209="","",IF($G210="",BI209,IF(AND($N210=1,BI$9&gt;$B$9),"",IF(AND($N210=1,BI$9&lt;=$B$9),LOOKUP(BI$9,$A$12:$A$111,$B$12:$B$111),IF(AND($I210=1,BJ$9=$Q209),"",IF($I210=1,BJ209,IF(AND($I210=-1,BH$9=$Q209),$J210,IF($I210=-1,BI209,""))))))))</f>
        <v/>
      </c>
      <c r="BJ210" t="str">
        <f ca="1">IF($E209="","",IF($G210="",BJ209,IF(AND($N210=1,BJ$9&gt;$B$9),"",IF(AND($N210=1,BJ$9&lt;=$B$9),LOOKUP(BJ$9,$A$12:$A$111,$B$12:$B$111),IF(AND($I210=1,BK$9=$Q209),"",IF($I210=1,BK209,IF(AND($I210=-1,BI$9=$Q209),$J210,IF($I210=-1,BJ209,""))))))))</f>
        <v/>
      </c>
      <c r="BK210" t="str">
        <f ca="1">IF($E209="","",IF($G210="",BK209,IF(AND($N210=1,BK$9&gt;$B$9),"",IF(AND($N210=1,BK$9&lt;=$B$9),LOOKUP(BK$9,$A$12:$A$111,$B$12:$B$111),IF(AND($I210=1,BL$9=$Q209),"",IF($I210=1,BL209,IF(AND($I210=-1,BJ$9=$Q209),$J210,IF($I210=-1,BK209,""))))))))</f>
        <v/>
      </c>
      <c r="BL210" t="str">
        <f ca="1">IF($E209="","",IF($G210="",BL209,IF(AND($N210=1,BL$9&gt;$B$9),"",IF(AND($N210=1,BL$9&lt;=$B$9),LOOKUP(BL$9,$A$12:$A$111,$B$12:$B$111),IF(AND($I210=1,BM$9=$Q209),"",IF($I210=1,BM209,IF(AND($I210=-1,BK$9=$Q209),$J210,IF($I210=-1,BL209,""))))))))</f>
        <v/>
      </c>
      <c r="BM210" t="str">
        <f ca="1">IF($E209="","",IF($G210="",BM209,IF(AND($N210=1,BM$9&gt;$B$9),"",IF(AND($N210=1,BM$9&lt;=$B$9),LOOKUP(BM$9,$A$12:$A$111,$B$12:$B$111),IF(AND($I210=1,BN$9=$Q209),"",IF($I210=1,BN209,IF(AND($I210=-1,BL$9=$Q209),$J210,IF($I210=-1,BM209,""))))))))</f>
        <v/>
      </c>
      <c r="BN210" t="str">
        <f ca="1">IF($E209="","",IF($G210="",BN209,IF(AND($N210=1,BN$9&gt;$B$9),"",IF(AND($N210=1,BN$9&lt;=$B$9),LOOKUP(BN$9,$A$12:$A$111,$B$12:$B$111),IF(AND($I210=1,BO$9=$Q209),"",IF($I210=1,BO209,IF(AND($I210=-1,BM$9=$Q209),$J210,IF($I210=-1,BN209,""))))))))</f>
        <v/>
      </c>
      <c r="BO210">
        <f ca="1">IF($E209="","",IF($G210="",BO209,IF(AND($N210=1,BO$9&gt;$B$9),"",IF(AND($N210=1,BO$9&lt;=$B$9),LOOKUP(BO$9,$A$12:$A$111,$B$12:$B$111),IF(AND($I210=1,BP$9=$Q209),"",IF($I210=1,BP209,IF(AND($I210=-1,BN$9=$Q209),$J210,IF($I210=-1,BO209,""))))))))</f>
        <v>0</v>
      </c>
    </row>
  </sheetData>
  <mergeCells count="6">
    <mergeCell ref="A10:B10"/>
    <mergeCell ref="A5:B5"/>
    <mergeCell ref="A6:B6"/>
    <mergeCell ref="A7:B7"/>
    <mergeCell ref="A8:B8"/>
    <mergeCell ref="R8:V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D7D4F3D-D044-4FF3-9DFF-7DCF367CEFBF}">
          <x14:formula1>
            <xm:f>Refs!$C$2:$C$3</xm:f>
          </x14:formula1>
          <xm:sqref>A6 A8:B8</xm:sqref>
        </x14:dataValidation>
        <x14:dataValidation type="list" allowBlank="1" showInputMessage="1" showErrorMessage="1" xr:uid="{D9F3295D-2124-4AFE-B33F-EA041EDBD792}">
          <x14:formula1>
            <xm:f>Refs!$B$12:$B$17</xm:f>
          </x14:formula1>
          <xm:sqref>B3</xm:sqref>
        </x14:dataValidation>
        <x14:dataValidation type="list" allowBlank="1" showInputMessage="1" showErrorMessage="1" xr:uid="{93188660-673F-4160-B8E8-1861C6A32287}">
          <x14:formula1>
            <xm:f>Refs!$B$2:$B$4</xm:f>
          </x14:formula1>
          <xm:sqref>B2</xm:sqref>
        </x14:dataValidation>
        <x14:dataValidation type="list" allowBlank="1" showInputMessage="1" showErrorMessage="1" xr:uid="{9D0209EE-CC0C-4416-9302-D32BF43BC388}">
          <x14:formula1>
            <xm:f>Refs!$B$6:$B$7</xm:f>
          </x14:formula1>
          <xm:sqref>F11:F210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66"/>
  <sheetViews>
    <sheetView workbookViewId="0">
      <selection activeCell="B18" sqref="B18"/>
    </sheetView>
  </sheetViews>
  <sheetFormatPr defaultRowHeight="15" x14ac:dyDescent="0.25"/>
  <cols>
    <col min="2" max="3" width="9.85546875" customWidth="1"/>
    <col min="4" max="10" width="9.140625" customWidth="1"/>
  </cols>
  <sheetData>
    <row r="2" spans="2:13" x14ac:dyDescent="0.25">
      <c r="B2" t="s">
        <v>10</v>
      </c>
      <c r="C2" t="s">
        <v>32</v>
      </c>
      <c r="D2">
        <v>1</v>
      </c>
    </row>
    <row r="3" spans="2:13" x14ac:dyDescent="0.25">
      <c r="B3" t="s">
        <v>1</v>
      </c>
      <c r="C3" t="s">
        <v>33</v>
      </c>
      <c r="D3">
        <v>2</v>
      </c>
    </row>
    <row r="4" spans="2:13" x14ac:dyDescent="0.25">
      <c r="B4" t="s">
        <v>9</v>
      </c>
      <c r="D4">
        <v>3</v>
      </c>
    </row>
    <row r="5" spans="2:13" x14ac:dyDescent="0.25">
      <c r="E5" t="s">
        <v>14</v>
      </c>
      <c r="G5" t="s">
        <v>16</v>
      </c>
      <c r="I5" t="s">
        <v>12</v>
      </c>
    </row>
    <row r="6" spans="2:13" x14ac:dyDescent="0.25">
      <c r="B6" t="str">
        <f>IF(RevLab!B$2="Red/Black","Red",IF(RevLab!B$2="Odd/Even","Odd",IF(RevLab!B$2="High/Low","High","")))</f>
        <v>High</v>
      </c>
      <c r="C6">
        <v>1</v>
      </c>
      <c r="E6" t="s">
        <v>15</v>
      </c>
      <c r="G6" t="s">
        <v>17</v>
      </c>
      <c r="I6" t="s">
        <v>13</v>
      </c>
    </row>
    <row r="7" spans="2:13" x14ac:dyDescent="0.25">
      <c r="B7" t="str">
        <f>IF(RevLab!B$2="Red/Black","Black",IF(RevLab!B$2="Odd/Even","Even",IF(RevLab!B$2="High/Low","Low","")))</f>
        <v>Low</v>
      </c>
      <c r="C7">
        <v>2</v>
      </c>
      <c r="D7" t="s">
        <v>0</v>
      </c>
      <c r="E7" t="s">
        <v>3</v>
      </c>
      <c r="G7" t="s">
        <v>2</v>
      </c>
      <c r="I7" t="s">
        <v>1</v>
      </c>
    </row>
    <row r="8" spans="2:13" x14ac:dyDescent="0.25">
      <c r="B8" t="s">
        <v>11</v>
      </c>
      <c r="C8">
        <v>3</v>
      </c>
      <c r="D8">
        <v>0</v>
      </c>
      <c r="E8">
        <v>0</v>
      </c>
      <c r="F8" t="s">
        <v>22</v>
      </c>
      <c r="G8">
        <v>0</v>
      </c>
      <c r="H8" t="s">
        <v>22</v>
      </c>
      <c r="I8">
        <v>0</v>
      </c>
      <c r="J8" t="s">
        <v>22</v>
      </c>
      <c r="L8">
        <v>1</v>
      </c>
      <c r="M8">
        <f>L8+M7</f>
        <v>1</v>
      </c>
    </row>
    <row r="9" spans="2:13" x14ac:dyDescent="0.25">
      <c r="B9" t="s">
        <v>19</v>
      </c>
      <c r="C9">
        <v>4</v>
      </c>
      <c r="D9">
        <v>1</v>
      </c>
      <c r="E9">
        <v>1</v>
      </c>
      <c r="F9" t="s">
        <v>14</v>
      </c>
      <c r="G9">
        <v>1</v>
      </c>
      <c r="H9" t="s">
        <v>17</v>
      </c>
      <c r="I9">
        <v>1</v>
      </c>
      <c r="J9" t="s">
        <v>12</v>
      </c>
      <c r="L9">
        <v>2</v>
      </c>
      <c r="M9">
        <f t="shared" ref="M9:M66" si="0">L9+M8</f>
        <v>3</v>
      </c>
    </row>
    <row r="10" spans="2:13" x14ac:dyDescent="0.25">
      <c r="B10" t="s">
        <v>20</v>
      </c>
      <c r="C10">
        <v>5</v>
      </c>
      <c r="D10">
        <v>2</v>
      </c>
      <c r="E10">
        <v>2</v>
      </c>
      <c r="F10" t="s">
        <v>15</v>
      </c>
      <c r="G10">
        <f>G9</f>
        <v>1</v>
      </c>
      <c r="H10" t="s">
        <v>17</v>
      </c>
      <c r="I10">
        <v>2</v>
      </c>
      <c r="J10" t="s">
        <v>13</v>
      </c>
      <c r="L10">
        <v>3</v>
      </c>
      <c r="M10">
        <f t="shared" si="0"/>
        <v>6</v>
      </c>
    </row>
    <row r="11" spans="2:13" x14ac:dyDescent="0.25">
      <c r="B11" t="s">
        <v>45</v>
      </c>
      <c r="D11">
        <v>3</v>
      </c>
      <c r="E11">
        <v>1</v>
      </c>
      <c r="F11" t="s">
        <v>14</v>
      </c>
      <c r="G11">
        <f t="shared" ref="G11:G44" si="1">G10</f>
        <v>1</v>
      </c>
      <c r="H11" t="s">
        <v>17</v>
      </c>
      <c r="I11">
        <v>1</v>
      </c>
      <c r="J11" t="s">
        <v>12</v>
      </c>
      <c r="L11">
        <v>4</v>
      </c>
      <c r="M11">
        <f t="shared" si="0"/>
        <v>10</v>
      </c>
    </row>
    <row r="12" spans="2:13" x14ac:dyDescent="0.25">
      <c r="B12" t="str">
        <f>IF(Labouchere!B$2="Red/Black","Red",IF(Labouchere!B$2="Odd/Even","Odd",IF(Labouchere!B$2="High/Low","High","")))</f>
        <v>High</v>
      </c>
      <c r="D12">
        <v>4</v>
      </c>
      <c r="E12">
        <v>2</v>
      </c>
      <c r="F12" t="s">
        <v>15</v>
      </c>
      <c r="G12">
        <f t="shared" si="1"/>
        <v>1</v>
      </c>
      <c r="H12" t="s">
        <v>17</v>
      </c>
      <c r="I12">
        <v>2</v>
      </c>
      <c r="J12" t="s">
        <v>13</v>
      </c>
      <c r="L12">
        <v>5</v>
      </c>
      <c r="M12">
        <f t="shared" si="0"/>
        <v>15</v>
      </c>
    </row>
    <row r="13" spans="2:13" x14ac:dyDescent="0.25">
      <c r="B13" t="str">
        <f>IF(Labouchere!B$2="Red/Black","Black",IF(Labouchere!B$2="Odd/Even","Even",IF(Labouchere!B$2="High/Low","Low","")))</f>
        <v>Low</v>
      </c>
      <c r="D13">
        <v>5</v>
      </c>
      <c r="E13">
        <v>1</v>
      </c>
      <c r="F13" t="s">
        <v>14</v>
      </c>
      <c r="G13">
        <f t="shared" si="1"/>
        <v>1</v>
      </c>
      <c r="H13" t="s">
        <v>17</v>
      </c>
      <c r="I13">
        <v>1</v>
      </c>
      <c r="J13" t="s">
        <v>12</v>
      </c>
      <c r="L13">
        <v>6</v>
      </c>
      <c r="M13">
        <f t="shared" si="0"/>
        <v>21</v>
      </c>
    </row>
    <row r="14" spans="2:13" x14ac:dyDescent="0.25">
      <c r="B14" t="s">
        <v>11</v>
      </c>
      <c r="D14">
        <v>6</v>
      </c>
      <c r="E14">
        <v>2</v>
      </c>
      <c r="F14" t="s">
        <v>15</v>
      </c>
      <c r="G14">
        <f t="shared" si="1"/>
        <v>1</v>
      </c>
      <c r="H14" t="s">
        <v>17</v>
      </c>
      <c r="I14">
        <v>2</v>
      </c>
      <c r="J14" t="s">
        <v>13</v>
      </c>
      <c r="L14">
        <v>7</v>
      </c>
      <c r="M14">
        <f t="shared" si="0"/>
        <v>28</v>
      </c>
    </row>
    <row r="15" spans="2:13" x14ac:dyDescent="0.25">
      <c r="B15" t="s">
        <v>19</v>
      </c>
      <c r="D15">
        <v>7</v>
      </c>
      <c r="E15">
        <v>1</v>
      </c>
      <c r="F15" t="s">
        <v>14</v>
      </c>
      <c r="G15">
        <f t="shared" si="1"/>
        <v>1</v>
      </c>
      <c r="H15" t="s">
        <v>17</v>
      </c>
      <c r="I15">
        <v>1</v>
      </c>
      <c r="J15" t="s">
        <v>12</v>
      </c>
      <c r="L15">
        <v>8</v>
      </c>
      <c r="M15">
        <f t="shared" si="0"/>
        <v>36</v>
      </c>
    </row>
    <row r="16" spans="2:13" x14ac:dyDescent="0.25">
      <c r="B16" t="s">
        <v>20</v>
      </c>
      <c r="D16">
        <v>8</v>
      </c>
      <c r="E16">
        <v>2</v>
      </c>
      <c r="F16" t="s">
        <v>15</v>
      </c>
      <c r="G16">
        <f t="shared" si="1"/>
        <v>1</v>
      </c>
      <c r="H16" t="s">
        <v>17</v>
      </c>
      <c r="I16">
        <v>2</v>
      </c>
      <c r="J16" t="s">
        <v>13</v>
      </c>
      <c r="L16">
        <v>9</v>
      </c>
      <c r="M16">
        <f t="shared" si="0"/>
        <v>45</v>
      </c>
    </row>
    <row r="17" spans="2:13" x14ac:dyDescent="0.25">
      <c r="B17" t="s">
        <v>45</v>
      </c>
      <c r="D17">
        <v>9</v>
      </c>
      <c r="E17">
        <v>1</v>
      </c>
      <c r="F17" t="s">
        <v>14</v>
      </c>
      <c r="G17">
        <f t="shared" si="1"/>
        <v>1</v>
      </c>
      <c r="H17" t="s">
        <v>17</v>
      </c>
      <c r="I17">
        <v>1</v>
      </c>
      <c r="J17" t="s">
        <v>12</v>
      </c>
      <c r="L17">
        <v>10</v>
      </c>
      <c r="M17">
        <f t="shared" si="0"/>
        <v>55</v>
      </c>
    </row>
    <row r="18" spans="2:13" x14ac:dyDescent="0.25">
      <c r="D18">
        <v>10</v>
      </c>
      <c r="E18">
        <v>2</v>
      </c>
      <c r="F18" t="s">
        <v>15</v>
      </c>
      <c r="G18">
        <f t="shared" si="1"/>
        <v>1</v>
      </c>
      <c r="H18" t="s">
        <v>17</v>
      </c>
      <c r="I18">
        <v>2</v>
      </c>
      <c r="J18" t="s">
        <v>13</v>
      </c>
      <c r="L18">
        <v>11</v>
      </c>
      <c r="M18">
        <f t="shared" si="0"/>
        <v>66</v>
      </c>
    </row>
    <row r="19" spans="2:13" x14ac:dyDescent="0.25">
      <c r="D19">
        <v>11</v>
      </c>
      <c r="E19">
        <v>2</v>
      </c>
      <c r="F19" t="s">
        <v>15</v>
      </c>
      <c r="G19">
        <f t="shared" si="1"/>
        <v>1</v>
      </c>
      <c r="H19" t="s">
        <v>17</v>
      </c>
      <c r="I19">
        <v>1</v>
      </c>
      <c r="J19" t="s">
        <v>12</v>
      </c>
      <c r="L19">
        <v>12</v>
      </c>
      <c r="M19">
        <f t="shared" si="0"/>
        <v>78</v>
      </c>
    </row>
    <row r="20" spans="2:13" x14ac:dyDescent="0.25">
      <c r="D20">
        <v>12</v>
      </c>
      <c r="E20">
        <v>1</v>
      </c>
      <c r="F20" t="s">
        <v>14</v>
      </c>
      <c r="G20">
        <f t="shared" si="1"/>
        <v>1</v>
      </c>
      <c r="H20" t="s">
        <v>17</v>
      </c>
      <c r="I20">
        <v>2</v>
      </c>
      <c r="J20" t="s">
        <v>13</v>
      </c>
      <c r="L20">
        <v>13</v>
      </c>
      <c r="M20">
        <f t="shared" si="0"/>
        <v>91</v>
      </c>
    </row>
    <row r="21" spans="2:13" x14ac:dyDescent="0.25">
      <c r="D21">
        <v>13</v>
      </c>
      <c r="E21">
        <v>2</v>
      </c>
      <c r="F21" t="s">
        <v>15</v>
      </c>
      <c r="G21">
        <f t="shared" si="1"/>
        <v>1</v>
      </c>
      <c r="H21" t="s">
        <v>17</v>
      </c>
      <c r="I21">
        <v>1</v>
      </c>
      <c r="J21" t="s">
        <v>12</v>
      </c>
      <c r="L21">
        <v>14</v>
      </c>
      <c r="M21">
        <f t="shared" si="0"/>
        <v>105</v>
      </c>
    </row>
    <row r="22" spans="2:13" x14ac:dyDescent="0.25">
      <c r="D22">
        <v>14</v>
      </c>
      <c r="E22">
        <v>1</v>
      </c>
      <c r="F22" t="s">
        <v>14</v>
      </c>
      <c r="G22">
        <f t="shared" si="1"/>
        <v>1</v>
      </c>
      <c r="H22" t="s">
        <v>17</v>
      </c>
      <c r="I22">
        <v>2</v>
      </c>
      <c r="J22" t="s">
        <v>13</v>
      </c>
      <c r="L22">
        <v>15</v>
      </c>
      <c r="M22">
        <f t="shared" si="0"/>
        <v>120</v>
      </c>
    </row>
    <row r="23" spans="2:13" x14ac:dyDescent="0.25">
      <c r="D23">
        <v>15</v>
      </c>
      <c r="E23">
        <v>2</v>
      </c>
      <c r="F23" t="s">
        <v>15</v>
      </c>
      <c r="G23">
        <f t="shared" si="1"/>
        <v>1</v>
      </c>
      <c r="H23" t="s">
        <v>17</v>
      </c>
      <c r="I23">
        <v>1</v>
      </c>
      <c r="J23" t="s">
        <v>12</v>
      </c>
      <c r="L23">
        <v>16</v>
      </c>
      <c r="M23">
        <f t="shared" si="0"/>
        <v>136</v>
      </c>
    </row>
    <row r="24" spans="2:13" x14ac:dyDescent="0.25">
      <c r="D24">
        <v>16</v>
      </c>
      <c r="E24">
        <v>1</v>
      </c>
      <c r="F24" t="s">
        <v>14</v>
      </c>
      <c r="G24">
        <f t="shared" si="1"/>
        <v>1</v>
      </c>
      <c r="H24" t="s">
        <v>17</v>
      </c>
      <c r="I24">
        <v>2</v>
      </c>
      <c r="J24" t="s">
        <v>13</v>
      </c>
      <c r="L24">
        <v>17</v>
      </c>
      <c r="M24">
        <f t="shared" si="0"/>
        <v>153</v>
      </c>
    </row>
    <row r="25" spans="2:13" x14ac:dyDescent="0.25">
      <c r="D25">
        <v>17</v>
      </c>
      <c r="E25">
        <v>2</v>
      </c>
      <c r="F25" t="s">
        <v>15</v>
      </c>
      <c r="G25">
        <f t="shared" si="1"/>
        <v>1</v>
      </c>
      <c r="H25" t="s">
        <v>17</v>
      </c>
      <c r="I25">
        <v>1</v>
      </c>
      <c r="J25" t="s">
        <v>12</v>
      </c>
      <c r="L25">
        <v>18</v>
      </c>
      <c r="M25">
        <f t="shared" si="0"/>
        <v>171</v>
      </c>
    </row>
    <row r="26" spans="2:13" x14ac:dyDescent="0.25">
      <c r="D26">
        <v>18</v>
      </c>
      <c r="E26">
        <v>1</v>
      </c>
      <c r="F26" t="s">
        <v>14</v>
      </c>
      <c r="G26">
        <f t="shared" si="1"/>
        <v>1</v>
      </c>
      <c r="H26" t="s">
        <v>17</v>
      </c>
      <c r="I26">
        <v>2</v>
      </c>
      <c r="J26" t="s">
        <v>13</v>
      </c>
      <c r="L26">
        <v>19</v>
      </c>
      <c r="M26">
        <f t="shared" si="0"/>
        <v>190</v>
      </c>
    </row>
    <row r="27" spans="2:13" x14ac:dyDescent="0.25">
      <c r="D27">
        <v>19</v>
      </c>
      <c r="E27">
        <v>1</v>
      </c>
      <c r="F27" t="s">
        <v>14</v>
      </c>
      <c r="G27">
        <v>2</v>
      </c>
      <c r="H27" t="s">
        <v>16</v>
      </c>
      <c r="I27">
        <v>1</v>
      </c>
      <c r="J27" t="s">
        <v>12</v>
      </c>
      <c r="L27">
        <v>20</v>
      </c>
      <c r="M27">
        <f t="shared" si="0"/>
        <v>210</v>
      </c>
    </row>
    <row r="28" spans="2:13" x14ac:dyDescent="0.25">
      <c r="D28">
        <v>20</v>
      </c>
      <c r="E28">
        <v>2</v>
      </c>
      <c r="F28" t="s">
        <v>15</v>
      </c>
      <c r="G28">
        <f t="shared" si="1"/>
        <v>2</v>
      </c>
      <c r="H28" t="s">
        <v>16</v>
      </c>
      <c r="I28">
        <v>2</v>
      </c>
      <c r="J28" t="s">
        <v>13</v>
      </c>
      <c r="L28">
        <v>21</v>
      </c>
      <c r="M28">
        <f t="shared" si="0"/>
        <v>231</v>
      </c>
    </row>
    <row r="29" spans="2:13" x14ac:dyDescent="0.25">
      <c r="D29">
        <v>21</v>
      </c>
      <c r="E29">
        <v>1</v>
      </c>
      <c r="F29" t="s">
        <v>14</v>
      </c>
      <c r="G29">
        <f t="shared" si="1"/>
        <v>2</v>
      </c>
      <c r="H29" t="s">
        <v>16</v>
      </c>
      <c r="I29">
        <v>1</v>
      </c>
      <c r="J29" t="s">
        <v>12</v>
      </c>
      <c r="L29">
        <v>22</v>
      </c>
      <c r="M29">
        <f t="shared" si="0"/>
        <v>253</v>
      </c>
    </row>
    <row r="30" spans="2:13" x14ac:dyDescent="0.25">
      <c r="D30">
        <v>22</v>
      </c>
      <c r="E30">
        <v>2</v>
      </c>
      <c r="F30" t="s">
        <v>15</v>
      </c>
      <c r="G30">
        <f t="shared" si="1"/>
        <v>2</v>
      </c>
      <c r="H30" t="s">
        <v>16</v>
      </c>
      <c r="I30">
        <v>2</v>
      </c>
      <c r="J30" t="s">
        <v>13</v>
      </c>
      <c r="L30">
        <v>23</v>
      </c>
      <c r="M30">
        <f t="shared" si="0"/>
        <v>276</v>
      </c>
    </row>
    <row r="31" spans="2:13" x14ac:dyDescent="0.25">
      <c r="D31">
        <v>23</v>
      </c>
      <c r="E31">
        <v>1</v>
      </c>
      <c r="F31" t="s">
        <v>14</v>
      </c>
      <c r="G31">
        <f t="shared" si="1"/>
        <v>2</v>
      </c>
      <c r="H31" t="s">
        <v>16</v>
      </c>
      <c r="I31">
        <v>1</v>
      </c>
      <c r="J31" t="s">
        <v>12</v>
      </c>
      <c r="L31">
        <v>24</v>
      </c>
      <c r="M31">
        <f t="shared" si="0"/>
        <v>300</v>
      </c>
    </row>
    <row r="32" spans="2:13" x14ac:dyDescent="0.25">
      <c r="D32">
        <v>24</v>
      </c>
      <c r="E32">
        <v>2</v>
      </c>
      <c r="F32" t="s">
        <v>15</v>
      </c>
      <c r="G32">
        <f t="shared" si="1"/>
        <v>2</v>
      </c>
      <c r="H32" t="s">
        <v>16</v>
      </c>
      <c r="I32">
        <v>2</v>
      </c>
      <c r="J32" t="s">
        <v>13</v>
      </c>
      <c r="L32">
        <v>25</v>
      </c>
      <c r="M32">
        <f t="shared" si="0"/>
        <v>325</v>
      </c>
    </row>
    <row r="33" spans="4:13" x14ac:dyDescent="0.25">
      <c r="D33">
        <v>25</v>
      </c>
      <c r="E33">
        <v>1</v>
      </c>
      <c r="F33" t="s">
        <v>14</v>
      </c>
      <c r="G33">
        <f t="shared" si="1"/>
        <v>2</v>
      </c>
      <c r="H33" t="s">
        <v>16</v>
      </c>
      <c r="I33">
        <v>1</v>
      </c>
      <c r="J33" t="s">
        <v>12</v>
      </c>
      <c r="L33">
        <v>26</v>
      </c>
      <c r="M33">
        <f t="shared" si="0"/>
        <v>351</v>
      </c>
    </row>
    <row r="34" spans="4:13" x14ac:dyDescent="0.25">
      <c r="D34">
        <v>26</v>
      </c>
      <c r="E34">
        <v>2</v>
      </c>
      <c r="F34" t="s">
        <v>15</v>
      </c>
      <c r="G34">
        <f t="shared" si="1"/>
        <v>2</v>
      </c>
      <c r="H34" t="s">
        <v>16</v>
      </c>
      <c r="I34">
        <v>2</v>
      </c>
      <c r="J34" t="s">
        <v>13</v>
      </c>
      <c r="L34">
        <v>27</v>
      </c>
      <c r="M34">
        <f t="shared" si="0"/>
        <v>378</v>
      </c>
    </row>
    <row r="35" spans="4:13" x14ac:dyDescent="0.25">
      <c r="D35">
        <v>27</v>
      </c>
      <c r="E35">
        <v>1</v>
      </c>
      <c r="F35" t="s">
        <v>14</v>
      </c>
      <c r="G35">
        <f t="shared" si="1"/>
        <v>2</v>
      </c>
      <c r="H35" t="s">
        <v>16</v>
      </c>
      <c r="I35">
        <v>1</v>
      </c>
      <c r="J35" t="s">
        <v>12</v>
      </c>
      <c r="L35">
        <v>28</v>
      </c>
      <c r="M35">
        <f t="shared" si="0"/>
        <v>406</v>
      </c>
    </row>
    <row r="36" spans="4:13" x14ac:dyDescent="0.25">
      <c r="D36">
        <v>28</v>
      </c>
      <c r="E36">
        <v>2</v>
      </c>
      <c r="F36" t="s">
        <v>15</v>
      </c>
      <c r="G36">
        <f t="shared" si="1"/>
        <v>2</v>
      </c>
      <c r="H36" t="s">
        <v>16</v>
      </c>
      <c r="I36">
        <v>2</v>
      </c>
      <c r="J36" t="s">
        <v>13</v>
      </c>
      <c r="L36">
        <v>29</v>
      </c>
      <c r="M36">
        <f t="shared" si="0"/>
        <v>435</v>
      </c>
    </row>
    <row r="37" spans="4:13" x14ac:dyDescent="0.25">
      <c r="D37">
        <v>29</v>
      </c>
      <c r="E37">
        <v>2</v>
      </c>
      <c r="F37" t="s">
        <v>15</v>
      </c>
      <c r="G37">
        <f t="shared" si="1"/>
        <v>2</v>
      </c>
      <c r="H37" t="s">
        <v>16</v>
      </c>
      <c r="I37">
        <v>1</v>
      </c>
      <c r="J37" t="s">
        <v>12</v>
      </c>
      <c r="L37">
        <v>30</v>
      </c>
      <c r="M37">
        <f t="shared" si="0"/>
        <v>465</v>
      </c>
    </row>
    <row r="38" spans="4:13" x14ac:dyDescent="0.25">
      <c r="D38">
        <v>30</v>
      </c>
      <c r="E38">
        <v>1</v>
      </c>
      <c r="F38" t="s">
        <v>14</v>
      </c>
      <c r="G38">
        <f t="shared" si="1"/>
        <v>2</v>
      </c>
      <c r="H38" t="s">
        <v>16</v>
      </c>
      <c r="I38">
        <v>2</v>
      </c>
      <c r="J38" t="s">
        <v>13</v>
      </c>
      <c r="L38">
        <v>31</v>
      </c>
      <c r="M38">
        <f t="shared" si="0"/>
        <v>496</v>
      </c>
    </row>
    <row r="39" spans="4:13" x14ac:dyDescent="0.25">
      <c r="D39">
        <v>31</v>
      </c>
      <c r="E39">
        <v>2</v>
      </c>
      <c r="F39" t="s">
        <v>15</v>
      </c>
      <c r="G39">
        <f t="shared" si="1"/>
        <v>2</v>
      </c>
      <c r="H39" t="s">
        <v>16</v>
      </c>
      <c r="I39">
        <v>1</v>
      </c>
      <c r="J39" t="s">
        <v>12</v>
      </c>
      <c r="L39">
        <v>32</v>
      </c>
      <c r="M39">
        <f t="shared" si="0"/>
        <v>528</v>
      </c>
    </row>
    <row r="40" spans="4:13" x14ac:dyDescent="0.25">
      <c r="D40">
        <v>32</v>
      </c>
      <c r="E40">
        <v>1</v>
      </c>
      <c r="F40" t="s">
        <v>14</v>
      </c>
      <c r="G40">
        <f t="shared" si="1"/>
        <v>2</v>
      </c>
      <c r="H40" t="s">
        <v>16</v>
      </c>
      <c r="I40">
        <v>2</v>
      </c>
      <c r="J40" t="s">
        <v>13</v>
      </c>
      <c r="L40">
        <v>33</v>
      </c>
      <c r="M40">
        <f t="shared" si="0"/>
        <v>561</v>
      </c>
    </row>
    <row r="41" spans="4:13" x14ac:dyDescent="0.25">
      <c r="D41">
        <v>33</v>
      </c>
      <c r="E41">
        <v>2</v>
      </c>
      <c r="F41" t="s">
        <v>15</v>
      </c>
      <c r="G41">
        <f t="shared" si="1"/>
        <v>2</v>
      </c>
      <c r="H41" t="s">
        <v>16</v>
      </c>
      <c r="I41">
        <v>1</v>
      </c>
      <c r="J41" t="s">
        <v>12</v>
      </c>
      <c r="L41">
        <v>34</v>
      </c>
      <c r="M41">
        <f t="shared" si="0"/>
        <v>595</v>
      </c>
    </row>
    <row r="42" spans="4:13" x14ac:dyDescent="0.25">
      <c r="D42">
        <v>34</v>
      </c>
      <c r="E42">
        <v>1</v>
      </c>
      <c r="F42" t="s">
        <v>14</v>
      </c>
      <c r="G42">
        <f t="shared" si="1"/>
        <v>2</v>
      </c>
      <c r="H42" t="s">
        <v>16</v>
      </c>
      <c r="I42">
        <v>2</v>
      </c>
      <c r="J42" t="s">
        <v>13</v>
      </c>
      <c r="L42">
        <v>35</v>
      </c>
      <c r="M42">
        <f t="shared" si="0"/>
        <v>630</v>
      </c>
    </row>
    <row r="43" spans="4:13" x14ac:dyDescent="0.25">
      <c r="D43">
        <v>35</v>
      </c>
      <c r="E43">
        <v>2</v>
      </c>
      <c r="F43" t="s">
        <v>15</v>
      </c>
      <c r="G43">
        <f t="shared" si="1"/>
        <v>2</v>
      </c>
      <c r="H43" t="s">
        <v>16</v>
      </c>
      <c r="I43">
        <v>1</v>
      </c>
      <c r="J43" t="s">
        <v>12</v>
      </c>
      <c r="L43">
        <v>36</v>
      </c>
      <c r="M43">
        <f t="shared" si="0"/>
        <v>666</v>
      </c>
    </row>
    <row r="44" spans="4:13" x14ac:dyDescent="0.25">
      <c r="D44">
        <v>36</v>
      </c>
      <c r="E44">
        <v>1</v>
      </c>
      <c r="F44" t="s">
        <v>14</v>
      </c>
      <c r="G44">
        <f t="shared" si="1"/>
        <v>2</v>
      </c>
      <c r="H44" t="s">
        <v>16</v>
      </c>
      <c r="I44">
        <v>2</v>
      </c>
      <c r="J44" t="s">
        <v>13</v>
      </c>
      <c r="L44">
        <v>37</v>
      </c>
      <c r="M44">
        <f t="shared" si="0"/>
        <v>703</v>
      </c>
    </row>
    <row r="45" spans="4:13" x14ac:dyDescent="0.25">
      <c r="L45">
        <v>38</v>
      </c>
      <c r="M45">
        <f t="shared" si="0"/>
        <v>741</v>
      </c>
    </row>
    <row r="46" spans="4:13" x14ac:dyDescent="0.25">
      <c r="L46">
        <v>39</v>
      </c>
      <c r="M46">
        <f t="shared" si="0"/>
        <v>780</v>
      </c>
    </row>
    <row r="47" spans="4:13" x14ac:dyDescent="0.25">
      <c r="L47">
        <v>40</v>
      </c>
      <c r="M47">
        <f t="shared" si="0"/>
        <v>820</v>
      </c>
    </row>
    <row r="48" spans="4:13" x14ac:dyDescent="0.25">
      <c r="L48">
        <v>41</v>
      </c>
      <c r="M48">
        <f t="shared" si="0"/>
        <v>861</v>
      </c>
    </row>
    <row r="49" spans="12:13" x14ac:dyDescent="0.25">
      <c r="L49">
        <v>42</v>
      </c>
      <c r="M49">
        <f t="shared" si="0"/>
        <v>903</v>
      </c>
    </row>
    <row r="50" spans="12:13" x14ac:dyDescent="0.25">
      <c r="L50">
        <v>43</v>
      </c>
      <c r="M50">
        <f t="shared" si="0"/>
        <v>946</v>
      </c>
    </row>
    <row r="51" spans="12:13" x14ac:dyDescent="0.25">
      <c r="L51">
        <v>44</v>
      </c>
      <c r="M51">
        <f t="shared" si="0"/>
        <v>990</v>
      </c>
    </row>
    <row r="52" spans="12:13" x14ac:dyDescent="0.25">
      <c r="L52">
        <v>45</v>
      </c>
      <c r="M52">
        <f t="shared" si="0"/>
        <v>1035</v>
      </c>
    </row>
    <row r="53" spans="12:13" x14ac:dyDescent="0.25">
      <c r="L53">
        <v>46</v>
      </c>
      <c r="M53">
        <f t="shared" si="0"/>
        <v>1081</v>
      </c>
    </row>
    <row r="54" spans="12:13" x14ac:dyDescent="0.25">
      <c r="L54">
        <v>47</v>
      </c>
      <c r="M54">
        <f t="shared" si="0"/>
        <v>1128</v>
      </c>
    </row>
    <row r="55" spans="12:13" x14ac:dyDescent="0.25">
      <c r="L55">
        <v>48</v>
      </c>
      <c r="M55">
        <f t="shared" si="0"/>
        <v>1176</v>
      </c>
    </row>
    <row r="56" spans="12:13" x14ac:dyDescent="0.25">
      <c r="L56">
        <v>49</v>
      </c>
      <c r="M56">
        <f t="shared" si="0"/>
        <v>1225</v>
      </c>
    </row>
    <row r="57" spans="12:13" x14ac:dyDescent="0.25">
      <c r="L57">
        <v>50</v>
      </c>
      <c r="M57">
        <f t="shared" si="0"/>
        <v>1275</v>
      </c>
    </row>
    <row r="58" spans="12:13" x14ac:dyDescent="0.25">
      <c r="L58">
        <v>51</v>
      </c>
      <c r="M58">
        <f t="shared" si="0"/>
        <v>1326</v>
      </c>
    </row>
    <row r="59" spans="12:13" x14ac:dyDescent="0.25">
      <c r="L59">
        <v>52</v>
      </c>
      <c r="M59">
        <f t="shared" si="0"/>
        <v>1378</v>
      </c>
    </row>
    <row r="60" spans="12:13" x14ac:dyDescent="0.25">
      <c r="L60">
        <v>53</v>
      </c>
      <c r="M60">
        <f t="shared" si="0"/>
        <v>1431</v>
      </c>
    </row>
    <row r="61" spans="12:13" x14ac:dyDescent="0.25">
      <c r="L61">
        <v>54</v>
      </c>
      <c r="M61">
        <f t="shared" si="0"/>
        <v>1485</v>
      </c>
    </row>
    <row r="62" spans="12:13" x14ac:dyDescent="0.25">
      <c r="L62">
        <v>55</v>
      </c>
      <c r="M62">
        <f t="shared" si="0"/>
        <v>1540</v>
      </c>
    </row>
    <row r="63" spans="12:13" x14ac:dyDescent="0.25">
      <c r="L63">
        <v>56</v>
      </c>
      <c r="M63">
        <f t="shared" si="0"/>
        <v>1596</v>
      </c>
    </row>
    <row r="64" spans="12:13" x14ac:dyDescent="0.25">
      <c r="L64">
        <v>57</v>
      </c>
      <c r="M64">
        <f t="shared" si="0"/>
        <v>1653</v>
      </c>
    </row>
    <row r="65" spans="12:13" x14ac:dyDescent="0.25">
      <c r="L65">
        <v>58</v>
      </c>
      <c r="M65">
        <f t="shared" si="0"/>
        <v>1711</v>
      </c>
    </row>
    <row r="66" spans="12:13" x14ac:dyDescent="0.25">
      <c r="L66">
        <v>59</v>
      </c>
      <c r="M66">
        <f t="shared" si="0"/>
        <v>1770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RevLab</vt:lpstr>
      <vt:lpstr>Labouchere</vt:lpstr>
      <vt:lpstr>Refs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benja</cp:lastModifiedBy>
  <dcterms:created xsi:type="dcterms:W3CDTF">2019-01-20T01:16:10Z</dcterms:created>
  <dcterms:modified xsi:type="dcterms:W3CDTF">2019-12-28T00:24:27Z</dcterms:modified>
</cp:coreProperties>
</file>