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3795" windowHeight="9750"/>
  </bookViews>
  <sheets>
    <sheet name="Colby v.1.0" sheetId="1" r:id="rId1"/>
  </sheets>
  <calcPr calcId="125725"/>
</workbook>
</file>

<file path=xl/calcChain.xml><?xml version="1.0" encoding="utf-8"?>
<calcChain xmlns="http://schemas.openxmlformats.org/spreadsheetml/2006/main">
  <c r="E3" i="1"/>
  <c r="A5"/>
  <c r="C5" s="1"/>
  <c r="A4"/>
  <c r="E4" s="1"/>
  <c r="M5"/>
  <c r="M8" s="1"/>
  <c r="M11" s="1"/>
  <c r="M14" s="1"/>
  <c r="M17" s="1"/>
  <c r="M20" s="1"/>
  <c r="M23" s="1"/>
  <c r="M26" s="1"/>
  <c r="I24"/>
  <c r="I18"/>
  <c r="I21" s="1"/>
  <c r="G27"/>
  <c r="G24"/>
  <c r="I15"/>
  <c r="M18"/>
  <c r="M21" s="1"/>
  <c r="M24" s="1"/>
  <c r="M27" s="1"/>
  <c r="M12"/>
  <c r="M15" s="1"/>
  <c r="I9"/>
  <c r="K5"/>
  <c r="K8" s="1"/>
  <c r="K11" s="1"/>
  <c r="K14" s="1"/>
  <c r="K17" s="1"/>
  <c r="K20" s="1"/>
  <c r="K23" s="1"/>
  <c r="K26" s="1"/>
  <c r="M6"/>
  <c r="M9" s="1"/>
  <c r="M4"/>
  <c r="M7" s="1"/>
  <c r="M10" s="1"/>
  <c r="M13" s="1"/>
  <c r="M16" s="1"/>
  <c r="M19" s="1"/>
  <c r="M22" s="1"/>
  <c r="M25" s="1"/>
  <c r="K15"/>
  <c r="K9"/>
  <c r="I6"/>
  <c r="I12"/>
  <c r="I27"/>
  <c r="G21"/>
  <c r="G18"/>
  <c r="K4"/>
  <c r="K7" s="1"/>
  <c r="K10" s="1"/>
  <c r="K13" s="1"/>
  <c r="K16" s="1"/>
  <c r="K19" s="1"/>
  <c r="K22" s="1"/>
  <c r="K25" s="1"/>
  <c r="G15"/>
  <c r="G12"/>
  <c r="K6"/>
  <c r="I5"/>
  <c r="I8" s="1"/>
  <c r="I11" s="1"/>
  <c r="I14" s="1"/>
  <c r="I17" s="1"/>
  <c r="I20" s="1"/>
  <c r="I23" s="1"/>
  <c r="I26" s="1"/>
  <c r="I4"/>
  <c r="I7" s="1"/>
  <c r="I10" s="1"/>
  <c r="I13" s="1"/>
  <c r="I16" s="1"/>
  <c r="I19" s="1"/>
  <c r="I22" s="1"/>
  <c r="I25" s="1"/>
  <c r="K18"/>
  <c r="K21" s="1"/>
  <c r="K24" s="1"/>
  <c r="K27" s="1"/>
  <c r="K12"/>
  <c r="G9"/>
  <c r="G6"/>
  <c r="G5"/>
  <c r="G8" s="1"/>
  <c r="G11" s="1"/>
  <c r="G14" s="1"/>
  <c r="G17" s="1"/>
  <c r="G20" s="1"/>
  <c r="G23" s="1"/>
  <c r="G26" s="1"/>
  <c r="G4"/>
  <c r="G7" s="1"/>
  <c r="G10" s="1"/>
  <c r="G13" s="1"/>
  <c r="G16" s="1"/>
  <c r="G19" s="1"/>
  <c r="G22" s="1"/>
  <c r="G25" s="1"/>
  <c r="B5" l="1"/>
  <c r="D5"/>
  <c r="B4"/>
  <c r="C4"/>
  <c r="D4"/>
  <c r="E5"/>
  <c r="A6" l="1"/>
  <c r="E6" l="1"/>
  <c r="D6"/>
  <c r="C6"/>
  <c r="B6"/>
  <c r="A7"/>
  <c r="E7" l="1"/>
  <c r="D7"/>
  <c r="B7"/>
  <c r="C7"/>
  <c r="A8"/>
  <c r="E8" l="1"/>
  <c r="C8"/>
  <c r="D8"/>
  <c r="B8"/>
  <c r="A9"/>
  <c r="E9" l="1"/>
  <c r="D9"/>
  <c r="C9"/>
  <c r="B9"/>
  <c r="A10"/>
  <c r="E10" l="1"/>
  <c r="D10"/>
  <c r="C10"/>
  <c r="B10"/>
  <c r="A11"/>
  <c r="E11" l="1"/>
  <c r="D11"/>
  <c r="C11"/>
  <c r="B11"/>
  <c r="A12"/>
  <c r="E12" l="1"/>
  <c r="D12"/>
  <c r="C12"/>
  <c r="B12"/>
  <c r="A13"/>
  <c r="E13" l="1"/>
  <c r="D13"/>
  <c r="B13"/>
  <c r="C13"/>
  <c r="A14"/>
  <c r="E14" l="1"/>
  <c r="C14"/>
  <c r="D14"/>
  <c r="B14"/>
  <c r="A15"/>
  <c r="E15" l="1"/>
  <c r="D15"/>
  <c r="C15"/>
  <c r="B15"/>
  <c r="A16"/>
  <c r="E16" l="1"/>
  <c r="D16"/>
  <c r="C16"/>
  <c r="B16"/>
  <c r="A17"/>
  <c r="E17" l="1"/>
  <c r="C17"/>
  <c r="D17"/>
  <c r="B17"/>
  <c r="A18"/>
  <c r="E18" l="1"/>
  <c r="D18"/>
  <c r="C18"/>
  <c r="B18"/>
  <c r="A19"/>
  <c r="E19" l="1"/>
  <c r="A20" s="1"/>
  <c r="C19"/>
  <c r="B19"/>
  <c r="D19"/>
  <c r="E20" l="1"/>
  <c r="C20"/>
  <c r="D20"/>
  <c r="B20"/>
  <c r="A21"/>
  <c r="E21" l="1"/>
  <c r="C21"/>
  <c r="D21"/>
  <c r="B21"/>
  <c r="A22"/>
  <c r="D22" l="1"/>
  <c r="C22"/>
  <c r="B22"/>
  <c r="E22"/>
  <c r="A23" s="1"/>
  <c r="D23" l="1"/>
  <c r="B23"/>
  <c r="C23"/>
  <c r="E23"/>
  <c r="A24" s="1"/>
  <c r="C24" l="1"/>
  <c r="D24"/>
  <c r="B24"/>
  <c r="E24"/>
  <c r="A25" s="1"/>
  <c r="D25" l="1"/>
  <c r="C25"/>
  <c r="B25"/>
  <c r="E25"/>
  <c r="A26"/>
  <c r="C26" l="1"/>
  <c r="D26"/>
  <c r="B26"/>
  <c r="E26"/>
  <c r="A27" s="1"/>
  <c r="D27" l="1"/>
  <c r="B27"/>
  <c r="C27"/>
  <c r="E27"/>
</calcChain>
</file>

<file path=xl/sharedStrings.xml><?xml version="1.0" encoding="utf-8"?>
<sst xmlns="http://schemas.openxmlformats.org/spreadsheetml/2006/main" count="169" uniqueCount="9">
  <si>
    <t>B/R</t>
  </si>
  <si>
    <t>E/O</t>
  </si>
  <si>
    <t>DOZ</t>
  </si>
  <si>
    <t>COL</t>
  </si>
  <si>
    <t>R</t>
  </si>
  <si>
    <t>B</t>
  </si>
  <si>
    <t>O</t>
  </si>
  <si>
    <t>E</t>
  </si>
  <si>
    <t>Bets for each step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</si>
</sst>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/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44" fontId="0" fillId="0" borderId="7" xfId="1" applyFont="1" applyBorder="1"/>
    <xf numFmtId="44" fontId="0" fillId="0" borderId="0" xfId="1" applyFont="1" applyBorder="1"/>
    <xf numFmtId="44" fontId="0" fillId="0" borderId="8" xfId="1" applyFont="1" applyBorder="1" applyAlignment="1">
      <alignment horizontal="center"/>
    </xf>
    <xf numFmtId="44" fontId="0" fillId="0" borderId="9" xfId="1" applyFont="1" applyBorder="1"/>
    <xf numFmtId="44" fontId="0" fillId="0" borderId="10" xfId="1" applyFont="1" applyBorder="1"/>
    <xf numFmtId="44" fontId="0" fillId="0" borderId="11" xfId="1" applyFont="1" applyBorder="1" applyAlignment="1">
      <alignment horizontal="center"/>
    </xf>
    <xf numFmtId="44" fontId="0" fillId="0" borderId="4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44" fontId="0" fillId="0" borderId="7" xfId="1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0" xfId="1" applyFont="1" applyProtection="1"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6"/>
  <sheetViews>
    <sheetView tabSelected="1" workbookViewId="0"/>
  </sheetViews>
  <sheetFormatPr defaultRowHeight="15"/>
  <cols>
    <col min="1" max="1" width="8" style="3" bestFit="1" customWidth="1"/>
    <col min="2" max="2" width="7" style="3" bestFit="1" customWidth="1"/>
    <col min="3" max="3" width="8" style="3" bestFit="1" customWidth="1"/>
    <col min="4" max="4" width="8" style="2" bestFit="1" customWidth="1"/>
    <col min="5" max="5" width="8" style="2" hidden="1" customWidth="1"/>
    <col min="6" max="6" width="4.7109375" style="1" bestFit="1" customWidth="1"/>
    <col min="7" max="7" width="5.5703125" style="1" bestFit="1" customWidth="1"/>
    <col min="8" max="8" width="4.7109375" style="1" bestFit="1" customWidth="1"/>
    <col min="9" max="9" width="5.5703125" style="1" bestFit="1" customWidth="1"/>
    <col min="10" max="10" width="4.7109375" style="1" bestFit="1" customWidth="1"/>
    <col min="11" max="11" width="5.5703125" style="1" bestFit="1" customWidth="1"/>
    <col min="12" max="12" width="4.7109375" style="1" bestFit="1" customWidth="1"/>
    <col min="13" max="13" width="5.5703125" style="1" bestFit="1" customWidth="1"/>
    <col min="14" max="14" width="9.140625" style="1"/>
    <col min="15" max="19" width="0" style="1" hidden="1" customWidth="1"/>
    <col min="20" max="24" width="9.140625" style="1"/>
  </cols>
  <sheetData>
    <row r="1" spans="1:19" ht="15.75" thickBot="1">
      <c r="A1" s="19">
        <v>35</v>
      </c>
      <c r="G1" s="4"/>
      <c r="I1" s="4"/>
      <c r="K1" s="4"/>
      <c r="M1" s="4"/>
      <c r="O1" s="1">
        <v>1</v>
      </c>
      <c r="P1" s="1" t="s">
        <v>4</v>
      </c>
      <c r="Q1" s="1" t="s">
        <v>6</v>
      </c>
      <c r="R1" s="1">
        <v>1</v>
      </c>
      <c r="S1" s="1">
        <v>1</v>
      </c>
    </row>
    <row r="2" spans="1:19">
      <c r="A2" s="13" t="s">
        <v>8</v>
      </c>
      <c r="B2" s="14"/>
      <c r="C2" s="14"/>
      <c r="D2" s="15"/>
      <c r="G2" s="5"/>
      <c r="I2" s="5"/>
      <c r="K2" s="5"/>
      <c r="M2" s="5"/>
      <c r="O2" s="1">
        <v>2</v>
      </c>
      <c r="P2" s="1" t="s">
        <v>5</v>
      </c>
      <c r="Q2" s="1" t="s">
        <v>7</v>
      </c>
      <c r="R2" s="1">
        <v>1</v>
      </c>
      <c r="S2" s="1">
        <v>2</v>
      </c>
    </row>
    <row r="3" spans="1:19">
      <c r="A3" s="16"/>
      <c r="B3" s="17"/>
      <c r="C3" s="17"/>
      <c r="D3" s="18"/>
      <c r="E3" s="2">
        <f>A1</f>
        <v>35</v>
      </c>
      <c r="G3" s="5"/>
      <c r="I3" s="5"/>
      <c r="K3" s="5"/>
      <c r="M3" s="5"/>
      <c r="O3" s="1">
        <v>3</v>
      </c>
      <c r="P3" s="1" t="s">
        <v>4</v>
      </c>
      <c r="Q3" s="1" t="s">
        <v>6</v>
      </c>
      <c r="R3" s="1">
        <v>1</v>
      </c>
      <c r="S3" s="1">
        <v>3</v>
      </c>
    </row>
    <row r="4" spans="1:19">
      <c r="A4" s="7">
        <f>E3/35</f>
        <v>1</v>
      </c>
      <c r="B4" s="8">
        <f>2*A4</f>
        <v>2</v>
      </c>
      <c r="C4" s="8">
        <f>4*A4</f>
        <v>4</v>
      </c>
      <c r="D4" s="9">
        <f>12*A4</f>
        <v>12</v>
      </c>
      <c r="E4" s="2">
        <f>E3+A4</f>
        <v>36</v>
      </c>
      <c r="F4" s="1" t="s">
        <v>0</v>
      </c>
      <c r="G4" s="5" t="e">
        <f t="shared" ref="G4:G9" si="0">LOOKUP(G1,$O$1:$O$36,$P$1:$P$36)</f>
        <v>#N/A</v>
      </c>
      <c r="H4" s="1" t="s">
        <v>1</v>
      </c>
      <c r="I4" s="5" t="e">
        <f>LOOKUP(I1,$O$1:$O$36,$Q$1:$Q$36)</f>
        <v>#N/A</v>
      </c>
      <c r="J4" s="1" t="s">
        <v>2</v>
      </c>
      <c r="K4" s="5" t="e">
        <f>LOOKUP(K1,$O$1:$O$36,$R$1:$R$36)</f>
        <v>#N/A</v>
      </c>
      <c r="L4" s="1" t="s">
        <v>3</v>
      </c>
      <c r="M4" s="5" t="e">
        <f>LOOKUP(M1,$O$1:$O$36,$S$1:$S$36)</f>
        <v>#N/A</v>
      </c>
      <c r="O4" s="1">
        <v>4</v>
      </c>
      <c r="P4" s="1" t="s">
        <v>5</v>
      </c>
      <c r="Q4" s="1" t="s">
        <v>7</v>
      </c>
      <c r="R4" s="1">
        <v>1</v>
      </c>
      <c r="S4" s="1">
        <v>1</v>
      </c>
    </row>
    <row r="5" spans="1:19">
      <c r="A5" s="7">
        <f t="shared" ref="A5:A27" si="1">E4/35</f>
        <v>1.0285714285714285</v>
      </c>
      <c r="B5" s="8">
        <f t="shared" ref="B5:B15" si="2">2*A5</f>
        <v>2.0571428571428569</v>
      </c>
      <c r="C5" s="8">
        <f>4*A5</f>
        <v>4.1142857142857139</v>
      </c>
      <c r="D5" s="9">
        <f>12*A5</f>
        <v>12.342857142857142</v>
      </c>
      <c r="E5" s="2">
        <f t="shared" ref="E5:E27" si="3">E4+A5</f>
        <v>37.028571428571425</v>
      </c>
      <c r="F5" s="1" t="s">
        <v>0</v>
      </c>
      <c r="G5" s="5" t="e">
        <f t="shared" si="0"/>
        <v>#N/A</v>
      </c>
      <c r="H5" s="1" t="s">
        <v>1</v>
      </c>
      <c r="I5" s="5" t="e">
        <f>LOOKUP(I2,$O$1:$O$36,$Q$1:$Q$36)</f>
        <v>#N/A</v>
      </c>
      <c r="J5" s="1" t="s">
        <v>3</v>
      </c>
      <c r="K5" s="5" t="e">
        <f>LOOKUP(K2,$O$1:$O$36,$S$1:$S$36)</f>
        <v>#N/A</v>
      </c>
      <c r="L5" s="1" t="s">
        <v>2</v>
      </c>
      <c r="M5" s="5" t="e">
        <f>LOOKUP(M2,$O$1:$O$36,$R$1:$R$36)</f>
        <v>#N/A</v>
      </c>
      <c r="O5" s="1">
        <v>5</v>
      </c>
      <c r="P5" s="1" t="s">
        <v>4</v>
      </c>
      <c r="Q5" s="1" t="s">
        <v>6</v>
      </c>
      <c r="R5" s="1">
        <v>1</v>
      </c>
      <c r="S5" s="1">
        <v>2</v>
      </c>
    </row>
    <row r="6" spans="1:19">
      <c r="A6" s="7">
        <f t="shared" si="1"/>
        <v>1.0579591836734692</v>
      </c>
      <c r="B6" s="8">
        <f t="shared" si="2"/>
        <v>2.1159183673469384</v>
      </c>
      <c r="C6" s="8">
        <f>6*A6</f>
        <v>6.3477551020408152</v>
      </c>
      <c r="D6" s="9">
        <f>12*A6</f>
        <v>12.69551020408163</v>
      </c>
      <c r="E6" s="2">
        <f t="shared" si="3"/>
        <v>38.086530612244893</v>
      </c>
      <c r="F6" s="1" t="s">
        <v>0</v>
      </c>
      <c r="G6" s="5" t="e">
        <f t="shared" si="0"/>
        <v>#N/A</v>
      </c>
      <c r="H6" s="1" t="s">
        <v>2</v>
      </c>
      <c r="I6" s="5" t="e">
        <f>LOOKUP(I3,$O$1:$O$36,$R$1:$R$36)</f>
        <v>#N/A</v>
      </c>
      <c r="J6" s="1" t="s">
        <v>1</v>
      </c>
      <c r="K6" s="5" t="e">
        <f>LOOKUP(K3,$O$1:$O$36,$Q$1:$Q$36)</f>
        <v>#N/A</v>
      </c>
      <c r="L6" s="1" t="s">
        <v>3</v>
      </c>
      <c r="M6" s="5" t="e">
        <f>LOOKUP(M3,$O$1:$O$36,$S$1:$S$36)</f>
        <v>#N/A</v>
      </c>
      <c r="O6" s="1">
        <v>6</v>
      </c>
      <c r="P6" s="1" t="s">
        <v>5</v>
      </c>
      <c r="Q6" s="1" t="s">
        <v>7</v>
      </c>
      <c r="R6" s="1">
        <v>1</v>
      </c>
      <c r="S6" s="1">
        <v>3</v>
      </c>
    </row>
    <row r="7" spans="1:19">
      <c r="A7" s="7">
        <f t="shared" si="1"/>
        <v>1.0881865889212827</v>
      </c>
      <c r="B7" s="8">
        <f t="shared" si="2"/>
        <v>2.1763731778425655</v>
      </c>
      <c r="C7" s="8">
        <f>6*A7</f>
        <v>6.5291195335276964</v>
      </c>
      <c r="D7" s="9">
        <f t="shared" ref="D7:D15" si="4">12*A7</f>
        <v>13.058239067055393</v>
      </c>
      <c r="E7" s="2">
        <f t="shared" si="3"/>
        <v>39.174717201166175</v>
      </c>
      <c r="F7" s="1" t="s">
        <v>0</v>
      </c>
      <c r="G7" s="5" t="e">
        <f t="shared" si="0"/>
        <v>#N/A</v>
      </c>
      <c r="H7" s="1" t="s">
        <v>2</v>
      </c>
      <c r="I7" s="5" t="e">
        <f>LOOKUP(I4,$O$1:$O$36,$R$1:$R$36)</f>
        <v>#N/A</v>
      </c>
      <c r="J7" s="1" t="s">
        <v>3</v>
      </c>
      <c r="K7" s="5" t="e">
        <f>LOOKUP(K4,$O$1:$O$36,$S$1:$S$36)</f>
        <v>#N/A</v>
      </c>
      <c r="L7" s="1" t="s">
        <v>1</v>
      </c>
      <c r="M7" s="5" t="e">
        <f>LOOKUP(M4,$O$1:$O$36,$Q$1:$Q$36)</f>
        <v>#N/A</v>
      </c>
      <c r="O7" s="1">
        <v>7</v>
      </c>
      <c r="P7" s="1" t="s">
        <v>4</v>
      </c>
      <c r="Q7" s="1" t="s">
        <v>6</v>
      </c>
      <c r="R7" s="1">
        <v>1</v>
      </c>
      <c r="S7" s="1">
        <v>1</v>
      </c>
    </row>
    <row r="8" spans="1:19">
      <c r="A8" s="7">
        <f t="shared" si="1"/>
        <v>1.1192776343190336</v>
      </c>
      <c r="B8" s="8">
        <f t="shared" si="2"/>
        <v>2.2385552686380672</v>
      </c>
      <c r="C8" s="8">
        <f>6*A8</f>
        <v>6.7156658059142016</v>
      </c>
      <c r="D8" s="9">
        <f t="shared" si="4"/>
        <v>13.431331611828403</v>
      </c>
      <c r="E8" s="2">
        <f t="shared" si="3"/>
        <v>40.293994835485208</v>
      </c>
      <c r="F8" s="1" t="s">
        <v>0</v>
      </c>
      <c r="G8" s="5" t="e">
        <f t="shared" si="0"/>
        <v>#N/A</v>
      </c>
      <c r="H8" s="1" t="s">
        <v>3</v>
      </c>
      <c r="I8" s="5" t="e">
        <f>LOOKUP(I5,$O$1:$O$36,$S$1:$S$36)</f>
        <v>#N/A</v>
      </c>
      <c r="J8" s="1" t="s">
        <v>1</v>
      </c>
      <c r="K8" s="5" t="e">
        <f>LOOKUP(K5,$O$1:$O$36,$Q$1:$Q$36)</f>
        <v>#N/A</v>
      </c>
      <c r="L8" s="1" t="s">
        <v>2</v>
      </c>
      <c r="M8" s="5" t="e">
        <f>LOOKUP(M5,$O$1:$O$36,$R$1:$R$36)</f>
        <v>#N/A</v>
      </c>
      <c r="O8" s="1">
        <v>8</v>
      </c>
      <c r="P8" s="1" t="s">
        <v>5</v>
      </c>
      <c r="Q8" s="1" t="s">
        <v>7</v>
      </c>
      <c r="R8" s="1">
        <v>1</v>
      </c>
      <c r="S8" s="1">
        <v>2</v>
      </c>
    </row>
    <row r="9" spans="1:19">
      <c r="A9" s="7">
        <f t="shared" si="1"/>
        <v>1.1512569952995773</v>
      </c>
      <c r="B9" s="8">
        <f t="shared" si="2"/>
        <v>2.3025139905991545</v>
      </c>
      <c r="C9" s="8">
        <f>6*A9</f>
        <v>6.907541971797464</v>
      </c>
      <c r="D9" s="9">
        <f t="shared" si="4"/>
        <v>13.815083943594928</v>
      </c>
      <c r="E9" s="2">
        <f t="shared" si="3"/>
        <v>41.445251830784784</v>
      </c>
      <c r="F9" s="1" t="s">
        <v>0</v>
      </c>
      <c r="G9" s="5" t="e">
        <f t="shared" si="0"/>
        <v>#N/A</v>
      </c>
      <c r="H9" s="1" t="s">
        <v>3</v>
      </c>
      <c r="I9" s="5" t="e">
        <f>LOOKUP(I6,$O$1:$O$36,$S$1:$S$36)</f>
        <v>#N/A</v>
      </c>
      <c r="J9" s="1" t="s">
        <v>2</v>
      </c>
      <c r="K9" s="5" t="e">
        <f>LOOKUP(K6,$O$1:$O$36,$R$1:$R$36)</f>
        <v>#N/A</v>
      </c>
      <c r="L9" s="1" t="s">
        <v>1</v>
      </c>
      <c r="M9" s="5" t="e">
        <f>LOOKUP(M6,$O$1:$O$36,$Q$1:$Q$36)</f>
        <v>#N/A</v>
      </c>
      <c r="O9" s="1">
        <v>9</v>
      </c>
      <c r="P9" s="1" t="s">
        <v>4</v>
      </c>
      <c r="Q9" s="1" t="s">
        <v>6</v>
      </c>
      <c r="R9" s="1">
        <v>1</v>
      </c>
      <c r="S9" s="1">
        <v>3</v>
      </c>
    </row>
    <row r="10" spans="1:19">
      <c r="A10" s="7">
        <f t="shared" si="1"/>
        <v>1.1841500523081367</v>
      </c>
      <c r="B10" s="8">
        <f t="shared" si="2"/>
        <v>2.3683001046162735</v>
      </c>
      <c r="C10" s="8">
        <f>4*A10</f>
        <v>4.736600209232547</v>
      </c>
      <c r="D10" s="9">
        <f t="shared" si="4"/>
        <v>14.209800627697641</v>
      </c>
      <c r="E10" s="2">
        <f t="shared" si="3"/>
        <v>42.629401883092918</v>
      </c>
      <c r="F10" s="1" t="s">
        <v>1</v>
      </c>
      <c r="G10" s="5" t="e">
        <f t="shared" ref="G10:G15" si="5">LOOKUP(G7,$O$1:$O$36,$Q$1:$Q$36)</f>
        <v>#N/A</v>
      </c>
      <c r="H10" s="1" t="s">
        <v>0</v>
      </c>
      <c r="I10" s="5" t="e">
        <f>LOOKUP(I7,$O$1:$O$36,$P$1:$P$36)</f>
        <v>#N/A</v>
      </c>
      <c r="J10" s="1" t="s">
        <v>2</v>
      </c>
      <c r="K10" s="5" t="e">
        <f>LOOKUP(K7,$O$1:$O$36,$R$1:$R$36)</f>
        <v>#N/A</v>
      </c>
      <c r="L10" s="1" t="s">
        <v>3</v>
      </c>
      <c r="M10" s="5" t="e">
        <f>LOOKUP(M7,$O$1:$O$36,$S$1:$S$36)</f>
        <v>#N/A</v>
      </c>
      <c r="O10" s="1">
        <v>10</v>
      </c>
      <c r="P10" s="1" t="s">
        <v>5</v>
      </c>
      <c r="Q10" s="1" t="s">
        <v>7</v>
      </c>
      <c r="R10" s="1">
        <v>1</v>
      </c>
      <c r="S10" s="1">
        <v>1</v>
      </c>
    </row>
    <row r="11" spans="1:19">
      <c r="A11" s="7">
        <f t="shared" si="1"/>
        <v>1.217982910945512</v>
      </c>
      <c r="B11" s="8">
        <f t="shared" si="2"/>
        <v>2.4359658218910241</v>
      </c>
      <c r="C11" s="8">
        <f>4*A11</f>
        <v>4.8719316437820481</v>
      </c>
      <c r="D11" s="9">
        <f t="shared" si="4"/>
        <v>14.615794931346144</v>
      </c>
      <c r="E11" s="2">
        <f t="shared" si="3"/>
        <v>43.847384794038433</v>
      </c>
      <c r="F11" s="1" t="s">
        <v>1</v>
      </c>
      <c r="G11" s="5" t="e">
        <f t="shared" si="5"/>
        <v>#N/A</v>
      </c>
      <c r="H11" s="1" t="s">
        <v>0</v>
      </c>
      <c r="I11" s="5" t="e">
        <f>LOOKUP(I8,$O$1:$O$36,$P$1:$P$36)</f>
        <v>#N/A</v>
      </c>
      <c r="J11" s="1" t="s">
        <v>3</v>
      </c>
      <c r="K11" s="5" t="e">
        <f>LOOKUP(K8,$O$1:$O$36,$S$1:$S$36)</f>
        <v>#N/A</v>
      </c>
      <c r="L11" s="1" t="s">
        <v>2</v>
      </c>
      <c r="M11" s="5" t="e">
        <f>LOOKUP(M8,$O$1:$O$36,$R$1:$R$36)</f>
        <v>#N/A</v>
      </c>
      <c r="O11" s="1">
        <v>11</v>
      </c>
      <c r="P11" s="1" t="s">
        <v>5</v>
      </c>
      <c r="Q11" s="1" t="s">
        <v>6</v>
      </c>
      <c r="R11" s="1">
        <v>1</v>
      </c>
      <c r="S11" s="1">
        <v>2</v>
      </c>
    </row>
    <row r="12" spans="1:19">
      <c r="A12" s="7">
        <f t="shared" si="1"/>
        <v>1.2527824226868123</v>
      </c>
      <c r="B12" s="8">
        <f t="shared" si="2"/>
        <v>2.5055648453736246</v>
      </c>
      <c r="C12" s="8">
        <f>6*A12</f>
        <v>7.5166945361208732</v>
      </c>
      <c r="D12" s="9">
        <f t="shared" si="4"/>
        <v>15.033389072241746</v>
      </c>
      <c r="E12" s="2">
        <f t="shared" si="3"/>
        <v>45.100167216725247</v>
      </c>
      <c r="F12" s="1" t="s">
        <v>1</v>
      </c>
      <c r="G12" s="5" t="e">
        <f t="shared" si="5"/>
        <v>#N/A</v>
      </c>
      <c r="H12" s="1" t="s">
        <v>2</v>
      </c>
      <c r="I12" s="5" t="e">
        <f>LOOKUP(I9,$O$1:$O$36,$R$1:$R$36)</f>
        <v>#N/A</v>
      </c>
      <c r="J12" s="1" t="s">
        <v>0</v>
      </c>
      <c r="K12" s="5" t="e">
        <f>LOOKUP(K9,$O$1:$O$36,$P$1:$P$36)</f>
        <v>#N/A</v>
      </c>
      <c r="L12" s="1" t="s">
        <v>3</v>
      </c>
      <c r="M12" s="5" t="e">
        <f>LOOKUP(M9,$O$1:$O$36,$S$1:$S$36)</f>
        <v>#N/A</v>
      </c>
      <c r="O12" s="1">
        <v>12</v>
      </c>
      <c r="P12" s="1" t="s">
        <v>4</v>
      </c>
      <c r="Q12" s="1" t="s">
        <v>7</v>
      </c>
      <c r="R12" s="1">
        <v>1</v>
      </c>
      <c r="S12" s="1">
        <v>3</v>
      </c>
    </row>
    <row r="13" spans="1:19">
      <c r="A13" s="7">
        <f t="shared" si="1"/>
        <v>1.28857620619215</v>
      </c>
      <c r="B13" s="8">
        <f t="shared" si="2"/>
        <v>2.5771524123842999</v>
      </c>
      <c r="C13" s="8">
        <f>6*A13</f>
        <v>7.7314572371528998</v>
      </c>
      <c r="D13" s="9">
        <f t="shared" si="4"/>
        <v>15.4629144743058</v>
      </c>
      <c r="E13" s="2">
        <f t="shared" si="3"/>
        <v>46.388743422917393</v>
      </c>
      <c r="F13" s="1" t="s">
        <v>1</v>
      </c>
      <c r="G13" s="5" t="e">
        <f t="shared" si="5"/>
        <v>#N/A</v>
      </c>
      <c r="H13" s="1" t="s">
        <v>2</v>
      </c>
      <c r="I13" s="5" t="e">
        <f>LOOKUP(I10,$O$1:$O$36,$R$1:$R$36)</f>
        <v>#N/A</v>
      </c>
      <c r="J13" s="1" t="s">
        <v>3</v>
      </c>
      <c r="K13" s="5" t="e">
        <f>LOOKUP(K10,$O$1:$O$36,$S$1:$S$36)</f>
        <v>#N/A</v>
      </c>
      <c r="L13" s="1" t="s">
        <v>0</v>
      </c>
      <c r="M13" s="5" t="e">
        <f>LOOKUP(M10,$O$1:$O$36,$P$1:$P$36)</f>
        <v>#N/A</v>
      </c>
      <c r="O13" s="1">
        <v>13</v>
      </c>
      <c r="P13" s="1" t="s">
        <v>5</v>
      </c>
      <c r="Q13" s="1" t="s">
        <v>6</v>
      </c>
      <c r="R13" s="1">
        <v>2</v>
      </c>
      <c r="S13" s="1">
        <v>1</v>
      </c>
    </row>
    <row r="14" spans="1:19">
      <c r="A14" s="7">
        <f t="shared" si="1"/>
        <v>1.3253926692262112</v>
      </c>
      <c r="B14" s="8">
        <f t="shared" si="2"/>
        <v>2.6507853384524225</v>
      </c>
      <c r="C14" s="8">
        <f>6*A14</f>
        <v>7.9523560153572674</v>
      </c>
      <c r="D14" s="9">
        <f t="shared" si="4"/>
        <v>15.904712030714535</v>
      </c>
      <c r="E14" s="2">
        <f t="shared" si="3"/>
        <v>47.714136092143605</v>
      </c>
      <c r="F14" s="1" t="s">
        <v>1</v>
      </c>
      <c r="G14" s="5" t="e">
        <f t="shared" si="5"/>
        <v>#N/A</v>
      </c>
      <c r="H14" s="1" t="s">
        <v>3</v>
      </c>
      <c r="I14" s="5" t="e">
        <f>LOOKUP(I11,$O$1:$O$36,$S$1:$S$36)</f>
        <v>#N/A</v>
      </c>
      <c r="J14" s="1" t="s">
        <v>0</v>
      </c>
      <c r="K14" s="5" t="e">
        <f>LOOKUP(K11,$O$1:$O$36,$P$1:$P$36)</f>
        <v>#N/A</v>
      </c>
      <c r="L14" s="1" t="s">
        <v>2</v>
      </c>
      <c r="M14" s="5" t="e">
        <f>LOOKUP(M11,$O$1:$O$36,$R$1:$R$36)</f>
        <v>#N/A</v>
      </c>
      <c r="O14" s="1">
        <v>14</v>
      </c>
      <c r="P14" s="1" t="s">
        <v>4</v>
      </c>
      <c r="Q14" s="1" t="s">
        <v>7</v>
      </c>
      <c r="R14" s="1">
        <v>2</v>
      </c>
      <c r="S14" s="1">
        <v>2</v>
      </c>
    </row>
    <row r="15" spans="1:19">
      <c r="A15" s="7">
        <f t="shared" si="1"/>
        <v>1.3632610312041029</v>
      </c>
      <c r="B15" s="8">
        <f t="shared" si="2"/>
        <v>2.7265220624082058</v>
      </c>
      <c r="C15" s="8">
        <f>6*A15</f>
        <v>8.1795661872246175</v>
      </c>
      <c r="D15" s="9">
        <f t="shared" si="4"/>
        <v>16.359132374449235</v>
      </c>
      <c r="E15" s="2">
        <f t="shared" si="3"/>
        <v>49.077397123347708</v>
      </c>
      <c r="F15" s="1" t="s">
        <v>1</v>
      </c>
      <c r="G15" s="5" t="e">
        <f t="shared" si="5"/>
        <v>#N/A</v>
      </c>
      <c r="H15" s="1" t="s">
        <v>3</v>
      </c>
      <c r="I15" s="5" t="e">
        <f>LOOKUP(I12,$O$1:$O$36,$S$1:$S$36)</f>
        <v>#N/A</v>
      </c>
      <c r="J15" s="1" t="s">
        <v>2</v>
      </c>
      <c r="K15" s="5" t="e">
        <f>LOOKUP(K12,$O$1:$O$36,$R$1:$R$36)</f>
        <v>#N/A</v>
      </c>
      <c r="L15" s="1" t="s">
        <v>0</v>
      </c>
      <c r="M15" s="5" t="e">
        <f>LOOKUP(M12,$O$1:$O$36,$P$1:$P$36)</f>
        <v>#N/A</v>
      </c>
      <c r="O15" s="1">
        <v>15</v>
      </c>
      <c r="P15" s="1" t="s">
        <v>5</v>
      </c>
      <c r="Q15" s="1" t="s">
        <v>6</v>
      </c>
      <c r="R15" s="1">
        <v>2</v>
      </c>
      <c r="S15" s="1">
        <v>3</v>
      </c>
    </row>
    <row r="16" spans="1:19">
      <c r="A16" s="7">
        <f t="shared" si="1"/>
        <v>1.402211346381363</v>
      </c>
      <c r="B16" s="8">
        <f>A16*3</f>
        <v>4.2066340391440891</v>
      </c>
      <c r="C16" s="8">
        <f>6*A16</f>
        <v>8.4132680782881781</v>
      </c>
      <c r="D16" s="9">
        <f>12*A16</f>
        <v>16.826536156576356</v>
      </c>
      <c r="E16" s="2">
        <f t="shared" si="3"/>
        <v>50.479608469729072</v>
      </c>
      <c r="F16" s="1" t="s">
        <v>2</v>
      </c>
      <c r="G16" s="5" t="e">
        <f t="shared" ref="G16:G21" si="6">LOOKUP(G13,$O$1:$O$36,$R$1:$R$36)</f>
        <v>#N/A</v>
      </c>
      <c r="H16" s="1" t="s">
        <v>0</v>
      </c>
      <c r="I16" s="5" t="e">
        <f>LOOKUP(I13,$O$1:$O$36,$P$1:$P$36)</f>
        <v>#N/A</v>
      </c>
      <c r="J16" s="1" t="s">
        <v>1</v>
      </c>
      <c r="K16" s="5" t="e">
        <f>LOOKUP(K13,$O$1:$O$36,$Q$1:$Q$36)</f>
        <v>#N/A</v>
      </c>
      <c r="L16" s="1" t="s">
        <v>3</v>
      </c>
      <c r="M16" s="5" t="e">
        <f>LOOKUP(M13,$O$1:$O$36,$S$1:$S$36)</f>
        <v>#N/A</v>
      </c>
      <c r="O16" s="1">
        <v>16</v>
      </c>
      <c r="P16" s="1" t="s">
        <v>4</v>
      </c>
      <c r="Q16" s="1" t="s">
        <v>7</v>
      </c>
      <c r="R16" s="1">
        <v>2</v>
      </c>
      <c r="S16" s="1">
        <v>1</v>
      </c>
    </row>
    <row r="17" spans="1:19">
      <c r="A17" s="7">
        <f t="shared" si="1"/>
        <v>1.442274527706545</v>
      </c>
      <c r="B17" s="8">
        <f t="shared" ref="B17:B27" si="7">A17*3</f>
        <v>4.3268235831196353</v>
      </c>
      <c r="C17" s="8">
        <f t="shared" ref="C17:C19" si="8">6*A17</f>
        <v>8.6536471662392707</v>
      </c>
      <c r="D17" s="9">
        <f>12*A17</f>
        <v>17.307294332478541</v>
      </c>
      <c r="E17" s="2">
        <f t="shared" si="3"/>
        <v>51.921882997435617</v>
      </c>
      <c r="F17" s="1" t="s">
        <v>2</v>
      </c>
      <c r="G17" s="5" t="e">
        <f t="shared" si="6"/>
        <v>#N/A</v>
      </c>
      <c r="H17" s="1" t="s">
        <v>0</v>
      </c>
      <c r="I17" s="5" t="e">
        <f>LOOKUP(I14,$O$1:$O$36,$P$1:$P$36)</f>
        <v>#N/A</v>
      </c>
      <c r="J17" s="1" t="s">
        <v>3</v>
      </c>
      <c r="K17" s="5" t="e">
        <f>LOOKUP(K14,$O$1:$O$36,$S$1:$S$36)</f>
        <v>#N/A</v>
      </c>
      <c r="L17" s="1" t="s">
        <v>1</v>
      </c>
      <c r="M17" s="5" t="e">
        <f>LOOKUP(M14,$O$1:$O$36,$Q$1:$Q$36)</f>
        <v>#N/A</v>
      </c>
      <c r="O17" s="1">
        <v>17</v>
      </c>
      <c r="P17" s="1" t="s">
        <v>5</v>
      </c>
      <c r="Q17" s="1" t="s">
        <v>6</v>
      </c>
      <c r="R17" s="1">
        <v>2</v>
      </c>
      <c r="S17" s="1">
        <v>2</v>
      </c>
    </row>
    <row r="18" spans="1:19">
      <c r="A18" s="7">
        <f t="shared" si="1"/>
        <v>1.4834823713553034</v>
      </c>
      <c r="B18" s="8">
        <f t="shared" si="7"/>
        <v>4.4504471140659101</v>
      </c>
      <c r="C18" s="8">
        <f t="shared" si="8"/>
        <v>8.9008942281318202</v>
      </c>
      <c r="D18" s="9">
        <f>12*A18</f>
        <v>17.80178845626364</v>
      </c>
      <c r="E18" s="2">
        <f t="shared" si="3"/>
        <v>53.405365368790918</v>
      </c>
      <c r="F18" s="1" t="s">
        <v>2</v>
      </c>
      <c r="G18" s="5" t="e">
        <f t="shared" si="6"/>
        <v>#N/A</v>
      </c>
      <c r="H18" s="1" t="s">
        <v>1</v>
      </c>
      <c r="I18" s="5" t="e">
        <f>LOOKUP(I15,$O$1:$O$36,$Q$1:$Q$36)</f>
        <v>#N/A</v>
      </c>
      <c r="J18" s="1" t="s">
        <v>0</v>
      </c>
      <c r="K18" s="5" t="e">
        <f>LOOKUP(K15,$O$1:$O$36,$P$1:$P$36)</f>
        <v>#N/A</v>
      </c>
      <c r="L18" s="1" t="s">
        <v>3</v>
      </c>
      <c r="M18" s="5" t="e">
        <f>LOOKUP(M15,$O$1:$O$36,$S$1:$S$36)</f>
        <v>#N/A</v>
      </c>
      <c r="O18" s="1">
        <v>18</v>
      </c>
      <c r="P18" s="1" t="s">
        <v>4</v>
      </c>
      <c r="Q18" s="1" t="s">
        <v>7</v>
      </c>
      <c r="R18" s="1">
        <v>2</v>
      </c>
      <c r="S18" s="1">
        <v>3</v>
      </c>
    </row>
    <row r="19" spans="1:19">
      <c r="A19" s="7">
        <f t="shared" si="1"/>
        <v>1.5258675819654548</v>
      </c>
      <c r="B19" s="8">
        <f t="shared" si="7"/>
        <v>4.577602745896364</v>
      </c>
      <c r="C19" s="8">
        <f t="shared" si="8"/>
        <v>9.1552054917927279</v>
      </c>
      <c r="D19" s="9">
        <f>12*A19</f>
        <v>18.310410983585456</v>
      </c>
      <c r="E19" s="2">
        <f t="shared" si="3"/>
        <v>54.931232950756375</v>
      </c>
      <c r="F19" s="1" t="s">
        <v>2</v>
      </c>
      <c r="G19" s="5" t="e">
        <f t="shared" si="6"/>
        <v>#N/A</v>
      </c>
      <c r="H19" s="1" t="s">
        <v>1</v>
      </c>
      <c r="I19" s="5" t="e">
        <f>LOOKUP(I16,$O$1:$O$36,$Q$1:$Q$36)</f>
        <v>#N/A</v>
      </c>
      <c r="J19" s="1" t="s">
        <v>3</v>
      </c>
      <c r="K19" s="5" t="e">
        <f>LOOKUP(K16,$O$1:$O$36,$S$1:$S$36)</f>
        <v>#N/A</v>
      </c>
      <c r="L19" s="1" t="s">
        <v>0</v>
      </c>
      <c r="M19" s="5" t="e">
        <f>LOOKUP(M16,$O$1:$O$36,$P$1:$P$36)</f>
        <v>#N/A</v>
      </c>
      <c r="O19" s="1">
        <v>19</v>
      </c>
      <c r="P19" s="1" t="s">
        <v>4</v>
      </c>
      <c r="Q19" s="1" t="s">
        <v>6</v>
      </c>
      <c r="R19" s="1">
        <v>2</v>
      </c>
      <c r="S19" s="1">
        <v>1</v>
      </c>
    </row>
    <row r="20" spans="1:19">
      <c r="A20" s="7">
        <f t="shared" si="1"/>
        <v>1.5694637985930393</v>
      </c>
      <c r="B20" s="8">
        <f t="shared" si="7"/>
        <v>4.7083913957791177</v>
      </c>
      <c r="C20" s="8">
        <f>6*A20</f>
        <v>9.4167827915582354</v>
      </c>
      <c r="D20" s="9">
        <f>12*A20</f>
        <v>18.833565583116471</v>
      </c>
      <c r="E20" s="2">
        <f t="shared" si="3"/>
        <v>56.500696749349416</v>
      </c>
      <c r="F20" s="1" t="s">
        <v>2</v>
      </c>
      <c r="G20" s="5" t="e">
        <f t="shared" si="6"/>
        <v>#N/A</v>
      </c>
      <c r="H20" s="1" t="s">
        <v>3</v>
      </c>
      <c r="I20" s="5" t="e">
        <f>LOOKUP(I17,$O$1:$O$36,$S$1:$S$36)</f>
        <v>#N/A</v>
      </c>
      <c r="J20" s="1" t="s">
        <v>0</v>
      </c>
      <c r="K20" s="5" t="e">
        <f>LOOKUP(K17,$O$1:$O$36,$P$1:$P$36)</f>
        <v>#N/A</v>
      </c>
      <c r="L20" s="1" t="s">
        <v>1</v>
      </c>
      <c r="M20" s="5" t="e">
        <f>LOOKUP(M17,$O$1:$O$36,$Q$1:$Q$36)</f>
        <v>#N/A</v>
      </c>
      <c r="O20" s="1">
        <v>20</v>
      </c>
      <c r="P20" s="1" t="s">
        <v>5</v>
      </c>
      <c r="Q20" s="1" t="s">
        <v>7</v>
      </c>
      <c r="R20" s="1">
        <v>2</v>
      </c>
      <c r="S20" s="1">
        <v>2</v>
      </c>
    </row>
    <row r="21" spans="1:19">
      <c r="A21" s="7">
        <f t="shared" si="1"/>
        <v>1.6143056214099833</v>
      </c>
      <c r="B21" s="8">
        <f t="shared" si="7"/>
        <v>4.8429168642299505</v>
      </c>
      <c r="C21" s="8">
        <f>9*A21</f>
        <v>14.52875059268985</v>
      </c>
      <c r="D21" s="9">
        <f>18*A21</f>
        <v>29.057501185379699</v>
      </c>
      <c r="E21" s="2">
        <f t="shared" si="3"/>
        <v>58.115002370759399</v>
      </c>
      <c r="F21" s="1" t="s">
        <v>2</v>
      </c>
      <c r="G21" s="5" t="e">
        <f t="shared" si="6"/>
        <v>#N/A</v>
      </c>
      <c r="H21" s="1" t="s">
        <v>3</v>
      </c>
      <c r="I21" s="5" t="e">
        <f>LOOKUP(I18,$O$1:$O$36,$S$1:$S$36)</f>
        <v>#N/A</v>
      </c>
      <c r="J21" s="1" t="s">
        <v>1</v>
      </c>
      <c r="K21" s="5" t="e">
        <f>LOOKUP(K18,$O$1:$O$36,$Q$1:$Q$36)</f>
        <v>#N/A</v>
      </c>
      <c r="L21" s="1" t="s">
        <v>0</v>
      </c>
      <c r="M21" s="5" t="e">
        <f>LOOKUP(M18,$O$1:$O$36,$P$1:$P$36)</f>
        <v>#N/A</v>
      </c>
      <c r="O21" s="1">
        <v>21</v>
      </c>
      <c r="P21" s="1" t="s">
        <v>4</v>
      </c>
      <c r="Q21" s="1" t="s">
        <v>6</v>
      </c>
      <c r="R21" s="1">
        <v>2</v>
      </c>
      <c r="S21" s="1">
        <v>3</v>
      </c>
    </row>
    <row r="22" spans="1:19">
      <c r="A22" s="7">
        <f t="shared" si="1"/>
        <v>1.6604286391645542</v>
      </c>
      <c r="B22" s="8">
        <f t="shared" si="7"/>
        <v>4.981285917493663</v>
      </c>
      <c r="C22" s="8">
        <f>9*A22</f>
        <v>14.943857752480987</v>
      </c>
      <c r="D22" s="9">
        <f>18*A22</f>
        <v>29.887715504961974</v>
      </c>
      <c r="E22" s="2">
        <f t="shared" si="3"/>
        <v>59.775431009923956</v>
      </c>
      <c r="F22" s="1" t="s">
        <v>3</v>
      </c>
      <c r="G22" s="5" t="e">
        <f t="shared" ref="G22:G27" si="9">LOOKUP(G19,$O$1:$O$36,$S$1:$S$36)</f>
        <v>#N/A</v>
      </c>
      <c r="H22" s="1" t="s">
        <v>0</v>
      </c>
      <c r="I22" s="5" t="e">
        <f>LOOKUP(I19,$O$1:$O$36,$P$1:$P$36)</f>
        <v>#N/A</v>
      </c>
      <c r="J22" s="1" t="s">
        <v>1</v>
      </c>
      <c r="K22" s="5" t="e">
        <f>LOOKUP(K19,$O$1:$O$36,$Q$1:$Q$36)</f>
        <v>#N/A</v>
      </c>
      <c r="L22" s="1" t="s">
        <v>2</v>
      </c>
      <c r="M22" s="5" t="e">
        <f>LOOKUP(M19,$O$1:$O$36,$R$1:$R$36)</f>
        <v>#N/A</v>
      </c>
      <c r="O22" s="1">
        <v>22</v>
      </c>
      <c r="P22" s="1" t="s">
        <v>5</v>
      </c>
      <c r="Q22" s="1" t="s">
        <v>7</v>
      </c>
      <c r="R22" s="1">
        <v>2</v>
      </c>
      <c r="S22" s="1">
        <v>1</v>
      </c>
    </row>
    <row r="23" spans="1:19">
      <c r="A23" s="7">
        <f t="shared" si="1"/>
        <v>1.7078694574263988</v>
      </c>
      <c r="B23" s="8">
        <f t="shared" si="7"/>
        <v>5.1236083722791967</v>
      </c>
      <c r="C23" s="8">
        <f t="shared" ref="C23:C25" si="10">6*A23</f>
        <v>10.247216744558393</v>
      </c>
      <c r="D23" s="9">
        <f>12*A23</f>
        <v>20.494433489116787</v>
      </c>
      <c r="E23" s="2">
        <f t="shared" si="3"/>
        <v>61.483300467350354</v>
      </c>
      <c r="F23" s="1" t="s">
        <v>3</v>
      </c>
      <c r="G23" s="5" t="e">
        <f t="shared" si="9"/>
        <v>#N/A</v>
      </c>
      <c r="H23" s="1" t="s">
        <v>0</v>
      </c>
      <c r="I23" s="5" t="e">
        <f>LOOKUP(I20,$O$1:$O$36,$P$1:$P$36)</f>
        <v>#N/A</v>
      </c>
      <c r="J23" s="1" t="s">
        <v>2</v>
      </c>
      <c r="K23" s="5" t="e">
        <f>LOOKUP(K20,$O$1:$O$36,$R$1:$R$36)</f>
        <v>#N/A</v>
      </c>
      <c r="L23" s="1" t="s">
        <v>1</v>
      </c>
      <c r="M23" s="5" t="e">
        <f>LOOKUP(M20,$O$1:$O$36,$Q$1:$Q$36)</f>
        <v>#N/A</v>
      </c>
      <c r="O23" s="1">
        <v>23</v>
      </c>
      <c r="P23" s="1" t="s">
        <v>4</v>
      </c>
      <c r="Q23" s="1" t="s">
        <v>6</v>
      </c>
      <c r="R23" s="1">
        <v>2</v>
      </c>
      <c r="S23" s="1">
        <v>2</v>
      </c>
    </row>
    <row r="24" spans="1:19">
      <c r="A24" s="7">
        <f t="shared" si="1"/>
        <v>1.7566657276385815</v>
      </c>
      <c r="B24" s="8">
        <f t="shared" si="7"/>
        <v>5.2699971829157448</v>
      </c>
      <c r="C24" s="8">
        <f t="shared" si="10"/>
        <v>10.53999436583149</v>
      </c>
      <c r="D24" s="9">
        <f>12*A24</f>
        <v>21.079988731662979</v>
      </c>
      <c r="E24" s="2">
        <f t="shared" si="3"/>
        <v>63.239966194988938</v>
      </c>
      <c r="F24" s="1" t="s">
        <v>3</v>
      </c>
      <c r="G24" s="5" t="e">
        <f t="shared" si="9"/>
        <v>#N/A</v>
      </c>
      <c r="H24" s="1" t="s">
        <v>1</v>
      </c>
      <c r="I24" s="5" t="e">
        <f>LOOKUP(I21,$O$1:$O$36,$Q$1:$Q$36)</f>
        <v>#N/A</v>
      </c>
      <c r="J24" s="1" t="s">
        <v>0</v>
      </c>
      <c r="K24" s="5" t="e">
        <f>LOOKUP(K21,$O$1:$O$36,$P$1:$P$36)</f>
        <v>#N/A</v>
      </c>
      <c r="L24" s="1" t="s">
        <v>2</v>
      </c>
      <c r="M24" s="5" t="e">
        <f>LOOKUP(M21,$O$1:$O$36,$R$1:$R$36)</f>
        <v>#N/A</v>
      </c>
      <c r="O24" s="1">
        <v>24</v>
      </c>
      <c r="P24" s="1" t="s">
        <v>5</v>
      </c>
      <c r="Q24" s="1" t="s">
        <v>7</v>
      </c>
      <c r="R24" s="1">
        <v>2</v>
      </c>
      <c r="S24" s="1">
        <v>3</v>
      </c>
    </row>
    <row r="25" spans="1:19">
      <c r="A25" s="7">
        <f t="shared" si="1"/>
        <v>1.806856176999684</v>
      </c>
      <c r="B25" s="8">
        <f t="shared" si="7"/>
        <v>5.4205685309990521</v>
      </c>
      <c r="C25" s="8">
        <f t="shared" si="10"/>
        <v>10.841137061998104</v>
      </c>
      <c r="D25" s="9">
        <f>12*A25</f>
        <v>21.682274123996208</v>
      </c>
      <c r="E25" s="2">
        <f t="shared" si="3"/>
        <v>65.046822371988625</v>
      </c>
      <c r="F25" s="1" t="s">
        <v>3</v>
      </c>
      <c r="G25" s="5" t="e">
        <f t="shared" si="9"/>
        <v>#N/A</v>
      </c>
      <c r="H25" s="1" t="s">
        <v>1</v>
      </c>
      <c r="I25" s="5" t="e">
        <f>LOOKUP(I22,$O$1:$O$36,$Q$1:$Q$36)</f>
        <v>#N/A</v>
      </c>
      <c r="J25" s="1" t="s">
        <v>2</v>
      </c>
      <c r="K25" s="5" t="e">
        <f>LOOKUP(K22,$O$1:$O$36,$R$1:$R$36)</f>
        <v>#N/A</v>
      </c>
      <c r="L25" s="1" t="s">
        <v>0</v>
      </c>
      <c r="M25" s="5" t="e">
        <f>LOOKUP(M22,$O$1:$O$36,$P$1:$P$36)</f>
        <v>#N/A</v>
      </c>
      <c r="O25" s="1">
        <v>25</v>
      </c>
      <c r="P25" s="1" t="s">
        <v>4</v>
      </c>
      <c r="Q25" s="1" t="s">
        <v>6</v>
      </c>
      <c r="R25" s="1">
        <v>3</v>
      </c>
      <c r="S25" s="1">
        <v>1</v>
      </c>
    </row>
    <row r="26" spans="1:19">
      <c r="A26" s="7">
        <f t="shared" si="1"/>
        <v>1.8584806391996751</v>
      </c>
      <c r="B26" s="8">
        <f t="shared" si="7"/>
        <v>5.5754419175990257</v>
      </c>
      <c r="C26" s="8">
        <f>9*A26</f>
        <v>16.726325752797077</v>
      </c>
      <c r="D26" s="9">
        <f>18*A26</f>
        <v>33.452651505594154</v>
      </c>
      <c r="E26" s="2">
        <f t="shared" si="3"/>
        <v>66.905303011188295</v>
      </c>
      <c r="F26" s="1" t="s">
        <v>3</v>
      </c>
      <c r="G26" s="5" t="e">
        <f t="shared" si="9"/>
        <v>#N/A</v>
      </c>
      <c r="H26" s="1" t="s">
        <v>2</v>
      </c>
      <c r="I26" s="5" t="e">
        <f>LOOKUP(I23,$O$1:$O$36,$R$1:$R$36)</f>
        <v>#N/A</v>
      </c>
      <c r="J26" s="1" t="s">
        <v>0</v>
      </c>
      <c r="K26" s="5" t="e">
        <f>LOOKUP(K23,$O$1:$O$36,$P$1:$P$36)</f>
        <v>#N/A</v>
      </c>
      <c r="L26" s="1" t="s">
        <v>1</v>
      </c>
      <c r="M26" s="5" t="e">
        <f>LOOKUP(M23,$O$1:$O$36,$Q$1:$Q$36)</f>
        <v>#N/A</v>
      </c>
      <c r="O26" s="1">
        <v>26</v>
      </c>
      <c r="P26" s="1" t="s">
        <v>5</v>
      </c>
      <c r="Q26" s="1" t="s">
        <v>7</v>
      </c>
      <c r="R26" s="1">
        <v>3</v>
      </c>
      <c r="S26" s="1">
        <v>2</v>
      </c>
    </row>
    <row r="27" spans="1:19" ht="15.75" thickBot="1">
      <c r="A27" s="10">
        <f t="shared" si="1"/>
        <v>1.9115800860339514</v>
      </c>
      <c r="B27" s="11">
        <f t="shared" si="7"/>
        <v>5.7347402581018541</v>
      </c>
      <c r="C27" s="11">
        <f>9*A27</f>
        <v>17.204220774305561</v>
      </c>
      <c r="D27" s="12">
        <f>18*A27</f>
        <v>34.408441548611123</v>
      </c>
      <c r="E27" s="2">
        <f t="shared" si="3"/>
        <v>68.816883097222245</v>
      </c>
      <c r="F27" s="1" t="s">
        <v>3</v>
      </c>
      <c r="G27" s="6" t="e">
        <f t="shared" si="9"/>
        <v>#N/A</v>
      </c>
      <c r="H27" s="1" t="s">
        <v>2</v>
      </c>
      <c r="I27" s="6" t="e">
        <f>LOOKUP(I24,$O$1:$O$36,$R$1:$R$36)</f>
        <v>#N/A</v>
      </c>
      <c r="J27" s="1" t="s">
        <v>1</v>
      </c>
      <c r="K27" s="6" t="e">
        <f>LOOKUP(K24,$O$1:$O$36,$Q$1:$Q$36)</f>
        <v>#N/A</v>
      </c>
      <c r="L27" s="1" t="s">
        <v>0</v>
      </c>
      <c r="M27" s="6" t="e">
        <f>LOOKUP(M24,$O$1:$O$36,$P$1:$P$36)</f>
        <v>#N/A</v>
      </c>
      <c r="O27" s="1">
        <v>27</v>
      </c>
      <c r="P27" s="1" t="s">
        <v>4</v>
      </c>
      <c r="Q27" s="1" t="s">
        <v>6</v>
      </c>
      <c r="R27" s="1">
        <v>3</v>
      </c>
      <c r="S27" s="1">
        <v>3</v>
      </c>
    </row>
    <row r="28" spans="1:19">
      <c r="O28" s="1">
        <v>28</v>
      </c>
      <c r="P28" s="1" t="s">
        <v>5</v>
      </c>
      <c r="Q28" s="1" t="s">
        <v>7</v>
      </c>
      <c r="R28" s="1">
        <v>3</v>
      </c>
      <c r="S28" s="1">
        <v>1</v>
      </c>
    </row>
    <row r="29" spans="1:19">
      <c r="O29" s="1">
        <v>29</v>
      </c>
      <c r="P29" s="1" t="s">
        <v>5</v>
      </c>
      <c r="Q29" s="1" t="s">
        <v>6</v>
      </c>
      <c r="R29" s="1">
        <v>3</v>
      </c>
      <c r="S29" s="1">
        <v>2</v>
      </c>
    </row>
    <row r="30" spans="1:19">
      <c r="O30" s="1">
        <v>30</v>
      </c>
      <c r="P30" s="1" t="s">
        <v>4</v>
      </c>
      <c r="Q30" s="1" t="s">
        <v>7</v>
      </c>
      <c r="R30" s="1">
        <v>3</v>
      </c>
      <c r="S30" s="1">
        <v>3</v>
      </c>
    </row>
    <row r="31" spans="1:19">
      <c r="O31" s="1">
        <v>31</v>
      </c>
      <c r="P31" s="1" t="s">
        <v>5</v>
      </c>
      <c r="Q31" s="1" t="s">
        <v>6</v>
      </c>
      <c r="R31" s="1">
        <v>3</v>
      </c>
      <c r="S31" s="1">
        <v>1</v>
      </c>
    </row>
    <row r="32" spans="1:19">
      <c r="O32" s="1">
        <v>32</v>
      </c>
      <c r="P32" s="1" t="s">
        <v>4</v>
      </c>
      <c r="Q32" s="1" t="s">
        <v>7</v>
      </c>
      <c r="R32" s="1">
        <v>3</v>
      </c>
      <c r="S32" s="1">
        <v>2</v>
      </c>
    </row>
    <row r="33" spans="15:19">
      <c r="O33" s="1">
        <v>33</v>
      </c>
      <c r="P33" s="1" t="s">
        <v>5</v>
      </c>
      <c r="Q33" s="1" t="s">
        <v>6</v>
      </c>
      <c r="R33" s="1">
        <v>3</v>
      </c>
      <c r="S33" s="1">
        <v>3</v>
      </c>
    </row>
    <row r="34" spans="15:19">
      <c r="O34" s="1">
        <v>34</v>
      </c>
      <c r="P34" s="1" t="s">
        <v>4</v>
      </c>
      <c r="Q34" s="1" t="s">
        <v>7</v>
      </c>
      <c r="R34" s="1">
        <v>3</v>
      </c>
      <c r="S34" s="1">
        <v>1</v>
      </c>
    </row>
    <row r="35" spans="15:19">
      <c r="O35" s="1">
        <v>35</v>
      </c>
      <c r="P35" s="1" t="s">
        <v>5</v>
      </c>
      <c r="Q35" s="1" t="s">
        <v>6</v>
      </c>
      <c r="R35" s="1">
        <v>3</v>
      </c>
      <c r="S35" s="1">
        <v>2</v>
      </c>
    </row>
    <row r="36" spans="15:19">
      <c r="O36" s="1">
        <v>36</v>
      </c>
      <c r="P36" s="1" t="s">
        <v>4</v>
      </c>
      <c r="Q36" s="1" t="s">
        <v>7</v>
      </c>
      <c r="R36" s="1">
        <v>3</v>
      </c>
      <c r="S36" s="1">
        <v>3</v>
      </c>
    </row>
  </sheetData>
  <sheetProtection password="D8EB" sheet="1" objects="1" scenarios="1"/>
  <mergeCells count="1">
    <mergeCell ref="A2:D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Colby v.1.0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Colby</dc:creator>
  <cp:lastModifiedBy>Colby</cp:lastModifiedBy>
  <dcterms:created xsi:type="dcterms:W3CDTF">2011-06-06T23:46:32Z</dcterms:created>
  <dcterms:modified xsi:type="dcterms:W3CDTF">2011-06-07T22:57:45Z</dcterms:modified>
</cp:coreProperties>
</file>